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J:\CMRO\BarragesOrnain\0_Nouveau_ProgrammeMOE\pièces DCE _ MARCO\B1\"/>
    </mc:Choice>
  </mc:AlternateContent>
  <xr:revisionPtr revIDLastSave="0" documentId="13_ncr:1_{03303974-5372-40E9-8F54-7AE5CA88DCD2}" xr6:coauthVersionLast="47" xr6:coauthVersionMax="47" xr10:uidLastSave="{00000000-0000-0000-0000-000000000000}"/>
  <workbookProtection workbookAlgorithmName="SHA-512" workbookHashValue="MBH2PtPfIGrK4SZ/Q5kF6q1dpCqkPKrsTyCy9tZiYaMMrswgekmpCWNn4vUmQuq0/IZmH/WG0B0ktWL7fHNkAw==" workbookSaltValue="cAlRlREI/HhT/frfX4uAaQ==" workbookSpinCount="100000" lockStructure="1"/>
  <bookViews>
    <workbookView xWindow="-120" yWindow="-120" windowWidth="25440" windowHeight="15390" activeTab="2" xr2:uid="{678E7AFC-FAAE-4299-A66D-81039976FECD}"/>
  </bookViews>
  <sheets>
    <sheet name="DPGF" sheetId="4" r:id="rId1"/>
    <sheet name="Décompo-Detail" sheetId="1" r:id="rId2"/>
    <sheet name="liste-mission" sheetId="3" r:id="rId3"/>
  </sheets>
  <definedNames>
    <definedName name="Print_Area" localSheetId="0">DPGF!$A$1:$G$59</definedName>
    <definedName name="Print_Titles" localSheetId="0">DPGF!$1:$8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8" i="1" l="1"/>
  <c r="E102" i="1"/>
  <c r="E106" i="1"/>
  <c r="E110" i="1"/>
  <c r="E114" i="1"/>
  <c r="E118" i="1"/>
  <c r="E122" i="1"/>
  <c r="E126" i="1"/>
  <c r="E130" i="1"/>
  <c r="E134" i="1"/>
  <c r="E138" i="1"/>
  <c r="E53" i="1"/>
  <c r="E57" i="1"/>
  <c r="E61" i="1"/>
  <c r="E65" i="1"/>
  <c r="E69" i="1"/>
  <c r="E73" i="1"/>
  <c r="E77" i="1"/>
  <c r="E81" i="1"/>
  <c r="E85" i="1"/>
  <c r="E89" i="1"/>
  <c r="E93" i="1"/>
  <c r="E40" i="1"/>
  <c r="F40" i="1"/>
  <c r="E48" i="1"/>
  <c r="E44" i="1"/>
  <c r="E36" i="1"/>
  <c r="E32" i="1"/>
  <c r="E28" i="1"/>
  <c r="E24" i="1"/>
  <c r="E20" i="1"/>
  <c r="F48" i="1"/>
  <c r="C135" i="1"/>
  <c r="C131" i="1"/>
  <c r="C127" i="1"/>
  <c r="C123" i="1"/>
  <c r="C119" i="1"/>
  <c r="C115" i="1"/>
  <c r="C111" i="1"/>
  <c r="C107" i="1"/>
  <c r="C103" i="1"/>
  <c r="C99" i="1"/>
  <c r="C95" i="1"/>
  <c r="B135" i="1"/>
  <c r="B131" i="1"/>
  <c r="B127" i="1"/>
  <c r="B123" i="1"/>
  <c r="B119" i="1"/>
  <c r="B115" i="1"/>
  <c r="B111" i="1"/>
  <c r="B107" i="1"/>
  <c r="B103" i="1"/>
  <c r="B99" i="1"/>
  <c r="B95" i="1"/>
  <c r="C45" i="1"/>
  <c r="C41" i="1"/>
  <c r="C37" i="1"/>
  <c r="C33" i="1"/>
  <c r="C29" i="1"/>
  <c r="C25" i="1"/>
  <c r="C21" i="1"/>
  <c r="B45" i="1"/>
  <c r="B41" i="1"/>
  <c r="B37" i="1"/>
  <c r="B33" i="1"/>
  <c r="B29" i="1"/>
  <c r="B25" i="1"/>
  <c r="B21" i="1"/>
  <c r="B17" i="1"/>
  <c r="C90" i="1"/>
  <c r="C86" i="1"/>
  <c r="C82" i="1"/>
  <c r="C78" i="1"/>
  <c r="C74" i="1"/>
  <c r="C70" i="1"/>
  <c r="C66" i="1"/>
  <c r="C62" i="1"/>
  <c r="B90" i="1"/>
  <c r="B86" i="1"/>
  <c r="B82" i="1"/>
  <c r="B78" i="1"/>
  <c r="B74" i="1"/>
  <c r="B70" i="1"/>
  <c r="B66" i="1"/>
  <c r="B62" i="1"/>
  <c r="B58" i="1"/>
  <c r="B54" i="1"/>
  <c r="C58" i="1"/>
  <c r="C54" i="1"/>
  <c r="C50" i="1"/>
  <c r="C36" i="4"/>
  <c r="K134" i="1"/>
  <c r="J134" i="1"/>
  <c r="I134" i="1"/>
  <c r="H134" i="1"/>
  <c r="G134" i="1"/>
  <c r="F134" i="1"/>
  <c r="K126" i="1"/>
  <c r="J126" i="1"/>
  <c r="I126" i="1"/>
  <c r="H126" i="1"/>
  <c r="G126" i="1"/>
  <c r="F126" i="1"/>
  <c r="K118" i="1"/>
  <c r="J118" i="1"/>
  <c r="I118" i="1"/>
  <c r="H118" i="1"/>
  <c r="G118" i="1"/>
  <c r="F118" i="1"/>
  <c r="K114" i="1"/>
  <c r="J114" i="1"/>
  <c r="I114" i="1"/>
  <c r="H114" i="1"/>
  <c r="G114" i="1"/>
  <c r="F114" i="1"/>
  <c r="K106" i="1"/>
  <c r="J106" i="1"/>
  <c r="I106" i="1"/>
  <c r="H106" i="1"/>
  <c r="G106" i="1"/>
  <c r="F106" i="1"/>
  <c r="G69" i="1"/>
  <c r="K85" i="1"/>
  <c r="J85" i="1"/>
  <c r="I85" i="1"/>
  <c r="H85" i="1"/>
  <c r="G85" i="1"/>
  <c r="F85" i="1"/>
  <c r="K77" i="1"/>
  <c r="J77" i="1"/>
  <c r="I77" i="1"/>
  <c r="H77" i="1"/>
  <c r="G77" i="1"/>
  <c r="F77" i="1"/>
  <c r="K69" i="1"/>
  <c r="J69" i="1"/>
  <c r="I69" i="1"/>
  <c r="H69" i="1"/>
  <c r="F69" i="1"/>
  <c r="K57" i="1"/>
  <c r="J57" i="1"/>
  <c r="I57" i="1"/>
  <c r="H57" i="1"/>
  <c r="G57" i="1"/>
  <c r="F57" i="1"/>
  <c r="K89" i="1"/>
  <c r="J89" i="1"/>
  <c r="I89" i="1"/>
  <c r="H89" i="1"/>
  <c r="G89" i="1"/>
  <c r="F89" i="1"/>
  <c r="K73" i="1"/>
  <c r="J73" i="1"/>
  <c r="I73" i="1"/>
  <c r="H73" i="1"/>
  <c r="G73" i="1"/>
  <c r="F73" i="1"/>
  <c r="K81" i="1"/>
  <c r="J81" i="1"/>
  <c r="I81" i="1"/>
  <c r="H81" i="1"/>
  <c r="G81" i="1"/>
  <c r="F81" i="1"/>
  <c r="K65" i="1"/>
  <c r="J65" i="1"/>
  <c r="I65" i="1"/>
  <c r="H65" i="1"/>
  <c r="G65" i="1"/>
  <c r="F65" i="1"/>
  <c r="C37" i="4"/>
  <c r="C38" i="4"/>
  <c r="C39" i="4"/>
  <c r="C40" i="4"/>
  <c r="C41" i="4"/>
  <c r="C42" i="4"/>
  <c r="C43" i="4"/>
  <c r="C44" i="4"/>
  <c r="C45" i="4"/>
  <c r="B36" i="4"/>
  <c r="B37" i="4"/>
  <c r="B38" i="4"/>
  <c r="B39" i="4"/>
  <c r="B40" i="4"/>
  <c r="B41" i="4"/>
  <c r="B42" i="4"/>
  <c r="B43" i="4"/>
  <c r="B44" i="4"/>
  <c r="B45" i="4"/>
  <c r="C23" i="4"/>
  <c r="C24" i="4"/>
  <c r="C25" i="4"/>
  <c r="C26" i="4"/>
  <c r="C27" i="4"/>
  <c r="C28" i="4"/>
  <c r="C29" i="4"/>
  <c r="C30" i="4"/>
  <c r="C31" i="4"/>
  <c r="C32" i="4"/>
  <c r="B23" i="4"/>
  <c r="B24" i="4"/>
  <c r="B25" i="4"/>
  <c r="B26" i="4"/>
  <c r="B27" i="4"/>
  <c r="B28" i="4"/>
  <c r="B29" i="4"/>
  <c r="B30" i="4"/>
  <c r="B31" i="4"/>
  <c r="B32" i="4"/>
  <c r="C13" i="4"/>
  <c r="C14" i="4"/>
  <c r="C15" i="4"/>
  <c r="C16" i="4"/>
  <c r="C17" i="4"/>
  <c r="C18" i="4"/>
  <c r="C19" i="4"/>
  <c r="B13" i="4"/>
  <c r="B14" i="4"/>
  <c r="B15" i="4"/>
  <c r="B16" i="4"/>
  <c r="B17" i="4"/>
  <c r="B18" i="4"/>
  <c r="B19" i="4"/>
  <c r="B12" i="4"/>
  <c r="L114" i="1" l="1"/>
  <c r="L134" i="1"/>
  <c r="D44" i="4" s="1"/>
  <c r="F44" i="4" s="1"/>
  <c r="L126" i="1"/>
  <c r="D42" i="4" s="1"/>
  <c r="F42" i="4" s="1"/>
  <c r="L118" i="1"/>
  <c r="L106" i="1"/>
  <c r="D37" i="4" s="1"/>
  <c r="F37" i="4" s="1"/>
  <c r="L85" i="1"/>
  <c r="D30" i="4" s="1"/>
  <c r="L57" i="1"/>
  <c r="D23" i="4" s="1"/>
  <c r="F23" i="4" s="1"/>
  <c r="L77" i="1"/>
  <c r="D28" i="4" s="1"/>
  <c r="F28" i="4" s="1"/>
  <c r="L69" i="1"/>
  <c r="D26" i="4" s="1"/>
  <c r="L89" i="1"/>
  <c r="D31" i="4" s="1"/>
  <c r="F31" i="4" s="1"/>
  <c r="L73" i="1"/>
  <c r="D27" i="4" s="1"/>
  <c r="F27" i="4" s="1"/>
  <c r="L65" i="1"/>
  <c r="D25" i="4" s="1"/>
  <c r="F25" i="4" s="1"/>
  <c r="L81" i="1"/>
  <c r="D29" i="4" s="1"/>
  <c r="F29" i="4" s="1"/>
  <c r="C35" i="4"/>
  <c r="B35" i="4"/>
  <c r="C22" i="4"/>
  <c r="B22" i="4"/>
  <c r="C12" i="4"/>
  <c r="K138" i="1"/>
  <c r="J138" i="1"/>
  <c r="I138" i="1"/>
  <c r="H138" i="1"/>
  <c r="G138" i="1"/>
  <c r="F138" i="1"/>
  <c r="K130" i="1"/>
  <c r="J130" i="1"/>
  <c r="I130" i="1"/>
  <c r="H130" i="1"/>
  <c r="G130" i="1"/>
  <c r="F130" i="1"/>
  <c r="K122" i="1"/>
  <c r="J122" i="1"/>
  <c r="I122" i="1"/>
  <c r="H122" i="1"/>
  <c r="G122" i="1"/>
  <c r="F122" i="1"/>
  <c r="K110" i="1"/>
  <c r="J110" i="1"/>
  <c r="I110" i="1"/>
  <c r="H110" i="1"/>
  <c r="G110" i="1"/>
  <c r="F110" i="1"/>
  <c r="K102" i="1"/>
  <c r="J102" i="1"/>
  <c r="I102" i="1"/>
  <c r="H102" i="1"/>
  <c r="G102" i="1"/>
  <c r="F102" i="1"/>
  <c r="K98" i="1"/>
  <c r="J98" i="1"/>
  <c r="I98" i="1"/>
  <c r="H98" i="1"/>
  <c r="G98" i="1"/>
  <c r="F98" i="1"/>
  <c r="B50" i="1"/>
  <c r="L98" i="1" l="1"/>
  <c r="D35" i="4" s="1"/>
  <c r="D39" i="4"/>
  <c r="D40" i="4"/>
  <c r="F40" i="4" s="1"/>
  <c r="L102" i="1"/>
  <c r="D36" i="4" s="1"/>
  <c r="F36" i="4" s="1"/>
  <c r="L122" i="1"/>
  <c r="D41" i="4" s="1"/>
  <c r="F41" i="4" s="1"/>
  <c r="L130" i="1"/>
  <c r="D43" i="4" s="1"/>
  <c r="L110" i="1"/>
  <c r="L138" i="1"/>
  <c r="D45" i="4" s="1"/>
  <c r="F45" i="4" s="1"/>
  <c r="K93" i="1"/>
  <c r="J93" i="1"/>
  <c r="I93" i="1"/>
  <c r="H93" i="1"/>
  <c r="G93" i="1"/>
  <c r="F93" i="1"/>
  <c r="K61" i="1"/>
  <c r="J61" i="1"/>
  <c r="I61" i="1"/>
  <c r="H61" i="1"/>
  <c r="G61" i="1"/>
  <c r="F61" i="1"/>
  <c r="K53" i="1"/>
  <c r="J53" i="1"/>
  <c r="I53" i="1"/>
  <c r="H53" i="1"/>
  <c r="G53" i="1"/>
  <c r="F53" i="1"/>
  <c r="L53" i="1" s="1"/>
  <c r="K48" i="1"/>
  <c r="J48" i="1"/>
  <c r="I48" i="1"/>
  <c r="H48" i="1"/>
  <c r="G48" i="1"/>
  <c r="K44" i="1"/>
  <c r="J44" i="1"/>
  <c r="I44" i="1"/>
  <c r="H44" i="1"/>
  <c r="G44" i="1"/>
  <c r="F44" i="1"/>
  <c r="K40" i="1"/>
  <c r="J40" i="1"/>
  <c r="I40" i="1"/>
  <c r="H40" i="1"/>
  <c r="G40" i="1"/>
  <c r="K36" i="1"/>
  <c r="J36" i="1"/>
  <c r="I36" i="1"/>
  <c r="H36" i="1"/>
  <c r="G36" i="1"/>
  <c r="F36" i="1"/>
  <c r="K32" i="1"/>
  <c r="J32" i="1"/>
  <c r="I32" i="1"/>
  <c r="H32" i="1"/>
  <c r="G32" i="1"/>
  <c r="F32" i="1"/>
  <c r="K28" i="1"/>
  <c r="J28" i="1"/>
  <c r="I28" i="1"/>
  <c r="H28" i="1"/>
  <c r="G28" i="1"/>
  <c r="F28" i="1"/>
  <c r="K24" i="1"/>
  <c r="J24" i="1"/>
  <c r="I24" i="1"/>
  <c r="H24" i="1"/>
  <c r="G24" i="1"/>
  <c r="F24" i="1"/>
  <c r="F20" i="1"/>
  <c r="G20" i="1"/>
  <c r="H20" i="1"/>
  <c r="I20" i="1"/>
  <c r="J20" i="1"/>
  <c r="K20" i="1"/>
  <c r="C17" i="1"/>
  <c r="L93" i="1" l="1"/>
  <c r="L20" i="1"/>
  <c r="L44" i="1"/>
  <c r="D18" i="4" s="1"/>
  <c r="F43" i="4"/>
  <c r="D38" i="4"/>
  <c r="F38" i="4" s="1"/>
  <c r="F39" i="4"/>
  <c r="L24" i="1"/>
  <c r="D22" i="4"/>
  <c r="L61" i="1"/>
  <c r="L28" i="1"/>
  <c r="L40" i="1"/>
  <c r="D17" i="4" s="1"/>
  <c r="L32" i="1"/>
  <c r="L36" i="1"/>
  <c r="D16" i="4" s="1"/>
  <c r="L48" i="1"/>
  <c r="D19" i="4" s="1"/>
  <c r="D12" i="4"/>
  <c r="F12" i="4" s="1"/>
  <c r="F30" i="4" l="1"/>
  <c r="D32" i="4"/>
  <c r="F32" i="4" s="1"/>
  <c r="F26" i="4"/>
  <c r="D24" i="4"/>
  <c r="F24" i="4" s="1"/>
  <c r="D15" i="4"/>
  <c r="F15" i="4" s="1"/>
  <c r="D14" i="4"/>
  <c r="F14" i="4" s="1"/>
  <c r="D13" i="4"/>
  <c r="F13" i="4" s="1"/>
  <c r="F19" i="4"/>
  <c r="F17" i="4"/>
  <c r="F22" i="4"/>
  <c r="F18" i="4"/>
  <c r="F16" i="4"/>
  <c r="F33" i="4" l="1"/>
  <c r="F20" i="4"/>
  <c r="D20" i="4"/>
  <c r="D33" i="4"/>
  <c r="F35" i="4"/>
  <c r="F46" i="4" s="1"/>
  <c r="D46" i="4"/>
  <c r="F47" i="4" l="1"/>
  <c r="D47" i="4"/>
</calcChain>
</file>

<file path=xl/sharedStrings.xml><?xml version="1.0" encoding="utf-8"?>
<sst xmlns="http://schemas.openxmlformats.org/spreadsheetml/2006/main" count="280" uniqueCount="87">
  <si>
    <t>Expert</t>
  </si>
  <si>
    <t>Ingénieur</t>
  </si>
  <si>
    <t>Technicien</t>
  </si>
  <si>
    <t>Dessinateur</t>
  </si>
  <si>
    <t>Missions</t>
  </si>
  <si>
    <t>ACT</t>
  </si>
  <si>
    <t>VISA</t>
  </si>
  <si>
    <t>DET</t>
  </si>
  <si>
    <t>AOR</t>
  </si>
  <si>
    <t>Décomposition du Prix Global Forfaitaire DPGF</t>
  </si>
  <si>
    <t>Tranche</t>
  </si>
  <si>
    <t>mission</t>
  </si>
  <si>
    <t>Prix journalier</t>
  </si>
  <si>
    <t>fonction intervenant 2</t>
  </si>
  <si>
    <t>fonction intervenant 1</t>
  </si>
  <si>
    <t>coût</t>
  </si>
  <si>
    <t>Forfait déplacement (J)</t>
  </si>
  <si>
    <t>Nombre de jour de réunion travail -visio VNF</t>
  </si>
  <si>
    <t>Nombre de jour mission</t>
  </si>
  <si>
    <t>fonction intervenant 3</t>
  </si>
  <si>
    <t xml:space="preserve">fonction </t>
  </si>
  <si>
    <t>les nombres de jours peuvent être en demi-journée</t>
  </si>
  <si>
    <t>Désignation</t>
  </si>
  <si>
    <t>TF</t>
  </si>
  <si>
    <t>TO1</t>
  </si>
  <si>
    <t xml:space="preserve">Assistance pour la passation du contrat de travaux </t>
  </si>
  <si>
    <t>TO2</t>
  </si>
  <si>
    <t xml:space="preserve">Conformité et visa d'exécution </t>
  </si>
  <si>
    <t>Direction de l'exécution des travaux</t>
  </si>
  <si>
    <t xml:space="preserve">Assistance aux opérations de réception et de garantie de parfait achèvement </t>
  </si>
  <si>
    <t>MC1</t>
  </si>
  <si>
    <t>MC2</t>
  </si>
  <si>
    <t>MC3</t>
  </si>
  <si>
    <t>MC5</t>
  </si>
  <si>
    <t>Supervision géotechnique d’exécution (G4)</t>
  </si>
  <si>
    <t>Assistance pour les contrôles extérieurs</t>
  </si>
  <si>
    <t>Assistance pour la mise en place et au suivi des mesures environnementales</t>
  </si>
  <si>
    <t>Suivi à pied d’œuvre du chantier</t>
  </si>
  <si>
    <t>Elaboration du bilan d’opération</t>
  </si>
  <si>
    <t>ss-total</t>
  </si>
  <si>
    <t>Nom du candidat</t>
  </si>
  <si>
    <t>Nombre de forfait de déplacements (réunion ou autre) sur site</t>
  </si>
  <si>
    <t>les cases fond jaune sont accessibles et à remplir par le candidat.</t>
  </si>
  <si>
    <t>Nom candidat(s) :</t>
  </si>
  <si>
    <t>Montant €HT</t>
  </si>
  <si>
    <t>TVA %</t>
  </si>
  <si>
    <t>Montant €TTC</t>
  </si>
  <si>
    <t>Montant €TTC en toutes lettres</t>
  </si>
  <si>
    <t>TOTAL</t>
  </si>
  <si>
    <t>Montant total €TTC en toutes lettres du marché :</t>
  </si>
  <si>
    <t>Signature du candidat :</t>
  </si>
  <si>
    <t>Décomposition du Prix Global Forfaitaire DPGF - DETAIL</t>
  </si>
  <si>
    <t>le prix de chaque élément de mission comprend l’ensemble des sujétions nécessaires à la réalisation de la mission notamment conformément aux prescriptions du CCTP.
Le prix inclut notamment l’ensemble des réunions nécessaires à la réalisation de l'élément de mission.</t>
  </si>
  <si>
    <t>SOUS-TOTAL</t>
  </si>
  <si>
    <t>Mission de maîtrise d’oeuvre relative à la reconstruction et la modernisation de 2 barrages de l'Ornain : Chanteraine et Saint-Joire</t>
  </si>
  <si>
    <t>MCO</t>
  </si>
  <si>
    <t>PRO Chantereine</t>
  </si>
  <si>
    <t>PRO St-Joire</t>
  </si>
  <si>
    <t xml:space="preserve">Etudes de projet </t>
  </si>
  <si>
    <t>Etudes de projet</t>
  </si>
  <si>
    <t>Pour les deux barrages : Appropriation des études antérieures dont les AVP</t>
  </si>
  <si>
    <t>MC4.1</t>
  </si>
  <si>
    <t>Détermination des investigations complémentaires (Topographie, bathymétrie, géotechnique, diagnostic FF, etc)</t>
  </si>
  <si>
    <t>Assistance au maître d’ouvrage pour le pilotage des investigations géotechniques et hydrogéologiques pendant la phase conception</t>
  </si>
  <si>
    <t>Procédures réglementaires : Elaboration des dossiers ; aide dans le suivi des dossiers</t>
  </si>
  <si>
    <t>Bilan carbone, phase PRO</t>
  </si>
  <si>
    <t>Etude architecturale et paysagère (par architecte et/ou paysagiste)</t>
  </si>
  <si>
    <t>TO1 - Chantereine</t>
  </si>
  <si>
    <t>MC 4.2</t>
  </si>
  <si>
    <t>MC 6a</t>
  </si>
  <si>
    <t>MC7a</t>
  </si>
  <si>
    <t>MC8a</t>
  </si>
  <si>
    <t>MC9a</t>
  </si>
  <si>
    <t>MC10a</t>
  </si>
  <si>
    <t>MC11a</t>
  </si>
  <si>
    <t>Bilan carbone, phase ACT, phase DET</t>
  </si>
  <si>
    <t>Assistance pendant la mise en service</t>
  </si>
  <si>
    <t>TO2 - St Joire</t>
  </si>
  <si>
    <t>MC6b</t>
  </si>
  <si>
    <t>MC7b</t>
  </si>
  <si>
    <t>MC4.2b</t>
  </si>
  <si>
    <t>MC8b</t>
  </si>
  <si>
    <t>MC9b</t>
  </si>
  <si>
    <t>MC10b</t>
  </si>
  <si>
    <t>MC11b</t>
  </si>
  <si>
    <t>mdp</t>
  </si>
  <si>
    <t>ornain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</si>
</sst>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[$-40C]#,##0.00"/>
    <numFmt numFmtId="165" formatCode="[$-40C]General"/>
    <numFmt numFmtId="166" formatCode="#,##0.00&quot; &quot;[$€-40C];[Red]&quot;-&quot;#,##0.00&quot; &quot;[$€-40C]"/>
    <numFmt numFmtId="167" formatCode="[$-40C]#,##0.0"/>
  </numFmts>
  <fonts count="25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Trebuchet MS"/>
      <family val="2"/>
    </font>
    <font>
      <sz val="12"/>
      <color theme="1"/>
      <name val="Trebuchet MS"/>
      <family val="2"/>
    </font>
    <font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Arial1"/>
    </font>
    <font>
      <i/>
      <sz val="10"/>
      <color theme="1"/>
      <name val="Arial1"/>
    </font>
    <font>
      <b/>
      <sz val="10"/>
      <color rgb="FF000000"/>
      <name val="Trebuchet MS"/>
      <family val="2"/>
    </font>
    <font>
      <sz val="10"/>
      <color rgb="FF000000"/>
      <name val="Trebuchet MS"/>
      <family val="2"/>
    </font>
    <font>
      <b/>
      <sz val="10"/>
      <color rgb="FFFF0000"/>
      <name val="Arial1"/>
    </font>
    <font>
      <b/>
      <sz val="10"/>
      <color theme="1"/>
      <name val="Arial1"/>
    </font>
    <font>
      <sz val="11"/>
      <color theme="1"/>
      <name val="Arial"/>
      <family val="2"/>
    </font>
    <font>
      <b/>
      <u/>
      <sz val="11"/>
      <color theme="1"/>
      <name val="Trebuchet MS"/>
      <family val="2"/>
    </font>
    <font>
      <i/>
      <sz val="11"/>
      <color theme="1"/>
      <name val="Trebuchet MS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9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17" fillId="6" borderId="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7" fillId="6" borderId="34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7" borderId="38" xfId="0" applyFont="1" applyFill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44" fontId="11" fillId="12" borderId="4" xfId="8" applyFont="1" applyFill="1" applyBorder="1" applyAlignment="1" applyProtection="1">
      <alignment vertical="center"/>
      <protection locked="0"/>
    </xf>
    <xf numFmtId="9" fontId="11" fillId="12" borderId="4" xfId="6" applyFont="1" applyFill="1" applyBorder="1" applyAlignment="1" applyProtection="1">
      <alignment horizontal="center" vertical="center"/>
      <protection locked="0"/>
    </xf>
    <xf numFmtId="0" fontId="18" fillId="7" borderId="38" xfId="0" applyFont="1" applyFill="1" applyBorder="1" applyAlignment="1">
      <alignment horizontal="left" vertical="center" wrapText="1"/>
    </xf>
    <xf numFmtId="0" fontId="11" fillId="0" borderId="0" xfId="7" applyFont="1" applyBorder="1" applyAlignment="1" applyProtection="1">
      <alignment horizontal="center"/>
      <protection locked="0"/>
    </xf>
    <xf numFmtId="0" fontId="18" fillId="0" borderId="35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7" borderId="35" xfId="0" applyFont="1" applyFill="1" applyBorder="1" applyAlignment="1">
      <alignment horizontal="center" vertical="center" wrapText="1"/>
    </xf>
    <xf numFmtId="0" fontId="18" fillId="7" borderId="37" xfId="0" applyFont="1" applyFill="1" applyBorder="1" applyAlignment="1">
      <alignment horizontal="center" vertical="center" wrapText="1"/>
    </xf>
    <xf numFmtId="0" fontId="18" fillId="7" borderId="39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4" fontId="11" fillId="0" borderId="4" xfId="8" applyFont="1" applyFill="1" applyBorder="1" applyAlignment="1" applyProtection="1">
      <alignment vertical="center"/>
      <protection locked="0"/>
    </xf>
    <xf numFmtId="0" fontId="9" fillId="3" borderId="0" xfId="7" applyFont="1" applyFill="1" applyAlignment="1" applyProtection="1">
      <alignment horizontal="center"/>
      <protection locked="0"/>
    </xf>
    <xf numFmtId="0" fontId="10" fillId="3" borderId="0" xfId="7" applyFont="1" applyFill="1" applyAlignment="1" applyProtection="1">
      <alignment horizontal="center" wrapText="1"/>
      <protection locked="0"/>
    </xf>
    <xf numFmtId="0" fontId="11" fillId="3" borderId="0" xfId="7" applyFont="1" applyFill="1" applyAlignment="1" applyProtection="1">
      <alignment horizontal="center" vertical="center" wrapText="1"/>
      <protection locked="0"/>
    </xf>
    <xf numFmtId="0" fontId="12" fillId="3" borderId="0" xfId="7" applyFont="1" applyFill="1" applyAlignment="1" applyProtection="1">
      <alignment vertical="center"/>
      <protection locked="0"/>
    </xf>
    <xf numFmtId="0" fontId="11" fillId="8" borderId="0" xfId="7" applyFont="1" applyFill="1" applyProtection="1">
      <protection locked="0"/>
    </xf>
    <xf numFmtId="0" fontId="11" fillId="0" borderId="0" xfId="7" applyFont="1" applyProtection="1">
      <protection locked="0"/>
    </xf>
    <xf numFmtId="0" fontId="11" fillId="3" borderId="0" xfId="7" applyFont="1" applyFill="1" applyProtection="1">
      <protection locked="0"/>
    </xf>
    <xf numFmtId="0" fontId="13" fillId="3" borderId="0" xfId="7" applyFont="1" applyFill="1" applyAlignment="1" applyProtection="1">
      <alignment horizontal="center" wrapText="1"/>
      <protection locked="0"/>
    </xf>
    <xf numFmtId="0" fontId="9" fillId="3" borderId="0" xfId="7" applyFont="1" applyFill="1" applyProtection="1">
      <protection locked="0"/>
    </xf>
    <xf numFmtId="0" fontId="14" fillId="3" borderId="0" xfId="7" applyFont="1" applyFill="1" applyAlignment="1" applyProtection="1">
      <alignment horizontal="center" vertical="center"/>
      <protection locked="0"/>
    </xf>
    <xf numFmtId="164" fontId="19" fillId="0" borderId="0" xfId="1" applyNumberFormat="1" applyFont="1" applyProtection="1">
      <protection locked="0"/>
    </xf>
    <xf numFmtId="0" fontId="11" fillId="0" borderId="0" xfId="7" applyFont="1" applyBorder="1" applyAlignment="1" applyProtection="1">
      <alignment vertical="center"/>
      <protection locked="0"/>
    </xf>
    <xf numFmtId="164" fontId="2" fillId="12" borderId="4" xfId="1" applyNumberFormat="1" applyFill="1" applyBorder="1" applyProtection="1">
      <protection locked="0"/>
    </xf>
    <xf numFmtId="0" fontId="11" fillId="0" borderId="0" xfId="7" applyFont="1" applyBorder="1" applyAlignment="1" applyProtection="1">
      <alignment horizontal="left"/>
      <protection locked="0"/>
    </xf>
    <xf numFmtId="0" fontId="23" fillId="0" borderId="0" xfId="7" applyFont="1" applyBorder="1" applyAlignment="1" applyProtection="1">
      <alignment horizontal="left" wrapText="1"/>
      <protection locked="0"/>
    </xf>
    <xf numFmtId="0" fontId="9" fillId="4" borderId="4" xfId="7" applyFont="1" applyFill="1" applyBorder="1" applyAlignment="1" applyProtection="1">
      <alignment horizontal="center"/>
      <protection locked="0"/>
    </xf>
    <xf numFmtId="0" fontId="9" fillId="4" borderId="4" xfId="7" applyFont="1" applyFill="1" applyBorder="1" applyAlignment="1" applyProtection="1">
      <alignment horizontal="center" vertical="center"/>
      <protection locked="0"/>
    </xf>
    <xf numFmtId="0" fontId="9" fillId="9" borderId="5" xfId="7" applyFont="1" applyFill="1" applyBorder="1" applyAlignment="1" applyProtection="1">
      <alignment horizontal="center" vertical="center"/>
      <protection locked="0"/>
    </xf>
    <xf numFmtId="0" fontId="9" fillId="3" borderId="4" xfId="7" applyFont="1" applyFill="1" applyBorder="1" applyAlignment="1" applyProtection="1">
      <alignment horizontal="center" vertical="center"/>
      <protection locked="0"/>
    </xf>
    <xf numFmtId="0" fontId="9" fillId="3" borderId="4" xfId="7" applyFont="1" applyFill="1" applyBorder="1" applyAlignment="1" applyProtection="1">
      <alignment horizontal="center" vertical="center" wrapText="1"/>
      <protection locked="0"/>
    </xf>
    <xf numFmtId="0" fontId="9" fillId="9" borderId="19" xfId="7" applyFont="1" applyFill="1" applyBorder="1" applyAlignment="1" applyProtection="1">
      <alignment horizontal="center" vertical="center"/>
      <protection locked="0"/>
    </xf>
    <xf numFmtId="0" fontId="9" fillId="9" borderId="26" xfId="7" applyFont="1" applyFill="1" applyBorder="1" applyAlignment="1" applyProtection="1">
      <alignment horizontal="center" vertical="center"/>
      <protection locked="0"/>
    </xf>
    <xf numFmtId="0" fontId="9" fillId="9" borderId="26" xfId="7" applyFont="1" applyFill="1" applyBorder="1" applyAlignment="1" applyProtection="1">
      <alignment horizontal="center" vertical="center"/>
      <protection locked="0"/>
    </xf>
    <xf numFmtId="0" fontId="17" fillId="10" borderId="4" xfId="7" applyFont="1" applyFill="1" applyBorder="1" applyAlignment="1" applyProtection="1">
      <alignment horizontal="center" vertical="center" wrapText="1"/>
      <protection locked="0"/>
    </xf>
    <xf numFmtId="44" fontId="9" fillId="0" borderId="4" xfId="8" applyFont="1" applyFill="1" applyBorder="1" applyAlignment="1" applyProtection="1">
      <alignment horizontal="center" vertical="center"/>
      <protection locked="0"/>
    </xf>
    <xf numFmtId="9" fontId="9" fillId="12" borderId="4" xfId="9" applyFont="1" applyFill="1" applyBorder="1" applyAlignment="1" applyProtection="1">
      <alignment horizontal="center" vertical="center"/>
      <protection locked="0"/>
    </xf>
    <xf numFmtId="44" fontId="9" fillId="12" borderId="4" xfId="8" applyFont="1" applyFill="1" applyBorder="1" applyProtection="1">
      <protection locked="0"/>
    </xf>
    <xf numFmtId="0" fontId="9" fillId="11" borderId="27" xfId="7" applyFont="1" applyFill="1" applyBorder="1" applyAlignment="1" applyProtection="1">
      <alignment horizontal="left" vertical="center"/>
      <protection locked="0"/>
    </xf>
    <xf numFmtId="0" fontId="9" fillId="11" borderId="42" xfId="7" applyFont="1" applyFill="1" applyBorder="1" applyAlignment="1" applyProtection="1">
      <alignment horizontal="left" vertical="center"/>
      <protection locked="0"/>
    </xf>
    <xf numFmtId="0" fontId="9" fillId="11" borderId="28" xfId="7" applyFont="1" applyFill="1" applyBorder="1" applyAlignment="1" applyProtection="1">
      <alignment horizontal="left" vertical="center"/>
      <protection locked="0"/>
    </xf>
    <xf numFmtId="44" fontId="9" fillId="0" borderId="4" xfId="7" applyNumberFormat="1" applyFont="1" applyFill="1" applyBorder="1" applyAlignment="1" applyProtection="1">
      <alignment horizontal="center" vertical="center"/>
      <protection locked="0"/>
    </xf>
    <xf numFmtId="44" fontId="9" fillId="12" borderId="4" xfId="7" applyNumberFormat="1" applyFont="1" applyFill="1" applyBorder="1" applyProtection="1">
      <protection locked="0"/>
    </xf>
    <xf numFmtId="0" fontId="9" fillId="12" borderId="24" xfId="7" applyFont="1" applyFill="1" applyBorder="1" applyAlignment="1" applyProtection="1">
      <alignment horizontal="left" vertical="top" wrapText="1"/>
      <protection locked="0"/>
    </xf>
    <xf numFmtId="0" fontId="9" fillId="12" borderId="29" xfId="7" applyFont="1" applyFill="1" applyBorder="1" applyAlignment="1" applyProtection="1">
      <alignment horizontal="left" vertical="top" wrapText="1"/>
      <protection locked="0"/>
    </xf>
    <xf numFmtId="0" fontId="9" fillId="12" borderId="30" xfId="7" applyFont="1" applyFill="1" applyBorder="1" applyAlignment="1" applyProtection="1">
      <alignment horizontal="left" vertical="top" wrapText="1"/>
      <protection locked="0"/>
    </xf>
    <xf numFmtId="0" fontId="9" fillId="12" borderId="31" xfId="7" applyFont="1" applyFill="1" applyBorder="1" applyAlignment="1" applyProtection="1">
      <alignment horizontal="left" vertical="top" wrapText="1"/>
      <protection locked="0"/>
    </xf>
    <xf numFmtId="0" fontId="9" fillId="12" borderId="25" xfId="7" applyFont="1" applyFill="1" applyBorder="1" applyAlignment="1" applyProtection="1">
      <alignment horizontal="left" vertical="top" wrapText="1"/>
      <protection locked="0"/>
    </xf>
    <xf numFmtId="0" fontId="9" fillId="12" borderId="32" xfId="7" applyFont="1" applyFill="1" applyBorder="1" applyAlignment="1" applyProtection="1">
      <alignment horizontal="left" vertical="top" wrapText="1"/>
      <protection locked="0"/>
    </xf>
    <xf numFmtId="0" fontId="9" fillId="8" borderId="0" xfId="7" applyFont="1" applyFill="1" applyAlignment="1" applyProtection="1">
      <alignment horizontal="center"/>
      <protection locked="0"/>
    </xf>
    <xf numFmtId="0" fontId="22" fillId="12" borderId="33" xfId="7" applyFont="1" applyFill="1" applyBorder="1" applyAlignment="1" applyProtection="1">
      <alignment horizontal="left" vertical="top"/>
      <protection locked="0"/>
    </xf>
    <xf numFmtId="0" fontId="9" fillId="12" borderId="8" xfId="7" applyFont="1" applyFill="1" applyBorder="1" applyAlignment="1" applyProtection="1">
      <alignment horizontal="left" vertical="top"/>
      <protection locked="0"/>
    </xf>
    <xf numFmtId="0" fontId="9" fillId="12" borderId="9" xfId="7" applyFont="1" applyFill="1" applyBorder="1" applyAlignment="1" applyProtection="1">
      <alignment horizontal="left" vertical="top"/>
      <protection locked="0"/>
    </xf>
    <xf numFmtId="0" fontId="9" fillId="12" borderId="10" xfId="7" applyFont="1" applyFill="1" applyBorder="1" applyAlignment="1" applyProtection="1">
      <alignment horizontal="left" vertical="top"/>
      <protection locked="0"/>
    </xf>
    <xf numFmtId="0" fontId="9" fillId="12" borderId="11" xfId="7" applyFont="1" applyFill="1" applyBorder="1" applyAlignment="1" applyProtection="1">
      <alignment horizontal="left" vertical="top"/>
      <protection locked="0"/>
    </xf>
    <xf numFmtId="0" fontId="9" fillId="12" borderId="17" xfId="7" applyFont="1" applyFill="1" applyBorder="1" applyAlignment="1" applyProtection="1">
      <alignment horizontal="left" vertical="top"/>
      <protection locked="0"/>
    </xf>
    <xf numFmtId="0" fontId="9" fillId="0" borderId="0" xfId="7" applyFont="1" applyAlignment="1" applyProtection="1">
      <alignment horizontal="center"/>
      <protection locked="0"/>
    </xf>
    <xf numFmtId="164" fontId="2" fillId="5" borderId="4" xfId="1" applyNumberFormat="1" applyFill="1" applyBorder="1" applyProtection="1">
      <protection locked="0"/>
    </xf>
    <xf numFmtId="164" fontId="8" fillId="5" borderId="4" xfId="1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1" applyNumberFormat="1" applyFont="1" applyFill="1" applyBorder="1" applyAlignment="1" applyProtection="1">
      <alignment horizontal="center" vertical="top" wrapText="1"/>
      <protection locked="0"/>
    </xf>
    <xf numFmtId="164" fontId="7" fillId="5" borderId="5" xfId="1" applyNumberFormat="1" applyFont="1" applyFill="1" applyBorder="1" applyAlignment="1" applyProtection="1">
      <alignment horizontal="center" vertical="top" wrapText="1"/>
      <protection locked="0"/>
    </xf>
    <xf numFmtId="167" fontId="7" fillId="5" borderId="4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Alignment="1" applyProtection="1">
      <alignment horizontal="center" vertical="center" wrapText="1"/>
    </xf>
    <xf numFmtId="0" fontId="12" fillId="3" borderId="0" xfId="0" applyFont="1" applyFill="1" applyAlignment="1" applyProtection="1">
      <alignment vertical="center"/>
    </xf>
    <xf numFmtId="164" fontId="2" fillId="0" borderId="0" xfId="1" applyNumberFormat="1" applyProtection="1"/>
    <xf numFmtId="0" fontId="0" fillId="0" borderId="0" xfId="0" applyProtection="1"/>
    <xf numFmtId="0" fontId="11" fillId="3" borderId="0" xfId="0" applyFont="1" applyFill="1" applyProtection="1"/>
    <xf numFmtId="0" fontId="13" fillId="3" borderId="0" xfId="0" applyFont="1" applyFill="1" applyAlignment="1" applyProtection="1">
      <alignment horizontal="center" wrapText="1"/>
    </xf>
    <xf numFmtId="0" fontId="9" fillId="3" borderId="0" xfId="0" applyFont="1" applyFill="1" applyProtection="1"/>
    <xf numFmtId="0" fontId="14" fillId="3" borderId="0" xfId="0" applyFont="1" applyFill="1" applyAlignment="1" applyProtection="1">
      <alignment horizontal="center" vertical="center"/>
    </xf>
    <xf numFmtId="164" fontId="19" fillId="0" borderId="0" xfId="1" applyNumberFormat="1" applyFont="1" applyProtection="1"/>
    <xf numFmtId="164" fontId="20" fillId="0" borderId="0" xfId="1" applyNumberFormat="1" applyFont="1" applyProtection="1"/>
    <xf numFmtId="164" fontId="2" fillId="0" borderId="0" xfId="1" applyNumberFormat="1" applyBorder="1" applyProtection="1"/>
    <xf numFmtId="164" fontId="6" fillId="2" borderId="0" xfId="1" applyNumberFormat="1" applyFont="1" applyFill="1" applyBorder="1" applyAlignment="1" applyProtection="1">
      <alignment horizontal="center" vertical="top" wrapText="1"/>
    </xf>
    <xf numFmtId="164" fontId="15" fillId="4" borderId="4" xfId="1" applyNumberFormat="1" applyFont="1" applyFill="1" applyBorder="1" applyAlignment="1" applyProtection="1">
      <alignment horizontal="center" vertical="top"/>
    </xf>
    <xf numFmtId="164" fontId="15" fillId="4" borderId="4" xfId="1" applyNumberFormat="1" applyFont="1" applyFill="1" applyBorder="1" applyAlignment="1" applyProtection="1">
      <alignment horizontal="center" wrapText="1"/>
    </xf>
    <xf numFmtId="164" fontId="5" fillId="0" borderId="0" xfId="1" applyNumberFormat="1" applyFont="1" applyAlignment="1" applyProtection="1">
      <alignment horizontal="center"/>
    </xf>
    <xf numFmtId="164" fontId="15" fillId="0" borderId="0" xfId="1" applyNumberFormat="1" applyFont="1" applyBorder="1" applyAlignment="1" applyProtection="1">
      <alignment horizontal="center"/>
    </xf>
    <xf numFmtId="164" fontId="8" fillId="4" borderId="4" xfId="1" applyNumberFormat="1" applyFont="1" applyFill="1" applyBorder="1" applyAlignment="1" applyProtection="1">
      <alignment horizontal="center" vertical="top" wrapText="1"/>
    </xf>
    <xf numFmtId="164" fontId="5" fillId="0" borderId="0" xfId="1" applyNumberFormat="1" applyFont="1" applyBorder="1" applyAlignment="1" applyProtection="1">
      <alignment horizontal="center"/>
    </xf>
    <xf numFmtId="164" fontId="2" fillId="4" borderId="4" xfId="1" applyNumberFormat="1" applyFill="1" applyBorder="1" applyProtection="1"/>
    <xf numFmtId="164" fontId="2" fillId="4" borderId="5" xfId="1" applyNumberFormat="1" applyFill="1" applyBorder="1" applyProtection="1"/>
    <xf numFmtId="164" fontId="8" fillId="4" borderId="6" xfId="1" applyNumberFormat="1" applyFont="1" applyFill="1" applyBorder="1" applyAlignment="1" applyProtection="1">
      <alignment horizontal="justify" vertical="center" wrapText="1"/>
    </xf>
    <xf numFmtId="164" fontId="8" fillId="4" borderId="21" xfId="1" applyNumberFormat="1" applyFont="1" applyFill="1" applyBorder="1" applyAlignment="1" applyProtection="1">
      <alignment horizontal="justify" vertical="center" wrapText="1"/>
    </xf>
    <xf numFmtId="164" fontId="8" fillId="4" borderId="22" xfId="1" applyNumberFormat="1" applyFont="1" applyFill="1" applyBorder="1" applyAlignment="1" applyProtection="1">
      <alignment horizontal="justify" vertical="center" wrapText="1"/>
    </xf>
    <xf numFmtId="164" fontId="2" fillId="4" borderId="7" xfId="1" applyNumberFormat="1" applyFill="1" applyBorder="1" applyProtection="1"/>
    <xf numFmtId="164" fontId="16" fillId="4" borderId="7" xfId="1" applyNumberFormat="1" applyFont="1" applyFill="1" applyBorder="1" applyProtection="1"/>
    <xf numFmtId="164" fontId="7" fillId="2" borderId="8" xfId="1" applyNumberFormat="1" applyFont="1" applyFill="1" applyBorder="1" applyAlignment="1" applyProtection="1">
      <alignment horizontal="center" wrapText="1"/>
    </xf>
    <xf numFmtId="164" fontId="2" fillId="0" borderId="18" xfId="1" applyNumberFormat="1" applyBorder="1" applyAlignment="1" applyProtection="1">
      <alignment horizontal="center" vertical="center"/>
    </xf>
    <xf numFmtId="164" fontId="2" fillId="0" borderId="19" xfId="1" applyNumberFormat="1" applyBorder="1" applyAlignment="1" applyProtection="1">
      <alignment horizontal="center" vertical="center"/>
    </xf>
    <xf numFmtId="164" fontId="2" fillId="0" borderId="19" xfId="1" applyNumberFormat="1" applyBorder="1" applyAlignment="1" applyProtection="1">
      <alignment horizontal="center" vertical="center" wrapText="1"/>
    </xf>
    <xf numFmtId="164" fontId="7" fillId="0" borderId="10" xfId="1" applyNumberFormat="1" applyFont="1" applyBorder="1" applyAlignment="1" applyProtection="1">
      <alignment horizontal="center" vertical="center" wrapText="1"/>
    </xf>
    <xf numFmtId="164" fontId="2" fillId="0" borderId="9" xfId="1" applyNumberFormat="1" applyBorder="1" applyAlignment="1" applyProtection="1">
      <alignment horizontal="center" vertical="center"/>
    </xf>
    <xf numFmtId="164" fontId="2" fillId="0" borderId="11" xfId="1" applyNumberFormat="1" applyBorder="1" applyAlignment="1" applyProtection="1">
      <alignment horizontal="center" vertical="center"/>
    </xf>
    <xf numFmtId="164" fontId="2" fillId="0" borderId="20" xfId="1" applyNumberFormat="1" applyBorder="1" applyAlignment="1" applyProtection="1">
      <alignment horizontal="center" vertical="center"/>
    </xf>
    <xf numFmtId="164" fontId="2" fillId="0" borderId="20" xfId="1" applyNumberFormat="1" applyBorder="1" applyAlignment="1" applyProtection="1">
      <alignment horizontal="center" vertical="center" wrapText="1"/>
    </xf>
    <xf numFmtId="164" fontId="15" fillId="4" borderId="12" xfId="1" applyNumberFormat="1" applyFont="1" applyFill="1" applyBorder="1" applyAlignment="1" applyProtection="1">
      <alignment horizontal="right"/>
    </xf>
    <xf numFmtId="164" fontId="7" fillId="0" borderId="12" xfId="1" applyNumberFormat="1" applyFont="1" applyBorder="1" applyAlignment="1" applyProtection="1">
      <alignment horizontal="center" vertical="center" wrapText="1"/>
    </xf>
    <xf numFmtId="164" fontId="7" fillId="0" borderId="23" xfId="1" applyNumberFormat="1" applyFont="1" applyBorder="1" applyAlignment="1" applyProtection="1">
      <alignment horizontal="center" vertical="center" wrapText="1"/>
    </xf>
    <xf numFmtId="164" fontId="2" fillId="0" borderId="1" xfId="1" applyNumberFormat="1" applyBorder="1" applyProtection="1"/>
  </cellXfs>
  <cellStyles count="10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Monétaire 2" xfId="8" xr:uid="{00000000-0005-0000-0000-000003000000}"/>
    <cellStyle name="Normal" xfId="0" builtinId="0" customBuiltin="1"/>
    <cellStyle name="Normal 2" xfId="7" xr:uid="{00000000-0005-0000-0000-000005000000}"/>
    <cellStyle name="Pourcentage" xfId="6" builtinId="5"/>
    <cellStyle name="Pourcentage 2" xfId="9" xr:uid="{00000000-0005-0000-0000-000007000000}"/>
    <cellStyle name="Result" xfId="4" xr:uid="{00000000-0005-0000-0000-000008000000}"/>
    <cellStyle name="Result2" xfId="5" xr:uid="{00000000-0005-0000-0000-000009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961571</xdr:colOff>
      <xdr:row>0</xdr:row>
      <xdr:rowOff>86178</xdr:rowOff>
    </xdr:from>
    <xdr:to>
      <xdr:col>6</xdr:col>
      <xdr:colOff>1087044</xdr:colOff>
      <xdr:row>4</xdr:row>
      <xdr:rowOff>152383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896" y="86178"/>
          <a:ext cx="1201798" cy="93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1188359</xdr:colOff>
      <xdr:row>0</xdr:row>
      <xdr:rowOff>89808</xdr:rowOff>
    </xdr:from>
    <xdr:to>
      <xdr:col>6</xdr:col>
      <xdr:colOff>2188484</xdr:colOff>
      <xdr:row>7</xdr:row>
      <xdr:rowOff>31188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37009" y="89808"/>
          <a:ext cx="1000125" cy="1532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1208974</xdr:colOff>
      <xdr:row>0</xdr:row>
      <xdr:rowOff>98549</xdr:rowOff>
    </xdr:from>
    <xdr:to>
      <xdr:col>10</xdr:col>
      <xdr:colOff>1272595</xdr:colOff>
      <xdr:row>4</xdr:row>
      <xdr:rowOff>164754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94493" y="98549"/>
          <a:ext cx="1424336" cy="956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13196</xdr:colOff>
      <xdr:row>0</xdr:row>
      <xdr:rowOff>77437</xdr:rowOff>
    </xdr:from>
    <xdr:to>
      <xdr:col>11</xdr:col>
      <xdr:colOff>1025296</xdr:colOff>
      <xdr:row>8</xdr:row>
      <xdr:rowOff>79777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20144" y="77437"/>
          <a:ext cx="998765" cy="1838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2"/>
  <sheetViews>
    <sheetView zoomScale="40" zoomScaleNormal="40" workbookViewId="0">
      <selection activeCell="C9" sqref="C9"/>
    </sheetView>
  </sheetViews>
  <sheetFormatPr baseColWidth="10" defaultColWidth="9.5" defaultRowHeight="16.5" outlineLevelRow="1"/>
  <cols>
    <col min="1" max="2" width="9.5" style="69"/>
    <col min="3" max="3" width="61.625" style="29" customWidth="1"/>
    <col min="4" max="4" width="13.5" style="29" customWidth="1"/>
    <col min="5" max="5" width="12.125" style="29" customWidth="1"/>
    <col min="6" max="6" width="14.125" style="29" customWidth="1"/>
    <col min="7" max="7" width="29.25" style="29" customWidth="1"/>
    <col min="8" max="28" width="9.5" style="28"/>
    <col min="29" max="16384" width="9.5" style="29"/>
  </cols>
  <sheetData>
    <row r="1" spans="1:7" ht="14.45" customHeight="1">
      <c r="A1" s="24"/>
      <c r="B1" s="24"/>
      <c r="C1" s="25" t="s">
        <v>54</v>
      </c>
      <c r="D1" s="26"/>
      <c r="E1" s="26"/>
      <c r="F1" s="26"/>
      <c r="G1" s="27"/>
    </row>
    <row r="2" spans="1:7" ht="18">
      <c r="A2" s="24"/>
      <c r="B2" s="24"/>
      <c r="C2" s="25"/>
      <c r="D2" s="26"/>
      <c r="E2" s="26"/>
      <c r="F2" s="26"/>
      <c r="G2" s="27"/>
    </row>
    <row r="3" spans="1:7" ht="18">
      <c r="A3" s="24"/>
      <c r="B3" s="24"/>
      <c r="C3" s="25"/>
      <c r="D3" s="26"/>
      <c r="E3" s="26"/>
      <c r="F3" s="26"/>
      <c r="G3" s="27"/>
    </row>
    <row r="4" spans="1:7" ht="18">
      <c r="A4" s="24"/>
      <c r="B4" s="24"/>
      <c r="C4" s="30"/>
      <c r="D4" s="26"/>
      <c r="E4" s="26"/>
      <c r="F4" s="26"/>
      <c r="G4" s="27"/>
    </row>
    <row r="5" spans="1:7" ht="18">
      <c r="A5" s="24"/>
      <c r="B5" s="24"/>
      <c r="C5" s="30"/>
      <c r="D5" s="31"/>
      <c r="E5" s="31"/>
      <c r="F5" s="31"/>
      <c r="G5" s="27"/>
    </row>
    <row r="6" spans="1:7" ht="21">
      <c r="A6" s="32"/>
      <c r="B6" s="32"/>
      <c r="C6" s="33" t="s">
        <v>9</v>
      </c>
      <c r="D6" s="27"/>
      <c r="E6" s="27"/>
      <c r="F6" s="27"/>
      <c r="G6" s="27"/>
    </row>
    <row r="7" spans="1:7" ht="18">
      <c r="A7" s="24"/>
      <c r="B7" s="24"/>
      <c r="C7" s="30"/>
      <c r="D7" s="30"/>
      <c r="E7" s="30"/>
      <c r="F7" s="30"/>
      <c r="G7" s="27"/>
    </row>
    <row r="8" spans="1:7" ht="18">
      <c r="A8" s="34" t="s">
        <v>42</v>
      </c>
      <c r="B8" s="24"/>
      <c r="C8" s="30"/>
      <c r="D8" s="30"/>
      <c r="E8" s="30"/>
      <c r="F8" s="30"/>
      <c r="G8" s="27"/>
    </row>
    <row r="9" spans="1:7" s="28" customFormat="1" ht="47.25" customHeight="1">
      <c r="A9" s="35" t="s">
        <v>43</v>
      </c>
      <c r="B9" s="35"/>
      <c r="C9" s="36"/>
      <c r="D9" s="13"/>
      <c r="E9" s="13"/>
      <c r="F9" s="13"/>
      <c r="G9" s="27"/>
    </row>
    <row r="10" spans="1:7" s="28" customFormat="1" ht="57" customHeight="1">
      <c r="A10" s="37"/>
      <c r="B10" s="37"/>
      <c r="C10" s="38" t="s">
        <v>52</v>
      </c>
      <c r="D10" s="38"/>
      <c r="E10" s="38"/>
      <c r="F10" s="38"/>
      <c r="G10" s="27"/>
    </row>
    <row r="11" spans="1:7" s="28" customFormat="1">
      <c r="A11" s="39" t="s">
        <v>10</v>
      </c>
      <c r="B11" s="39"/>
      <c r="C11" s="39"/>
      <c r="D11" s="40" t="s">
        <v>44</v>
      </c>
      <c r="E11" s="40" t="s">
        <v>45</v>
      </c>
      <c r="F11" s="40" t="s">
        <v>46</v>
      </c>
      <c r="G11" s="40" t="s">
        <v>47</v>
      </c>
    </row>
    <row r="12" spans="1:7" s="28" customFormat="1" ht="45" customHeight="1" outlineLevel="1">
      <c r="A12" s="41" t="s">
        <v>23</v>
      </c>
      <c r="B12" s="42" t="str">
        <f>'liste-mission'!D3</f>
        <v>MCO</v>
      </c>
      <c r="C12" s="43" t="str">
        <f>'liste-mission'!E3</f>
        <v>Pour les deux barrages : Appropriation des études antérieures dont les AVP</v>
      </c>
      <c r="D12" s="23">
        <f>'Décompo-Detail'!L20</f>
        <v>0</v>
      </c>
      <c r="E12" s="11"/>
      <c r="F12" s="23">
        <f t="shared" ref="F12" si="0">D12*(1+E12)</f>
        <v>0</v>
      </c>
      <c r="G12" s="10"/>
    </row>
    <row r="13" spans="1:7" s="28" customFormat="1" ht="45" customHeight="1" outlineLevel="1">
      <c r="A13" s="44"/>
      <c r="B13" s="43" t="str">
        <f>'liste-mission'!D4</f>
        <v>PRO Chantereine</v>
      </c>
      <c r="C13" s="43" t="str">
        <f>'liste-mission'!E4</f>
        <v xml:space="preserve">Etudes de projet </v>
      </c>
      <c r="D13" s="23">
        <f>'Décompo-Detail'!L24</f>
        <v>0</v>
      </c>
      <c r="E13" s="11"/>
      <c r="F13" s="23">
        <f t="shared" ref="F13:F19" si="1">D13*(1+E13)</f>
        <v>0</v>
      </c>
      <c r="G13" s="10"/>
    </row>
    <row r="14" spans="1:7" s="28" customFormat="1" ht="45" customHeight="1" outlineLevel="1">
      <c r="A14" s="44"/>
      <c r="B14" s="43" t="str">
        <f>'liste-mission'!D5</f>
        <v>PRO St-Joire</v>
      </c>
      <c r="C14" s="43" t="str">
        <f>'liste-mission'!E5</f>
        <v>Etudes de projet</v>
      </c>
      <c r="D14" s="23">
        <f>'Décompo-Detail'!L28</f>
        <v>0</v>
      </c>
      <c r="E14" s="11"/>
      <c r="F14" s="23">
        <f t="shared" si="1"/>
        <v>0</v>
      </c>
      <c r="G14" s="10"/>
    </row>
    <row r="15" spans="1:7" s="28" customFormat="1" ht="45" customHeight="1" outlineLevel="1">
      <c r="A15" s="44"/>
      <c r="B15" s="42" t="str">
        <f>'liste-mission'!D6</f>
        <v>MC1</v>
      </c>
      <c r="C15" s="43" t="str">
        <f>'liste-mission'!E6</f>
        <v>Détermination des investigations complémentaires (Topographie, bathymétrie, géotechnique, diagnostic FF, etc)</v>
      </c>
      <c r="D15" s="23">
        <f>'Décompo-Detail'!L32</f>
        <v>0</v>
      </c>
      <c r="E15" s="11"/>
      <c r="F15" s="23">
        <f t="shared" si="1"/>
        <v>0</v>
      </c>
      <c r="G15" s="10"/>
    </row>
    <row r="16" spans="1:7" s="28" customFormat="1" ht="45" customHeight="1" outlineLevel="1">
      <c r="A16" s="44"/>
      <c r="B16" s="42" t="str">
        <f>'liste-mission'!D7</f>
        <v>MC2</v>
      </c>
      <c r="C16" s="43" t="str">
        <f>'liste-mission'!E7</f>
        <v>Assistance au maître d’ouvrage pour le pilotage des investigations géotechniques et hydrogéologiques pendant la phase conception</v>
      </c>
      <c r="D16" s="23">
        <f>'Décompo-Detail'!L36</f>
        <v>0</v>
      </c>
      <c r="E16" s="11"/>
      <c r="F16" s="23">
        <f t="shared" si="1"/>
        <v>0</v>
      </c>
      <c r="G16" s="10"/>
    </row>
    <row r="17" spans="1:7" s="28" customFormat="1" ht="45" customHeight="1" outlineLevel="1">
      <c r="A17" s="44"/>
      <c r="B17" s="42" t="str">
        <f>'liste-mission'!D8</f>
        <v>MC3</v>
      </c>
      <c r="C17" s="43" t="str">
        <f>'liste-mission'!E8</f>
        <v>Procédures réglementaires : Elaboration des dossiers ; aide dans le suivi des dossiers</v>
      </c>
      <c r="D17" s="23">
        <f>'Décompo-Detail'!L40</f>
        <v>0</v>
      </c>
      <c r="E17" s="11"/>
      <c r="F17" s="23">
        <f t="shared" si="1"/>
        <v>0</v>
      </c>
      <c r="G17" s="10"/>
    </row>
    <row r="18" spans="1:7" s="28" customFormat="1" ht="45" customHeight="1" outlineLevel="1">
      <c r="A18" s="44"/>
      <c r="B18" s="42" t="str">
        <f>'liste-mission'!D9</f>
        <v>MC4.1</v>
      </c>
      <c r="C18" s="43" t="str">
        <f>'liste-mission'!E9</f>
        <v>Bilan carbone, phase PRO</v>
      </c>
      <c r="D18" s="23">
        <f>'Décompo-Detail'!L44</f>
        <v>0</v>
      </c>
      <c r="E18" s="11"/>
      <c r="F18" s="23">
        <f t="shared" si="1"/>
        <v>0</v>
      </c>
      <c r="G18" s="10"/>
    </row>
    <row r="19" spans="1:7" s="28" customFormat="1" ht="45" customHeight="1" outlineLevel="1">
      <c r="A19" s="44"/>
      <c r="B19" s="42" t="str">
        <f>'liste-mission'!D10</f>
        <v>MC5</v>
      </c>
      <c r="C19" s="43" t="str">
        <f>'liste-mission'!E10</f>
        <v>Etude architecturale et paysagère (par architecte et/ou paysagiste)</v>
      </c>
      <c r="D19" s="23">
        <f>'Décompo-Detail'!L48</f>
        <v>0</v>
      </c>
      <c r="E19" s="11"/>
      <c r="F19" s="23">
        <f t="shared" si="1"/>
        <v>0</v>
      </c>
      <c r="G19" s="10"/>
    </row>
    <row r="20" spans="1:7" ht="39.75" customHeight="1">
      <c r="A20" s="45"/>
      <c r="B20" s="46"/>
      <c r="C20" s="47" t="s">
        <v>53</v>
      </c>
      <c r="D20" s="48">
        <f>SUM(D12:D19)</f>
        <v>0</v>
      </c>
      <c r="E20" s="49"/>
      <c r="F20" s="48">
        <f>SUM(F12:F19)</f>
        <v>0</v>
      </c>
      <c r="G20" s="50"/>
    </row>
    <row r="21" spans="1:7" s="28" customFormat="1">
      <c r="A21" s="39" t="s">
        <v>10</v>
      </c>
      <c r="B21" s="39"/>
      <c r="C21" s="39"/>
      <c r="D21" s="40" t="s">
        <v>44</v>
      </c>
      <c r="E21" s="40" t="s">
        <v>45</v>
      </c>
      <c r="F21" s="40" t="s">
        <v>46</v>
      </c>
      <c r="G21" s="40" t="s">
        <v>47</v>
      </c>
    </row>
    <row r="22" spans="1:7" s="28" customFormat="1" ht="45" customHeight="1" outlineLevel="1">
      <c r="A22" s="41" t="s">
        <v>24</v>
      </c>
      <c r="B22" s="42" t="str">
        <f>'liste-mission'!D11</f>
        <v>ACT</v>
      </c>
      <c r="C22" s="42" t="str">
        <f>'liste-mission'!E11</f>
        <v xml:space="preserve">Assistance pour la passation du contrat de travaux </v>
      </c>
      <c r="D22" s="23">
        <f>'Décompo-Detail'!L53</f>
        <v>0</v>
      </c>
      <c r="E22" s="11"/>
      <c r="F22" s="23">
        <f>D22*(1+E22)</f>
        <v>0</v>
      </c>
      <c r="G22" s="10"/>
    </row>
    <row r="23" spans="1:7" s="28" customFormat="1" ht="45" customHeight="1" outlineLevel="1">
      <c r="A23" s="44"/>
      <c r="B23" s="42" t="str">
        <f>'liste-mission'!D12</f>
        <v>VISA</v>
      </c>
      <c r="C23" s="42" t="str">
        <f>'liste-mission'!E12</f>
        <v xml:space="preserve">Conformité et visa d'exécution </v>
      </c>
      <c r="D23" s="23">
        <f>'Décompo-Detail'!L57</f>
        <v>0</v>
      </c>
      <c r="E23" s="11"/>
      <c r="F23" s="23">
        <f t="shared" ref="F23:F32" si="2">D23*(1+E23)</f>
        <v>0</v>
      </c>
      <c r="G23" s="10"/>
    </row>
    <row r="24" spans="1:7" s="28" customFormat="1" ht="45" customHeight="1" outlineLevel="1">
      <c r="A24" s="44"/>
      <c r="B24" s="42" t="str">
        <f>'liste-mission'!D13</f>
        <v>DET</v>
      </c>
      <c r="C24" s="42" t="str">
        <f>'liste-mission'!E13</f>
        <v>Direction de l'exécution des travaux</v>
      </c>
      <c r="D24" s="23">
        <f>'Décompo-Detail'!L61</f>
        <v>0</v>
      </c>
      <c r="E24" s="11"/>
      <c r="F24" s="23">
        <f t="shared" si="2"/>
        <v>0</v>
      </c>
      <c r="G24" s="10"/>
    </row>
    <row r="25" spans="1:7" s="28" customFormat="1" ht="45" customHeight="1" outlineLevel="1">
      <c r="A25" s="44"/>
      <c r="B25" s="42" t="str">
        <f>'liste-mission'!D14</f>
        <v>AOR</v>
      </c>
      <c r="C25" s="42" t="str">
        <f>'liste-mission'!E14</f>
        <v xml:space="preserve">Assistance aux opérations de réception et de garantie de parfait achèvement </v>
      </c>
      <c r="D25" s="23">
        <f>'Décompo-Detail'!L65</f>
        <v>0</v>
      </c>
      <c r="E25" s="11"/>
      <c r="F25" s="23">
        <f t="shared" si="2"/>
        <v>0</v>
      </c>
      <c r="G25" s="10"/>
    </row>
    <row r="26" spans="1:7" s="28" customFormat="1" ht="45" customHeight="1" outlineLevel="1">
      <c r="A26" s="44"/>
      <c r="B26" s="42" t="str">
        <f>'liste-mission'!D15</f>
        <v>MC 4.2</v>
      </c>
      <c r="C26" s="42" t="str">
        <f>'liste-mission'!E15</f>
        <v>Bilan carbone, phase ACT, phase DET</v>
      </c>
      <c r="D26" s="23">
        <f>'Décompo-Detail'!L69</f>
        <v>0</v>
      </c>
      <c r="E26" s="11"/>
      <c r="F26" s="23">
        <f t="shared" si="2"/>
        <v>0</v>
      </c>
      <c r="G26" s="10"/>
    </row>
    <row r="27" spans="1:7" s="28" customFormat="1" ht="45" customHeight="1" outlineLevel="1">
      <c r="A27" s="44"/>
      <c r="B27" s="42" t="str">
        <f>'liste-mission'!D16</f>
        <v>MC 6a</v>
      </c>
      <c r="C27" s="42" t="str">
        <f>'liste-mission'!E16</f>
        <v>Supervision géotechnique d’exécution (G4)</v>
      </c>
      <c r="D27" s="23">
        <f>'Décompo-Detail'!L73</f>
        <v>0</v>
      </c>
      <c r="E27" s="11"/>
      <c r="F27" s="23">
        <f t="shared" si="2"/>
        <v>0</v>
      </c>
      <c r="G27" s="10"/>
    </row>
    <row r="28" spans="1:7" s="28" customFormat="1" ht="45" customHeight="1" outlineLevel="1">
      <c r="A28" s="44"/>
      <c r="B28" s="42" t="str">
        <f>'liste-mission'!D17</f>
        <v>MC7a</v>
      </c>
      <c r="C28" s="42" t="str">
        <f>'liste-mission'!E17</f>
        <v>Assistance pour les contrôles extérieurs</v>
      </c>
      <c r="D28" s="23">
        <f>'Décompo-Detail'!L77</f>
        <v>0</v>
      </c>
      <c r="E28" s="11"/>
      <c r="F28" s="23">
        <f t="shared" si="2"/>
        <v>0</v>
      </c>
      <c r="G28" s="10"/>
    </row>
    <row r="29" spans="1:7" s="28" customFormat="1" ht="45" customHeight="1" outlineLevel="1">
      <c r="A29" s="44"/>
      <c r="B29" s="42" t="str">
        <f>'liste-mission'!D18</f>
        <v>MC8a</v>
      </c>
      <c r="C29" s="42" t="str">
        <f>'liste-mission'!E18</f>
        <v>Assistance pour la mise en place et au suivi des mesures environnementales</v>
      </c>
      <c r="D29" s="23">
        <f>'Décompo-Detail'!L81</f>
        <v>0</v>
      </c>
      <c r="E29" s="11"/>
      <c r="F29" s="23">
        <f t="shared" si="2"/>
        <v>0</v>
      </c>
      <c r="G29" s="10"/>
    </row>
    <row r="30" spans="1:7" s="28" customFormat="1" ht="45" customHeight="1" outlineLevel="1">
      <c r="A30" s="44"/>
      <c r="B30" s="42" t="str">
        <f>'liste-mission'!D19</f>
        <v>MC9a</v>
      </c>
      <c r="C30" s="42" t="str">
        <f>'liste-mission'!E19</f>
        <v>Suivi à pied d’œuvre du chantier</v>
      </c>
      <c r="D30" s="23">
        <f>'Décompo-Detail'!L85</f>
        <v>0</v>
      </c>
      <c r="E30" s="11"/>
      <c r="F30" s="23">
        <f t="shared" si="2"/>
        <v>0</v>
      </c>
      <c r="G30" s="10"/>
    </row>
    <row r="31" spans="1:7" s="28" customFormat="1" ht="45" customHeight="1" outlineLevel="1">
      <c r="A31" s="44"/>
      <c r="B31" s="42" t="str">
        <f>'liste-mission'!D20</f>
        <v>MC10a</v>
      </c>
      <c r="C31" s="42" t="str">
        <f>'liste-mission'!E20</f>
        <v>Assistance pendant la mise en service</v>
      </c>
      <c r="D31" s="23">
        <f>'Décompo-Detail'!L89</f>
        <v>0</v>
      </c>
      <c r="E31" s="11"/>
      <c r="F31" s="23">
        <f t="shared" si="2"/>
        <v>0</v>
      </c>
      <c r="G31" s="10"/>
    </row>
    <row r="32" spans="1:7" s="28" customFormat="1" ht="45" customHeight="1" outlineLevel="1">
      <c r="A32" s="44"/>
      <c r="B32" s="42" t="str">
        <f>'liste-mission'!D21</f>
        <v>MC11a</v>
      </c>
      <c r="C32" s="42" t="str">
        <f>'liste-mission'!E21</f>
        <v>Elaboration du bilan d’opération</v>
      </c>
      <c r="D32" s="23">
        <f>'Décompo-Detail'!L93</f>
        <v>0</v>
      </c>
      <c r="E32" s="11"/>
      <c r="F32" s="23">
        <f>D32*(1+E32)</f>
        <v>0</v>
      </c>
      <c r="G32" s="10"/>
    </row>
    <row r="33" spans="1:7" ht="39.75" customHeight="1">
      <c r="A33" s="45"/>
      <c r="B33" s="46"/>
      <c r="C33" s="47" t="s">
        <v>53</v>
      </c>
      <c r="D33" s="23">
        <f>SUM(D22:D32)</f>
        <v>0</v>
      </c>
      <c r="E33" s="49"/>
      <c r="F33" s="48">
        <f>SUM(F22:F32)</f>
        <v>0</v>
      </c>
      <c r="G33" s="50"/>
    </row>
    <row r="34" spans="1:7" s="28" customFormat="1">
      <c r="A34" s="39" t="s">
        <v>10</v>
      </c>
      <c r="B34" s="39"/>
      <c r="C34" s="39"/>
      <c r="D34" s="40" t="s">
        <v>44</v>
      </c>
      <c r="E34" s="40" t="s">
        <v>45</v>
      </c>
      <c r="F34" s="40" t="s">
        <v>46</v>
      </c>
      <c r="G34" s="40" t="s">
        <v>47</v>
      </c>
    </row>
    <row r="35" spans="1:7" s="28" customFormat="1" ht="45" customHeight="1" outlineLevel="1">
      <c r="A35" s="41" t="s">
        <v>26</v>
      </c>
      <c r="B35" s="42" t="str">
        <f>'liste-mission'!D22</f>
        <v>ACT</v>
      </c>
      <c r="C35" s="42" t="str">
        <f>'liste-mission'!E22</f>
        <v xml:space="preserve">Assistance pour la passation du contrat de travaux </v>
      </c>
      <c r="D35" s="23">
        <f>'Décompo-Detail'!L98</f>
        <v>0</v>
      </c>
      <c r="E35" s="11"/>
      <c r="F35" s="23">
        <f t="shared" ref="F35:F45" si="3">D35*(1+E35)</f>
        <v>0</v>
      </c>
      <c r="G35" s="10"/>
    </row>
    <row r="36" spans="1:7" s="28" customFormat="1" ht="45" customHeight="1" outlineLevel="1">
      <c r="A36" s="44"/>
      <c r="B36" s="42" t="str">
        <f>'liste-mission'!D23</f>
        <v>VISA</v>
      </c>
      <c r="C36" s="42" t="str">
        <f>'liste-mission'!E23</f>
        <v xml:space="preserve">Conformité et visa d'exécution </v>
      </c>
      <c r="D36" s="23">
        <f>'Décompo-Detail'!L102</f>
        <v>0</v>
      </c>
      <c r="E36" s="11"/>
      <c r="F36" s="23">
        <f t="shared" si="3"/>
        <v>0</v>
      </c>
      <c r="G36" s="10"/>
    </row>
    <row r="37" spans="1:7" s="28" customFormat="1" ht="45" customHeight="1" outlineLevel="1">
      <c r="A37" s="44"/>
      <c r="B37" s="42" t="str">
        <f>'liste-mission'!D24</f>
        <v>DET</v>
      </c>
      <c r="C37" s="42" t="str">
        <f>'liste-mission'!E24</f>
        <v>Direction de l'exécution des travaux</v>
      </c>
      <c r="D37" s="23">
        <f>'Décompo-Detail'!L106</f>
        <v>0</v>
      </c>
      <c r="E37" s="11"/>
      <c r="F37" s="23">
        <f t="shared" si="3"/>
        <v>0</v>
      </c>
      <c r="G37" s="10"/>
    </row>
    <row r="38" spans="1:7" s="28" customFormat="1" ht="45" customHeight="1" outlineLevel="1">
      <c r="A38" s="44"/>
      <c r="B38" s="42" t="str">
        <f>'liste-mission'!D25</f>
        <v>AOR</v>
      </c>
      <c r="C38" s="42" t="str">
        <f>'liste-mission'!E25</f>
        <v xml:space="preserve">Assistance aux opérations de réception et de garantie de parfait achèvement </v>
      </c>
      <c r="D38" s="23">
        <f>'Décompo-Detail'!L110</f>
        <v>0</v>
      </c>
      <c r="E38" s="11"/>
      <c r="F38" s="23">
        <f t="shared" si="3"/>
        <v>0</v>
      </c>
      <c r="G38" s="10"/>
    </row>
    <row r="39" spans="1:7" s="28" customFormat="1" ht="45" customHeight="1" outlineLevel="1">
      <c r="A39" s="44"/>
      <c r="B39" s="42" t="str">
        <f>'liste-mission'!D26</f>
        <v>MC4.2b</v>
      </c>
      <c r="C39" s="42" t="str">
        <f>'liste-mission'!E26</f>
        <v>Bilan carbone, phase ACT, phase DET</v>
      </c>
      <c r="D39" s="23">
        <f>'Décompo-Detail'!L114</f>
        <v>0</v>
      </c>
      <c r="E39" s="11"/>
      <c r="F39" s="23">
        <f t="shared" si="3"/>
        <v>0</v>
      </c>
      <c r="G39" s="10"/>
    </row>
    <row r="40" spans="1:7" s="28" customFormat="1" ht="45" customHeight="1" outlineLevel="1">
      <c r="A40" s="44"/>
      <c r="B40" s="42" t="str">
        <f>'liste-mission'!D27</f>
        <v>MC6b</v>
      </c>
      <c r="C40" s="42" t="str">
        <f>'liste-mission'!E27</f>
        <v>Supervision géotechnique d’exécution (G4)</v>
      </c>
      <c r="D40" s="23">
        <f>'Décompo-Detail'!L114</f>
        <v>0</v>
      </c>
      <c r="E40" s="11"/>
      <c r="F40" s="23">
        <f t="shared" si="3"/>
        <v>0</v>
      </c>
      <c r="G40" s="10"/>
    </row>
    <row r="41" spans="1:7" s="28" customFormat="1" ht="45" customHeight="1" outlineLevel="1">
      <c r="A41" s="44"/>
      <c r="B41" s="42" t="str">
        <f>'liste-mission'!D28</f>
        <v>MC7b</v>
      </c>
      <c r="C41" s="42" t="str">
        <f>'liste-mission'!E28</f>
        <v>Assistance pour les contrôles extérieurs</v>
      </c>
      <c r="D41" s="23">
        <f>'Décompo-Detail'!L122</f>
        <v>0</v>
      </c>
      <c r="E41" s="11"/>
      <c r="F41" s="23">
        <f t="shared" si="3"/>
        <v>0</v>
      </c>
      <c r="G41" s="10"/>
    </row>
    <row r="42" spans="1:7" s="28" customFormat="1" ht="45" customHeight="1" outlineLevel="1">
      <c r="A42" s="44"/>
      <c r="B42" s="42" t="str">
        <f>'liste-mission'!D29</f>
        <v>MC8b</v>
      </c>
      <c r="C42" s="42" t="str">
        <f>'liste-mission'!E29</f>
        <v>Assistance pour la mise en place et au suivi des mesures environnementales</v>
      </c>
      <c r="D42" s="23">
        <f>'Décompo-Detail'!L126</f>
        <v>0</v>
      </c>
      <c r="E42" s="11"/>
      <c r="F42" s="23">
        <f t="shared" si="3"/>
        <v>0</v>
      </c>
      <c r="G42" s="10"/>
    </row>
    <row r="43" spans="1:7" s="28" customFormat="1" ht="45" customHeight="1" outlineLevel="1">
      <c r="A43" s="44"/>
      <c r="B43" s="42" t="str">
        <f>'liste-mission'!D30</f>
        <v>MC9b</v>
      </c>
      <c r="C43" s="42" t="str">
        <f>'liste-mission'!E30</f>
        <v>Suivi à pied d’œuvre du chantier</v>
      </c>
      <c r="D43" s="23">
        <f>'Décompo-Detail'!L130</f>
        <v>0</v>
      </c>
      <c r="E43" s="11"/>
      <c r="F43" s="23">
        <f t="shared" si="3"/>
        <v>0</v>
      </c>
      <c r="G43" s="10"/>
    </row>
    <row r="44" spans="1:7" s="28" customFormat="1" ht="45" customHeight="1" outlineLevel="1">
      <c r="A44" s="44"/>
      <c r="B44" s="42" t="str">
        <f>'liste-mission'!D31</f>
        <v>MC10b</v>
      </c>
      <c r="C44" s="42" t="str">
        <f>'liste-mission'!E31</f>
        <v>Assistance pendant la mise en service</v>
      </c>
      <c r="D44" s="23">
        <f>'Décompo-Detail'!L134</f>
        <v>0</v>
      </c>
      <c r="E44" s="11"/>
      <c r="F44" s="23">
        <f t="shared" si="3"/>
        <v>0</v>
      </c>
      <c r="G44" s="10"/>
    </row>
    <row r="45" spans="1:7" s="28" customFormat="1" ht="45" customHeight="1" outlineLevel="1">
      <c r="A45" s="44"/>
      <c r="B45" s="42" t="str">
        <f>'liste-mission'!D32</f>
        <v>MC11b</v>
      </c>
      <c r="C45" s="42" t="str">
        <f>'liste-mission'!E32</f>
        <v>Elaboration du bilan d’opération</v>
      </c>
      <c r="D45" s="23">
        <f>'Décompo-Detail'!L138</f>
        <v>0</v>
      </c>
      <c r="E45" s="11"/>
      <c r="F45" s="23">
        <f t="shared" si="3"/>
        <v>0</v>
      </c>
      <c r="G45" s="10"/>
    </row>
    <row r="46" spans="1:7" ht="39.75" customHeight="1">
      <c r="A46" s="45"/>
      <c r="B46" s="46"/>
      <c r="C46" s="47" t="s">
        <v>53</v>
      </c>
      <c r="D46" s="48">
        <f>SUM(D35:D45)</f>
        <v>0</v>
      </c>
      <c r="E46" s="49"/>
      <c r="F46" s="48">
        <f>SUM(F35:F45)</f>
        <v>0</v>
      </c>
      <c r="G46" s="50"/>
    </row>
    <row r="47" spans="1:7" ht="38.25" customHeight="1">
      <c r="A47" s="51" t="s">
        <v>48</v>
      </c>
      <c r="B47" s="52"/>
      <c r="C47" s="53"/>
      <c r="D47" s="54">
        <f>SUM(D20+D33+D46)</f>
        <v>0</v>
      </c>
      <c r="E47" s="55"/>
      <c r="F47" s="54">
        <f>SUM(F20+F33+F46)</f>
        <v>0</v>
      </c>
      <c r="G47" s="55"/>
    </row>
    <row r="48" spans="1:7">
      <c r="A48" s="56" t="s">
        <v>49</v>
      </c>
      <c r="B48" s="57"/>
      <c r="C48" s="57"/>
      <c r="D48" s="57"/>
      <c r="E48" s="57"/>
      <c r="F48" s="58"/>
      <c r="G48" s="28"/>
    </row>
    <row r="49" spans="1:7" ht="33" customHeight="1">
      <c r="A49" s="59"/>
      <c r="B49" s="60"/>
      <c r="C49" s="60"/>
      <c r="D49" s="60"/>
      <c r="E49" s="60"/>
      <c r="F49" s="61"/>
      <c r="G49" s="28"/>
    </row>
    <row r="50" spans="1:7">
      <c r="A50" s="62"/>
      <c r="B50" s="62"/>
      <c r="C50" s="28"/>
      <c r="D50" s="28"/>
      <c r="E50" s="28"/>
      <c r="F50" s="28"/>
      <c r="G50" s="28"/>
    </row>
    <row r="51" spans="1:7" ht="17.25" thickBot="1">
      <c r="A51" s="62"/>
      <c r="B51" s="62"/>
      <c r="C51" s="28"/>
      <c r="D51" s="28"/>
      <c r="E51" s="28"/>
      <c r="F51" s="28"/>
      <c r="G51" s="28"/>
    </row>
    <row r="52" spans="1:7">
      <c r="A52" s="62"/>
      <c r="B52" s="62"/>
      <c r="C52" s="63" t="s">
        <v>50</v>
      </c>
      <c r="D52" s="64"/>
      <c r="E52" s="28"/>
      <c r="F52" s="28"/>
      <c r="G52" s="28"/>
    </row>
    <row r="53" spans="1:7">
      <c r="A53" s="62"/>
      <c r="B53" s="62"/>
      <c r="C53" s="65"/>
      <c r="D53" s="66"/>
      <c r="E53" s="28"/>
      <c r="F53" s="28"/>
      <c r="G53" s="28"/>
    </row>
    <row r="54" spans="1:7">
      <c r="A54" s="62"/>
      <c r="B54" s="62"/>
      <c r="C54" s="65"/>
      <c r="D54" s="66"/>
      <c r="E54" s="28"/>
      <c r="F54" s="28"/>
      <c r="G54" s="28"/>
    </row>
    <row r="55" spans="1:7">
      <c r="A55" s="62"/>
      <c r="B55" s="62"/>
      <c r="C55" s="65"/>
      <c r="D55" s="66"/>
      <c r="E55" s="28"/>
      <c r="F55" s="28"/>
      <c r="G55" s="28"/>
    </row>
    <row r="56" spans="1:7">
      <c r="A56" s="62"/>
      <c r="B56" s="62"/>
      <c r="C56" s="65"/>
      <c r="D56" s="66"/>
      <c r="E56" s="28"/>
      <c r="F56" s="28"/>
      <c r="G56" s="28"/>
    </row>
    <row r="57" spans="1:7">
      <c r="A57" s="62"/>
      <c r="B57" s="62"/>
      <c r="C57" s="65"/>
      <c r="D57" s="66"/>
      <c r="E57" s="28"/>
      <c r="F57" s="28"/>
      <c r="G57" s="28"/>
    </row>
    <row r="58" spans="1:7" ht="17.25" thickBot="1">
      <c r="A58" s="62"/>
      <c r="B58" s="62"/>
      <c r="C58" s="67"/>
      <c r="D58" s="68"/>
      <c r="E58" s="28"/>
      <c r="F58" s="28"/>
      <c r="G58" s="28"/>
    </row>
    <row r="59" spans="1:7">
      <c r="A59" s="62"/>
      <c r="B59" s="62"/>
      <c r="C59" s="28"/>
      <c r="D59" s="28"/>
      <c r="E59" s="28"/>
      <c r="F59" s="28"/>
      <c r="G59" s="28"/>
    </row>
    <row r="60" spans="1:7">
      <c r="A60" s="62"/>
      <c r="B60" s="62"/>
      <c r="C60" s="28"/>
      <c r="D60" s="28"/>
      <c r="E60" s="28"/>
      <c r="F60" s="28"/>
      <c r="G60" s="28"/>
    </row>
    <row r="61" spans="1:7">
      <c r="A61" s="62"/>
      <c r="B61" s="62"/>
      <c r="C61" s="28"/>
      <c r="D61" s="28"/>
      <c r="E61" s="28"/>
      <c r="F61" s="28"/>
      <c r="G61" s="28"/>
    </row>
    <row r="62" spans="1:7">
      <c r="A62" s="62"/>
      <c r="B62" s="62"/>
      <c r="C62" s="28"/>
      <c r="D62" s="28"/>
      <c r="E62" s="28"/>
      <c r="F62" s="28"/>
      <c r="G62" s="28"/>
    </row>
    <row r="63" spans="1:7">
      <c r="A63" s="62"/>
      <c r="B63" s="62"/>
      <c r="C63" s="28"/>
      <c r="D63" s="28"/>
      <c r="E63" s="28"/>
      <c r="F63" s="28"/>
      <c r="G63" s="28"/>
    </row>
    <row r="64" spans="1:7">
      <c r="A64" s="62"/>
      <c r="B64" s="62"/>
      <c r="C64" s="28"/>
      <c r="D64" s="28"/>
      <c r="E64" s="28"/>
      <c r="F64" s="28"/>
      <c r="G64" s="28"/>
    </row>
    <row r="65" spans="1:7">
      <c r="A65" s="62"/>
      <c r="B65" s="62"/>
      <c r="C65" s="28"/>
      <c r="D65" s="28"/>
      <c r="E65" s="28"/>
      <c r="F65" s="28"/>
      <c r="G65" s="28"/>
    </row>
    <row r="66" spans="1:7">
      <c r="A66" s="62"/>
      <c r="B66" s="62"/>
      <c r="C66" s="28"/>
      <c r="D66" s="28"/>
      <c r="E66" s="28"/>
      <c r="F66" s="28"/>
      <c r="G66" s="28"/>
    </row>
    <row r="67" spans="1:7">
      <c r="A67" s="62"/>
      <c r="B67" s="62"/>
      <c r="C67" s="28"/>
      <c r="D67" s="28"/>
      <c r="E67" s="28"/>
      <c r="F67" s="28"/>
      <c r="G67" s="28"/>
    </row>
    <row r="68" spans="1:7">
      <c r="A68" s="62"/>
      <c r="B68" s="62"/>
      <c r="C68" s="28"/>
      <c r="D68" s="28"/>
      <c r="E68" s="28"/>
      <c r="F68" s="28"/>
      <c r="G68" s="28"/>
    </row>
    <row r="69" spans="1:7">
      <c r="A69" s="62"/>
      <c r="B69" s="62"/>
      <c r="C69" s="28"/>
      <c r="D69" s="28"/>
      <c r="E69" s="28"/>
      <c r="F69" s="28"/>
      <c r="G69" s="28"/>
    </row>
    <row r="70" spans="1:7">
      <c r="A70" s="62"/>
      <c r="B70" s="62"/>
      <c r="C70" s="28"/>
      <c r="D70" s="28"/>
      <c r="E70" s="28"/>
      <c r="F70" s="28"/>
      <c r="G70" s="28"/>
    </row>
    <row r="71" spans="1:7">
      <c r="A71" s="62"/>
      <c r="B71" s="62"/>
      <c r="C71" s="28"/>
      <c r="D71" s="28"/>
      <c r="E71" s="28"/>
      <c r="F71" s="28"/>
      <c r="G71" s="28"/>
    </row>
    <row r="72" spans="1:7">
      <c r="A72" s="62"/>
      <c r="B72" s="62"/>
      <c r="C72" s="28"/>
      <c r="D72" s="28"/>
      <c r="E72" s="28"/>
      <c r="F72" s="28"/>
      <c r="G72" s="28"/>
    </row>
    <row r="73" spans="1:7">
      <c r="A73" s="62"/>
      <c r="B73" s="62"/>
      <c r="C73" s="28"/>
      <c r="D73" s="28"/>
      <c r="E73" s="28"/>
      <c r="F73" s="28"/>
      <c r="G73" s="28"/>
    </row>
    <row r="74" spans="1:7">
      <c r="A74" s="62"/>
      <c r="B74" s="62"/>
      <c r="C74" s="28"/>
      <c r="D74" s="28"/>
      <c r="E74" s="28"/>
      <c r="F74" s="28"/>
      <c r="G74" s="28"/>
    </row>
    <row r="75" spans="1:7">
      <c r="A75" s="62"/>
      <c r="B75" s="62"/>
      <c r="C75" s="28"/>
      <c r="D75" s="28"/>
      <c r="E75" s="28"/>
      <c r="F75" s="28"/>
      <c r="G75" s="28"/>
    </row>
    <row r="76" spans="1:7">
      <c r="A76" s="62"/>
      <c r="B76" s="62"/>
      <c r="C76" s="28"/>
      <c r="D76" s="28"/>
      <c r="E76" s="28"/>
      <c r="F76" s="28"/>
      <c r="G76" s="28"/>
    </row>
    <row r="77" spans="1:7">
      <c r="A77" s="62"/>
      <c r="B77" s="62"/>
      <c r="C77" s="28"/>
      <c r="D77" s="28"/>
      <c r="E77" s="28"/>
      <c r="F77" s="28"/>
      <c r="G77" s="28"/>
    </row>
    <row r="78" spans="1:7">
      <c r="A78" s="62"/>
      <c r="B78" s="62"/>
      <c r="C78" s="28"/>
      <c r="D78" s="28"/>
      <c r="E78" s="28"/>
      <c r="F78" s="28"/>
      <c r="G78" s="28"/>
    </row>
    <row r="79" spans="1:7">
      <c r="A79" s="62"/>
      <c r="B79" s="62"/>
      <c r="C79" s="28"/>
      <c r="D79" s="28"/>
      <c r="E79" s="28"/>
      <c r="F79" s="28"/>
      <c r="G79" s="28"/>
    </row>
    <row r="80" spans="1:7">
      <c r="A80" s="62"/>
      <c r="B80" s="62"/>
      <c r="C80" s="28"/>
      <c r="D80" s="28"/>
      <c r="E80" s="28"/>
      <c r="F80" s="28"/>
      <c r="G80" s="28"/>
    </row>
    <row r="81" spans="1:7">
      <c r="A81" s="62"/>
      <c r="B81" s="62"/>
      <c r="C81" s="28"/>
      <c r="D81" s="28"/>
      <c r="E81" s="28"/>
      <c r="F81" s="28"/>
      <c r="G81" s="28"/>
    </row>
    <row r="82" spans="1:7">
      <c r="A82" s="62"/>
      <c r="B82" s="62"/>
      <c r="C82" s="28"/>
      <c r="D82" s="28"/>
      <c r="E82" s="28"/>
      <c r="F82" s="28"/>
      <c r="G82" s="28"/>
    </row>
    <row r="83" spans="1:7">
      <c r="A83" s="62"/>
      <c r="B83" s="62"/>
      <c r="C83" s="28"/>
      <c r="D83" s="28"/>
      <c r="E83" s="28"/>
      <c r="F83" s="28"/>
      <c r="G83" s="28"/>
    </row>
    <row r="84" spans="1:7">
      <c r="A84" s="62"/>
      <c r="B84" s="62"/>
      <c r="C84" s="28"/>
      <c r="D84" s="28"/>
      <c r="E84" s="28"/>
      <c r="F84" s="28"/>
      <c r="G84" s="28"/>
    </row>
    <row r="85" spans="1:7">
      <c r="A85" s="62"/>
      <c r="B85" s="62"/>
      <c r="C85" s="28"/>
      <c r="D85" s="28"/>
      <c r="E85" s="28"/>
      <c r="F85" s="28"/>
      <c r="G85" s="28"/>
    </row>
    <row r="86" spans="1:7">
      <c r="A86" s="62"/>
      <c r="B86" s="62"/>
      <c r="C86" s="28"/>
      <c r="D86" s="28"/>
      <c r="E86" s="28"/>
      <c r="F86" s="28"/>
      <c r="G86" s="28"/>
    </row>
    <row r="87" spans="1:7">
      <c r="A87" s="62"/>
      <c r="B87" s="62"/>
      <c r="C87" s="28"/>
      <c r="D87" s="28"/>
      <c r="E87" s="28"/>
      <c r="F87" s="28"/>
      <c r="G87" s="28"/>
    </row>
    <row r="88" spans="1:7">
      <c r="A88" s="62"/>
      <c r="B88" s="62"/>
      <c r="C88" s="28"/>
      <c r="D88" s="28"/>
      <c r="E88" s="28"/>
      <c r="F88" s="28"/>
      <c r="G88" s="28"/>
    </row>
    <row r="89" spans="1:7">
      <c r="A89" s="62"/>
      <c r="B89" s="62"/>
      <c r="C89" s="28"/>
      <c r="D89" s="28"/>
      <c r="E89" s="28"/>
      <c r="F89" s="28"/>
      <c r="G89" s="28"/>
    </row>
    <row r="90" spans="1:7">
      <c r="A90" s="62"/>
      <c r="B90" s="62"/>
      <c r="C90" s="28"/>
      <c r="D90" s="28"/>
      <c r="E90" s="28"/>
      <c r="F90" s="28"/>
      <c r="G90" s="28"/>
    </row>
    <row r="91" spans="1:7">
      <c r="A91" s="62"/>
      <c r="B91" s="62"/>
      <c r="C91" s="28"/>
      <c r="D91" s="28"/>
      <c r="E91" s="28"/>
      <c r="F91" s="28"/>
      <c r="G91" s="28"/>
    </row>
    <row r="92" spans="1:7">
      <c r="A92" s="62"/>
      <c r="B92" s="62"/>
      <c r="C92" s="28"/>
      <c r="D92" s="28"/>
      <c r="E92" s="28"/>
      <c r="F92" s="28"/>
      <c r="G92" s="28"/>
    </row>
    <row r="93" spans="1:7">
      <c r="A93" s="62"/>
      <c r="B93" s="62"/>
      <c r="C93" s="28"/>
      <c r="D93" s="28"/>
      <c r="E93" s="28"/>
      <c r="F93" s="28"/>
      <c r="G93" s="28"/>
    </row>
    <row r="94" spans="1:7">
      <c r="A94" s="62"/>
      <c r="B94" s="62"/>
      <c r="C94" s="28"/>
      <c r="D94" s="28"/>
      <c r="E94" s="28"/>
      <c r="F94" s="28"/>
      <c r="G94" s="28"/>
    </row>
    <row r="95" spans="1:7">
      <c r="A95" s="62"/>
      <c r="B95" s="62"/>
      <c r="C95" s="28"/>
      <c r="D95" s="28"/>
      <c r="E95" s="28"/>
      <c r="F95" s="28"/>
      <c r="G95" s="28"/>
    </row>
    <row r="96" spans="1:7">
      <c r="A96" s="62"/>
      <c r="B96" s="62"/>
      <c r="C96" s="28"/>
      <c r="D96" s="28"/>
      <c r="E96" s="28"/>
      <c r="F96" s="28"/>
      <c r="G96" s="28"/>
    </row>
    <row r="97" spans="1:7">
      <c r="A97" s="62"/>
      <c r="B97" s="62"/>
      <c r="C97" s="28"/>
      <c r="D97" s="28"/>
      <c r="E97" s="28"/>
      <c r="F97" s="28"/>
      <c r="G97" s="28"/>
    </row>
    <row r="98" spans="1:7">
      <c r="A98" s="62"/>
      <c r="B98" s="62"/>
      <c r="C98" s="28"/>
      <c r="D98" s="28"/>
      <c r="E98" s="28"/>
      <c r="F98" s="28"/>
      <c r="G98" s="28"/>
    </row>
    <row r="99" spans="1:7">
      <c r="A99" s="62"/>
      <c r="B99" s="62"/>
      <c r="C99" s="28"/>
      <c r="D99" s="28"/>
      <c r="E99" s="28"/>
      <c r="F99" s="28"/>
      <c r="G99" s="28"/>
    </row>
    <row r="100" spans="1:7">
      <c r="A100" s="62"/>
      <c r="B100" s="62"/>
      <c r="C100" s="28"/>
      <c r="D100" s="28"/>
      <c r="E100" s="28"/>
      <c r="F100" s="28"/>
      <c r="G100" s="28"/>
    </row>
    <row r="101" spans="1:7">
      <c r="A101" s="62"/>
      <c r="B101" s="62"/>
      <c r="C101" s="28"/>
      <c r="D101" s="28"/>
      <c r="E101" s="28"/>
      <c r="F101" s="28"/>
      <c r="G101" s="28"/>
    </row>
    <row r="102" spans="1:7">
      <c r="A102" s="62"/>
      <c r="B102" s="62"/>
      <c r="C102" s="28"/>
      <c r="D102" s="28"/>
      <c r="E102" s="28"/>
      <c r="F102" s="28"/>
      <c r="G102" s="28"/>
    </row>
  </sheetData>
  <sheetProtection algorithmName="SHA-512" hashValue="m1AV6WjH2UFmL6PC+jdmWvkHKtYHLyn2FC9cK2GJJJngjMps3tz0udc+pSGgPXxVPozHrMf3s+zVd0g9i3e/mQ==" saltValue="w5AecngOAMOS2lVT6yAeiQ==" spinCount="100000" sheet="1" selectLockedCells="1"/>
  <mergeCells count="10">
    <mergeCell ref="A47:C47"/>
    <mergeCell ref="A48:F49"/>
    <mergeCell ref="C52:D58"/>
    <mergeCell ref="A22:A33"/>
    <mergeCell ref="A35:A46"/>
    <mergeCell ref="C1:C3"/>
    <mergeCell ref="D1:F4"/>
    <mergeCell ref="D9:F9"/>
    <mergeCell ref="A12:A20"/>
    <mergeCell ref="C10:F1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25" fitToHeight="0" orientation="portrait" r:id="rId1"/>
  <headerFooter>
    <oddFooter>&amp;C&amp;P/&amp;N</oddFooter>
  </headerFooter>
  <rowBreaks count="1" manualBreakCount="1">
    <brk id="44" max="6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D139"/>
  <sheetViews>
    <sheetView zoomScale="55" zoomScaleNormal="55" workbookViewId="0">
      <selection activeCell="G29" sqref="G29"/>
    </sheetView>
  </sheetViews>
  <sheetFormatPr baseColWidth="10" defaultRowHeight="14.25"/>
  <cols>
    <col min="1" max="1" width="9.625" style="78" bestFit="1" customWidth="1"/>
    <col min="2" max="2" width="9.375" style="78" bestFit="1" customWidth="1"/>
    <col min="3" max="3" width="24.125" style="78" customWidth="1"/>
    <col min="4" max="4" width="47.875" style="78" customWidth="1"/>
    <col min="5" max="5" width="16.625" style="78" customWidth="1"/>
    <col min="6" max="7" width="15.875" style="78" customWidth="1"/>
    <col min="8" max="8" width="17.125" style="78" customWidth="1"/>
    <col min="9" max="11" width="17.875" style="78" customWidth="1"/>
    <col min="12" max="12" width="14.125" style="78" customWidth="1"/>
    <col min="13" max="1018" width="10.625" style="78" customWidth="1"/>
    <col min="1019" max="16384" width="11" style="79"/>
  </cols>
  <sheetData>
    <row r="1" spans="1:12" ht="18" customHeight="1">
      <c r="A1" s="75"/>
      <c r="B1" s="75"/>
      <c r="C1" s="75"/>
      <c r="D1" s="76" t="s">
        <v>54</v>
      </c>
      <c r="E1" s="76"/>
      <c r="F1" s="76"/>
      <c r="G1" s="76"/>
      <c r="H1" s="76"/>
      <c r="I1" s="77"/>
      <c r="J1" s="77"/>
      <c r="K1" s="77"/>
    </row>
    <row r="2" spans="1:12" ht="18">
      <c r="A2" s="75"/>
      <c r="B2" s="75"/>
      <c r="C2" s="75"/>
      <c r="D2" s="76"/>
      <c r="E2" s="76"/>
      <c r="F2" s="76"/>
      <c r="G2" s="76"/>
      <c r="H2" s="76"/>
      <c r="I2" s="77"/>
      <c r="J2" s="77"/>
      <c r="K2" s="77"/>
    </row>
    <row r="3" spans="1:12" ht="18">
      <c r="A3" s="75"/>
      <c r="B3" s="75"/>
      <c r="C3" s="75"/>
      <c r="D3" s="76"/>
      <c r="E3" s="76"/>
      <c r="F3" s="76"/>
      <c r="G3" s="76"/>
      <c r="H3" s="76"/>
      <c r="I3" s="77"/>
      <c r="J3" s="77"/>
      <c r="K3" s="77"/>
    </row>
    <row r="4" spans="1:12" ht="18">
      <c r="A4" s="75"/>
      <c r="B4" s="75"/>
      <c r="C4" s="75"/>
      <c r="D4" s="76"/>
      <c r="E4" s="76"/>
      <c r="F4" s="76"/>
      <c r="G4" s="76"/>
      <c r="H4" s="76"/>
      <c r="I4" s="77"/>
      <c r="J4" s="77"/>
      <c r="K4" s="77"/>
    </row>
    <row r="5" spans="1:12" ht="18">
      <c r="A5" s="75"/>
      <c r="B5" s="75"/>
      <c r="C5" s="75"/>
      <c r="D5" s="75"/>
      <c r="E5" s="80"/>
      <c r="F5" s="81"/>
      <c r="G5" s="81"/>
      <c r="H5" s="81"/>
      <c r="I5" s="77"/>
      <c r="J5" s="77"/>
      <c r="K5" s="77"/>
    </row>
    <row r="6" spans="1:12" ht="21">
      <c r="A6" s="82"/>
      <c r="B6" s="82"/>
      <c r="C6" s="82"/>
      <c r="D6" s="82"/>
      <c r="E6" s="83" t="s">
        <v>51</v>
      </c>
      <c r="F6" s="77"/>
      <c r="G6" s="77"/>
      <c r="H6" s="77"/>
      <c r="I6" s="77"/>
      <c r="J6" s="77"/>
      <c r="K6" s="77"/>
    </row>
    <row r="7" spans="1:12" ht="18">
      <c r="A7" s="75"/>
      <c r="B7" s="75"/>
      <c r="C7" s="75"/>
      <c r="D7" s="75"/>
      <c r="E7" s="80"/>
      <c r="F7" s="80"/>
      <c r="G7" s="80"/>
      <c r="H7" s="80"/>
      <c r="I7" s="77"/>
      <c r="J7" s="77"/>
      <c r="K7" s="77"/>
    </row>
    <row r="8" spans="1:12" ht="18">
      <c r="A8" s="75"/>
      <c r="B8" s="75"/>
      <c r="C8" s="75"/>
      <c r="D8" s="75"/>
      <c r="E8" s="80"/>
      <c r="F8" s="80"/>
      <c r="G8" s="80"/>
      <c r="H8" s="80"/>
      <c r="I8" s="77"/>
      <c r="J8" s="77"/>
      <c r="K8" s="77"/>
    </row>
    <row r="10" spans="1:12">
      <c r="A10" s="84" t="s">
        <v>42</v>
      </c>
      <c r="B10" s="85"/>
      <c r="C10" s="85"/>
      <c r="D10" s="85"/>
    </row>
    <row r="11" spans="1:12" ht="15.75" customHeight="1">
      <c r="C11" s="78" t="s">
        <v>40</v>
      </c>
      <c r="D11" s="86"/>
      <c r="E11" s="87"/>
      <c r="F11" s="87"/>
      <c r="G11" s="87"/>
      <c r="H11" s="87"/>
      <c r="I11" s="87"/>
      <c r="J11" s="87"/>
      <c r="K11" s="87"/>
      <c r="L11" s="87"/>
    </row>
    <row r="12" spans="1:12" ht="30">
      <c r="C12" s="70"/>
      <c r="D12" s="86"/>
      <c r="E12" s="88" t="s">
        <v>20</v>
      </c>
      <c r="F12" s="88" t="s">
        <v>20</v>
      </c>
      <c r="G12" s="88" t="s">
        <v>20</v>
      </c>
      <c r="H12" s="88" t="s">
        <v>20</v>
      </c>
      <c r="I12" s="89" t="s">
        <v>14</v>
      </c>
      <c r="J12" s="89" t="s">
        <v>13</v>
      </c>
      <c r="K12" s="89" t="s">
        <v>19</v>
      </c>
      <c r="L12" s="86"/>
    </row>
    <row r="13" spans="1:12" ht="14.25" customHeight="1">
      <c r="A13" s="90"/>
      <c r="D13" s="91"/>
      <c r="E13" s="92" t="s">
        <v>0</v>
      </c>
      <c r="F13" s="92" t="s">
        <v>1</v>
      </c>
      <c r="G13" s="92" t="s">
        <v>2</v>
      </c>
      <c r="H13" s="92" t="s">
        <v>3</v>
      </c>
      <c r="I13" s="71"/>
      <c r="J13" s="71"/>
      <c r="K13" s="71"/>
      <c r="L13" s="93"/>
    </row>
    <row r="14" spans="1:12" ht="14.25" customHeight="1">
      <c r="A14" s="90"/>
      <c r="D14" s="94" t="s">
        <v>12</v>
      </c>
      <c r="E14" s="72"/>
      <c r="F14" s="72"/>
      <c r="G14" s="72"/>
      <c r="H14" s="72"/>
      <c r="I14" s="72"/>
      <c r="J14" s="72"/>
      <c r="K14" s="72"/>
      <c r="L14" s="93"/>
    </row>
    <row r="15" spans="1:12" ht="16.350000000000001" customHeight="1" thickBot="1">
      <c r="D15" s="95" t="s">
        <v>16</v>
      </c>
      <c r="E15" s="73"/>
      <c r="F15" s="73"/>
      <c r="G15" s="73"/>
      <c r="H15" s="73"/>
      <c r="I15" s="73"/>
      <c r="J15" s="73"/>
      <c r="K15" s="73"/>
    </row>
    <row r="16" spans="1:12" ht="24.75" customHeight="1">
      <c r="A16" s="96" t="s">
        <v>10</v>
      </c>
      <c r="B16" s="97" t="s">
        <v>11</v>
      </c>
      <c r="C16" s="98"/>
      <c r="D16" s="99"/>
      <c r="E16" s="99"/>
      <c r="F16" s="100" t="s">
        <v>21</v>
      </c>
      <c r="G16" s="99"/>
      <c r="H16" s="99"/>
      <c r="I16" s="99"/>
      <c r="J16" s="99"/>
      <c r="K16" s="99"/>
      <c r="L16" s="101" t="s">
        <v>39</v>
      </c>
    </row>
    <row r="17" spans="1:12" ht="15">
      <c r="A17" s="102" t="s">
        <v>23</v>
      </c>
      <c r="B17" s="103" t="str">
        <f>'liste-mission'!D3</f>
        <v>MCO</v>
      </c>
      <c r="C17" s="104" t="str">
        <f>'liste-mission'!E3</f>
        <v>Pour les deux barrages : Appropriation des études antérieures dont les AVP</v>
      </c>
      <c r="D17" s="94" t="s">
        <v>18</v>
      </c>
      <c r="E17" s="74"/>
      <c r="F17" s="74"/>
      <c r="G17" s="74"/>
      <c r="H17" s="74"/>
      <c r="I17" s="74"/>
      <c r="J17" s="74"/>
      <c r="K17" s="74"/>
      <c r="L17" s="105"/>
    </row>
    <row r="18" spans="1:12" ht="15">
      <c r="A18" s="106"/>
      <c r="B18" s="103"/>
      <c r="C18" s="104"/>
      <c r="D18" s="94" t="s">
        <v>17</v>
      </c>
      <c r="E18" s="74"/>
      <c r="F18" s="74"/>
      <c r="G18" s="74"/>
      <c r="H18" s="74"/>
      <c r="I18" s="74"/>
      <c r="J18" s="74"/>
      <c r="K18" s="74"/>
      <c r="L18" s="105"/>
    </row>
    <row r="19" spans="1:12" ht="15.75" thickBot="1">
      <c r="A19" s="106"/>
      <c r="B19" s="103"/>
      <c r="C19" s="104"/>
      <c r="D19" s="94" t="s">
        <v>41</v>
      </c>
      <c r="E19" s="74"/>
      <c r="F19" s="74"/>
      <c r="G19" s="74"/>
      <c r="H19" s="74"/>
      <c r="I19" s="74"/>
      <c r="J19" s="74"/>
      <c r="K19" s="74"/>
      <c r="L19" s="105"/>
    </row>
    <row r="20" spans="1:12" ht="15.75" thickBot="1">
      <c r="A20" s="107"/>
      <c r="B20" s="108"/>
      <c r="C20" s="109"/>
      <c r="D20" s="110" t="s">
        <v>15</v>
      </c>
      <c r="E20" s="111" t="str">
        <f t="shared" ref="E20:K20" si="0">IF((E$14*(E17+E18)+E$15*E19)=0,"",(E$14*(E17+E18)+E$15*E19))</f>
        <v/>
      </c>
      <c r="F20" s="111" t="str">
        <f t="shared" si="0"/>
        <v/>
      </c>
      <c r="G20" s="111" t="str">
        <f t="shared" si="0"/>
        <v/>
      </c>
      <c r="H20" s="111" t="str">
        <f t="shared" si="0"/>
        <v/>
      </c>
      <c r="I20" s="111" t="str">
        <f t="shared" si="0"/>
        <v/>
      </c>
      <c r="J20" s="111" t="str">
        <f t="shared" si="0"/>
        <v/>
      </c>
      <c r="K20" s="112" t="str">
        <f t="shared" si="0"/>
        <v/>
      </c>
      <c r="L20" s="113">
        <f>SUM(E20:K20)</f>
        <v>0</v>
      </c>
    </row>
    <row r="21" spans="1:12" ht="15.6" customHeight="1">
      <c r="A21" s="102" t="s">
        <v>23</v>
      </c>
      <c r="B21" s="104" t="str">
        <f>'liste-mission'!D4</f>
        <v>PRO Chantereine</v>
      </c>
      <c r="C21" s="104" t="str">
        <f>'liste-mission'!E4</f>
        <v xml:space="preserve">Etudes de projet </v>
      </c>
      <c r="D21" s="94" t="s">
        <v>18</v>
      </c>
      <c r="E21" s="74"/>
      <c r="F21" s="74"/>
      <c r="G21" s="74"/>
      <c r="H21" s="74"/>
      <c r="I21" s="74"/>
      <c r="J21" s="74"/>
      <c r="K21" s="74"/>
      <c r="L21" s="105"/>
    </row>
    <row r="22" spans="1:12" ht="15">
      <c r="A22" s="106"/>
      <c r="B22" s="104"/>
      <c r="C22" s="104"/>
      <c r="D22" s="94" t="s">
        <v>17</v>
      </c>
      <c r="E22" s="74"/>
      <c r="F22" s="74"/>
      <c r="G22" s="74"/>
      <c r="H22" s="74"/>
      <c r="I22" s="74"/>
      <c r="J22" s="74"/>
      <c r="K22" s="74"/>
      <c r="L22" s="105"/>
    </row>
    <row r="23" spans="1:12" ht="15.75" thickBot="1">
      <c r="A23" s="106"/>
      <c r="B23" s="104"/>
      <c r="C23" s="104"/>
      <c r="D23" s="94" t="s">
        <v>41</v>
      </c>
      <c r="E23" s="74"/>
      <c r="F23" s="74"/>
      <c r="G23" s="74"/>
      <c r="H23" s="74"/>
      <c r="I23" s="74"/>
      <c r="J23" s="74"/>
      <c r="K23" s="74"/>
      <c r="L23" s="105"/>
    </row>
    <row r="24" spans="1:12" ht="15.75" thickBot="1">
      <c r="A24" s="107"/>
      <c r="B24" s="109"/>
      <c r="C24" s="109"/>
      <c r="D24" s="110" t="s">
        <v>15</v>
      </c>
      <c r="E24" s="111" t="str">
        <f>IF((E$14*(E21+E22)+E$15*E23)=0,"",(E$14*(E21+E22)+E$15*E23))</f>
        <v/>
      </c>
      <c r="F24" s="111" t="str">
        <f>IF((F$14*(F21+F22)+F$15*F23)=0,"",(F$14*(F21+F22)+F$15*F23))</f>
        <v/>
      </c>
      <c r="G24" s="111" t="str">
        <f t="shared" ref="G24" si="1">IF((G$14*(G21+G22)+G$15*G23)=0,"",(G$14*(G21+G22)+G$15*G23))</f>
        <v/>
      </c>
      <c r="H24" s="111" t="str">
        <f t="shared" ref="H24" si="2">IF((H$14*(H21+H22)+H$15*H23)=0,"",(H$14*(H21+H22)+H$15*H23))</f>
        <v/>
      </c>
      <c r="I24" s="111" t="str">
        <f t="shared" ref="I24" si="3">IF((I$14*(I21+I22)+I$15*I23)=0,"",(I$14*(I21+I22)+I$15*I23))</f>
        <v/>
      </c>
      <c r="J24" s="111" t="str">
        <f t="shared" ref="J24" si="4">IF((J$14*(J21+J22)+J$15*J23)=0,"",(J$14*(J21+J22)+J$15*J23))</f>
        <v/>
      </c>
      <c r="K24" s="112" t="str">
        <f t="shared" ref="K24" si="5">IF((K$14*(K21+K22)+K$15*K23)=0,"",(K$14*(K21+K22)+K$15*K23))</f>
        <v/>
      </c>
      <c r="L24" s="113">
        <f>SUM(E24:K24)</f>
        <v>0</v>
      </c>
    </row>
    <row r="25" spans="1:12" ht="15">
      <c r="A25" s="102" t="s">
        <v>23</v>
      </c>
      <c r="B25" s="104" t="str">
        <f>'liste-mission'!D5</f>
        <v>PRO St-Joire</v>
      </c>
      <c r="C25" s="104" t="str">
        <f>'liste-mission'!E5</f>
        <v>Etudes de projet</v>
      </c>
      <c r="D25" s="94" t="s">
        <v>18</v>
      </c>
      <c r="E25" s="74"/>
      <c r="F25" s="74"/>
      <c r="G25" s="74"/>
      <c r="H25" s="74"/>
      <c r="I25" s="74"/>
      <c r="J25" s="74"/>
      <c r="K25" s="74"/>
      <c r="L25" s="105"/>
    </row>
    <row r="26" spans="1:12" ht="15">
      <c r="A26" s="106"/>
      <c r="B26" s="104"/>
      <c r="C26" s="104"/>
      <c r="D26" s="94" t="s">
        <v>17</v>
      </c>
      <c r="E26" s="74"/>
      <c r="F26" s="74"/>
      <c r="G26" s="74"/>
      <c r="H26" s="74"/>
      <c r="I26" s="74"/>
      <c r="J26" s="74"/>
      <c r="K26" s="74"/>
      <c r="L26" s="105"/>
    </row>
    <row r="27" spans="1:12" ht="15.75" thickBot="1">
      <c r="A27" s="106"/>
      <c r="B27" s="104"/>
      <c r="C27" s="104"/>
      <c r="D27" s="94" t="s">
        <v>41</v>
      </c>
      <c r="E27" s="74"/>
      <c r="F27" s="74"/>
      <c r="G27" s="74"/>
      <c r="H27" s="74"/>
      <c r="I27" s="74"/>
      <c r="J27" s="74"/>
      <c r="K27" s="74"/>
      <c r="L27" s="105"/>
    </row>
    <row r="28" spans="1:12" ht="15.75" thickBot="1">
      <c r="A28" s="107"/>
      <c r="B28" s="109"/>
      <c r="C28" s="109"/>
      <c r="D28" s="110" t="s">
        <v>15</v>
      </c>
      <c r="E28" s="111" t="str">
        <f t="shared" ref="E28:F28" si="6">IF((E$14*(E25+E26)+E$15*E27)=0,"",(E$14*(E25+E26)+E$15*E27))</f>
        <v/>
      </c>
      <c r="F28" s="111" t="str">
        <f t="shared" si="6"/>
        <v/>
      </c>
      <c r="G28" s="111" t="str">
        <f t="shared" ref="G28" si="7">IF((G$14*(G25+G26)+G$15*G27)=0,"",(G$14*(G25+G26)+G$15*G27))</f>
        <v/>
      </c>
      <c r="H28" s="111" t="str">
        <f t="shared" ref="H28" si="8">IF((H$14*(H25+H26)+H$15*H27)=0,"",(H$14*(H25+H26)+H$15*H27))</f>
        <v/>
      </c>
      <c r="I28" s="111" t="str">
        <f t="shared" ref="I28" si="9">IF((I$14*(I25+I26)+I$15*I27)=0,"",(I$14*(I25+I26)+I$15*I27))</f>
        <v/>
      </c>
      <c r="J28" s="111" t="str">
        <f t="shared" ref="J28" si="10">IF((J$14*(J25+J26)+J$15*J27)=0,"",(J$14*(J25+J26)+J$15*J27))</f>
        <v/>
      </c>
      <c r="K28" s="112" t="str">
        <f t="shared" ref="K28" si="11">IF((K$14*(K25+K26)+K$15*K27)=0,"",(K$14*(K25+K26)+K$15*K27))</f>
        <v/>
      </c>
      <c r="L28" s="113">
        <f>SUM(E28:K28)</f>
        <v>0</v>
      </c>
    </row>
    <row r="29" spans="1:12" ht="15" customHeight="1">
      <c r="A29" s="102" t="s">
        <v>23</v>
      </c>
      <c r="B29" s="103" t="str">
        <f>'liste-mission'!D6</f>
        <v>MC1</v>
      </c>
      <c r="C29" s="104" t="str">
        <f>'liste-mission'!E6</f>
        <v>Détermination des investigations complémentaires (Topographie, bathymétrie, géotechnique, diagnostic FF, etc)</v>
      </c>
      <c r="D29" s="94" t="s">
        <v>18</v>
      </c>
      <c r="E29" s="74"/>
      <c r="F29" s="74"/>
      <c r="G29" s="74"/>
      <c r="H29" s="74"/>
      <c r="I29" s="74"/>
      <c r="J29" s="74"/>
      <c r="K29" s="74"/>
      <c r="L29" s="105"/>
    </row>
    <row r="30" spans="1:12" ht="15">
      <c r="A30" s="106"/>
      <c r="B30" s="103"/>
      <c r="C30" s="104"/>
      <c r="D30" s="94" t="s">
        <v>17</v>
      </c>
      <c r="E30" s="74"/>
      <c r="F30" s="74"/>
      <c r="G30" s="74"/>
      <c r="H30" s="74"/>
      <c r="I30" s="74"/>
      <c r="J30" s="74"/>
      <c r="K30" s="74"/>
      <c r="L30" s="105"/>
    </row>
    <row r="31" spans="1:12" ht="15.75" thickBot="1">
      <c r="A31" s="106"/>
      <c r="B31" s="103"/>
      <c r="C31" s="104"/>
      <c r="D31" s="94" t="s">
        <v>41</v>
      </c>
      <c r="E31" s="74"/>
      <c r="F31" s="74"/>
      <c r="G31" s="74"/>
      <c r="H31" s="74"/>
      <c r="I31" s="74"/>
      <c r="J31" s="74"/>
      <c r="K31" s="74"/>
      <c r="L31" s="105"/>
    </row>
    <row r="32" spans="1:12" ht="15.75" thickBot="1">
      <c r="A32" s="107"/>
      <c r="B32" s="108"/>
      <c r="C32" s="109"/>
      <c r="D32" s="110" t="s">
        <v>15</v>
      </c>
      <c r="E32" s="111" t="str">
        <f t="shared" ref="E32:F32" si="12">IF((E$14*(E29+E30)+E$15*E31)=0,"",(E$14*(E29+E30)+E$15*E31))</f>
        <v/>
      </c>
      <c r="F32" s="111" t="str">
        <f t="shared" si="12"/>
        <v/>
      </c>
      <c r="G32" s="111" t="str">
        <f t="shared" ref="G32" si="13">IF((G$14*(G29+G30)+G$15*G31)=0,"",(G$14*(G29+G30)+G$15*G31))</f>
        <v/>
      </c>
      <c r="H32" s="111" t="str">
        <f t="shared" ref="H32" si="14">IF((H$14*(H29+H30)+H$15*H31)=0,"",(H$14*(H29+H30)+H$15*H31))</f>
        <v/>
      </c>
      <c r="I32" s="111" t="str">
        <f t="shared" ref="I32" si="15">IF((I$14*(I29+I30)+I$15*I31)=0,"",(I$14*(I29+I30)+I$15*I31))</f>
        <v/>
      </c>
      <c r="J32" s="111" t="str">
        <f t="shared" ref="J32" si="16">IF((J$14*(J29+J30)+J$15*J31)=0,"",(J$14*(J29+J30)+J$15*J31))</f>
        <v/>
      </c>
      <c r="K32" s="112" t="str">
        <f t="shared" ref="K32" si="17">IF((K$14*(K29+K30)+K$15*K31)=0,"",(K$14*(K29+K30)+K$15*K31))</f>
        <v/>
      </c>
      <c r="L32" s="113">
        <f>SUM(E32:K32)</f>
        <v>0</v>
      </c>
    </row>
    <row r="33" spans="1:12" ht="15" customHeight="1">
      <c r="A33" s="102" t="s">
        <v>23</v>
      </c>
      <c r="B33" s="103" t="str">
        <f>'liste-mission'!D7</f>
        <v>MC2</v>
      </c>
      <c r="C33" s="104" t="str">
        <f>'liste-mission'!E7</f>
        <v>Assistance au maître d’ouvrage pour le pilotage des investigations géotechniques et hydrogéologiques pendant la phase conception</v>
      </c>
      <c r="D33" s="94" t="s">
        <v>18</v>
      </c>
      <c r="E33" s="74"/>
      <c r="F33" s="74"/>
      <c r="G33" s="74"/>
      <c r="H33" s="74"/>
      <c r="I33" s="74"/>
      <c r="J33" s="74"/>
      <c r="K33" s="74"/>
      <c r="L33" s="105"/>
    </row>
    <row r="34" spans="1:12" ht="15">
      <c r="A34" s="106"/>
      <c r="B34" s="103"/>
      <c r="C34" s="104"/>
      <c r="D34" s="94" t="s">
        <v>17</v>
      </c>
      <c r="E34" s="74"/>
      <c r="F34" s="74"/>
      <c r="G34" s="74"/>
      <c r="H34" s="74"/>
      <c r="I34" s="74"/>
      <c r="J34" s="74"/>
      <c r="K34" s="74"/>
      <c r="L34" s="105"/>
    </row>
    <row r="35" spans="1:12" ht="15.75" thickBot="1">
      <c r="A35" s="106"/>
      <c r="B35" s="103"/>
      <c r="C35" s="104"/>
      <c r="D35" s="94" t="s">
        <v>41</v>
      </c>
      <c r="E35" s="74"/>
      <c r="F35" s="74"/>
      <c r="G35" s="74"/>
      <c r="H35" s="74"/>
      <c r="I35" s="74"/>
      <c r="J35" s="74"/>
      <c r="K35" s="74"/>
      <c r="L35" s="105"/>
    </row>
    <row r="36" spans="1:12" ht="15.75" thickBot="1">
      <c r="A36" s="107"/>
      <c r="B36" s="108"/>
      <c r="C36" s="109"/>
      <c r="D36" s="110" t="s">
        <v>15</v>
      </c>
      <c r="E36" s="111" t="str">
        <f t="shared" ref="E36:F36" si="18">IF((E$14*(E33+E34)+E$15*E35)=0,"",(E$14*(E33+E34)+E$15*E35))</f>
        <v/>
      </c>
      <c r="F36" s="111" t="str">
        <f t="shared" si="18"/>
        <v/>
      </c>
      <c r="G36" s="111" t="str">
        <f t="shared" ref="G36" si="19">IF((G$14*(G33+G34)+G$15*G35)=0,"",(G$14*(G33+G34)+G$15*G35))</f>
        <v/>
      </c>
      <c r="H36" s="111" t="str">
        <f t="shared" ref="H36" si="20">IF((H$14*(H33+H34)+H$15*H35)=0,"",(H$14*(H33+H34)+H$15*H35))</f>
        <v/>
      </c>
      <c r="I36" s="111" t="str">
        <f t="shared" ref="I36" si="21">IF((I$14*(I33+I34)+I$15*I35)=0,"",(I$14*(I33+I34)+I$15*I35))</f>
        <v/>
      </c>
      <c r="J36" s="111" t="str">
        <f t="shared" ref="J36" si="22">IF((J$14*(J33+J34)+J$15*J35)=0,"",(J$14*(J33+J34)+J$15*J35))</f>
        <v/>
      </c>
      <c r="K36" s="112" t="str">
        <f t="shared" ref="K36" si="23">IF((K$14*(K33+K34)+K$15*K35)=0,"",(K$14*(K33+K34)+K$15*K35))</f>
        <v/>
      </c>
      <c r="L36" s="113">
        <f>SUM(E36:K36)</f>
        <v>0</v>
      </c>
    </row>
    <row r="37" spans="1:12" ht="15" customHeight="1">
      <c r="A37" s="102" t="s">
        <v>23</v>
      </c>
      <c r="B37" s="103" t="str">
        <f>'liste-mission'!D8</f>
        <v>MC3</v>
      </c>
      <c r="C37" s="104" t="str">
        <f>'liste-mission'!E8</f>
        <v>Procédures réglementaires : Elaboration des dossiers ; aide dans le suivi des dossiers</v>
      </c>
      <c r="D37" s="94" t="s">
        <v>18</v>
      </c>
      <c r="E37" s="74"/>
      <c r="F37" s="74"/>
      <c r="G37" s="74"/>
      <c r="H37" s="74"/>
      <c r="I37" s="74"/>
      <c r="J37" s="74"/>
      <c r="K37" s="74"/>
      <c r="L37" s="105"/>
    </row>
    <row r="38" spans="1:12" ht="15">
      <c r="A38" s="106"/>
      <c r="B38" s="103"/>
      <c r="C38" s="104"/>
      <c r="D38" s="94" t="s">
        <v>17</v>
      </c>
      <c r="E38" s="74"/>
      <c r="F38" s="74"/>
      <c r="G38" s="74"/>
      <c r="H38" s="74"/>
      <c r="I38" s="74"/>
      <c r="J38" s="74"/>
      <c r="K38" s="74"/>
      <c r="L38" s="105"/>
    </row>
    <row r="39" spans="1:12" ht="15.75" thickBot="1">
      <c r="A39" s="106"/>
      <c r="B39" s="103"/>
      <c r="C39" s="104"/>
      <c r="D39" s="94" t="s">
        <v>41</v>
      </c>
      <c r="E39" s="74"/>
      <c r="F39" s="74"/>
      <c r="G39" s="74"/>
      <c r="H39" s="74"/>
      <c r="I39" s="74"/>
      <c r="J39" s="74"/>
      <c r="K39" s="74"/>
      <c r="L39" s="105"/>
    </row>
    <row r="40" spans="1:12" ht="15.75" thickBot="1">
      <c r="A40" s="107"/>
      <c r="B40" s="108"/>
      <c r="C40" s="109"/>
      <c r="D40" s="110" t="s">
        <v>15</v>
      </c>
      <c r="E40" s="111" t="str">
        <f t="shared" ref="E40:G40" si="24">IF((E$14*(E37+E38)+E$15*E39)=0,"",(E$14*(E37+E38)+E$15*E39))</f>
        <v/>
      </c>
      <c r="F40" s="111" t="str">
        <f t="shared" si="24"/>
        <v/>
      </c>
      <c r="G40" s="111" t="str">
        <f t="shared" si="24"/>
        <v/>
      </c>
      <c r="H40" s="111" t="str">
        <f t="shared" ref="H40" si="25">IF((H$14*(H37+H38)+H$15*H39)=0,"",(H$14*(H37+H38)+H$15*H39))</f>
        <v/>
      </c>
      <c r="I40" s="111" t="str">
        <f t="shared" ref="I40" si="26">IF((I$14*(I37+I38)+I$15*I39)=0,"",(I$14*(I37+I38)+I$15*I39))</f>
        <v/>
      </c>
      <c r="J40" s="111" t="str">
        <f t="shared" ref="J40" si="27">IF((J$14*(J37+J38)+J$15*J39)=0,"",(J$14*(J37+J38)+J$15*J39))</f>
        <v/>
      </c>
      <c r="K40" s="112" t="str">
        <f t="shared" ref="K40" si="28">IF((K$14*(K37+K38)+K$15*K39)=0,"",(K$14*(K37+K38)+K$15*K39))</f>
        <v/>
      </c>
      <c r="L40" s="113">
        <f>SUM(E40:K40)</f>
        <v>0</v>
      </c>
    </row>
    <row r="41" spans="1:12" ht="15">
      <c r="A41" s="102" t="s">
        <v>23</v>
      </c>
      <c r="B41" s="103" t="str">
        <f>'liste-mission'!D9</f>
        <v>MC4.1</v>
      </c>
      <c r="C41" s="104" t="str">
        <f>'liste-mission'!E9</f>
        <v>Bilan carbone, phase PRO</v>
      </c>
      <c r="D41" s="94" t="s">
        <v>18</v>
      </c>
      <c r="E41" s="74"/>
      <c r="F41" s="74"/>
      <c r="G41" s="74"/>
      <c r="H41" s="74"/>
      <c r="I41" s="74"/>
      <c r="J41" s="74"/>
      <c r="K41" s="74"/>
      <c r="L41" s="105"/>
    </row>
    <row r="42" spans="1:12" ht="15">
      <c r="A42" s="106"/>
      <c r="B42" s="103"/>
      <c r="C42" s="104"/>
      <c r="D42" s="94" t="s">
        <v>17</v>
      </c>
      <c r="E42" s="74"/>
      <c r="F42" s="74"/>
      <c r="G42" s="74"/>
      <c r="H42" s="74"/>
      <c r="I42" s="74"/>
      <c r="J42" s="74"/>
      <c r="K42" s="74"/>
      <c r="L42" s="105"/>
    </row>
    <row r="43" spans="1:12" ht="15.75" thickBot="1">
      <c r="A43" s="106"/>
      <c r="B43" s="103"/>
      <c r="C43" s="104"/>
      <c r="D43" s="94" t="s">
        <v>41</v>
      </c>
      <c r="E43" s="74"/>
      <c r="F43" s="74"/>
      <c r="G43" s="74"/>
      <c r="H43" s="74"/>
      <c r="I43" s="74"/>
      <c r="J43" s="74"/>
      <c r="K43" s="74"/>
      <c r="L43" s="105"/>
    </row>
    <row r="44" spans="1:12" ht="15.75" thickBot="1">
      <c r="A44" s="107"/>
      <c r="B44" s="108"/>
      <c r="C44" s="109"/>
      <c r="D44" s="110" t="s">
        <v>15</v>
      </c>
      <c r="E44" s="111" t="str">
        <f t="shared" ref="E44:F44" si="29">IF((E$14*(E41+E42)+E$15*E43)=0,"",(E$14*(E41+E42)+E$15*E43))</f>
        <v/>
      </c>
      <c r="F44" s="111" t="str">
        <f t="shared" si="29"/>
        <v/>
      </c>
      <c r="G44" s="111" t="str">
        <f t="shared" ref="G44" si="30">IF((G$14*(G41+G42)+G$15*G43)=0,"",(G$14*(G41+G42)+G$15*G43))</f>
        <v/>
      </c>
      <c r="H44" s="111" t="str">
        <f t="shared" ref="H44" si="31">IF((H$14*(H41+H42)+H$15*H43)=0,"",(H$14*(H41+H42)+H$15*H43))</f>
        <v/>
      </c>
      <c r="I44" s="111" t="str">
        <f t="shared" ref="I44" si="32">IF((I$14*(I41+I42)+I$15*I43)=0,"",(I$14*(I41+I42)+I$15*I43))</f>
        <v/>
      </c>
      <c r="J44" s="111" t="str">
        <f t="shared" ref="J44" si="33">IF((J$14*(J41+J42)+J$15*J43)=0,"",(J$14*(J41+J42)+J$15*J43))</f>
        <v/>
      </c>
      <c r="K44" s="112" t="str">
        <f t="shared" ref="K44" si="34">IF((K$14*(K41+K42)+K$15*K43)=0,"",(K$14*(K41+K42)+K$15*K43))</f>
        <v/>
      </c>
      <c r="L44" s="113">
        <f>SUM(E44:K44)</f>
        <v>0</v>
      </c>
    </row>
    <row r="45" spans="1:12" ht="15">
      <c r="A45" s="102" t="s">
        <v>23</v>
      </c>
      <c r="B45" s="103" t="str">
        <f>'liste-mission'!D10</f>
        <v>MC5</v>
      </c>
      <c r="C45" s="104" t="str">
        <f>'liste-mission'!E10</f>
        <v>Etude architecturale et paysagère (par architecte et/ou paysagiste)</v>
      </c>
      <c r="D45" s="94" t="s">
        <v>18</v>
      </c>
      <c r="E45" s="74"/>
      <c r="F45" s="74"/>
      <c r="G45" s="74"/>
      <c r="H45" s="74"/>
      <c r="I45" s="74"/>
      <c r="J45" s="74"/>
      <c r="K45" s="74"/>
      <c r="L45" s="105"/>
    </row>
    <row r="46" spans="1:12" ht="15">
      <c r="A46" s="106"/>
      <c r="B46" s="103"/>
      <c r="C46" s="104"/>
      <c r="D46" s="94" t="s">
        <v>17</v>
      </c>
      <c r="E46" s="74"/>
      <c r="F46" s="74"/>
      <c r="G46" s="74"/>
      <c r="H46" s="74"/>
      <c r="I46" s="74"/>
      <c r="J46" s="74"/>
      <c r="K46" s="74"/>
      <c r="L46" s="105"/>
    </row>
    <row r="47" spans="1:12" ht="15.75" thickBot="1">
      <c r="A47" s="106"/>
      <c r="B47" s="103"/>
      <c r="C47" s="104"/>
      <c r="D47" s="94" t="s">
        <v>41</v>
      </c>
      <c r="E47" s="74"/>
      <c r="F47" s="74"/>
      <c r="G47" s="74"/>
      <c r="H47" s="74"/>
      <c r="I47" s="74"/>
      <c r="J47" s="74"/>
      <c r="K47" s="74"/>
      <c r="L47" s="105"/>
    </row>
    <row r="48" spans="1:12" ht="15.75" thickBot="1">
      <c r="A48" s="107"/>
      <c r="B48" s="108"/>
      <c r="C48" s="109"/>
      <c r="D48" s="110" t="s">
        <v>15</v>
      </c>
      <c r="E48" s="111" t="str">
        <f>IF((E$14*(E45+E46)+E$15*E47)=0,"",(E$14*(E45+E46)+E$15*E47))</f>
        <v/>
      </c>
      <c r="F48" s="111" t="str">
        <f>IF((F$14*(F45+F46)+F$15*F47)=0,"",(F$14*(F45+F46)+F$15*F47))</f>
        <v/>
      </c>
      <c r="G48" s="111" t="str">
        <f t="shared" ref="G48" si="35">IF((G$14*(G45+G46)+G$15*G47)=0,"",(G$14*(G45+G46)+G$15*G47))</f>
        <v/>
      </c>
      <c r="H48" s="111" t="str">
        <f t="shared" ref="H48" si="36">IF((H$14*(H45+H46)+H$15*H47)=0,"",(H$14*(H45+H46)+H$15*H47))</f>
        <v/>
      </c>
      <c r="I48" s="111" t="str">
        <f t="shared" ref="I48" si="37">IF((I$14*(I45+I46)+I$15*I47)=0,"",(I$14*(I45+I46)+I$15*I47))</f>
        <v/>
      </c>
      <c r="J48" s="111" t="str">
        <f t="shared" ref="J48" si="38">IF((J$14*(J45+J46)+J$15*J47)=0,"",(J$14*(J45+J46)+J$15*J47))</f>
        <v/>
      </c>
      <c r="K48" s="112" t="str">
        <f t="shared" ref="K48" si="39">IF((K$14*(K45+K46)+K$15*K47)=0,"",(K$14*(K45+K46)+K$15*K47))</f>
        <v/>
      </c>
      <c r="L48" s="113">
        <f>SUM(E48:K48)</f>
        <v>0</v>
      </c>
    </row>
    <row r="49" spans="1:12" ht="25.5" customHeight="1">
      <c r="A49" s="96" t="s">
        <v>10</v>
      </c>
      <c r="B49" s="97" t="s">
        <v>11</v>
      </c>
      <c r="C49" s="98"/>
      <c r="D49" s="99"/>
      <c r="E49" s="99"/>
      <c r="F49" s="100" t="s">
        <v>21</v>
      </c>
      <c r="G49" s="99"/>
      <c r="H49" s="99"/>
      <c r="I49" s="99"/>
      <c r="J49" s="99"/>
      <c r="K49" s="99"/>
      <c r="L49" s="101" t="s">
        <v>39</v>
      </c>
    </row>
    <row r="50" spans="1:12" ht="15">
      <c r="A50" s="102" t="s">
        <v>24</v>
      </c>
      <c r="B50" s="103" t="str">
        <f>'liste-mission'!D11</f>
        <v>ACT</v>
      </c>
      <c r="C50" s="104" t="str">
        <f>'liste-mission'!E11</f>
        <v xml:space="preserve">Assistance pour la passation du contrat de travaux </v>
      </c>
      <c r="D50" s="94" t="s">
        <v>18</v>
      </c>
      <c r="E50" s="74"/>
      <c r="F50" s="74"/>
      <c r="G50" s="74"/>
      <c r="H50" s="74"/>
      <c r="I50" s="74"/>
      <c r="J50" s="74"/>
      <c r="K50" s="74"/>
      <c r="L50" s="105"/>
    </row>
    <row r="51" spans="1:12" ht="15">
      <c r="A51" s="106"/>
      <c r="B51" s="103"/>
      <c r="C51" s="104"/>
      <c r="D51" s="94" t="s">
        <v>17</v>
      </c>
      <c r="E51" s="74"/>
      <c r="F51" s="74"/>
      <c r="G51" s="74"/>
      <c r="H51" s="74"/>
      <c r="I51" s="74"/>
      <c r="J51" s="74"/>
      <c r="K51" s="74"/>
      <c r="L51" s="105"/>
    </row>
    <row r="52" spans="1:12" ht="15.75" thickBot="1">
      <c r="A52" s="106"/>
      <c r="B52" s="103"/>
      <c r="C52" s="104"/>
      <c r="D52" s="94" t="s">
        <v>41</v>
      </c>
      <c r="E52" s="74"/>
      <c r="F52" s="74"/>
      <c r="G52" s="74"/>
      <c r="H52" s="74"/>
      <c r="I52" s="74"/>
      <c r="J52" s="74"/>
      <c r="K52" s="74"/>
      <c r="L52" s="105"/>
    </row>
    <row r="53" spans="1:12" ht="15.75" thickBot="1">
      <c r="A53" s="107"/>
      <c r="B53" s="108"/>
      <c r="C53" s="109"/>
      <c r="D53" s="110" t="s">
        <v>15</v>
      </c>
      <c r="E53" s="111" t="str">
        <f t="shared" ref="E53:F53" si="40">IF((E$14*(E50+E51)+E$15*E52)=0,"",(E$14*(E50+E51)+E$15*E52))</f>
        <v/>
      </c>
      <c r="F53" s="111" t="str">
        <f t="shared" si="40"/>
        <v/>
      </c>
      <c r="G53" s="111" t="str">
        <f t="shared" ref="G53" si="41">IF((G$14*(G50+G51)+G$15*G52)=0,"",(G$14*(G50+G51)+G$15*G52))</f>
        <v/>
      </c>
      <c r="H53" s="111" t="str">
        <f t="shared" ref="H53" si="42">IF((H$14*(H50+H51)+H$15*H52)=0,"",(H$14*(H50+H51)+H$15*H52))</f>
        <v/>
      </c>
      <c r="I53" s="111" t="str">
        <f t="shared" ref="I53" si="43">IF((I$14*(I50+I51)+I$15*I52)=0,"",(I$14*(I50+I51)+I$15*I52))</f>
        <v/>
      </c>
      <c r="J53" s="111" t="str">
        <f t="shared" ref="J53" si="44">IF((J$14*(J50+J51)+J$15*J52)=0,"",(J$14*(J50+J51)+J$15*J52))</f>
        <v/>
      </c>
      <c r="K53" s="112" t="str">
        <f t="shared" ref="K53" si="45">IF((K$14*(K50+K51)+K$15*K52)=0,"",(K$14*(K50+K51)+K$15*K52))</f>
        <v/>
      </c>
      <c r="L53" s="113">
        <f>SUM(E53:K53)</f>
        <v>0</v>
      </c>
    </row>
    <row r="54" spans="1:12" ht="15.6" customHeight="1">
      <c r="A54" s="102" t="s">
        <v>24</v>
      </c>
      <c r="B54" s="103" t="str">
        <f>'liste-mission'!D12</f>
        <v>VISA</v>
      </c>
      <c r="C54" s="104" t="str">
        <f>'liste-mission'!E12</f>
        <v xml:space="preserve">Conformité et visa d'exécution </v>
      </c>
      <c r="D54" s="94" t="s">
        <v>18</v>
      </c>
      <c r="E54" s="74"/>
      <c r="F54" s="74"/>
      <c r="G54" s="74"/>
      <c r="H54" s="74"/>
      <c r="I54" s="74"/>
      <c r="J54" s="74"/>
      <c r="K54" s="74"/>
      <c r="L54" s="105"/>
    </row>
    <row r="55" spans="1:12" ht="15">
      <c r="A55" s="106"/>
      <c r="B55" s="103"/>
      <c r="C55" s="104"/>
      <c r="D55" s="94" t="s">
        <v>17</v>
      </c>
      <c r="E55" s="74"/>
      <c r="F55" s="74"/>
      <c r="G55" s="74"/>
      <c r="H55" s="74"/>
      <c r="I55" s="74"/>
      <c r="J55" s="74"/>
      <c r="K55" s="74"/>
      <c r="L55" s="105"/>
    </row>
    <row r="56" spans="1:12" ht="15.75" thickBot="1">
      <c r="A56" s="106"/>
      <c r="B56" s="103"/>
      <c r="C56" s="104"/>
      <c r="D56" s="94" t="s">
        <v>41</v>
      </c>
      <c r="E56" s="74"/>
      <c r="F56" s="74"/>
      <c r="G56" s="74"/>
      <c r="H56" s="74"/>
      <c r="I56" s="74"/>
      <c r="J56" s="74"/>
      <c r="K56" s="74"/>
      <c r="L56" s="105"/>
    </row>
    <row r="57" spans="1:12" ht="15.75" thickBot="1">
      <c r="A57" s="107"/>
      <c r="B57" s="108"/>
      <c r="C57" s="109"/>
      <c r="D57" s="110" t="s">
        <v>15</v>
      </c>
      <c r="E57" s="111" t="str">
        <f t="shared" ref="E57" si="46">IF((E$14*(E54+E55)+E$15*E56)=0,"",(E$14*(E54+E55)+E$15*E56))</f>
        <v/>
      </c>
      <c r="F57" s="111" t="str">
        <f t="shared" ref="F57:K57" si="47">IF((F$14*(F54+F55)+F$15*F56)=0,"",(F$14*(F54+F55)+F$15*F56))</f>
        <v/>
      </c>
      <c r="G57" s="111" t="str">
        <f t="shared" si="47"/>
        <v/>
      </c>
      <c r="H57" s="111" t="str">
        <f t="shared" si="47"/>
        <v/>
      </c>
      <c r="I57" s="111" t="str">
        <f t="shared" si="47"/>
        <v/>
      </c>
      <c r="J57" s="111" t="str">
        <f t="shared" si="47"/>
        <v/>
      </c>
      <c r="K57" s="112" t="str">
        <f t="shared" si="47"/>
        <v/>
      </c>
      <c r="L57" s="113">
        <f>SUM(E57:K57)</f>
        <v>0</v>
      </c>
    </row>
    <row r="58" spans="1:12" ht="15.6" customHeight="1">
      <c r="A58" s="102" t="s">
        <v>24</v>
      </c>
      <c r="B58" s="103" t="str">
        <f>'liste-mission'!D13</f>
        <v>DET</v>
      </c>
      <c r="C58" s="104" t="str">
        <f>'liste-mission'!E13</f>
        <v>Direction de l'exécution des travaux</v>
      </c>
      <c r="D58" s="94" t="s">
        <v>18</v>
      </c>
      <c r="E58" s="74"/>
      <c r="F58" s="74"/>
      <c r="G58" s="74"/>
      <c r="H58" s="74"/>
      <c r="I58" s="74"/>
      <c r="J58" s="74"/>
      <c r="K58" s="74"/>
      <c r="L58" s="105"/>
    </row>
    <row r="59" spans="1:12" ht="15">
      <c r="A59" s="106"/>
      <c r="B59" s="103"/>
      <c r="C59" s="104"/>
      <c r="D59" s="94" t="s">
        <v>17</v>
      </c>
      <c r="E59" s="74"/>
      <c r="F59" s="74"/>
      <c r="G59" s="74"/>
      <c r="H59" s="74"/>
      <c r="I59" s="74"/>
      <c r="J59" s="74"/>
      <c r="K59" s="74"/>
      <c r="L59" s="105"/>
    </row>
    <row r="60" spans="1:12" ht="15.75" thickBot="1">
      <c r="A60" s="106"/>
      <c r="B60" s="103"/>
      <c r="C60" s="104"/>
      <c r="D60" s="94" t="s">
        <v>41</v>
      </c>
      <c r="E60" s="74"/>
      <c r="F60" s="74"/>
      <c r="G60" s="74"/>
      <c r="H60" s="74"/>
      <c r="I60" s="74"/>
      <c r="J60" s="74"/>
      <c r="K60" s="74"/>
      <c r="L60" s="105"/>
    </row>
    <row r="61" spans="1:12" ht="15.75" thickBot="1">
      <c r="A61" s="107"/>
      <c r="B61" s="108"/>
      <c r="C61" s="109"/>
      <c r="D61" s="110" t="s">
        <v>15</v>
      </c>
      <c r="E61" s="111" t="str">
        <f t="shared" ref="E61:F61" si="48">IF((E$14*(E58+E59)+E$15*E60)=0,"",(E$14*(E58+E59)+E$15*E60))</f>
        <v/>
      </c>
      <c r="F61" s="111" t="str">
        <f t="shared" si="48"/>
        <v/>
      </c>
      <c r="G61" s="111" t="str">
        <f t="shared" ref="G61" si="49">IF((G$14*(G58+G59)+G$15*G60)=0,"",(G$14*(G58+G59)+G$15*G60))</f>
        <v/>
      </c>
      <c r="H61" s="111" t="str">
        <f t="shared" ref="H61" si="50">IF((H$14*(H58+H59)+H$15*H60)=0,"",(H$14*(H58+H59)+H$15*H60))</f>
        <v/>
      </c>
      <c r="I61" s="111" t="str">
        <f t="shared" ref="I61" si="51">IF((I$14*(I58+I59)+I$15*I60)=0,"",(I$14*(I58+I59)+I$15*I60))</f>
        <v/>
      </c>
      <c r="J61" s="111" t="str">
        <f t="shared" ref="J61" si="52">IF((J$14*(J58+J59)+J$15*J60)=0,"",(J$14*(J58+J59)+J$15*J60))</f>
        <v/>
      </c>
      <c r="K61" s="112" t="str">
        <f t="shared" ref="K61" si="53">IF((K$14*(K58+K59)+K$15*K60)=0,"",(K$14*(K58+K59)+K$15*K60))</f>
        <v/>
      </c>
      <c r="L61" s="113">
        <f>SUM(E61:K61)</f>
        <v>0</v>
      </c>
    </row>
    <row r="62" spans="1:12" ht="15.6" customHeight="1">
      <c r="A62" s="102" t="s">
        <v>24</v>
      </c>
      <c r="B62" s="103" t="str">
        <f>'liste-mission'!D14</f>
        <v>AOR</v>
      </c>
      <c r="C62" s="104" t="str">
        <f>'liste-mission'!E14</f>
        <v xml:space="preserve">Assistance aux opérations de réception et de garantie de parfait achèvement </v>
      </c>
      <c r="D62" s="94" t="s">
        <v>18</v>
      </c>
      <c r="E62" s="74"/>
      <c r="F62" s="74"/>
      <c r="G62" s="74"/>
      <c r="H62" s="74"/>
      <c r="I62" s="74"/>
      <c r="J62" s="74"/>
      <c r="K62" s="74"/>
      <c r="L62" s="105"/>
    </row>
    <row r="63" spans="1:12" ht="15">
      <c r="A63" s="106"/>
      <c r="B63" s="103"/>
      <c r="C63" s="104"/>
      <c r="D63" s="94" t="s">
        <v>17</v>
      </c>
      <c r="E63" s="74"/>
      <c r="F63" s="74"/>
      <c r="G63" s="74"/>
      <c r="H63" s="74"/>
      <c r="I63" s="74"/>
      <c r="J63" s="74"/>
      <c r="K63" s="74"/>
      <c r="L63" s="105"/>
    </row>
    <row r="64" spans="1:12" ht="15.75" thickBot="1">
      <c r="A64" s="106"/>
      <c r="B64" s="103"/>
      <c r="C64" s="104"/>
      <c r="D64" s="94" t="s">
        <v>41</v>
      </c>
      <c r="E64" s="74"/>
      <c r="F64" s="74"/>
      <c r="G64" s="74"/>
      <c r="H64" s="74"/>
      <c r="I64" s="74"/>
      <c r="J64" s="74"/>
      <c r="K64" s="74"/>
      <c r="L64" s="105"/>
    </row>
    <row r="65" spans="1:12" ht="15.75" thickBot="1">
      <c r="A65" s="107"/>
      <c r="B65" s="108"/>
      <c r="C65" s="109"/>
      <c r="D65" s="110" t="s">
        <v>15</v>
      </c>
      <c r="E65" s="111" t="str">
        <f t="shared" ref="E65" si="54">IF((E$14*(E62+E63)+E$15*E64)=0,"",(E$14*(E62+E63)+E$15*E64))</f>
        <v/>
      </c>
      <c r="F65" s="111" t="str">
        <f t="shared" ref="F65:K65" si="55">IF((F$14*(F62+F63)+F$15*F64)=0,"",(F$14*(F62+F63)+F$15*F64))</f>
        <v/>
      </c>
      <c r="G65" s="111" t="str">
        <f t="shared" si="55"/>
        <v/>
      </c>
      <c r="H65" s="111" t="str">
        <f t="shared" si="55"/>
        <v/>
      </c>
      <c r="I65" s="111" t="str">
        <f t="shared" si="55"/>
        <v/>
      </c>
      <c r="J65" s="111" t="str">
        <f t="shared" si="55"/>
        <v/>
      </c>
      <c r="K65" s="112" t="str">
        <f t="shared" si="55"/>
        <v/>
      </c>
      <c r="L65" s="113">
        <f>SUM(E65:K65)</f>
        <v>0</v>
      </c>
    </row>
    <row r="66" spans="1:12" ht="15.6" customHeight="1">
      <c r="A66" s="102" t="s">
        <v>24</v>
      </c>
      <c r="B66" s="103" t="str">
        <f>'liste-mission'!D15</f>
        <v>MC 4.2</v>
      </c>
      <c r="C66" s="104" t="str">
        <f>'liste-mission'!E15</f>
        <v>Bilan carbone, phase ACT, phase DET</v>
      </c>
      <c r="D66" s="94" t="s">
        <v>18</v>
      </c>
      <c r="E66" s="74"/>
      <c r="F66" s="74"/>
      <c r="G66" s="74"/>
      <c r="H66" s="74"/>
      <c r="I66" s="74"/>
      <c r="J66" s="74"/>
      <c r="K66" s="74"/>
      <c r="L66" s="105"/>
    </row>
    <row r="67" spans="1:12" ht="15">
      <c r="A67" s="106"/>
      <c r="B67" s="103"/>
      <c r="C67" s="104"/>
      <c r="D67" s="94" t="s">
        <v>17</v>
      </c>
      <c r="E67" s="74"/>
      <c r="F67" s="74"/>
      <c r="G67" s="74"/>
      <c r="H67" s="74"/>
      <c r="I67" s="74"/>
      <c r="J67" s="74"/>
      <c r="K67" s="74"/>
      <c r="L67" s="105"/>
    </row>
    <row r="68" spans="1:12" ht="15.75" thickBot="1">
      <c r="A68" s="106"/>
      <c r="B68" s="103"/>
      <c r="C68" s="104"/>
      <c r="D68" s="94" t="s">
        <v>41</v>
      </c>
      <c r="E68" s="74"/>
      <c r="F68" s="74"/>
      <c r="G68" s="74"/>
      <c r="H68" s="74"/>
      <c r="I68" s="74"/>
      <c r="J68" s="74"/>
      <c r="K68" s="74"/>
      <c r="L68" s="105"/>
    </row>
    <row r="69" spans="1:12" ht="15.75" thickBot="1">
      <c r="A69" s="107"/>
      <c r="B69" s="108"/>
      <c r="C69" s="109"/>
      <c r="D69" s="110" t="s">
        <v>15</v>
      </c>
      <c r="E69" s="111" t="str">
        <f t="shared" ref="E69" si="56">IF((E$14*(E66+E67)+E$15*E68)=0,"",(E$14*(E66+E67)+E$15*E68))</f>
        <v/>
      </c>
      <c r="F69" s="111" t="str">
        <f t="shared" ref="F69:K69" si="57">IF((F$14*(F66+F67)+F$15*F68)=0,"",(F$14*(F66+F67)+F$15*F68))</f>
        <v/>
      </c>
      <c r="G69" s="111" t="str">
        <f>IF((G$14*(G66+G67)+G$15*G68)=0,"",(G$14*(G66+G67)+G$15*G68))</f>
        <v/>
      </c>
      <c r="H69" s="111" t="str">
        <f t="shared" si="57"/>
        <v/>
      </c>
      <c r="I69" s="111" t="str">
        <f t="shared" si="57"/>
        <v/>
      </c>
      <c r="J69" s="111" t="str">
        <f t="shared" si="57"/>
        <v/>
      </c>
      <c r="K69" s="112" t="str">
        <f t="shared" si="57"/>
        <v/>
      </c>
      <c r="L69" s="113">
        <f>SUM(E69:K69)</f>
        <v>0</v>
      </c>
    </row>
    <row r="70" spans="1:12" ht="15.6" customHeight="1">
      <c r="A70" s="102" t="s">
        <v>24</v>
      </c>
      <c r="B70" s="103" t="str">
        <f>'liste-mission'!D16</f>
        <v>MC 6a</v>
      </c>
      <c r="C70" s="104" t="str">
        <f>'liste-mission'!E16</f>
        <v>Supervision géotechnique d’exécution (G4)</v>
      </c>
      <c r="D70" s="94" t="s">
        <v>18</v>
      </c>
      <c r="E70" s="74"/>
      <c r="F70" s="74"/>
      <c r="G70" s="74"/>
      <c r="H70" s="74"/>
      <c r="I70" s="74"/>
      <c r="J70" s="74"/>
      <c r="K70" s="74"/>
      <c r="L70" s="105"/>
    </row>
    <row r="71" spans="1:12" ht="15">
      <c r="A71" s="106"/>
      <c r="B71" s="103"/>
      <c r="C71" s="104"/>
      <c r="D71" s="94" t="s">
        <v>17</v>
      </c>
      <c r="E71" s="74"/>
      <c r="F71" s="74"/>
      <c r="G71" s="74"/>
      <c r="H71" s="74"/>
      <c r="I71" s="74"/>
      <c r="J71" s="74"/>
      <c r="K71" s="74"/>
      <c r="L71" s="105"/>
    </row>
    <row r="72" spans="1:12" ht="15.75" thickBot="1">
      <c r="A72" s="106"/>
      <c r="B72" s="103"/>
      <c r="C72" s="104"/>
      <c r="D72" s="94" t="s">
        <v>41</v>
      </c>
      <c r="E72" s="74"/>
      <c r="F72" s="74"/>
      <c r="G72" s="74"/>
      <c r="H72" s="74"/>
      <c r="I72" s="74"/>
      <c r="J72" s="74"/>
      <c r="K72" s="74"/>
      <c r="L72" s="105"/>
    </row>
    <row r="73" spans="1:12" ht="15.75" thickBot="1">
      <c r="A73" s="107"/>
      <c r="B73" s="108"/>
      <c r="C73" s="109"/>
      <c r="D73" s="110" t="s">
        <v>15</v>
      </c>
      <c r="E73" s="111" t="str">
        <f t="shared" ref="E73" si="58">IF((E$14*(E70+E71)+E$15*E72)=0,"",(E$14*(E70+E71)+E$15*E72))</f>
        <v/>
      </c>
      <c r="F73" s="111" t="str">
        <f t="shared" ref="F73:K73" si="59">IF((F$14*(F70+F71)+F$15*F72)=0,"",(F$14*(F70+F71)+F$15*F72))</f>
        <v/>
      </c>
      <c r="G73" s="111" t="str">
        <f t="shared" si="59"/>
        <v/>
      </c>
      <c r="H73" s="111" t="str">
        <f t="shared" si="59"/>
        <v/>
      </c>
      <c r="I73" s="111" t="str">
        <f t="shared" si="59"/>
        <v/>
      </c>
      <c r="J73" s="111" t="str">
        <f t="shared" si="59"/>
        <v/>
      </c>
      <c r="K73" s="112" t="str">
        <f t="shared" si="59"/>
        <v/>
      </c>
      <c r="L73" s="113">
        <f>SUM(E73:K73)</f>
        <v>0</v>
      </c>
    </row>
    <row r="74" spans="1:12" ht="15">
      <c r="A74" s="102" t="s">
        <v>24</v>
      </c>
      <c r="B74" s="103" t="str">
        <f>'liste-mission'!D17</f>
        <v>MC7a</v>
      </c>
      <c r="C74" s="104" t="str">
        <f>'liste-mission'!E17</f>
        <v>Assistance pour les contrôles extérieurs</v>
      </c>
      <c r="D74" s="94" t="s">
        <v>18</v>
      </c>
      <c r="E74" s="74"/>
      <c r="F74" s="74"/>
      <c r="G74" s="74"/>
      <c r="H74" s="74"/>
      <c r="I74" s="74"/>
      <c r="J74" s="74"/>
      <c r="K74" s="74"/>
      <c r="L74" s="105"/>
    </row>
    <row r="75" spans="1:12" ht="15">
      <c r="A75" s="106"/>
      <c r="B75" s="103"/>
      <c r="C75" s="104"/>
      <c r="D75" s="94" t="s">
        <v>17</v>
      </c>
      <c r="E75" s="74"/>
      <c r="F75" s="74"/>
      <c r="G75" s="74"/>
      <c r="H75" s="74"/>
      <c r="I75" s="74"/>
      <c r="J75" s="74"/>
      <c r="K75" s="74"/>
      <c r="L75" s="105"/>
    </row>
    <row r="76" spans="1:12" ht="15.75" thickBot="1">
      <c r="A76" s="106"/>
      <c r="B76" s="103"/>
      <c r="C76" s="104"/>
      <c r="D76" s="94" t="s">
        <v>41</v>
      </c>
      <c r="E76" s="74"/>
      <c r="F76" s="74"/>
      <c r="G76" s="74"/>
      <c r="H76" s="74"/>
      <c r="I76" s="74"/>
      <c r="J76" s="74"/>
      <c r="K76" s="74"/>
      <c r="L76" s="105"/>
    </row>
    <row r="77" spans="1:12" ht="15.75" thickBot="1">
      <c r="A77" s="107"/>
      <c r="B77" s="108"/>
      <c r="C77" s="109"/>
      <c r="D77" s="110" t="s">
        <v>15</v>
      </c>
      <c r="E77" s="111" t="str">
        <f t="shared" ref="E77" si="60">IF((E$14*(E74+E75)+E$15*E76)=0,"",(E$14*(E74+E75)+E$15*E76))</f>
        <v/>
      </c>
      <c r="F77" s="111" t="str">
        <f t="shared" ref="F77:K77" si="61">IF((F$14*(F74+F75)+F$15*F76)=0,"",(F$14*(F74+F75)+F$15*F76))</f>
        <v/>
      </c>
      <c r="G77" s="111" t="str">
        <f t="shared" si="61"/>
        <v/>
      </c>
      <c r="H77" s="111" t="str">
        <f t="shared" si="61"/>
        <v/>
      </c>
      <c r="I77" s="111" t="str">
        <f t="shared" si="61"/>
        <v/>
      </c>
      <c r="J77" s="111" t="str">
        <f t="shared" si="61"/>
        <v/>
      </c>
      <c r="K77" s="112" t="str">
        <f t="shared" si="61"/>
        <v/>
      </c>
      <c r="L77" s="113">
        <f>SUM(E77:K77)</f>
        <v>0</v>
      </c>
    </row>
    <row r="78" spans="1:12" ht="15.6" customHeight="1">
      <c r="A78" s="102" t="s">
        <v>24</v>
      </c>
      <c r="B78" s="103" t="str">
        <f>'liste-mission'!D18</f>
        <v>MC8a</v>
      </c>
      <c r="C78" s="104" t="str">
        <f>'liste-mission'!E18</f>
        <v>Assistance pour la mise en place et au suivi des mesures environnementales</v>
      </c>
      <c r="D78" s="94" t="s">
        <v>18</v>
      </c>
      <c r="E78" s="74"/>
      <c r="F78" s="74"/>
      <c r="G78" s="74"/>
      <c r="H78" s="74"/>
      <c r="I78" s="74"/>
      <c r="J78" s="74"/>
      <c r="K78" s="74"/>
      <c r="L78" s="105"/>
    </row>
    <row r="79" spans="1:12" ht="15">
      <c r="A79" s="106"/>
      <c r="B79" s="103"/>
      <c r="C79" s="104"/>
      <c r="D79" s="94" t="s">
        <v>17</v>
      </c>
      <c r="E79" s="74"/>
      <c r="F79" s="74"/>
      <c r="G79" s="74"/>
      <c r="H79" s="74"/>
      <c r="I79" s="74"/>
      <c r="J79" s="74"/>
      <c r="K79" s="74"/>
      <c r="L79" s="105"/>
    </row>
    <row r="80" spans="1:12" ht="15.75" thickBot="1">
      <c r="A80" s="106"/>
      <c r="B80" s="103"/>
      <c r="C80" s="104"/>
      <c r="D80" s="94" t="s">
        <v>41</v>
      </c>
      <c r="E80" s="74"/>
      <c r="F80" s="74"/>
      <c r="G80" s="74"/>
      <c r="H80" s="74"/>
      <c r="I80" s="74"/>
      <c r="J80" s="74"/>
      <c r="K80" s="74"/>
      <c r="L80" s="105"/>
    </row>
    <row r="81" spans="1:12" ht="15.75" thickBot="1">
      <c r="A81" s="107"/>
      <c r="B81" s="108"/>
      <c r="C81" s="109"/>
      <c r="D81" s="110" t="s">
        <v>15</v>
      </c>
      <c r="E81" s="111" t="str">
        <f t="shared" ref="E81" si="62">IF((E$14*(E78+E79)+E$15*E80)=0,"",(E$14*(E78+E79)+E$15*E80))</f>
        <v/>
      </c>
      <c r="F81" s="111" t="str">
        <f t="shared" ref="F81:K81" si="63">IF((F$14*(F78+F79)+F$15*F80)=0,"",(F$14*(F78+F79)+F$15*F80))</f>
        <v/>
      </c>
      <c r="G81" s="111" t="str">
        <f t="shared" si="63"/>
        <v/>
      </c>
      <c r="H81" s="111" t="str">
        <f t="shared" si="63"/>
        <v/>
      </c>
      <c r="I81" s="111" t="str">
        <f t="shared" si="63"/>
        <v/>
      </c>
      <c r="J81" s="111" t="str">
        <f t="shared" si="63"/>
        <v/>
      </c>
      <c r="K81" s="112" t="str">
        <f t="shared" si="63"/>
        <v/>
      </c>
      <c r="L81" s="113">
        <f>SUM(E81:K81)</f>
        <v>0</v>
      </c>
    </row>
    <row r="82" spans="1:12" ht="15">
      <c r="A82" s="102" t="s">
        <v>24</v>
      </c>
      <c r="B82" s="103" t="str">
        <f>'liste-mission'!D19</f>
        <v>MC9a</v>
      </c>
      <c r="C82" s="104" t="str">
        <f>'liste-mission'!E19</f>
        <v>Suivi à pied d’œuvre du chantier</v>
      </c>
      <c r="D82" s="94" t="s">
        <v>18</v>
      </c>
      <c r="E82" s="74"/>
      <c r="F82" s="74"/>
      <c r="G82" s="74"/>
      <c r="H82" s="74"/>
      <c r="I82" s="74"/>
      <c r="J82" s="74"/>
      <c r="K82" s="74"/>
      <c r="L82" s="105"/>
    </row>
    <row r="83" spans="1:12" ht="15">
      <c r="A83" s="106"/>
      <c r="B83" s="103"/>
      <c r="C83" s="104"/>
      <c r="D83" s="94" t="s">
        <v>17</v>
      </c>
      <c r="E83" s="74"/>
      <c r="F83" s="74"/>
      <c r="G83" s="74"/>
      <c r="H83" s="74"/>
      <c r="I83" s="74"/>
      <c r="J83" s="74"/>
      <c r="K83" s="74"/>
      <c r="L83" s="105"/>
    </row>
    <row r="84" spans="1:12" ht="15.75" thickBot="1">
      <c r="A84" s="106"/>
      <c r="B84" s="103"/>
      <c r="C84" s="104"/>
      <c r="D84" s="94" t="s">
        <v>41</v>
      </c>
      <c r="E84" s="74"/>
      <c r="F84" s="74"/>
      <c r="G84" s="74"/>
      <c r="H84" s="74"/>
      <c r="I84" s="74"/>
      <c r="J84" s="74"/>
      <c r="K84" s="74"/>
      <c r="L84" s="105"/>
    </row>
    <row r="85" spans="1:12" ht="15.75" thickBot="1">
      <c r="A85" s="107"/>
      <c r="B85" s="108"/>
      <c r="C85" s="109"/>
      <c r="D85" s="110" t="s">
        <v>15</v>
      </c>
      <c r="E85" s="111" t="str">
        <f t="shared" ref="E85" si="64">IF((E$14*(E82+E83)+E$15*E84)=0,"",(E$14*(E82+E83)+E$15*E84))</f>
        <v/>
      </c>
      <c r="F85" s="111" t="str">
        <f t="shared" ref="F85:K85" si="65">IF((F$14*(F82+F83)+F$15*F84)=0,"",(F$14*(F82+F83)+F$15*F84))</f>
        <v/>
      </c>
      <c r="G85" s="111" t="str">
        <f t="shared" si="65"/>
        <v/>
      </c>
      <c r="H85" s="111" t="str">
        <f t="shared" si="65"/>
        <v/>
      </c>
      <c r="I85" s="111" t="str">
        <f t="shared" si="65"/>
        <v/>
      </c>
      <c r="J85" s="111" t="str">
        <f t="shared" si="65"/>
        <v/>
      </c>
      <c r="K85" s="112" t="str">
        <f t="shared" si="65"/>
        <v/>
      </c>
      <c r="L85" s="113">
        <f>SUM(E85:K85)</f>
        <v>0</v>
      </c>
    </row>
    <row r="86" spans="1:12" ht="15">
      <c r="A86" s="102" t="s">
        <v>24</v>
      </c>
      <c r="B86" s="103" t="str">
        <f>'liste-mission'!D20</f>
        <v>MC10a</v>
      </c>
      <c r="C86" s="104" t="str">
        <f>'liste-mission'!E20</f>
        <v>Assistance pendant la mise en service</v>
      </c>
      <c r="D86" s="94" t="s">
        <v>18</v>
      </c>
      <c r="E86" s="74"/>
      <c r="F86" s="74"/>
      <c r="G86" s="74"/>
      <c r="H86" s="74"/>
      <c r="I86" s="74"/>
      <c r="J86" s="74"/>
      <c r="K86" s="74"/>
      <c r="L86" s="105"/>
    </row>
    <row r="87" spans="1:12" ht="15">
      <c r="A87" s="106"/>
      <c r="B87" s="103"/>
      <c r="C87" s="104"/>
      <c r="D87" s="94" t="s">
        <v>17</v>
      </c>
      <c r="E87" s="74"/>
      <c r="F87" s="74"/>
      <c r="G87" s="74"/>
      <c r="H87" s="74"/>
      <c r="I87" s="74"/>
      <c r="J87" s="74"/>
      <c r="K87" s="74"/>
      <c r="L87" s="105"/>
    </row>
    <row r="88" spans="1:12" ht="15.75" thickBot="1">
      <c r="A88" s="106"/>
      <c r="B88" s="103"/>
      <c r="C88" s="104"/>
      <c r="D88" s="94" t="s">
        <v>41</v>
      </c>
      <c r="E88" s="74"/>
      <c r="F88" s="74"/>
      <c r="G88" s="74"/>
      <c r="H88" s="74"/>
      <c r="I88" s="74"/>
      <c r="J88" s="74"/>
      <c r="K88" s="74"/>
      <c r="L88" s="105"/>
    </row>
    <row r="89" spans="1:12" ht="15.75" thickBot="1">
      <c r="A89" s="107"/>
      <c r="B89" s="108"/>
      <c r="C89" s="109"/>
      <c r="D89" s="110" t="s">
        <v>15</v>
      </c>
      <c r="E89" s="111" t="str">
        <f t="shared" ref="E89" si="66">IF((E$14*(E86+E87)+E$15*E88)=0,"",(E$14*(E86+E87)+E$15*E88))</f>
        <v/>
      </c>
      <c r="F89" s="111" t="str">
        <f t="shared" ref="F89:K89" si="67">IF((F$14*(F86+F87)+F$15*F88)=0,"",(F$14*(F86+F87)+F$15*F88))</f>
        <v/>
      </c>
      <c r="G89" s="111" t="str">
        <f t="shared" si="67"/>
        <v/>
      </c>
      <c r="H89" s="111" t="str">
        <f t="shared" si="67"/>
        <v/>
      </c>
      <c r="I89" s="111" t="str">
        <f t="shared" si="67"/>
        <v/>
      </c>
      <c r="J89" s="111" t="str">
        <f t="shared" si="67"/>
        <v/>
      </c>
      <c r="K89" s="112" t="str">
        <f t="shared" si="67"/>
        <v/>
      </c>
      <c r="L89" s="113">
        <f>SUM(E89:K89)</f>
        <v>0</v>
      </c>
    </row>
    <row r="90" spans="1:12" ht="15">
      <c r="A90" s="102" t="s">
        <v>24</v>
      </c>
      <c r="B90" s="103" t="str">
        <f>'liste-mission'!D21</f>
        <v>MC11a</v>
      </c>
      <c r="C90" s="104" t="str">
        <f>'liste-mission'!E21</f>
        <v>Elaboration du bilan d’opération</v>
      </c>
      <c r="D90" s="94" t="s">
        <v>18</v>
      </c>
      <c r="E90" s="74"/>
      <c r="F90" s="74"/>
      <c r="G90" s="74"/>
      <c r="H90" s="74"/>
      <c r="I90" s="74"/>
      <c r="J90" s="74"/>
      <c r="K90" s="74"/>
      <c r="L90" s="105"/>
    </row>
    <row r="91" spans="1:12" ht="15">
      <c r="A91" s="106"/>
      <c r="B91" s="103"/>
      <c r="C91" s="104"/>
      <c r="D91" s="94" t="s">
        <v>17</v>
      </c>
      <c r="E91" s="74"/>
      <c r="F91" s="74"/>
      <c r="G91" s="74"/>
      <c r="H91" s="74"/>
      <c r="I91" s="74"/>
      <c r="J91" s="74"/>
      <c r="K91" s="74"/>
      <c r="L91" s="105"/>
    </row>
    <row r="92" spans="1:12" ht="15.75" thickBot="1">
      <c r="A92" s="106"/>
      <c r="B92" s="103"/>
      <c r="C92" s="104"/>
      <c r="D92" s="94" t="s">
        <v>41</v>
      </c>
      <c r="E92" s="74"/>
      <c r="F92" s="74"/>
      <c r="G92" s="74"/>
      <c r="H92" s="74"/>
      <c r="I92" s="74"/>
      <c r="J92" s="74"/>
      <c r="K92" s="74"/>
      <c r="L92" s="105"/>
    </row>
    <row r="93" spans="1:12" ht="15.75" thickBot="1">
      <c r="A93" s="107"/>
      <c r="B93" s="108"/>
      <c r="C93" s="109"/>
      <c r="D93" s="110" t="s">
        <v>15</v>
      </c>
      <c r="E93" s="111" t="str">
        <f t="shared" ref="E93:F93" si="68">IF((E$14*(E90+E91)+E$15*E92)=0,"",(E$14*(E90+E91)+E$15*E92))</f>
        <v/>
      </c>
      <c r="F93" s="111" t="str">
        <f t="shared" si="68"/>
        <v/>
      </c>
      <c r="G93" s="111" t="str">
        <f t="shared" ref="G93" si="69">IF((G$14*(G90+G91)+G$15*G92)=0,"",(G$14*(G90+G91)+G$15*G92))</f>
        <v/>
      </c>
      <c r="H93" s="111" t="str">
        <f t="shared" ref="H93" si="70">IF((H$14*(H90+H91)+H$15*H92)=0,"",(H$14*(H90+H91)+H$15*H92))</f>
        <v/>
      </c>
      <c r="I93" s="111" t="str">
        <f t="shared" ref="I93" si="71">IF((I$14*(I90+I91)+I$15*I92)=0,"",(I$14*(I90+I91)+I$15*I92))</f>
        <v/>
      </c>
      <c r="J93" s="111" t="str">
        <f t="shared" ref="J93" si="72">IF((J$14*(J90+J91)+J$15*J92)=0,"",(J$14*(J90+J91)+J$15*J92))</f>
        <v/>
      </c>
      <c r="K93" s="112" t="str">
        <f t="shared" ref="K93" si="73">IF((K$14*(K90+K91)+K$15*K92)=0,"",(K$14*(K90+K91)+K$15*K92))</f>
        <v/>
      </c>
      <c r="L93" s="113">
        <f>SUM(E93:K93)</f>
        <v>0</v>
      </c>
    </row>
    <row r="94" spans="1:12" ht="24.75" customHeight="1">
      <c r="A94" s="96" t="s">
        <v>10</v>
      </c>
      <c r="B94" s="97" t="s">
        <v>11</v>
      </c>
      <c r="C94" s="98"/>
      <c r="D94" s="99"/>
      <c r="E94" s="99"/>
      <c r="F94" s="100" t="s">
        <v>21</v>
      </c>
      <c r="G94" s="99"/>
      <c r="H94" s="99"/>
      <c r="I94" s="99"/>
      <c r="J94" s="99"/>
      <c r="K94" s="99"/>
      <c r="L94" s="101" t="s">
        <v>39</v>
      </c>
    </row>
    <row r="95" spans="1:12" ht="15">
      <c r="A95" s="102" t="s">
        <v>26</v>
      </c>
      <c r="B95" s="103" t="str">
        <f>'liste-mission'!D22</f>
        <v>ACT</v>
      </c>
      <c r="C95" s="104" t="str">
        <f>'liste-mission'!E22</f>
        <v xml:space="preserve">Assistance pour la passation du contrat de travaux </v>
      </c>
      <c r="D95" s="94" t="s">
        <v>18</v>
      </c>
      <c r="E95" s="74"/>
      <c r="F95" s="74"/>
      <c r="G95" s="74"/>
      <c r="H95" s="74"/>
      <c r="I95" s="74"/>
      <c r="J95" s="74"/>
      <c r="K95" s="74"/>
      <c r="L95" s="105"/>
    </row>
    <row r="96" spans="1:12" ht="15">
      <c r="A96" s="106"/>
      <c r="B96" s="103"/>
      <c r="C96" s="104"/>
      <c r="D96" s="94" t="s">
        <v>17</v>
      </c>
      <c r="E96" s="74"/>
      <c r="F96" s="74"/>
      <c r="G96" s="74"/>
      <c r="H96" s="74"/>
      <c r="I96" s="74"/>
      <c r="J96" s="74"/>
      <c r="K96" s="74"/>
      <c r="L96" s="105"/>
    </row>
    <row r="97" spans="1:12" ht="15.75" thickBot="1">
      <c r="A97" s="106"/>
      <c r="B97" s="103"/>
      <c r="C97" s="104"/>
      <c r="D97" s="94" t="s">
        <v>41</v>
      </c>
      <c r="E97" s="74"/>
      <c r="F97" s="74"/>
      <c r="G97" s="74"/>
      <c r="H97" s="74"/>
      <c r="I97" s="74"/>
      <c r="J97" s="74"/>
      <c r="K97" s="74"/>
      <c r="L97" s="105"/>
    </row>
    <row r="98" spans="1:12" ht="15.75" thickBot="1">
      <c r="A98" s="107"/>
      <c r="B98" s="108"/>
      <c r="C98" s="109"/>
      <c r="D98" s="110" t="s">
        <v>15</v>
      </c>
      <c r="E98" s="111" t="str">
        <f>IF((E$14*(E95+E96)+E$15*E97)=0,"",(E$14*(E95+E96)+E$15*E97))</f>
        <v/>
      </c>
      <c r="F98" s="111" t="str">
        <f>IF((F$14*(F95+F96)+F$15*F97)=0,"",(F$14*(F95+F96)+F$15*F97))</f>
        <v/>
      </c>
      <c r="G98" s="111" t="str">
        <f t="shared" ref="F98:K98" si="74">IF((G$14*(G95+G96)+G$15*G97)=0,"",(G$14*(G95+G96)+G$15*G97))</f>
        <v/>
      </c>
      <c r="H98" s="111" t="str">
        <f t="shared" si="74"/>
        <v/>
      </c>
      <c r="I98" s="111" t="str">
        <f t="shared" si="74"/>
        <v/>
      </c>
      <c r="J98" s="111" t="str">
        <f t="shared" si="74"/>
        <v/>
      </c>
      <c r="K98" s="112" t="str">
        <f t="shared" si="74"/>
        <v/>
      </c>
      <c r="L98" s="113">
        <f>SUM(E98:K98)</f>
        <v>0</v>
      </c>
    </row>
    <row r="99" spans="1:12" ht="15.6" customHeight="1">
      <c r="A99" s="102" t="s">
        <v>26</v>
      </c>
      <c r="B99" s="103" t="str">
        <f>'liste-mission'!D23</f>
        <v>VISA</v>
      </c>
      <c r="C99" s="104" t="str">
        <f>'liste-mission'!E23</f>
        <v xml:space="preserve">Conformité et visa d'exécution </v>
      </c>
      <c r="D99" s="94" t="s">
        <v>18</v>
      </c>
      <c r="E99" s="74"/>
      <c r="F99" s="74"/>
      <c r="G99" s="74"/>
      <c r="H99" s="74"/>
      <c r="I99" s="74"/>
      <c r="J99" s="74"/>
      <c r="K99" s="74"/>
      <c r="L99" s="105"/>
    </row>
    <row r="100" spans="1:12" ht="15">
      <c r="A100" s="106"/>
      <c r="B100" s="103"/>
      <c r="C100" s="104"/>
      <c r="D100" s="94" t="s">
        <v>17</v>
      </c>
      <c r="E100" s="74"/>
      <c r="F100" s="74"/>
      <c r="G100" s="74"/>
      <c r="H100" s="74"/>
      <c r="I100" s="74"/>
      <c r="J100" s="74"/>
      <c r="K100" s="74"/>
      <c r="L100" s="105"/>
    </row>
    <row r="101" spans="1:12" ht="15.75" thickBot="1">
      <c r="A101" s="106"/>
      <c r="B101" s="103"/>
      <c r="C101" s="104"/>
      <c r="D101" s="94" t="s">
        <v>41</v>
      </c>
      <c r="E101" s="74"/>
      <c r="F101" s="74"/>
      <c r="G101" s="74"/>
      <c r="H101" s="74"/>
      <c r="I101" s="74"/>
      <c r="J101" s="74"/>
      <c r="K101" s="74"/>
      <c r="L101" s="105"/>
    </row>
    <row r="102" spans="1:12" ht="15.75" thickBot="1">
      <c r="A102" s="107"/>
      <c r="B102" s="108"/>
      <c r="C102" s="109"/>
      <c r="D102" s="110" t="s">
        <v>15</v>
      </c>
      <c r="E102" s="111" t="str">
        <f>IF((E$14*(E99+E100)+E$15*E101)=0,"",(E$14*(E99+E100)+E$15*E101))</f>
        <v/>
      </c>
      <c r="F102" s="111" t="str">
        <f>IF((F$14*(F99+F100)+F$15*F101)=0,"",(F$14*(F99+F100)+F$15*F101))</f>
        <v/>
      </c>
      <c r="G102" s="111" t="str">
        <f t="shared" ref="F102:K102" si="75">IF((G$14*(G99+G100)+G$15*G101)=0,"",(G$14*(G99+G100)+G$15*G101))</f>
        <v/>
      </c>
      <c r="H102" s="111" t="str">
        <f t="shared" si="75"/>
        <v/>
      </c>
      <c r="I102" s="111" t="str">
        <f t="shared" si="75"/>
        <v/>
      </c>
      <c r="J102" s="111" t="str">
        <f t="shared" si="75"/>
        <v/>
      </c>
      <c r="K102" s="112" t="str">
        <f t="shared" si="75"/>
        <v/>
      </c>
      <c r="L102" s="113">
        <f>SUM(E102:K102)</f>
        <v>0</v>
      </c>
    </row>
    <row r="103" spans="1:12" ht="15.6" customHeight="1">
      <c r="A103" s="102" t="s">
        <v>26</v>
      </c>
      <c r="B103" s="103" t="str">
        <f>'liste-mission'!D24</f>
        <v>DET</v>
      </c>
      <c r="C103" s="104" t="str">
        <f>'liste-mission'!E24</f>
        <v>Direction de l'exécution des travaux</v>
      </c>
      <c r="D103" s="94" t="s">
        <v>18</v>
      </c>
      <c r="E103" s="74"/>
      <c r="F103" s="74"/>
      <c r="G103" s="74"/>
      <c r="H103" s="74"/>
      <c r="I103" s="74"/>
      <c r="J103" s="74"/>
      <c r="K103" s="74"/>
      <c r="L103" s="105"/>
    </row>
    <row r="104" spans="1:12" ht="15">
      <c r="A104" s="106"/>
      <c r="B104" s="103"/>
      <c r="C104" s="104"/>
      <c r="D104" s="94" t="s">
        <v>17</v>
      </c>
      <c r="E104" s="74"/>
      <c r="F104" s="74"/>
      <c r="G104" s="74"/>
      <c r="H104" s="74"/>
      <c r="I104" s="74"/>
      <c r="J104" s="74"/>
      <c r="K104" s="74"/>
      <c r="L104" s="105"/>
    </row>
    <row r="105" spans="1:12" ht="15.75" thickBot="1">
      <c r="A105" s="106"/>
      <c r="B105" s="103"/>
      <c r="C105" s="104"/>
      <c r="D105" s="94" t="s">
        <v>41</v>
      </c>
      <c r="E105" s="74"/>
      <c r="F105" s="74"/>
      <c r="G105" s="74"/>
      <c r="H105" s="74"/>
      <c r="I105" s="74"/>
      <c r="J105" s="74"/>
      <c r="K105" s="74"/>
      <c r="L105" s="105"/>
    </row>
    <row r="106" spans="1:12" ht="15.75" thickBot="1">
      <c r="A106" s="107"/>
      <c r="B106" s="108"/>
      <c r="C106" s="109"/>
      <c r="D106" s="110" t="s">
        <v>15</v>
      </c>
      <c r="E106" s="111" t="str">
        <f>IF((E$14*(E103+E104)+E$15*E105)=0,"",(E$14*(E103+E104)+E$15*E105))</f>
        <v/>
      </c>
      <c r="F106" s="111" t="str">
        <f>IF((F$14*(F103+F104)+F$15*F105)=0,"",(F$14*(F103+F104)+F$15*F105))</f>
        <v/>
      </c>
      <c r="G106" s="111" t="str">
        <f t="shared" ref="F106:K106" si="76">IF((G$14*(G103+G104)+G$15*G105)=0,"",(G$14*(G103+G104)+G$15*G105))</f>
        <v/>
      </c>
      <c r="H106" s="111" t="str">
        <f t="shared" si="76"/>
        <v/>
      </c>
      <c r="I106" s="111" t="str">
        <f t="shared" si="76"/>
        <v/>
      </c>
      <c r="J106" s="111" t="str">
        <f t="shared" si="76"/>
        <v/>
      </c>
      <c r="K106" s="112" t="str">
        <f t="shared" si="76"/>
        <v/>
      </c>
      <c r="L106" s="113">
        <f>SUM(E106:K106)</f>
        <v>0</v>
      </c>
    </row>
    <row r="107" spans="1:12" ht="15" customHeight="1">
      <c r="A107" s="102" t="s">
        <v>26</v>
      </c>
      <c r="B107" s="103" t="str">
        <f>'liste-mission'!D25</f>
        <v>AOR</v>
      </c>
      <c r="C107" s="104" t="str">
        <f>'liste-mission'!E25</f>
        <v xml:space="preserve">Assistance aux opérations de réception et de garantie de parfait achèvement </v>
      </c>
      <c r="D107" s="94" t="s">
        <v>18</v>
      </c>
      <c r="E107" s="74"/>
      <c r="F107" s="74"/>
      <c r="G107" s="74"/>
      <c r="H107" s="74"/>
      <c r="I107" s="74"/>
      <c r="J107" s="74"/>
      <c r="K107" s="74"/>
      <c r="L107" s="105"/>
    </row>
    <row r="108" spans="1:12" ht="15">
      <c r="A108" s="106"/>
      <c r="B108" s="103"/>
      <c r="C108" s="104"/>
      <c r="D108" s="94" t="s">
        <v>17</v>
      </c>
      <c r="E108" s="74"/>
      <c r="F108" s="74"/>
      <c r="G108" s="74"/>
      <c r="H108" s="74"/>
      <c r="I108" s="74"/>
      <c r="J108" s="74"/>
      <c r="K108" s="74"/>
      <c r="L108" s="105"/>
    </row>
    <row r="109" spans="1:12" ht="15.75" thickBot="1">
      <c r="A109" s="106"/>
      <c r="B109" s="103"/>
      <c r="C109" s="104"/>
      <c r="D109" s="94" t="s">
        <v>41</v>
      </c>
      <c r="E109" s="74"/>
      <c r="F109" s="74"/>
      <c r="G109" s="74"/>
      <c r="H109" s="74"/>
      <c r="I109" s="74"/>
      <c r="J109" s="74"/>
      <c r="K109" s="74"/>
      <c r="L109" s="105"/>
    </row>
    <row r="110" spans="1:12" ht="15.75" thickBot="1">
      <c r="A110" s="107"/>
      <c r="B110" s="108"/>
      <c r="C110" s="109"/>
      <c r="D110" s="110" t="s">
        <v>15</v>
      </c>
      <c r="E110" s="111" t="str">
        <f>IF((E$14*(E107+E108)+E$15*E109)=0,"",(E$14*(E107+E108)+E$15*E109))</f>
        <v/>
      </c>
      <c r="F110" s="111" t="str">
        <f>IF((F$14*(F107+F108)+F$15*F109)=0,"",(F$14*(F107+F108)+F$15*F109))</f>
        <v/>
      </c>
      <c r="G110" s="111" t="str">
        <f t="shared" ref="F110:K110" si="77">IF((G$14*(G107+G108)+G$15*G109)=0,"",(G$14*(G107+G108)+G$15*G109))</f>
        <v/>
      </c>
      <c r="H110" s="111" t="str">
        <f t="shared" si="77"/>
        <v/>
      </c>
      <c r="I110" s="111" t="str">
        <f t="shared" si="77"/>
        <v/>
      </c>
      <c r="J110" s="111" t="str">
        <f t="shared" si="77"/>
        <v/>
      </c>
      <c r="K110" s="112" t="str">
        <f t="shared" si="77"/>
        <v/>
      </c>
      <c r="L110" s="113">
        <f>SUM(E110:K110)</f>
        <v>0</v>
      </c>
    </row>
    <row r="111" spans="1:12" ht="15">
      <c r="A111" s="102" t="s">
        <v>26</v>
      </c>
      <c r="B111" s="103" t="str">
        <f>'liste-mission'!D26</f>
        <v>MC4.2b</v>
      </c>
      <c r="C111" s="104" t="str">
        <f>'liste-mission'!E26</f>
        <v>Bilan carbone, phase ACT, phase DET</v>
      </c>
      <c r="D111" s="94" t="s">
        <v>18</v>
      </c>
      <c r="E111" s="74"/>
      <c r="F111" s="74"/>
      <c r="G111" s="74"/>
      <c r="H111" s="74"/>
      <c r="I111" s="74"/>
      <c r="J111" s="74"/>
      <c r="K111" s="74"/>
      <c r="L111" s="105"/>
    </row>
    <row r="112" spans="1:12" ht="15">
      <c r="A112" s="106"/>
      <c r="B112" s="103"/>
      <c r="C112" s="104"/>
      <c r="D112" s="94" t="s">
        <v>17</v>
      </c>
      <c r="E112" s="74"/>
      <c r="F112" s="74"/>
      <c r="G112" s="74"/>
      <c r="H112" s="74"/>
      <c r="I112" s="74"/>
      <c r="J112" s="74"/>
      <c r="K112" s="74"/>
      <c r="L112" s="105"/>
    </row>
    <row r="113" spans="1:12" ht="15.75" thickBot="1">
      <c r="A113" s="106"/>
      <c r="B113" s="103"/>
      <c r="C113" s="104"/>
      <c r="D113" s="94" t="s">
        <v>41</v>
      </c>
      <c r="E113" s="74"/>
      <c r="F113" s="74"/>
      <c r="G113" s="74"/>
      <c r="H113" s="74"/>
      <c r="I113" s="74"/>
      <c r="J113" s="74"/>
      <c r="K113" s="74"/>
      <c r="L113" s="105"/>
    </row>
    <row r="114" spans="1:12" ht="15.75" thickBot="1">
      <c r="A114" s="107"/>
      <c r="B114" s="108"/>
      <c r="C114" s="109"/>
      <c r="D114" s="110" t="s">
        <v>15</v>
      </c>
      <c r="E114" s="111" t="str">
        <f>IF((E$14*(E111+E112)+E$15*E113)=0,"",(E$14*(E111+E112)+E$15*E113))</f>
        <v/>
      </c>
      <c r="F114" s="111" t="str">
        <f>IF((F$14*(F111+F112)+F$15*F113)=0,"",(F$14*(F111+F112)+F$15*F113))</f>
        <v/>
      </c>
      <c r="G114" s="111" t="str">
        <f t="shared" ref="F114:K114" si="78">IF((G$14*(G111+G112)+G$15*G113)=0,"",(G$14*(G111+G112)+G$15*G113))</f>
        <v/>
      </c>
      <c r="H114" s="111" t="str">
        <f t="shared" si="78"/>
        <v/>
      </c>
      <c r="I114" s="111" t="str">
        <f t="shared" si="78"/>
        <v/>
      </c>
      <c r="J114" s="111" t="str">
        <f t="shared" si="78"/>
        <v/>
      </c>
      <c r="K114" s="112" t="str">
        <f t="shared" si="78"/>
        <v/>
      </c>
      <c r="L114" s="113">
        <f>SUM(E114:K114)</f>
        <v>0</v>
      </c>
    </row>
    <row r="115" spans="1:12" ht="15">
      <c r="A115" s="102" t="s">
        <v>26</v>
      </c>
      <c r="B115" s="103" t="str">
        <f>'liste-mission'!D27</f>
        <v>MC6b</v>
      </c>
      <c r="C115" s="104" t="str">
        <f>'liste-mission'!E27</f>
        <v>Supervision géotechnique d’exécution (G4)</v>
      </c>
      <c r="D115" s="94" t="s">
        <v>18</v>
      </c>
      <c r="E115" s="74"/>
      <c r="F115" s="74"/>
      <c r="G115" s="74"/>
      <c r="H115" s="74"/>
      <c r="I115" s="74"/>
      <c r="J115" s="74"/>
      <c r="K115" s="74"/>
      <c r="L115" s="105"/>
    </row>
    <row r="116" spans="1:12" ht="15">
      <c r="A116" s="106"/>
      <c r="B116" s="103"/>
      <c r="C116" s="104"/>
      <c r="D116" s="94" t="s">
        <v>17</v>
      </c>
      <c r="E116" s="74"/>
      <c r="F116" s="74"/>
      <c r="G116" s="74"/>
      <c r="H116" s="74"/>
      <c r="I116" s="74"/>
      <c r="J116" s="74"/>
      <c r="K116" s="74"/>
      <c r="L116" s="105"/>
    </row>
    <row r="117" spans="1:12" ht="15.75" thickBot="1">
      <c r="A117" s="106"/>
      <c r="B117" s="103"/>
      <c r="C117" s="104"/>
      <c r="D117" s="94" t="s">
        <v>41</v>
      </c>
      <c r="E117" s="74"/>
      <c r="F117" s="74"/>
      <c r="G117" s="74"/>
      <c r="H117" s="74"/>
      <c r="I117" s="74"/>
      <c r="J117" s="74"/>
      <c r="K117" s="74"/>
      <c r="L117" s="105"/>
    </row>
    <row r="118" spans="1:12" ht="15.75" thickBot="1">
      <c r="A118" s="107"/>
      <c r="B118" s="108"/>
      <c r="C118" s="109"/>
      <c r="D118" s="110" t="s">
        <v>15</v>
      </c>
      <c r="E118" s="111" t="str">
        <f>IF((E$14*(E115+E116)+E$15*E117)=0,"",(E$14*(E115+E116)+E$15*E117))</f>
        <v/>
      </c>
      <c r="F118" s="111" t="str">
        <f>IF((F$14*(F115+F116)+F$15*F117)=0,"",(F$14*(F115+F116)+F$15*F117))</f>
        <v/>
      </c>
      <c r="G118" s="111" t="str">
        <f t="shared" ref="F118:K118" si="79">IF((G$14*(G115+G116)+G$15*G117)=0,"",(G$14*(G115+G116)+G$15*G117))</f>
        <v/>
      </c>
      <c r="H118" s="111" t="str">
        <f t="shared" si="79"/>
        <v/>
      </c>
      <c r="I118" s="111" t="str">
        <f t="shared" si="79"/>
        <v/>
      </c>
      <c r="J118" s="111" t="str">
        <f t="shared" si="79"/>
        <v/>
      </c>
      <c r="K118" s="112" t="str">
        <f t="shared" si="79"/>
        <v/>
      </c>
      <c r="L118" s="113">
        <f>SUM(E118:K118)</f>
        <v>0</v>
      </c>
    </row>
    <row r="119" spans="1:12" ht="15">
      <c r="A119" s="102" t="s">
        <v>26</v>
      </c>
      <c r="B119" s="103" t="str">
        <f>'liste-mission'!D28</f>
        <v>MC7b</v>
      </c>
      <c r="C119" s="104" t="str">
        <f>'liste-mission'!E28</f>
        <v>Assistance pour les contrôles extérieurs</v>
      </c>
      <c r="D119" s="94" t="s">
        <v>18</v>
      </c>
      <c r="E119" s="74"/>
      <c r="F119" s="74"/>
      <c r="G119" s="74"/>
      <c r="H119" s="74"/>
      <c r="I119" s="74"/>
      <c r="J119" s="74"/>
      <c r="K119" s="74"/>
      <c r="L119" s="105"/>
    </row>
    <row r="120" spans="1:12" ht="15">
      <c r="A120" s="106"/>
      <c r="B120" s="103"/>
      <c r="C120" s="104"/>
      <c r="D120" s="94" t="s">
        <v>17</v>
      </c>
      <c r="E120" s="74"/>
      <c r="F120" s="74"/>
      <c r="G120" s="74"/>
      <c r="H120" s="74"/>
      <c r="I120" s="74"/>
      <c r="J120" s="74"/>
      <c r="K120" s="74"/>
      <c r="L120" s="105"/>
    </row>
    <row r="121" spans="1:12" ht="15.75" thickBot="1">
      <c r="A121" s="106"/>
      <c r="B121" s="103"/>
      <c r="C121" s="104"/>
      <c r="D121" s="94" t="s">
        <v>41</v>
      </c>
      <c r="E121" s="74"/>
      <c r="F121" s="74"/>
      <c r="G121" s="74"/>
      <c r="H121" s="74"/>
      <c r="I121" s="74"/>
      <c r="J121" s="74"/>
      <c r="K121" s="74"/>
      <c r="L121" s="105"/>
    </row>
    <row r="122" spans="1:12" ht="15.75" thickBot="1">
      <c r="A122" s="107"/>
      <c r="B122" s="108"/>
      <c r="C122" s="109"/>
      <c r="D122" s="110" t="s">
        <v>15</v>
      </c>
      <c r="E122" s="111" t="str">
        <f>IF((E$14*(E119+E120)+E$15*E121)=0,"",(E$14*(E119+E120)+E$15*E121))</f>
        <v/>
      </c>
      <c r="F122" s="111" t="str">
        <f>IF((F$14*(F119+F120)+F$15*F121)=0,"",(F$14*(F119+F120)+F$15*F121))</f>
        <v/>
      </c>
      <c r="G122" s="111" t="str">
        <f t="shared" ref="F122:K122" si="80">IF((G$14*(G119+G120)+G$15*G121)=0,"",(G$14*(G119+G120)+G$15*G121))</f>
        <v/>
      </c>
      <c r="H122" s="111" t="str">
        <f t="shared" si="80"/>
        <v/>
      </c>
      <c r="I122" s="111" t="str">
        <f t="shared" si="80"/>
        <v/>
      </c>
      <c r="J122" s="111" t="str">
        <f t="shared" si="80"/>
        <v/>
      </c>
      <c r="K122" s="112" t="str">
        <f t="shared" si="80"/>
        <v/>
      </c>
      <c r="L122" s="113">
        <f>SUM(E122:K122)</f>
        <v>0</v>
      </c>
    </row>
    <row r="123" spans="1:12" ht="15">
      <c r="A123" s="102" t="s">
        <v>26</v>
      </c>
      <c r="B123" s="103" t="str">
        <f>'liste-mission'!D29</f>
        <v>MC8b</v>
      </c>
      <c r="C123" s="104" t="str">
        <f>'liste-mission'!E29</f>
        <v>Assistance pour la mise en place et au suivi des mesures environnementales</v>
      </c>
      <c r="D123" s="94" t="s">
        <v>18</v>
      </c>
      <c r="E123" s="74"/>
      <c r="F123" s="74"/>
      <c r="G123" s="74"/>
      <c r="H123" s="74"/>
      <c r="I123" s="74"/>
      <c r="J123" s="74"/>
      <c r="K123" s="74"/>
      <c r="L123" s="105"/>
    </row>
    <row r="124" spans="1:12" ht="15">
      <c r="A124" s="106"/>
      <c r="B124" s="103"/>
      <c r="C124" s="104"/>
      <c r="D124" s="94" t="s">
        <v>17</v>
      </c>
      <c r="E124" s="74"/>
      <c r="F124" s="74"/>
      <c r="G124" s="74"/>
      <c r="H124" s="74"/>
      <c r="I124" s="74"/>
      <c r="J124" s="74"/>
      <c r="K124" s="74"/>
      <c r="L124" s="105"/>
    </row>
    <row r="125" spans="1:12" ht="15.75" thickBot="1">
      <c r="A125" s="106"/>
      <c r="B125" s="103"/>
      <c r="C125" s="104"/>
      <c r="D125" s="94" t="s">
        <v>41</v>
      </c>
      <c r="E125" s="74"/>
      <c r="F125" s="74"/>
      <c r="G125" s="74"/>
      <c r="H125" s="74"/>
      <c r="I125" s="74"/>
      <c r="J125" s="74"/>
      <c r="K125" s="74"/>
      <c r="L125" s="105"/>
    </row>
    <row r="126" spans="1:12" ht="15.75" thickBot="1">
      <c r="A126" s="107"/>
      <c r="B126" s="108"/>
      <c r="C126" s="109"/>
      <c r="D126" s="110" t="s">
        <v>15</v>
      </c>
      <c r="E126" s="111" t="str">
        <f>IF((E$14*(E123+E124)+E$15*E125)=0,"",(E$14*(E123+E124)+E$15*E125))</f>
        <v/>
      </c>
      <c r="F126" s="111" t="str">
        <f>IF((F$14*(F123+F124)+F$15*F125)=0,"",(F$14*(F123+F124)+F$15*F125))</f>
        <v/>
      </c>
      <c r="G126" s="111" t="str">
        <f t="shared" ref="F126:K126" si="81">IF((G$14*(G123+G124)+G$15*G125)=0,"",(G$14*(G123+G124)+G$15*G125))</f>
        <v/>
      </c>
      <c r="H126" s="111" t="str">
        <f t="shared" si="81"/>
        <v/>
      </c>
      <c r="I126" s="111" t="str">
        <f t="shared" si="81"/>
        <v/>
      </c>
      <c r="J126" s="111" t="str">
        <f t="shared" si="81"/>
        <v/>
      </c>
      <c r="K126" s="112" t="str">
        <f t="shared" si="81"/>
        <v/>
      </c>
      <c r="L126" s="113">
        <f>SUM(E126:K126)</f>
        <v>0</v>
      </c>
    </row>
    <row r="127" spans="1:12" ht="15">
      <c r="A127" s="102" t="s">
        <v>26</v>
      </c>
      <c r="B127" s="103" t="str">
        <f>'liste-mission'!D30</f>
        <v>MC9b</v>
      </c>
      <c r="C127" s="104" t="str">
        <f>'liste-mission'!E30</f>
        <v>Suivi à pied d’œuvre du chantier</v>
      </c>
      <c r="D127" s="94" t="s">
        <v>18</v>
      </c>
      <c r="E127" s="74"/>
      <c r="F127" s="74"/>
      <c r="G127" s="74"/>
      <c r="H127" s="74"/>
      <c r="I127" s="74"/>
      <c r="J127" s="74"/>
      <c r="K127" s="74"/>
      <c r="L127" s="105"/>
    </row>
    <row r="128" spans="1:12" ht="15">
      <c r="A128" s="106"/>
      <c r="B128" s="103"/>
      <c r="C128" s="104"/>
      <c r="D128" s="94" t="s">
        <v>17</v>
      </c>
      <c r="E128" s="74"/>
      <c r="F128" s="74"/>
      <c r="G128" s="74"/>
      <c r="H128" s="74"/>
      <c r="I128" s="74"/>
      <c r="J128" s="74"/>
      <c r="K128" s="74"/>
      <c r="L128" s="105"/>
    </row>
    <row r="129" spans="1:12" ht="15.75" thickBot="1">
      <c r="A129" s="106"/>
      <c r="B129" s="103"/>
      <c r="C129" s="104"/>
      <c r="D129" s="94" t="s">
        <v>41</v>
      </c>
      <c r="E129" s="74"/>
      <c r="F129" s="74"/>
      <c r="G129" s="74"/>
      <c r="H129" s="74"/>
      <c r="I129" s="74"/>
      <c r="J129" s="74"/>
      <c r="K129" s="74"/>
      <c r="L129" s="105"/>
    </row>
    <row r="130" spans="1:12" ht="15.75" thickBot="1">
      <c r="A130" s="107"/>
      <c r="B130" s="108"/>
      <c r="C130" s="109"/>
      <c r="D130" s="110" t="s">
        <v>15</v>
      </c>
      <c r="E130" s="111" t="str">
        <f>IF((E$14*(E127+E128)+E$15*E129)=0,"",(E$14*(E127+E128)+E$15*E129))</f>
        <v/>
      </c>
      <c r="F130" s="111" t="str">
        <f>IF((F$14*(F127+F128)+F$15*F129)=0,"",(F$14*(F127+F128)+F$15*F129))</f>
        <v/>
      </c>
      <c r="G130" s="111" t="str">
        <f t="shared" ref="F130:K130" si="82">IF((G$14*(G127+G128)+G$15*G129)=0,"",(G$14*(G127+G128)+G$15*G129))</f>
        <v/>
      </c>
      <c r="H130" s="111" t="str">
        <f t="shared" si="82"/>
        <v/>
      </c>
      <c r="I130" s="111" t="str">
        <f t="shared" si="82"/>
        <v/>
      </c>
      <c r="J130" s="111" t="str">
        <f t="shared" si="82"/>
        <v/>
      </c>
      <c r="K130" s="112" t="str">
        <f t="shared" si="82"/>
        <v/>
      </c>
      <c r="L130" s="113">
        <f>SUM(E130:K130)</f>
        <v>0</v>
      </c>
    </row>
    <row r="131" spans="1:12" ht="15">
      <c r="A131" s="102" t="s">
        <v>26</v>
      </c>
      <c r="B131" s="103" t="str">
        <f>'liste-mission'!D31</f>
        <v>MC10b</v>
      </c>
      <c r="C131" s="104" t="str">
        <f>'liste-mission'!E31</f>
        <v>Assistance pendant la mise en service</v>
      </c>
      <c r="D131" s="94" t="s">
        <v>18</v>
      </c>
      <c r="E131" s="74"/>
      <c r="F131" s="74"/>
      <c r="G131" s="74"/>
      <c r="H131" s="74"/>
      <c r="I131" s="74"/>
      <c r="J131" s="74"/>
      <c r="K131" s="74"/>
      <c r="L131" s="105"/>
    </row>
    <row r="132" spans="1:12" ht="15">
      <c r="A132" s="106"/>
      <c r="B132" s="103"/>
      <c r="C132" s="104"/>
      <c r="D132" s="94" t="s">
        <v>17</v>
      </c>
      <c r="E132" s="74"/>
      <c r="F132" s="74"/>
      <c r="G132" s="74"/>
      <c r="H132" s="74"/>
      <c r="I132" s="74"/>
      <c r="J132" s="74"/>
      <c r="K132" s="74"/>
      <c r="L132" s="105"/>
    </row>
    <row r="133" spans="1:12" ht="15.75" thickBot="1">
      <c r="A133" s="106"/>
      <c r="B133" s="103"/>
      <c r="C133" s="104"/>
      <c r="D133" s="94" t="s">
        <v>41</v>
      </c>
      <c r="E133" s="74"/>
      <c r="F133" s="74"/>
      <c r="G133" s="74"/>
      <c r="H133" s="74"/>
      <c r="I133" s="74"/>
      <c r="J133" s="74"/>
      <c r="K133" s="74"/>
      <c r="L133" s="105"/>
    </row>
    <row r="134" spans="1:12" ht="15.75" thickBot="1">
      <c r="A134" s="107"/>
      <c r="B134" s="108"/>
      <c r="C134" s="109"/>
      <c r="D134" s="110" t="s">
        <v>15</v>
      </c>
      <c r="E134" s="111" t="str">
        <f>IF((E$14*(E131+E132)+E$15*E133)=0,"",(E$14*(E131+E132)+E$15*E133))</f>
        <v/>
      </c>
      <c r="F134" s="111" t="str">
        <f>IF((F$14*(F131+F132)+F$15*F133)=0,"",(F$14*(F131+F132)+F$15*F133))</f>
        <v/>
      </c>
      <c r="G134" s="111" t="str">
        <f t="shared" ref="F134:K134" si="83">IF((G$14*(G131+G132)+G$15*G133)=0,"",(G$14*(G131+G132)+G$15*G133))</f>
        <v/>
      </c>
      <c r="H134" s="111" t="str">
        <f t="shared" si="83"/>
        <v/>
      </c>
      <c r="I134" s="111" t="str">
        <f t="shared" si="83"/>
        <v/>
      </c>
      <c r="J134" s="111" t="str">
        <f t="shared" si="83"/>
        <v/>
      </c>
      <c r="K134" s="112" t="str">
        <f t="shared" si="83"/>
        <v/>
      </c>
      <c r="L134" s="113">
        <f>SUM(E134:K134)</f>
        <v>0</v>
      </c>
    </row>
    <row r="135" spans="1:12" ht="15">
      <c r="A135" s="102" t="s">
        <v>26</v>
      </c>
      <c r="B135" s="103" t="str">
        <f>'liste-mission'!D32</f>
        <v>MC11b</v>
      </c>
      <c r="C135" s="104" t="str">
        <f>'liste-mission'!E32</f>
        <v>Elaboration du bilan d’opération</v>
      </c>
      <c r="D135" s="94" t="s">
        <v>18</v>
      </c>
      <c r="E135" s="74"/>
      <c r="F135" s="74"/>
      <c r="G135" s="74"/>
      <c r="H135" s="74"/>
      <c r="I135" s="74"/>
      <c r="J135" s="74"/>
      <c r="K135" s="74"/>
      <c r="L135" s="105"/>
    </row>
    <row r="136" spans="1:12" ht="15">
      <c r="A136" s="106"/>
      <c r="B136" s="103"/>
      <c r="C136" s="104"/>
      <c r="D136" s="94" t="s">
        <v>17</v>
      </c>
      <c r="E136" s="74"/>
      <c r="F136" s="74"/>
      <c r="G136" s="74"/>
      <c r="H136" s="74"/>
      <c r="I136" s="74"/>
      <c r="J136" s="74"/>
      <c r="K136" s="74"/>
      <c r="L136" s="105"/>
    </row>
    <row r="137" spans="1:12" ht="15.75" thickBot="1">
      <c r="A137" s="106"/>
      <c r="B137" s="103"/>
      <c r="C137" s="104"/>
      <c r="D137" s="94" t="s">
        <v>41</v>
      </c>
      <c r="E137" s="74"/>
      <c r="F137" s="74"/>
      <c r="G137" s="74"/>
      <c r="H137" s="74"/>
      <c r="I137" s="74"/>
      <c r="J137" s="74"/>
      <c r="K137" s="74"/>
      <c r="L137" s="105"/>
    </row>
    <row r="138" spans="1:12" ht="15.75" thickBot="1">
      <c r="A138" s="107"/>
      <c r="B138" s="108"/>
      <c r="C138" s="109"/>
      <c r="D138" s="110" t="s">
        <v>15</v>
      </c>
      <c r="E138" s="111" t="str">
        <f>IF((E$14*(E135+E136)+E$15*E137)=0,"",(E$14*(E135+E136)+E$15*E137))</f>
        <v/>
      </c>
      <c r="F138" s="111" t="str">
        <f>IF((F$14*(F135+F136)+F$15*F137)=0,"",(F$14*(F135+F136)+F$15*F137))</f>
        <v/>
      </c>
      <c r="G138" s="111" t="str">
        <f t="shared" ref="F138:K138" si="84">IF((G$14*(G135+G136)+G$15*G137)=0,"",(G$14*(G135+G136)+G$15*G137))</f>
        <v/>
      </c>
      <c r="H138" s="111" t="str">
        <f t="shared" si="84"/>
        <v/>
      </c>
      <c r="I138" s="111" t="str">
        <f t="shared" si="84"/>
        <v/>
      </c>
      <c r="J138" s="111" t="str">
        <f t="shared" si="84"/>
        <v/>
      </c>
      <c r="K138" s="112" t="str">
        <f t="shared" si="84"/>
        <v/>
      </c>
      <c r="L138" s="113">
        <f>SUM(E138:K138)</f>
        <v>0</v>
      </c>
    </row>
    <row r="139" spans="1:12" ht="24.75" customHeight="1">
      <c r="A139" s="96" t="s">
        <v>10</v>
      </c>
      <c r="B139" s="97" t="s">
        <v>11</v>
      </c>
      <c r="C139" s="98"/>
      <c r="D139" s="99"/>
      <c r="E139" s="99"/>
      <c r="F139" s="100" t="s">
        <v>21</v>
      </c>
      <c r="G139" s="99"/>
      <c r="H139" s="99"/>
      <c r="I139" s="99"/>
      <c r="J139" s="99"/>
      <c r="K139" s="99"/>
      <c r="L139" s="101" t="s">
        <v>39</v>
      </c>
    </row>
  </sheetData>
  <sheetProtection algorithmName="SHA-512" hashValue="sq7VLnBKc46/uPNdJzkPOmhYr44fWJukqR1vyE0SUyagVuq2CCq8/BtA0vx+uZIOuX3C00bVdh/VP9MV+U+IpA==" saltValue="7uOVqLrW/K3wQ8Aeh3khXA==" spinCount="100000" sheet="1" selectLockedCells="1"/>
  <mergeCells count="92">
    <mergeCell ref="A123:A126"/>
    <mergeCell ref="B123:B126"/>
    <mergeCell ref="C123:C126"/>
    <mergeCell ref="A131:A134"/>
    <mergeCell ref="B131:B134"/>
    <mergeCell ref="C131:C134"/>
    <mergeCell ref="B127:B130"/>
    <mergeCell ref="C127:C130"/>
    <mergeCell ref="A54:A57"/>
    <mergeCell ref="B54:B57"/>
    <mergeCell ref="C54:C57"/>
    <mergeCell ref="A66:A69"/>
    <mergeCell ref="B66:B69"/>
    <mergeCell ref="C66:C69"/>
    <mergeCell ref="B62:B65"/>
    <mergeCell ref="C78:C81"/>
    <mergeCell ref="A70:A73"/>
    <mergeCell ref="B70:B73"/>
    <mergeCell ref="C70:C73"/>
    <mergeCell ref="A86:A89"/>
    <mergeCell ref="B86:B89"/>
    <mergeCell ref="C86:C89"/>
    <mergeCell ref="A74:A77"/>
    <mergeCell ref="B74:B77"/>
    <mergeCell ref="C74:C77"/>
    <mergeCell ref="A82:A85"/>
    <mergeCell ref="B82:B85"/>
    <mergeCell ref="C82:C85"/>
    <mergeCell ref="A135:A138"/>
    <mergeCell ref="B135:B138"/>
    <mergeCell ref="C135:C138"/>
    <mergeCell ref="C29:C32"/>
    <mergeCell ref="A33:A36"/>
    <mergeCell ref="B33:B36"/>
    <mergeCell ref="C33:C36"/>
    <mergeCell ref="B95:B98"/>
    <mergeCell ref="C95:C98"/>
    <mergeCell ref="A41:A44"/>
    <mergeCell ref="B41:B44"/>
    <mergeCell ref="C41:C44"/>
    <mergeCell ref="A45:A48"/>
    <mergeCell ref="B45:B48"/>
    <mergeCell ref="C45:C48"/>
    <mergeCell ref="A99:A102"/>
    <mergeCell ref="B99:B102"/>
    <mergeCell ref="A50:A53"/>
    <mergeCell ref="B50:B53"/>
    <mergeCell ref="C50:C53"/>
    <mergeCell ref="A58:A61"/>
    <mergeCell ref="B58:B61"/>
    <mergeCell ref="C58:C61"/>
    <mergeCell ref="A90:A93"/>
    <mergeCell ref="B90:B93"/>
    <mergeCell ref="C90:C93"/>
    <mergeCell ref="C99:C102"/>
    <mergeCell ref="A95:A98"/>
    <mergeCell ref="A62:A65"/>
    <mergeCell ref="C62:C65"/>
    <mergeCell ref="A78:A81"/>
    <mergeCell ref="B78:B81"/>
    <mergeCell ref="A25:A28"/>
    <mergeCell ref="B25:B28"/>
    <mergeCell ref="C25:C28"/>
    <mergeCell ref="D1:H4"/>
    <mergeCell ref="C37:C40"/>
    <mergeCell ref="E11:L11"/>
    <mergeCell ref="A17:A20"/>
    <mergeCell ref="B17:B20"/>
    <mergeCell ref="C17:C20"/>
    <mergeCell ref="A21:A24"/>
    <mergeCell ref="B21:B24"/>
    <mergeCell ref="C21:C24"/>
    <mergeCell ref="A37:A40"/>
    <mergeCell ref="B37:B40"/>
    <mergeCell ref="A29:A32"/>
    <mergeCell ref="B29:B32"/>
    <mergeCell ref="A119:A122"/>
    <mergeCell ref="B119:B122"/>
    <mergeCell ref="C119:C122"/>
    <mergeCell ref="A127:A130"/>
    <mergeCell ref="A103:A106"/>
    <mergeCell ref="B103:B106"/>
    <mergeCell ref="C103:C106"/>
    <mergeCell ref="A107:A110"/>
    <mergeCell ref="B107:B110"/>
    <mergeCell ref="C107:C110"/>
    <mergeCell ref="A111:A114"/>
    <mergeCell ref="B111:B114"/>
    <mergeCell ref="C111:C114"/>
    <mergeCell ref="A115:A118"/>
    <mergeCell ref="B115:B118"/>
    <mergeCell ref="C115:C118"/>
  </mergeCells>
  <phoneticPr fontId="24" type="noConversion"/>
  <printOptions horizontalCentered="1"/>
  <pageMargins left="0.19685039370078741" right="0.19685039370078741" top="0.15748031496062992" bottom="0.15748031496062992" header="0.15748031496062992" footer="0.15748031496062992"/>
  <pageSetup paperSize="9" scale="59" fitToHeight="0" orientation="landscape" r:id="rId1"/>
  <headerFooter alignWithMargins="0">
    <oddHeader>&amp;CPage &amp;P&amp;R1-5_DPGF_barrage_Couvrot.xlsx</oddHeader>
    <oddFooter>&amp;C&amp;"Arial1,Regular"&amp;10Page &amp;P de &amp;N</oddFooter>
  </headerFooter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E35"/>
  <sheetViews>
    <sheetView tabSelected="1" topLeftCell="A7" workbookViewId="0">
      <selection activeCell="E29" sqref="E29"/>
    </sheetView>
  </sheetViews>
  <sheetFormatPr baseColWidth="10" defaultRowHeight="14.25"/>
  <cols>
    <col min="3" max="3" width="14.875" customWidth="1"/>
    <col min="4" max="4" width="25.25" customWidth="1"/>
    <col min="5" max="5" width="72.375" customWidth="1"/>
  </cols>
  <sheetData>
    <row r="1" spans="3:5" ht="15" thickBot="1"/>
    <row r="2" spans="3:5" ht="15.75" thickBot="1">
      <c r="C2" s="4" t="s">
        <v>10</v>
      </c>
      <c r="D2" s="1" t="s">
        <v>4</v>
      </c>
      <c r="E2" s="1" t="s">
        <v>22</v>
      </c>
    </row>
    <row r="3" spans="3:5" ht="15.75" thickBot="1">
      <c r="C3" s="14" t="s">
        <v>23</v>
      </c>
      <c r="D3" s="5" t="s">
        <v>55</v>
      </c>
      <c r="E3" s="2" t="s">
        <v>60</v>
      </c>
    </row>
    <row r="4" spans="3:5" ht="15.75" thickBot="1">
      <c r="C4" s="15"/>
      <c r="D4" s="6" t="s">
        <v>56</v>
      </c>
      <c r="E4" s="3" t="s">
        <v>58</v>
      </c>
    </row>
    <row r="5" spans="3:5" ht="15.75" thickBot="1">
      <c r="C5" s="15"/>
      <c r="D5" s="6" t="s">
        <v>57</v>
      </c>
      <c r="E5" s="3" t="s">
        <v>59</v>
      </c>
    </row>
    <row r="6" spans="3:5" ht="30.75" thickBot="1">
      <c r="C6" s="15"/>
      <c r="D6" s="6" t="s">
        <v>30</v>
      </c>
      <c r="E6" s="3" t="s">
        <v>62</v>
      </c>
    </row>
    <row r="7" spans="3:5" ht="30.75" thickBot="1">
      <c r="C7" s="15"/>
      <c r="D7" s="6" t="s">
        <v>31</v>
      </c>
      <c r="E7" s="3" t="s">
        <v>63</v>
      </c>
    </row>
    <row r="8" spans="3:5" ht="15.75" thickBot="1">
      <c r="C8" s="15"/>
      <c r="D8" s="6" t="s">
        <v>32</v>
      </c>
      <c r="E8" s="3" t="s">
        <v>64</v>
      </c>
    </row>
    <row r="9" spans="3:5" ht="15.75" thickBot="1">
      <c r="C9" s="15"/>
      <c r="D9" s="6" t="s">
        <v>61</v>
      </c>
      <c r="E9" s="3" t="s">
        <v>65</v>
      </c>
    </row>
    <row r="10" spans="3:5" ht="15.75" thickBot="1">
      <c r="C10" s="15"/>
      <c r="D10" s="6" t="s">
        <v>33</v>
      </c>
      <c r="E10" s="3" t="s">
        <v>66</v>
      </c>
    </row>
    <row r="11" spans="3:5" ht="15.75" thickBot="1">
      <c r="C11" s="16" t="s">
        <v>67</v>
      </c>
      <c r="D11" s="7" t="s">
        <v>5</v>
      </c>
      <c r="E11" s="12" t="s">
        <v>25</v>
      </c>
    </row>
    <row r="12" spans="3:5" ht="15.75" thickBot="1">
      <c r="C12" s="17"/>
      <c r="D12" s="7" t="s">
        <v>6</v>
      </c>
      <c r="E12" s="12" t="s">
        <v>27</v>
      </c>
    </row>
    <row r="13" spans="3:5" ht="15.75" thickBot="1">
      <c r="C13" s="17"/>
      <c r="D13" s="7" t="s">
        <v>7</v>
      </c>
      <c r="E13" s="12" t="s">
        <v>28</v>
      </c>
    </row>
    <row r="14" spans="3:5" ht="15.75" thickBot="1">
      <c r="C14" s="17"/>
      <c r="D14" s="7" t="s">
        <v>8</v>
      </c>
      <c r="E14" s="12" t="s">
        <v>29</v>
      </c>
    </row>
    <row r="15" spans="3:5" ht="15.75" thickBot="1">
      <c r="C15" s="17"/>
      <c r="D15" s="7" t="s">
        <v>68</v>
      </c>
      <c r="E15" s="12" t="s">
        <v>75</v>
      </c>
    </row>
    <row r="16" spans="3:5" ht="15.75" thickBot="1">
      <c r="C16" s="17"/>
      <c r="D16" s="7" t="s">
        <v>69</v>
      </c>
      <c r="E16" s="12" t="s">
        <v>34</v>
      </c>
    </row>
    <row r="17" spans="3:5" ht="15.75" thickBot="1">
      <c r="C17" s="17"/>
      <c r="D17" s="7" t="s">
        <v>70</v>
      </c>
      <c r="E17" s="12" t="s">
        <v>35</v>
      </c>
    </row>
    <row r="18" spans="3:5" ht="15.75" thickBot="1">
      <c r="C18" s="17"/>
      <c r="D18" s="7" t="s">
        <v>71</v>
      </c>
      <c r="E18" s="12" t="s">
        <v>36</v>
      </c>
    </row>
    <row r="19" spans="3:5" ht="15.75" thickBot="1">
      <c r="C19" s="17"/>
      <c r="D19" s="7" t="s">
        <v>72</v>
      </c>
      <c r="E19" s="12" t="s">
        <v>37</v>
      </c>
    </row>
    <row r="20" spans="3:5" ht="15.75" thickBot="1">
      <c r="C20" s="17"/>
      <c r="D20" s="7" t="s">
        <v>73</v>
      </c>
      <c r="E20" s="12" t="s">
        <v>76</v>
      </c>
    </row>
    <row r="21" spans="3:5" ht="15.75" thickBot="1">
      <c r="C21" s="18"/>
      <c r="D21" s="7" t="s">
        <v>74</v>
      </c>
      <c r="E21" s="12" t="s">
        <v>38</v>
      </c>
    </row>
    <row r="22" spans="3:5" ht="15.75" thickBot="1">
      <c r="C22" s="19" t="s">
        <v>77</v>
      </c>
      <c r="D22" s="8" t="s">
        <v>5</v>
      </c>
      <c r="E22" s="3" t="s">
        <v>25</v>
      </c>
    </row>
    <row r="23" spans="3:5" ht="15.75" thickBot="1">
      <c r="C23" s="20"/>
      <c r="D23" s="9" t="s">
        <v>6</v>
      </c>
      <c r="E23" s="3" t="s">
        <v>27</v>
      </c>
    </row>
    <row r="24" spans="3:5" ht="15.75" thickBot="1">
      <c r="C24" s="20"/>
      <c r="D24" s="9" t="s">
        <v>7</v>
      </c>
      <c r="E24" s="3" t="s">
        <v>28</v>
      </c>
    </row>
    <row r="25" spans="3:5" ht="15.75" thickBot="1">
      <c r="C25" s="20"/>
      <c r="D25" s="9" t="s">
        <v>8</v>
      </c>
      <c r="E25" s="3" t="s">
        <v>29</v>
      </c>
    </row>
    <row r="26" spans="3:5" ht="15.75" thickBot="1">
      <c r="C26" s="20"/>
      <c r="D26" s="9" t="s">
        <v>80</v>
      </c>
      <c r="E26" s="3" t="s">
        <v>75</v>
      </c>
    </row>
    <row r="27" spans="3:5" ht="15.75" thickBot="1">
      <c r="C27" s="20"/>
      <c r="D27" s="9" t="s">
        <v>78</v>
      </c>
      <c r="E27" s="3" t="s">
        <v>34</v>
      </c>
    </row>
    <row r="28" spans="3:5" ht="15.75" thickBot="1">
      <c r="C28" s="20"/>
      <c r="D28" s="9" t="s">
        <v>79</v>
      </c>
      <c r="E28" s="3" t="s">
        <v>35</v>
      </c>
    </row>
    <row r="29" spans="3:5" ht="15.75" thickBot="1">
      <c r="C29" s="20"/>
      <c r="D29" s="9" t="s">
        <v>81</v>
      </c>
      <c r="E29" s="3" t="s">
        <v>36</v>
      </c>
    </row>
    <row r="30" spans="3:5" ht="15.75" thickBot="1">
      <c r="C30" s="20"/>
      <c r="D30" s="9" t="s">
        <v>82</v>
      </c>
      <c r="E30" s="3" t="s">
        <v>37</v>
      </c>
    </row>
    <row r="31" spans="3:5" ht="15.75" thickBot="1">
      <c r="C31" s="20"/>
      <c r="D31" s="9" t="s">
        <v>83</v>
      </c>
      <c r="E31" s="3" t="s">
        <v>76</v>
      </c>
    </row>
    <row r="32" spans="3:5" ht="15.75" thickBot="1">
      <c r="C32" s="21"/>
      <c r="D32" s="9" t="s">
        <v>84</v>
      </c>
      <c r="E32" s="3" t="s">
        <v>38</v>
      </c>
    </row>
    <row r="35" spans="3:4" ht="15">
      <c r="C35" t="s">
        <v>85</v>
      </c>
      <c r="D35" s="22" t="s">
        <v>86</v>
      </c>
    </row>
  </sheetData>
  <sheetProtection algorithmName="SHA-512" hashValue="/ZCFPsm0MPOprRh7sWPF/xzmLhdmw2Qf8LJ5rzRZbCGrjVudlyli1LjqFJwX4JivpY2N5gd0XHORDKE1lHsvpQ==" saltValue="R3eRHQ6Z8K7eTkW7TTmwGA==" spinCount="100000" sheet="1" objects="1" scenarios="1"/>
  <mergeCells count="3">
    <mergeCell ref="C3:C10"/>
    <mergeCell ref="C11:C21"/>
    <mergeCell ref="C22:C32"/>
  </mergeCells>
  <pageMargins left="0.7" right="0.7" top="0.75" bottom="0.75" header="0.3" footer="0.3"/>
  <pageSetup paperSize="9" scale="51" orientation="portrait" r:id="rId1"/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BD18D45F0FFE419BD14592DE180AEE" ma:contentTypeVersion="" ma:contentTypeDescription="Crée un document." ma:contentTypeScope="" ma:versionID="1e92d5b3f0fa49c316fa65555350fb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fcb1234e2fbdd325ae4042596afe4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2D7A7E-66F6-4CBF-A705-B674687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9E0282E-A406-4573-A698-0A46502ED96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279AAF-039B-425D-BF5D-6093758FD4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</vt:lpstr>
      <vt:lpstr>Décompo-Detail</vt:lpstr>
      <vt:lpstr>liste-mission</vt:lpstr>
      <vt:lpstr>DPGF!Print_Area</vt:lpstr>
      <vt:lpstr>DPGF!Print_Titles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Sculier</dc:creator>
  <cp:lastModifiedBy>MARNEFFE Herve</cp:lastModifiedBy>
  <cp:revision>7</cp:revision>
  <cp:lastPrinted>2023-05-04T12:51:44Z</cp:lastPrinted>
  <dcterms:created xsi:type="dcterms:W3CDTF">2020-06-02T13:55:19Z</dcterms:created>
  <dcterms:modified xsi:type="dcterms:W3CDTF">2025-06-13T13:49:04Z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0x010100D0BD18D45F0FFE419BD14592DE180AEE</vt:lpwstr>
  </property>
</Properties>
</file>