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mc:AlternateContent xmlns:mc="http://schemas.openxmlformats.org/markup-compatibility/2006">
    <mc:Choice Requires="x15">
      <x15ac:absPath xmlns:x15ac="http://schemas.microsoft.com/office/spreadsheetml/2010/11/ac" url="R:\Marchés\4. Marchés de l'Enssib\3. MAPA\MAPA 2025\PA 25-01 refonte bib numérique OPENssib\1. DCE\"/>
    </mc:Choice>
  </mc:AlternateContent>
  <xr:revisionPtr revIDLastSave="0" documentId="8_{CDC23A23-56EE-4FE6-AB48-5E834080AC2D}" xr6:coauthVersionLast="47" xr6:coauthVersionMax="47" xr10:uidLastSave="{00000000-0000-0000-0000-000000000000}"/>
  <workbookProtection lockStructure="1"/>
  <bookViews>
    <workbookView xWindow="-108" yWindow="-108" windowWidth="23256" windowHeight="12456"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2" l="1"/>
  <c r="G13" i="2" s="1"/>
  <c r="E12" i="2"/>
  <c r="G12" i="2" s="1"/>
  <c r="E11" i="2"/>
  <c r="G11" i="2" s="1"/>
  <c r="G10" i="2"/>
  <c r="E10" i="2"/>
  <c r="E9" i="2"/>
  <c r="G9" i="2" s="1"/>
  <c r="E8" i="2"/>
  <c r="G8" i="2" s="1"/>
  <c r="E7" i="2"/>
  <c r="G7" i="2" s="1"/>
  <c r="G6" i="2"/>
  <c r="E6" i="2"/>
  <c r="E5" i="2"/>
  <c r="G5" i="2" s="1"/>
  <c r="G4" i="2"/>
  <c r="E15" i="2" s="1"/>
  <c r="E4" i="2"/>
  <c r="E14" i="2" s="1"/>
  <c r="P14" i="1"/>
  <c r="R14" i="1" s="1"/>
  <c r="L14" i="1"/>
  <c r="J14" i="1"/>
  <c r="P13" i="1"/>
  <c r="R13" i="1" s="1"/>
  <c r="L13" i="1"/>
  <c r="J13" i="1"/>
  <c r="P12" i="1"/>
  <c r="R12" i="1" s="1"/>
  <c r="L12" i="1"/>
  <c r="J12" i="1"/>
  <c r="P11" i="1"/>
  <c r="R11" i="1" s="1"/>
  <c r="L11" i="1"/>
  <c r="J11" i="1"/>
  <c r="P9" i="1"/>
  <c r="R9" i="1" s="1"/>
  <c r="L9" i="1"/>
  <c r="J9" i="1"/>
  <c r="P8" i="1"/>
  <c r="R8" i="1" s="1"/>
  <c r="L8" i="1"/>
  <c r="J8" i="1"/>
  <c r="P7" i="1"/>
  <c r="R7" i="1" s="1"/>
  <c r="L7" i="1"/>
  <c r="J7" i="1"/>
  <c r="P6" i="1"/>
  <c r="R6" i="1" s="1"/>
  <c r="L6" i="1"/>
  <c r="J6" i="1"/>
  <c r="P5" i="1"/>
  <c r="P16" i="1" s="1"/>
  <c r="L5" i="1"/>
  <c r="J5" i="1"/>
  <c r="E16" i="2" l="1"/>
  <c r="R5" i="1"/>
  <c r="P17" i="1" s="1"/>
  <c r="P18" i="1" s="1"/>
</calcChain>
</file>

<file path=xl/sharedStrings.xml><?xml version="1.0" encoding="utf-8"?>
<sst xmlns="http://schemas.openxmlformats.org/spreadsheetml/2006/main" count="124" uniqueCount="75">
  <si>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</si>
  <si>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</si>
  <si>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</si>
  <si>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</si>
  <si>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</si>
  <si>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</si>
  <si>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</si>
  <si>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</si>
  <si>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</si>
  <si>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</si>
  <si>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</si>
  <si>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</si>
  <si>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</si>
  <si>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</si>
  <si>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</si>
  <si>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</si>
  <si>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</si>
  <si>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</si>
  <si>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</si>
  <si>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</si>
  <si>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</si>
  <si>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</si>
  <si>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</si>
  <si>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</si>
  <si>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</si>
  <si>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</si>
  <si>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</si>
  <si>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</si>
  <si>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</si>
  <si>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</si>
  <si>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</si>
  <si>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</si>
  <si>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</si>
  <si>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</si>
  <si>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</si>
  <si>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</si>
  <si>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</si>
  <si>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</si>
  <si>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</si>
  <si>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</si>
  <si>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</si>
  <si>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</si>
  <si>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</si>
  <si>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</si>
  <si>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</si>
  <si>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</si>
  <si>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</si>
  <si>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</si>
  <si>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</si>
  <si>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</si>
  <si>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</si>
  <si>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</si>
  <si>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</si>
  <si>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</si>
  <si>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</si>
  <si>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</si>
  <si>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</si>
  <si>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</si>
  <si>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“Refonte de la Bibliothèque numérique de l’Enssib - Lot 1 (Bibliothèque numérique)”</t>
  </si>
  <si>
    <t/>
  </si>
  <si>
    <t>QF</t>
  </si>
  <si>
    <t>La reprise des métadonnées et des documents numériques et sa documentation</t>
  </si>
  <si>
    <t>pc</t>
  </si>
  <si>
    <t>La mise en œuvre des logiciels applicatifs et des logiciels système et sa documentation</t>
  </si>
  <si>
    <t>La conception des sites de consultation d’OPENssib et sa documentation</t>
  </si>
  <si>
    <t>L’assistance au démarrage et le paramétrage et sa documentation</t>
  </si>
  <si>
    <t>La mise en conformité avec les obligations du RGPD et sa documentation</t>
  </si>
  <si>
    <t>La formation</t>
  </si>
  <si>
    <t>Les formations destinées aux responsables de l’exploitation informatique (administrateurs)</t>
  </si>
  <si>
    <t>Les formations aux utilisateurs des fonctions métier</t>
  </si>
  <si>
    <t>Site du BBF (tranche optionnelle 1)</t>
  </si>
  <si>
    <t>Site PolDoc (tranche optionnelle 2)</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</si>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</sst>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90">
    <xf numFmtId="0" fontId="0" fillId="0" borderId="0" xfId="0" applyAlignment="1"/>
    <xf numFmtId="0" fontId="1" fillId="35" borderId="0" xfId="0" applyNumberFormat="1" applyFont="1" applyFill="1" applyBorder="1" applyAlignment="1" applyProtection="1">
      <alignment horizontal="right" wrapText="1"/>
      <protection locked="0"/>
    </xf>
    <xf numFmtId="0" fontId="28" fillId="35" borderId="29" xfId="0" applyFont="1" applyFill="1" applyBorder="1" applyAlignment="1">
      <alignment horizontal="center" vertical="center" wrapText="1"/>
    </xf>
    <xf numFmtId="0" fontId="28" fillId="35" borderId="28"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NumberFormat="1"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NumberFormat="1" applyFont="1" applyFill="1" applyBorder="1" applyAlignment="1" applyProtection="1">
      <alignment horizontal="center" vertical="center" wrapText="1"/>
      <protection locked="0"/>
    </xf>
    <xf numFmtId="0" fontId="28" fillId="35" borderId="28" xfId="0" applyNumberFormat="1" applyFont="1" applyFill="1" applyBorder="1" applyAlignment="1">
      <alignment horizontal="center" vertical="center" wrapText="1"/>
    </xf>
    <xf numFmtId="0" fontId="28" fillId="35" borderId="28" xfId="0" applyNumberFormat="1" applyFont="1" applyFill="1" applyBorder="1" applyAlignment="1">
      <alignment horizontal="left" vertical="center" wrapText="1"/>
    </xf>
    <xf numFmtId="0" fontId="28" fillId="35" borderId="27" xfId="0" applyNumberFormat="1" applyFont="1" applyFill="1" applyBorder="1" applyAlignment="1">
      <alignment horizontal="center" vertical="center" wrapText="1"/>
    </xf>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214" fontId="2" fillId="0" borderId="0" xfId="0" applyNumberFormat="1" applyFont="1" applyFill="1" applyBorder="1" applyAlignment="1">
      <alignment horizontal="right" vertical="top" indent="1"/>
    </xf>
    <xf numFmtId="214" fontId="4" fillId="0" borderId="0" xfId="0" applyNumberFormat="1" applyFont="1" applyFill="1" applyBorder="1" applyAlignment="1">
      <alignment horizontal="right" vertical="top" indent="1"/>
    </xf>
    <xf numFmtId="214" fontId="1" fillId="33" borderId="0" xfId="0" applyNumberFormat="1" applyFont="1" applyFill="1" applyBorder="1" applyAlignment="1">
      <alignment horizontal="right" indent="1"/>
    </xf>
    <xf numFmtId="214"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215"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214" fontId="2" fillId="0" borderId="0" xfId="0" applyNumberFormat="1" applyFont="1" applyFill="1" applyBorder="1" applyAlignment="1" applyProtection="1">
      <alignment horizontal="right" vertical="center"/>
      <protection locked="0"/>
    </xf>
    <xf numFmtId="214"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0" fillId="0" borderId="0" xfId="0" applyFont="1" applyAlignment="1">
      <alignment vertical="center" wrapText="1"/>
    </xf>
    <xf numFmtId="0" fontId="7" fillId="0" borderId="0" xfId="30" applyFont="1" applyAlignment="1" applyProtection="1">
      <alignment vertical="center" wrapText="1"/>
    </xf>
    <xf numFmtId="0" fontId="35" fillId="0" borderId="0" xfId="40"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214" fontId="1" fillId="33" borderId="0" xfId="0" applyNumberFormat="1" applyFont="1" applyFill="1" applyBorder="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216" fontId="2" fillId="0" borderId="0" xfId="0" applyNumberFormat="1" applyFont="1" applyFill="1" applyBorder="1" applyAlignment="1" applyProtection="1">
      <alignment horizontal="center" vertical="top"/>
      <protection locked="0"/>
    </xf>
    <xf numFmtId="216" fontId="5" fillId="0" borderId="0" xfId="0" applyNumberFormat="1" applyFont="1" applyFill="1" applyBorder="1" applyAlignment="1" applyProtection="1">
      <alignment horizontal="center" vertical="top"/>
      <protection locked="0"/>
    </xf>
    <xf numFmtId="216" fontId="1" fillId="33" borderId="0" xfId="0" applyNumberFormat="1" applyFont="1" applyFill="1" applyBorder="1" applyAlignment="1" applyProtection="1">
      <alignment horizontal="center"/>
      <protection locked="0"/>
    </xf>
    <xf numFmtId="216" fontId="2" fillId="0" borderId="0" xfId="0" applyNumberFormat="1" applyFont="1" applyFill="1" applyBorder="1" applyAlignment="1" applyProtection="1">
      <alignment horizontal="center"/>
      <protection locked="0"/>
    </xf>
    <xf numFmtId="216" fontId="25" fillId="0" borderId="0" xfId="0" applyNumberFormat="1" applyFont="1" applyFill="1" applyBorder="1" applyAlignment="1" applyProtection="1">
      <alignment horizontal="right" vertical="top" indent="1"/>
      <protection locked="0"/>
    </xf>
    <xf numFmtId="216" fontId="26" fillId="0" borderId="0" xfId="0" applyNumberFormat="1" applyFont="1" applyFill="1" applyBorder="1" applyAlignment="1" applyProtection="1">
      <alignment horizontal="right" vertical="top" indent="1"/>
      <protection locked="0"/>
    </xf>
    <xf numFmtId="216" fontId="25" fillId="0" borderId="0" xfId="0" applyNumberFormat="1" applyFont="1" applyFill="1" applyBorder="1" applyAlignment="1" applyProtection="1">
      <alignment horizontal="left"/>
      <protection locked="0"/>
    </xf>
    <xf numFmtId="216" fontId="25" fillId="0" borderId="0" xfId="0" applyNumberFormat="1" applyFont="1" applyFill="1" applyBorder="1" applyAlignment="1" applyProtection="1">
      <alignment horizontal="left" wrapText="1"/>
      <protection locked="0"/>
    </xf>
    <xf numFmtId="217" fontId="2" fillId="0" borderId="0" xfId="0" applyNumberFormat="1" applyFont="1" applyFill="1" applyBorder="1" applyAlignment="1" applyProtection="1">
      <alignment horizontal="right" vertical="top"/>
      <protection locked="0"/>
    </xf>
    <xf numFmtId="217" fontId="1" fillId="0" borderId="0" xfId="0" applyNumberFormat="1" applyFont="1" applyFill="1" applyBorder="1" applyAlignment="1" applyProtection="1">
      <alignment horizontal="right" vertical="top"/>
      <protection locked="0"/>
    </xf>
    <xf numFmtId="217" fontId="2" fillId="0" borderId="0" xfId="0" applyNumberFormat="1" applyFont="1" applyFill="1" applyBorder="1" applyAlignment="1" applyProtection="1">
      <alignment horizontal="right"/>
      <protection locked="0"/>
    </xf>
    <xf numFmtId="217" fontId="2" fillId="0" borderId="0" xfId="0" applyNumberFormat="1" applyFont="1" applyFill="1" applyBorder="1" applyAlignment="1">
      <alignment horizontal="right" vertical="top"/>
    </xf>
    <xf numFmtId="217" fontId="4" fillId="0" borderId="0" xfId="0" applyNumberFormat="1" applyFont="1" applyFill="1" applyBorder="1" applyAlignment="1">
      <alignment horizontal="right" vertical="top"/>
    </xf>
    <xf numFmtId="217" fontId="1" fillId="33" borderId="0" xfId="0" applyNumberFormat="1" applyFont="1" applyFill="1" applyBorder="1" applyAlignment="1">
      <alignment horizontal="right"/>
    </xf>
    <xf numFmtId="217" fontId="2" fillId="0" borderId="0" xfId="0" applyNumberFormat="1" applyFont="1" applyFill="1" applyBorder="1" applyAlignment="1">
      <alignment horizontal="right"/>
    </xf>
    <xf numFmtId="217" fontId="2" fillId="0" borderId="0" xfId="0" applyNumberFormat="1" applyFont="1" applyFill="1" applyBorder="1" applyAlignment="1" applyProtection="1">
      <alignment horizontal="right" wrapText="1"/>
      <protection locked="0"/>
    </xf>
    <xf numFmtId="0" fontId="2" fillId="0" borderId="0" xfId="0" quotePrefix="1" applyNumberFormat="1" applyFont="1" applyFill="1" applyBorder="1" applyAlignment="1">
      <alignment horizontal="left"/>
    </xf>
    <xf numFmtId="0" fontId="2" fillId="0" borderId="0" xfId="0" quotePrefix="1" applyNumberFormat="1" applyFont="1" applyFill="1" applyBorder="1" applyAlignment="1">
      <alignment horizontal="left" wrapText="1"/>
    </xf>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217" fontId="1" fillId="0" borderId="0" xfId="0" applyNumberFormat="1" applyFont="1" applyFill="1" applyBorder="1" applyAlignment="1" applyProtection="1">
      <alignment horizontal="right"/>
      <protection locked="0"/>
    </xf>
    <xf numFmtId="216" fontId="26" fillId="0" borderId="0" xfId="0" applyNumberFormat="1" applyFont="1" applyFill="1" applyBorder="1" applyAlignment="1" applyProtection="1">
      <alignment horizontal="left" wrapText="1"/>
      <protection locked="0"/>
    </xf>
    <xf numFmtId="217" fontId="1" fillId="0" borderId="0" xfId="0" applyNumberFormat="1" applyFont="1" applyFill="1" applyBorder="1" applyAlignment="1" applyProtection="1">
      <alignment horizontal="right" wrapText="1"/>
      <protection locked="0"/>
    </xf>
    <xf numFmtId="217" fontId="1" fillId="0" borderId="0" xfId="0" applyNumberFormat="1" applyFont="1" applyFill="1" applyBorder="1" applyAlignment="1">
      <alignment horizontal="right"/>
    </xf>
    <xf numFmtId="216" fontId="1" fillId="0" borderId="0" xfId="0" applyNumberFormat="1" applyFont="1" applyFill="1" applyBorder="1" applyAlignment="1" applyProtection="1">
      <alignment horizontal="center"/>
      <protection locked="0"/>
    </xf>
    <xf numFmtId="214" fontId="1" fillId="0" borderId="0" xfId="0" applyNumberFormat="1" applyFont="1" applyFill="1" applyBorder="1" applyAlignment="1">
      <alignment horizontal="right" indent="1"/>
    </xf>
    <xf numFmtId="0" fontId="6" fillId="0" borderId="0" xfId="0" applyFont="1" applyAlignment="1"/>
    <xf numFmtId="217" fontId="32" fillId="0" borderId="0" xfId="0" applyNumberFormat="1" applyFont="1" applyFill="1" applyBorder="1" applyAlignment="1" applyProtection="1">
      <alignment horizontal="right" vertical="top"/>
      <protection locked="0"/>
    </xf>
    <xf numFmtId="217" fontId="33" fillId="0" borderId="0" xfId="0" applyNumberFormat="1" applyFont="1" applyFill="1" applyBorder="1" applyAlignment="1" applyProtection="1">
      <alignment horizontal="right" vertical="top"/>
      <protection locked="0"/>
    </xf>
    <xf numFmtId="217" fontId="33" fillId="33" borderId="0" xfId="0" applyNumberFormat="1" applyFont="1" applyFill="1" applyBorder="1" applyAlignment="1" applyProtection="1">
      <alignment horizontal="right"/>
      <protection locked="0"/>
    </xf>
    <xf numFmtId="217" fontId="32" fillId="0" borderId="0" xfId="0" applyNumberFormat="1" applyFont="1" applyFill="1" applyBorder="1" applyAlignment="1" applyProtection="1">
      <alignment horizontal="right"/>
      <protection locked="0"/>
    </xf>
    <xf numFmtId="217" fontId="33" fillId="0" borderId="0" xfId="0" applyNumberFormat="1" applyFont="1" applyFill="1" applyBorder="1" applyAlignment="1" applyProtection="1">
      <alignment horizontal="right"/>
      <protection locked="0"/>
    </xf>
    <xf numFmtId="0" fontId="32" fillId="0" borderId="0" xfId="0" applyNumberFormat="1" applyFont="1" applyFill="1" applyBorder="1" applyAlignment="1" applyProtection="1">
      <alignment horizontal="right" vertical="top" indent="1"/>
      <protection locked="0"/>
    </xf>
    <xf numFmtId="0" fontId="33" fillId="0" borderId="0" xfId="0" applyNumberFormat="1" applyFont="1" applyFill="1" applyBorder="1" applyAlignment="1" applyProtection="1">
      <alignment horizontal="right" vertical="top" indent="1"/>
      <protection locked="0"/>
    </xf>
    <xf numFmtId="0" fontId="33"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center"/>
      <protection locked="0"/>
    </xf>
    <xf numFmtId="0" fontId="33" fillId="0" borderId="0" xfId="0" applyNumberFormat="1" applyFont="1" applyFill="1" applyBorder="1" applyAlignment="1" applyProtection="1">
      <alignment horizontal="left" wrapText="1"/>
      <protection locked="0"/>
    </xf>
    <xf numFmtId="216" fontId="25" fillId="0" borderId="0" xfId="0" applyNumberFormat="1" applyFont="1" applyFill="1" applyBorder="1" applyAlignment="1" applyProtection="1">
      <alignment horizontal="right" wrapText="1"/>
      <protection locked="0"/>
    </xf>
    <xf numFmtId="216"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0" fontId="2" fillId="0" borderId="0" xfId="0" applyFont="1" applyFill="1" applyBorder="1" applyAlignment="1">
      <alignment horizontal="right"/>
    </xf>
    <xf numFmtId="216" fontId="26" fillId="35" borderId="0" xfId="0" applyNumberFormat="1" applyFont="1" applyFill="1" applyBorder="1" applyAlignment="1" applyProtection="1">
      <alignment horizontal="right" wrapText="1"/>
      <protection locked="0"/>
    </xf>
    <xf numFmtId="217" fontId="1" fillId="35" borderId="0" xfId="0" applyNumberFormat="1" applyFont="1" applyFill="1" applyBorder="1" applyAlignment="1" applyProtection="1">
      <alignment horizontal="right" wrapText="1"/>
      <protection locked="0"/>
    </xf>
    <xf numFmtId="216"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0" fontId="1" fillId="35" borderId="0" xfId="0" applyFont="1" applyFill="1" applyBorder="1" applyAlignment="1">
      <alignment horizontal="right"/>
    </xf>
    <xf numFmtId="216" fontId="26" fillId="35" borderId="0" xfId="0" applyNumberFormat="1" applyFont="1" applyFill="1" applyAlignment="1" applyProtection="1">
      <alignment horizontal="left"/>
      <protection locked="0"/>
    </xf>
    <xf numFmtId="217" fontId="1" fillId="35" borderId="0" xfId="0" applyNumberFormat="1" applyFont="1" applyFill="1" applyAlignment="1" applyProtection="1">
      <alignment horizontal="right" wrapText="1"/>
      <protection locked="0"/>
    </xf>
    <xf numFmtId="0" fontId="1" fillId="35" borderId="0" xfId="0" applyFont="1" applyFill="1" applyBorder="1" applyAlignment="1">
      <alignment horizontal="center"/>
    </xf>
    <xf numFmtId="0" fontId="2" fillId="0" borderId="0" xfId="0" applyFont="1" applyFill="1" applyBorder="1" applyAlignment="1" applyProtection="1">
      <alignment horizontal="center" wrapText="1"/>
      <protection locked="0"/>
    </xf>
    <xf numFmtId="0" fontId="1"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214" fontId="2" fillId="0" borderId="0" xfId="0" applyNumberFormat="1" applyFont="1" applyFill="1" applyBorder="1" applyAlignment="1" applyProtection="1">
      <alignment horizontal="right"/>
    </xf>
    <xf numFmtId="215"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214" fontId="1" fillId="0" borderId="0" xfId="0" applyNumberFormat="1" applyFont="1" applyFill="1" applyBorder="1" applyAlignment="1" applyProtection="1">
      <alignment horizontal="right"/>
    </xf>
    <xf numFmtId="214" fontId="4" fillId="0" borderId="0" xfId="0" applyNumberFormat="1" applyFont="1" applyFill="1" applyBorder="1" applyAlignment="1" applyProtection="1">
      <alignment horizontal="right"/>
    </xf>
    <xf numFmtId="215"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214" fontId="1" fillId="33" borderId="11" xfId="0" applyNumberFormat="1" applyFont="1" applyFill="1" applyBorder="1" applyAlignment="1" applyProtection="1">
      <alignment horizontal="right"/>
    </xf>
    <xf numFmtId="214"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215"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214"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215"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214"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215"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215"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214" fontId="1" fillId="0" borderId="0" xfId="0" applyNumberFormat="1" applyFont="1" applyFill="1" applyBorder="1" applyAlignment="1" applyProtection="1">
      <alignment horizontal="right" wrapText="1"/>
      <protection locked="0"/>
    </xf>
    <xf numFmtId="214"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217" fontId="2" fillId="0" borderId="0" xfId="0" applyNumberFormat="1" applyFont="1" applyFill="1" applyBorder="1" applyAlignment="1" applyProtection="1">
      <alignment horizontal="right"/>
    </xf>
    <xf numFmtId="217" fontId="1" fillId="0" borderId="0" xfId="0" applyNumberFormat="1" applyFont="1" applyFill="1" applyBorder="1" applyAlignment="1" applyProtection="1">
      <alignment horizontal="right"/>
    </xf>
    <xf numFmtId="217" fontId="1" fillId="33" borderId="11" xfId="0" applyNumberFormat="1" applyFont="1" applyFill="1" applyBorder="1" applyAlignment="1" applyProtection="1">
      <alignment horizontal="right"/>
    </xf>
    <xf numFmtId="217" fontId="2" fillId="0" borderId="15" xfId="0" applyNumberFormat="1" applyFont="1" applyFill="1" applyBorder="1" applyAlignment="1" applyProtection="1">
      <alignment horizontal="right"/>
      <protection locked="0"/>
    </xf>
    <xf numFmtId="217" fontId="2" fillId="0" borderId="19" xfId="0" applyNumberFormat="1" applyFont="1" applyFill="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Fill="1" applyBorder="1" applyAlignment="1" applyProtection="1">
      <alignment horizontal="right" vertical="center"/>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217"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217"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pplyProtection="1">
      <alignment horizontal="left" vertical="center" wrapText="1"/>
      <protection locked="0"/>
    </xf>
    <xf numFmtId="216" fontId="25"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lignment horizontal="left" vertical="center" wrapText="1"/>
    </xf>
    <xf numFmtId="216" fontId="2" fillId="0" borderId="0" xfId="0" applyNumberFormat="1" applyFont="1" applyFill="1" applyBorder="1" applyAlignment="1" applyProtection="1">
      <alignment horizontal="left" vertical="center" wrapText="1"/>
      <protection locked="0"/>
    </xf>
    <xf numFmtId="214"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2"/>
  <sheetViews>
    <sheetView tabSelected="1" workbookViewId="0">
      <pane ySplit="4" topLeftCell="A5" activePane="bottomLeft" state="frozen"/>
      <selection pane="bottomLeft" activeCell="S25" sqref="S25"/>
    </sheetView>
  </sheetViews>
  <sheetFormatPr baseColWidth="10" defaultColWidth="9.109375" defaultRowHeight="10.199999999999999" x14ac:dyDescent="0.2"/>
  <cols>
    <col min="1" max="1" width="7.109375" style="30" customWidth="1"/>
    <col min="2" max="2" width="11.6640625" style="64" hidden="1" customWidth="1"/>
    <col min="3" max="3" width="3.6640625" style="64" hidden="1" customWidth="1"/>
    <col min="4" max="4" width="44.6640625" style="47" customWidth="1"/>
    <col min="5" max="5" width="4.6640625" style="25" customWidth="1"/>
    <col min="6" max="6" width="4.44140625" style="25" customWidth="1"/>
    <col min="7" max="7" width="2.5546875" style="67" customWidth="1"/>
    <col min="8" max="9" width="4.6640625" style="26" hidden="1" customWidth="1"/>
    <col min="10" max="10" width="7.6640625" style="67" hidden="1" customWidth="1"/>
    <col min="11" max="11" width="14.5546875" style="80" customWidth="1"/>
    <col min="12" max="12" width="31.44140625" style="48" hidden="1" customWidth="1"/>
    <col min="13" max="13" width="12.6640625" style="77" customWidth="1"/>
    <col min="14" max="14" width="33.33203125" style="85" hidden="1" customWidth="1"/>
    <col min="15" max="15" width="24.88671875" style="85" hidden="1" customWidth="1"/>
    <col min="16" max="16" width="16.6640625" style="84" customWidth="1"/>
    <col min="17" max="17" width="8.109375" style="73" customWidth="1"/>
    <col min="18" max="18" width="15.109375" style="34" customWidth="1"/>
    <col min="19" max="19" width="15.6640625" style="56" customWidth="1"/>
    <col min="20" max="20" width="20.6640625" style="15" hidden="1" customWidth="1"/>
    <col min="21" max="21" width="9.109375" style="15" customWidth="1"/>
    <col min="22" max="16384" width="9.109375" style="15"/>
  </cols>
  <sheetData>
    <row r="1" spans="1:20" hidden="1" x14ac:dyDescent="0.2">
      <c r="A1" s="62"/>
      <c r="B1" s="17"/>
      <c r="C1" s="17"/>
      <c r="D1" s="44"/>
      <c r="E1" s="19"/>
      <c r="F1" s="19"/>
      <c r="G1" s="65"/>
      <c r="H1" s="20"/>
      <c r="I1" s="20"/>
      <c r="J1" s="65"/>
      <c r="K1" s="103"/>
      <c r="L1" s="108"/>
      <c r="M1" s="74"/>
      <c r="N1" s="78"/>
      <c r="O1" s="78"/>
      <c r="P1" s="81"/>
      <c r="Q1" s="70"/>
      <c r="R1" s="31"/>
    </row>
    <row r="2" spans="1:20" s="16" customFormat="1" hidden="1" x14ac:dyDescent="0.2">
      <c r="A2" s="18"/>
      <c r="B2" s="17"/>
      <c r="C2" s="17"/>
      <c r="D2" s="45"/>
      <c r="E2" s="18"/>
      <c r="F2" s="18"/>
      <c r="G2" s="68"/>
      <c r="H2" s="21"/>
      <c r="I2" s="21"/>
      <c r="J2" s="68"/>
      <c r="K2" s="104"/>
      <c r="L2" s="109"/>
      <c r="M2" s="75"/>
      <c r="N2" s="79"/>
      <c r="O2" s="79"/>
      <c r="P2" s="82"/>
      <c r="Q2" s="71"/>
      <c r="R2" s="32"/>
      <c r="S2" s="57"/>
    </row>
    <row r="3" spans="1:20" s="55" customFormat="1" ht="30" customHeight="1" x14ac:dyDescent="0.25">
      <c r="A3" s="14" t="s">
        <v>58</v>
      </c>
      <c r="B3" s="13"/>
      <c r="C3" s="13"/>
      <c r="D3" s="13"/>
      <c r="E3" s="12"/>
      <c r="F3" s="12"/>
      <c r="G3" s="12"/>
      <c r="H3" s="11"/>
      <c r="I3" s="11"/>
      <c r="J3" s="12"/>
      <c r="K3" s="10"/>
      <c r="L3" s="9"/>
      <c r="M3" s="8"/>
      <c r="N3" s="7"/>
      <c r="O3" s="7"/>
      <c r="P3" s="6"/>
      <c r="Q3" s="5"/>
      <c r="R3" s="4"/>
      <c r="S3" s="3"/>
      <c r="T3" s="2"/>
    </row>
    <row r="4" spans="1:20" ht="21" customHeight="1" x14ac:dyDescent="0.2">
      <c r="A4" s="27" t="s">
        <v>26</v>
      </c>
      <c r="B4" s="63" t="s">
        <v>20</v>
      </c>
      <c r="C4" s="63"/>
      <c r="D4" s="46" t="s">
        <v>12</v>
      </c>
      <c r="E4" s="28" t="s">
        <v>0</v>
      </c>
      <c r="F4" s="28" t="s">
        <v>21</v>
      </c>
      <c r="G4" s="66" t="s">
        <v>13</v>
      </c>
      <c r="H4" s="29" t="s">
        <v>2</v>
      </c>
      <c r="I4" s="29" t="s">
        <v>3</v>
      </c>
      <c r="J4" s="69" t="s">
        <v>37</v>
      </c>
      <c r="K4" s="105" t="s">
        <v>45</v>
      </c>
      <c r="L4" s="110" t="s">
        <v>15</v>
      </c>
      <c r="M4" s="123" t="s">
        <v>52</v>
      </c>
      <c r="N4" s="124" t="s">
        <v>54</v>
      </c>
      <c r="O4" s="124" t="s">
        <v>53</v>
      </c>
      <c r="P4" s="83" t="s">
        <v>16</v>
      </c>
      <c r="Q4" s="72" t="s">
        <v>17</v>
      </c>
      <c r="R4" s="33" t="s">
        <v>22</v>
      </c>
      <c r="S4" s="58" t="s">
        <v>44</v>
      </c>
      <c r="T4" s="125" t="s">
        <v>55</v>
      </c>
    </row>
    <row r="5" spans="1:20" ht="20.399999999999999" x14ac:dyDescent="0.2">
      <c r="A5" s="30">
        <v>1</v>
      </c>
      <c r="B5" s="86" t="s">
        <v>59</v>
      </c>
      <c r="C5" s="86" t="s">
        <v>59</v>
      </c>
      <c r="D5" s="87" t="s">
        <v>61</v>
      </c>
      <c r="E5" s="25" t="s">
        <v>60</v>
      </c>
      <c r="F5" s="25" t="s">
        <v>62</v>
      </c>
      <c r="G5" s="67">
        <v>1</v>
      </c>
      <c r="J5" s="67">
        <f>G5-I5+H5</f>
        <v>1</v>
      </c>
      <c r="K5" s="106"/>
      <c r="L5" s="111" t="e">
        <f ca="1">EUROToLetters(K5)</f>
        <v>#NAME?</v>
      </c>
      <c r="P5" s="84">
        <f>ROUND(G5*ROUND(K5,2),2)</f>
        <v>0</v>
      </c>
      <c r="Q5" s="73">
        <v>0.2</v>
      </c>
      <c r="R5" s="34">
        <f>ROUND(Q5*ROUND(P5,2),2)</f>
        <v>0</v>
      </c>
      <c r="S5" s="126"/>
    </row>
    <row r="6" spans="1:20" ht="20.399999999999999" x14ac:dyDescent="0.2">
      <c r="A6" s="15">
        <v>2</v>
      </c>
      <c r="B6" s="88" t="s">
        <v>59</v>
      </c>
      <c r="C6" s="88" t="s">
        <v>59</v>
      </c>
      <c r="D6" s="89" t="s">
        <v>63</v>
      </c>
      <c r="E6" s="15" t="s">
        <v>60</v>
      </c>
      <c r="F6" s="15" t="s">
        <v>62</v>
      </c>
      <c r="G6" s="67">
        <v>1</v>
      </c>
      <c r="H6" s="15"/>
      <c r="I6" s="15"/>
      <c r="J6" s="67">
        <f>G6-I6+H6</f>
        <v>1</v>
      </c>
      <c r="K6" s="106"/>
      <c r="L6" s="112" t="e">
        <f ca="1">EUROToLetters(K6)</f>
        <v>#NAME?</v>
      </c>
      <c r="M6" s="76"/>
      <c r="N6" s="80"/>
      <c r="O6" s="80"/>
      <c r="P6" s="84">
        <f>ROUND(G6*ROUND(K6,2),2)</f>
        <v>0</v>
      </c>
      <c r="Q6" s="73">
        <v>0.2</v>
      </c>
      <c r="R6" s="34">
        <f>ROUND(Q6*ROUND(P6,2),2)</f>
        <v>0</v>
      </c>
      <c r="S6" s="126"/>
    </row>
    <row r="7" spans="1:20" ht="20.399999999999999" x14ac:dyDescent="0.2">
      <c r="A7" s="30">
        <v>3</v>
      </c>
      <c r="B7" s="86" t="s">
        <v>59</v>
      </c>
      <c r="C7" s="86" t="s">
        <v>59</v>
      </c>
      <c r="D7" s="87" t="s">
        <v>64</v>
      </c>
      <c r="E7" s="25" t="s">
        <v>60</v>
      </c>
      <c r="F7" s="25" t="s">
        <v>62</v>
      </c>
      <c r="G7" s="67">
        <v>1</v>
      </c>
      <c r="J7" s="67">
        <f>G7-I7+H7</f>
        <v>1</v>
      </c>
      <c r="K7" s="106"/>
      <c r="L7" s="111" t="e">
        <f ca="1">EUROToLetters(K7)</f>
        <v>#NAME?</v>
      </c>
      <c r="P7" s="84">
        <f>ROUND(G7*ROUND(K7,2),2)</f>
        <v>0</v>
      </c>
      <c r="Q7" s="73">
        <v>0.2</v>
      </c>
      <c r="R7" s="34">
        <f>ROUND(Q7*ROUND(P7,2),2)</f>
        <v>0</v>
      </c>
      <c r="S7" s="126"/>
    </row>
    <row r="8" spans="1:20" ht="20.399999999999999" x14ac:dyDescent="0.2">
      <c r="A8" s="30">
        <v>4</v>
      </c>
      <c r="B8" s="86" t="s">
        <v>59</v>
      </c>
      <c r="C8" s="86" t="s">
        <v>59</v>
      </c>
      <c r="D8" s="87" t="s">
        <v>65</v>
      </c>
      <c r="E8" s="25" t="s">
        <v>60</v>
      </c>
      <c r="F8" s="25" t="s">
        <v>62</v>
      </c>
      <c r="G8" s="67">
        <v>1</v>
      </c>
      <c r="J8" s="67">
        <f>G8-I8+H8</f>
        <v>1</v>
      </c>
      <c r="K8" s="106"/>
      <c r="L8" s="111" t="e">
        <f ca="1">EUROToLetters(K8)</f>
        <v>#NAME?</v>
      </c>
      <c r="P8" s="84">
        <f>ROUND(G8*ROUND(K8,2),2)</f>
        <v>0</v>
      </c>
      <c r="Q8" s="73">
        <v>0.2</v>
      </c>
      <c r="R8" s="34">
        <f>ROUND(Q8*ROUND(P8,2),2)</f>
        <v>0</v>
      </c>
      <c r="S8" s="126"/>
    </row>
    <row r="9" spans="1:20" ht="20.399999999999999" x14ac:dyDescent="0.2">
      <c r="A9" s="30">
        <v>5</v>
      </c>
      <c r="B9" s="86" t="s">
        <v>59</v>
      </c>
      <c r="C9" s="86" t="s">
        <v>59</v>
      </c>
      <c r="D9" s="87" t="s">
        <v>66</v>
      </c>
      <c r="E9" s="25" t="s">
        <v>60</v>
      </c>
      <c r="F9" s="25" t="s">
        <v>62</v>
      </c>
      <c r="G9" s="67">
        <v>1</v>
      </c>
      <c r="J9" s="67">
        <f>G9-I9+H9</f>
        <v>1</v>
      </c>
      <c r="K9" s="106"/>
      <c r="L9" s="111" t="e">
        <f ca="1">EUROToLetters(K9)</f>
        <v>#NAME?</v>
      </c>
      <c r="P9" s="84">
        <f>ROUND(G9*ROUND(K9,2),2)</f>
        <v>0</v>
      </c>
      <c r="Q9" s="73">
        <v>0.2</v>
      </c>
      <c r="R9" s="34">
        <f>ROUND(Q9*ROUND(P9,2),2)</f>
        <v>0</v>
      </c>
      <c r="S9" s="126"/>
    </row>
    <row r="10" spans="1:20" s="102" customFormat="1" ht="13.2" x14ac:dyDescent="0.25">
      <c r="A10" s="93"/>
      <c r="B10" s="90" t="s">
        <v>59</v>
      </c>
      <c r="C10" s="90" t="s">
        <v>59</v>
      </c>
      <c r="D10" s="91" t="s">
        <v>67</v>
      </c>
      <c r="E10" s="92" t="s">
        <v>59</v>
      </c>
      <c r="F10" s="92"/>
      <c r="G10" s="94"/>
      <c r="H10" s="95"/>
      <c r="I10" s="95"/>
      <c r="J10" s="94"/>
      <c r="K10" s="107"/>
      <c r="L10" s="113"/>
      <c r="M10" s="97"/>
      <c r="N10" s="98"/>
      <c r="O10" s="98"/>
      <c r="P10" s="99"/>
      <c r="Q10" s="100"/>
      <c r="R10" s="101"/>
      <c r="S10" s="127"/>
      <c r="T10" s="16"/>
    </row>
    <row r="11" spans="1:20" ht="20.399999999999999" x14ac:dyDescent="0.2">
      <c r="A11" s="30">
        <v>6</v>
      </c>
      <c r="B11" s="86" t="s">
        <v>59</v>
      </c>
      <c r="C11" s="86" t="s">
        <v>59</v>
      </c>
      <c r="D11" s="87" t="s">
        <v>68</v>
      </c>
      <c r="E11" s="25" t="s">
        <v>60</v>
      </c>
      <c r="F11" s="25" t="s">
        <v>62</v>
      </c>
      <c r="G11" s="67">
        <v>1</v>
      </c>
      <c r="J11" s="67">
        <f>G11-I11+H11</f>
        <v>1</v>
      </c>
      <c r="K11" s="106"/>
      <c r="L11" s="111" t="e">
        <f ca="1">EUROToLetters(K11)</f>
        <v>#NAME?</v>
      </c>
      <c r="P11" s="84">
        <f>ROUND(G11*ROUND(K11,2),2)</f>
        <v>0</v>
      </c>
      <c r="Q11" s="73">
        <v>0</v>
      </c>
      <c r="R11" s="34">
        <f>ROUND(Q11*ROUND(P11,2),2)</f>
        <v>0</v>
      </c>
      <c r="S11" s="126"/>
    </row>
    <row r="12" spans="1:20" x14ac:dyDescent="0.2">
      <c r="A12" s="30">
        <v>7</v>
      </c>
      <c r="B12" s="86" t="s">
        <v>59</v>
      </c>
      <c r="C12" s="86" t="s">
        <v>59</v>
      </c>
      <c r="D12" s="87" t="s">
        <v>69</v>
      </c>
      <c r="E12" s="25" t="s">
        <v>60</v>
      </c>
      <c r="F12" s="25" t="s">
        <v>62</v>
      </c>
      <c r="G12" s="67">
        <v>1</v>
      </c>
      <c r="J12" s="67">
        <f>G12-I12+H12</f>
        <v>1</v>
      </c>
      <c r="K12" s="106"/>
      <c r="L12" s="111" t="e">
        <f ca="1">EUROToLetters(K12)</f>
        <v>#NAME?</v>
      </c>
      <c r="P12" s="84">
        <f>ROUND(G12*ROUND(K12,2),2)</f>
        <v>0</v>
      </c>
      <c r="Q12" s="73">
        <v>0</v>
      </c>
      <c r="R12" s="34">
        <f>ROUND(Q12*ROUND(P12,2),2)</f>
        <v>0</v>
      </c>
      <c r="S12" s="126"/>
    </row>
    <row r="13" spans="1:20" x14ac:dyDescent="0.2">
      <c r="A13" s="30">
        <v>8</v>
      </c>
      <c r="B13" s="86" t="s">
        <v>59</v>
      </c>
      <c r="C13" s="86" t="s">
        <v>59</v>
      </c>
      <c r="D13" s="87" t="s">
        <v>70</v>
      </c>
      <c r="E13" s="25" t="s">
        <v>60</v>
      </c>
      <c r="F13" s="25" t="s">
        <v>62</v>
      </c>
      <c r="G13" s="67">
        <v>1</v>
      </c>
      <c r="J13" s="67">
        <f>G13-I13+H13</f>
        <v>1</v>
      </c>
      <c r="K13" s="106"/>
      <c r="L13" s="111" t="e">
        <f ca="1">EUROToLetters(K13)</f>
        <v>#NAME?</v>
      </c>
      <c r="P13" s="84">
        <f>ROUND(G13*ROUND(K13,2),2)</f>
        <v>0</v>
      </c>
      <c r="Q13" s="73">
        <v>0</v>
      </c>
      <c r="R13" s="34">
        <f>ROUND(Q13*ROUND(P13,2),2)</f>
        <v>0</v>
      </c>
      <c r="S13" s="126"/>
    </row>
    <row r="14" spans="1:20" x14ac:dyDescent="0.2">
      <c r="A14" s="30">
        <v>9</v>
      </c>
      <c r="B14" s="86" t="s">
        <v>59</v>
      </c>
      <c r="C14" s="86" t="s">
        <v>59</v>
      </c>
      <c r="D14" s="87" t="s">
        <v>71</v>
      </c>
      <c r="E14" s="25" t="s">
        <v>60</v>
      </c>
      <c r="F14" s="25" t="s">
        <v>62</v>
      </c>
      <c r="G14" s="67">
        <v>1</v>
      </c>
      <c r="J14" s="67">
        <f>G14-I14+H14</f>
        <v>1</v>
      </c>
      <c r="K14" s="106"/>
      <c r="L14" s="111" t="e">
        <f ca="1">EUROToLetters(K14)</f>
        <v>#NAME?</v>
      </c>
      <c r="P14" s="84">
        <f>ROUND(G14*ROUND(K14,2),2)</f>
        <v>0</v>
      </c>
      <c r="Q14" s="73">
        <v>0</v>
      </c>
      <c r="R14" s="34">
        <f>ROUND(Q14*ROUND(P14,2),2)</f>
        <v>0</v>
      </c>
      <c r="S14" s="126"/>
    </row>
    <row r="15" spans="1:20" x14ac:dyDescent="0.2">
      <c r="K15" s="106"/>
      <c r="L15" s="111"/>
      <c r="S15" s="126"/>
    </row>
    <row r="16" spans="1:20" ht="15" customHeight="1" x14ac:dyDescent="0.2">
      <c r="A16" s="1" t="s">
        <v>72</v>
      </c>
      <c r="B16" s="172"/>
      <c r="C16" s="172"/>
      <c r="D16" s="173"/>
      <c r="E16" s="172"/>
      <c r="F16" s="172"/>
      <c r="G16" s="172"/>
      <c r="H16" s="174"/>
      <c r="I16" s="174"/>
      <c r="J16" s="172"/>
      <c r="K16" s="175"/>
      <c r="L16" s="1"/>
      <c r="M16" s="118"/>
      <c r="N16" s="119"/>
      <c r="O16" s="119"/>
      <c r="P16" s="83">
        <f>SUM(P5:P14)</f>
        <v>0</v>
      </c>
      <c r="Q16" s="120"/>
      <c r="R16" s="33"/>
      <c r="S16" s="121"/>
      <c r="T16" s="122"/>
    </row>
    <row r="17" spans="1:20" ht="15" customHeight="1" x14ac:dyDescent="0.2">
      <c r="A17" s="176" t="s">
        <v>19</v>
      </c>
      <c r="B17" s="177"/>
      <c r="C17" s="177"/>
      <c r="D17" s="178"/>
      <c r="E17" s="177"/>
      <c r="F17" s="177"/>
      <c r="G17" s="177"/>
      <c r="H17" s="179"/>
      <c r="I17" s="179"/>
      <c r="J17" s="177"/>
      <c r="K17" s="180"/>
      <c r="L17" s="176"/>
      <c r="M17" s="114"/>
      <c r="P17" s="80">
        <f>SUM(R5:R14)</f>
        <v>0</v>
      </c>
      <c r="Q17" s="115"/>
      <c r="S17" s="116"/>
      <c r="T17" s="117"/>
    </row>
    <row r="18" spans="1:20" ht="15" customHeight="1" x14ac:dyDescent="0.2">
      <c r="A18" s="1" t="s">
        <v>73</v>
      </c>
      <c r="B18" s="172"/>
      <c r="C18" s="172"/>
      <c r="D18" s="173"/>
      <c r="E18" s="172"/>
      <c r="F18" s="172"/>
      <c r="G18" s="172"/>
      <c r="H18" s="174"/>
      <c r="I18" s="174"/>
      <c r="J18" s="172"/>
      <c r="K18" s="175"/>
      <c r="L18" s="1"/>
      <c r="M18" s="118"/>
      <c r="N18" s="119"/>
      <c r="O18" s="119"/>
      <c r="P18" s="83">
        <f>P16+P17</f>
        <v>0</v>
      </c>
      <c r="Q18" s="120"/>
      <c r="R18" s="33"/>
      <c r="S18" s="121"/>
      <c r="T18" s="122"/>
    </row>
    <row r="19" spans="1:20" x14ac:dyDescent="0.2">
      <c r="A19" s="181" t="s">
        <v>74</v>
      </c>
      <c r="B19" s="182"/>
      <c r="C19" s="182"/>
      <c r="D19" s="182"/>
      <c r="E19" s="182"/>
      <c r="F19" s="182"/>
      <c r="G19" s="182"/>
      <c r="H19" s="183"/>
      <c r="I19" s="183"/>
      <c r="J19" s="182"/>
      <c r="K19" s="184"/>
      <c r="L19" s="183"/>
      <c r="M19" s="185"/>
      <c r="N19" s="184"/>
      <c r="O19" s="184"/>
      <c r="P19" s="186"/>
      <c r="Q19" s="187"/>
      <c r="R19" s="188"/>
      <c r="S19" s="189"/>
      <c r="T19" s="189"/>
    </row>
    <row r="20" spans="1:20" x14ac:dyDescent="0.2">
      <c r="A20" s="181"/>
      <c r="B20" s="182"/>
      <c r="C20" s="182"/>
      <c r="D20" s="182"/>
      <c r="E20" s="182"/>
      <c r="F20" s="182"/>
      <c r="G20" s="182"/>
      <c r="H20" s="183"/>
      <c r="I20" s="183"/>
      <c r="J20" s="182"/>
      <c r="K20" s="184"/>
      <c r="L20" s="183"/>
      <c r="M20" s="185"/>
      <c r="N20" s="184"/>
      <c r="O20" s="184"/>
      <c r="P20" s="186"/>
      <c r="Q20" s="187"/>
      <c r="R20" s="188"/>
      <c r="S20" s="189"/>
      <c r="T20" s="189"/>
    </row>
    <row r="21" spans="1:20" x14ac:dyDescent="0.2">
      <c r="A21" s="181"/>
      <c r="B21" s="182"/>
      <c r="C21" s="182"/>
      <c r="D21" s="182"/>
      <c r="E21" s="182"/>
      <c r="F21" s="182"/>
      <c r="G21" s="182"/>
      <c r="H21" s="183"/>
      <c r="I21" s="183"/>
      <c r="J21" s="182"/>
      <c r="K21" s="184"/>
      <c r="L21" s="183"/>
      <c r="M21" s="185"/>
      <c r="N21" s="184"/>
      <c r="O21" s="184"/>
      <c r="P21" s="186"/>
      <c r="Q21" s="187"/>
      <c r="R21" s="188"/>
      <c r="S21" s="189"/>
      <c r="T21" s="189"/>
    </row>
    <row r="22" spans="1:20" x14ac:dyDescent="0.2">
      <c r="A22" s="181"/>
      <c r="B22" s="182"/>
      <c r="C22" s="182"/>
      <c r="D22" s="182"/>
      <c r="E22" s="182"/>
      <c r="F22" s="182"/>
      <c r="G22" s="182"/>
      <c r="H22" s="183"/>
      <c r="I22" s="183"/>
      <c r="J22" s="182"/>
      <c r="K22" s="184"/>
      <c r="L22" s="183"/>
      <c r="M22" s="185"/>
      <c r="N22" s="184"/>
      <c r="O22" s="184"/>
      <c r="P22" s="186"/>
      <c r="Q22" s="187"/>
      <c r="R22" s="188"/>
      <c r="S22" s="189"/>
      <c r="T22" s="189"/>
    </row>
  </sheetData>
  <sheetProtection sheet="1" formatCells="0" formatColumns="0" formatRows="0"/>
  <mergeCells count="5">
    <mergeCell ref="A3:T3"/>
    <mergeCell ref="A16:L16"/>
    <mergeCell ref="A17:L17"/>
    <mergeCell ref="A18:L18"/>
    <mergeCell ref="A19:T22"/>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“Refonte de la Bibliothèque numérique de l’Enssib - Lot 1 (Bibliothèque numérique)”</oddHeader>
    <oddFooter>&amp;CRéférence DCE : PA 25.02&amp;R&amp;P/&amp;N</oddFooter>
    <firstFooter>&amp;CRéférence DCE : PA 25.02&amp;R&amp;P/&amp;N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9" customWidth="1"/>
    <col min="2" max="2" width="8" style="40" customWidth="1"/>
    <col min="3" max="3" width="15.6640625" style="171" customWidth="1"/>
    <col min="4" max="4" width="40.6640625" style="41" customWidth="1"/>
    <col min="5" max="5" width="18.6640625" style="42" customWidth="1"/>
    <col min="6" max="6" width="7.6640625" style="43" customWidth="1"/>
    <col min="7" max="7" width="12.109375" style="38" hidden="1" customWidth="1"/>
    <col min="8" max="8" width="12.109375" style="37" customWidth="1"/>
    <col min="9" max="9" width="9.109375" style="37" customWidth="1"/>
    <col min="10" max="16384" width="9.109375" style="37"/>
  </cols>
  <sheetData>
    <row r="1" spans="1:7" s="35" customFormat="1" hidden="1" x14ac:dyDescent="0.2">
      <c r="A1" s="128"/>
      <c r="B1" s="129"/>
      <c r="C1" s="165"/>
      <c r="D1" s="130"/>
      <c r="E1" s="130"/>
      <c r="F1" s="129"/>
      <c r="G1" s="131"/>
    </row>
    <row r="2" spans="1:7" s="35" customFormat="1" hidden="1" x14ac:dyDescent="0.2">
      <c r="A2" s="128"/>
      <c r="B2" s="132"/>
      <c r="C2" s="166"/>
      <c r="D2" s="133"/>
      <c r="E2" s="134"/>
      <c r="F2" s="132"/>
      <c r="G2" s="135"/>
    </row>
    <row r="3" spans="1:7" s="36" customFormat="1" x14ac:dyDescent="0.2">
      <c r="A3" s="136" t="s">
        <v>12</v>
      </c>
      <c r="B3" s="137" t="s">
        <v>13</v>
      </c>
      <c r="C3" s="167" t="s">
        <v>14</v>
      </c>
      <c r="D3" s="139" t="s">
        <v>15</v>
      </c>
      <c r="E3" s="138" t="s">
        <v>16</v>
      </c>
      <c r="F3" s="140" t="s">
        <v>17</v>
      </c>
      <c r="G3" s="141" t="s">
        <v>22</v>
      </c>
    </row>
    <row r="4" spans="1:7" ht="30" customHeight="1" x14ac:dyDescent="0.2">
      <c r="A4" s="142"/>
      <c r="B4" s="143"/>
      <c r="C4" s="168"/>
      <c r="D4" s="144"/>
      <c r="E4" s="145">
        <f>ROUND(B4*C4,2)</f>
        <v>0</v>
      </c>
      <c r="F4" s="146"/>
      <c r="G4" s="147">
        <f t="shared" ref="G4:G13" si="0">E4*F4</f>
        <v>0</v>
      </c>
    </row>
    <row r="5" spans="1:7" ht="30" customHeight="1" x14ac:dyDescent="0.2">
      <c r="A5" s="142"/>
      <c r="B5" s="143"/>
      <c r="C5" s="168"/>
      <c r="D5" s="144"/>
      <c r="E5" s="145">
        <f>ROUND(B5*C5,2)</f>
        <v>0</v>
      </c>
      <c r="F5" s="146"/>
      <c r="G5" s="147">
        <f t="shared" si="0"/>
        <v>0</v>
      </c>
    </row>
    <row r="6" spans="1:7" ht="30" customHeight="1" x14ac:dyDescent="0.2">
      <c r="A6" s="142"/>
      <c r="B6" s="143"/>
      <c r="C6" s="168"/>
      <c r="D6" s="144"/>
      <c r="E6" s="145">
        <f t="shared" ref="E6:E12" si="1">ROUND(B6*C6,2)</f>
        <v>0</v>
      </c>
      <c r="F6" s="146"/>
      <c r="G6" s="147">
        <f t="shared" si="0"/>
        <v>0</v>
      </c>
    </row>
    <row r="7" spans="1:7" ht="30" customHeight="1" x14ac:dyDescent="0.2">
      <c r="A7" s="142"/>
      <c r="B7" s="143"/>
      <c r="C7" s="168"/>
      <c r="D7" s="144"/>
      <c r="E7" s="145">
        <f t="shared" si="1"/>
        <v>0</v>
      </c>
      <c r="F7" s="146"/>
      <c r="G7" s="147">
        <f t="shared" si="0"/>
        <v>0</v>
      </c>
    </row>
    <row r="8" spans="1:7" ht="30" customHeight="1" x14ac:dyDescent="0.2">
      <c r="A8" s="142"/>
      <c r="B8" s="143"/>
      <c r="C8" s="168"/>
      <c r="D8" s="144"/>
      <c r="E8" s="145">
        <f t="shared" si="1"/>
        <v>0</v>
      </c>
      <c r="F8" s="146"/>
      <c r="G8" s="147">
        <f t="shared" si="0"/>
        <v>0</v>
      </c>
    </row>
    <row r="9" spans="1:7" ht="30" customHeight="1" x14ac:dyDescent="0.2">
      <c r="A9" s="142"/>
      <c r="B9" s="143"/>
      <c r="C9" s="168"/>
      <c r="D9" s="144"/>
      <c r="E9" s="145">
        <f t="shared" si="1"/>
        <v>0</v>
      </c>
      <c r="F9" s="146"/>
      <c r="G9" s="147">
        <f t="shared" si="0"/>
        <v>0</v>
      </c>
    </row>
    <row r="10" spans="1:7" ht="30" customHeight="1" x14ac:dyDescent="0.2">
      <c r="A10" s="142"/>
      <c r="B10" s="143"/>
      <c r="C10" s="168"/>
      <c r="D10" s="144"/>
      <c r="E10" s="145">
        <f t="shared" si="1"/>
        <v>0</v>
      </c>
      <c r="F10" s="146"/>
      <c r="G10" s="147">
        <f t="shared" si="0"/>
        <v>0</v>
      </c>
    </row>
    <row r="11" spans="1:7" ht="30" customHeight="1" x14ac:dyDescent="0.2">
      <c r="A11" s="142"/>
      <c r="B11" s="143"/>
      <c r="C11" s="168"/>
      <c r="D11" s="144"/>
      <c r="E11" s="145">
        <f t="shared" si="1"/>
        <v>0</v>
      </c>
      <c r="F11" s="146"/>
      <c r="G11" s="147">
        <f t="shared" si="0"/>
        <v>0</v>
      </c>
    </row>
    <row r="12" spans="1:7" ht="30" customHeight="1" x14ac:dyDescent="0.2">
      <c r="A12" s="142"/>
      <c r="B12" s="143"/>
      <c r="C12" s="168"/>
      <c r="D12" s="144"/>
      <c r="E12" s="145">
        <f t="shared" si="1"/>
        <v>0</v>
      </c>
      <c r="F12" s="146"/>
      <c r="G12" s="147">
        <f t="shared" si="0"/>
        <v>0</v>
      </c>
    </row>
    <row r="13" spans="1:7" ht="30" customHeight="1" x14ac:dyDescent="0.2">
      <c r="A13" s="148"/>
      <c r="B13" s="149"/>
      <c r="C13" s="169"/>
      <c r="D13" s="150"/>
      <c r="E13" s="151">
        <f>ROUND(B13*C13,2)</f>
        <v>0</v>
      </c>
      <c r="F13" s="152"/>
      <c r="G13" s="153">
        <f t="shared" si="0"/>
        <v>0</v>
      </c>
    </row>
    <row r="14" spans="1:7" ht="30" customHeight="1" x14ac:dyDescent="0.2">
      <c r="A14" s="154"/>
      <c r="B14" s="155"/>
      <c r="C14" s="170"/>
      <c r="D14" s="156" t="s">
        <v>18</v>
      </c>
      <c r="E14" s="157">
        <f>SUM(E4:E13)</f>
        <v>0</v>
      </c>
      <c r="F14" s="158"/>
      <c r="G14" s="159"/>
    </row>
    <row r="15" spans="1:7" ht="30" customHeight="1" x14ac:dyDescent="0.2">
      <c r="A15" s="160"/>
      <c r="B15" s="161"/>
      <c r="C15" s="96"/>
      <c r="D15" s="162" t="s">
        <v>19</v>
      </c>
      <c r="E15" s="163">
        <f>ROUND(SUM(G4:G13),2)</f>
        <v>0</v>
      </c>
      <c r="F15" s="164"/>
      <c r="G15" s="159"/>
    </row>
    <row r="16" spans="1:7" ht="30" customHeight="1" x14ac:dyDescent="0.2">
      <c r="A16" s="154"/>
      <c r="B16" s="155"/>
      <c r="C16" s="170"/>
      <c r="D16" s="156" t="s">
        <v>27</v>
      </c>
      <c r="E16" s="157">
        <f>E14+E15</f>
        <v>0</v>
      </c>
      <c r="F16" s="158"/>
      <c r="G16" s="159"/>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“Refonte de la Bibliothèque numérique de l’Enssib - Lot 1 (Bibliothèque numérique)”</oddHeader>
    <oddFooter>&amp;CRéférence DCE : PA 25.02&amp;R&amp;P/&amp;N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4" t="s">
        <v>4</v>
      </c>
    </row>
    <row r="3" spans="2:2" ht="39.6" x14ac:dyDescent="0.25">
      <c r="B3" s="22" t="s">
        <v>5</v>
      </c>
    </row>
    <row r="4" spans="2:2" x14ac:dyDescent="0.25">
      <c r="B4" s="22" t="s">
        <v>6</v>
      </c>
    </row>
    <row r="5" spans="2:2" x14ac:dyDescent="0.25">
      <c r="B5" s="22" t="s">
        <v>23</v>
      </c>
    </row>
    <row r="6" spans="2:2" ht="105.6" x14ac:dyDescent="0.25">
      <c r="B6" s="23" t="s">
        <v>24</v>
      </c>
    </row>
    <row r="7" spans="2:2" ht="66" x14ac:dyDescent="0.25">
      <c r="B7" s="23" t="s">
        <v>28</v>
      </c>
    </row>
    <row r="8" spans="2:2" ht="52.8" x14ac:dyDescent="0.25">
      <c r="B8" s="23" t="s">
        <v>25</v>
      </c>
    </row>
    <row r="9" spans="2:2" ht="66" x14ac:dyDescent="0.25">
      <c r="B9" s="23" t="s">
        <v>7</v>
      </c>
    </row>
    <row r="10" spans="2:2" ht="26.4" x14ac:dyDescent="0.25">
      <c r="B10" s="22" t="s">
        <v>8</v>
      </c>
    </row>
    <row r="11" spans="2:2" x14ac:dyDescent="0.25">
      <c r="B11" s="22" t="s">
        <v>9</v>
      </c>
    </row>
    <row r="13" spans="2:2" x14ac:dyDescent="0.25">
      <c r="B13" s="22" t="s">
        <v>10</v>
      </c>
    </row>
    <row r="15" spans="2:2" x14ac:dyDescent="0.25">
      <c r="B15" s="52" t="s">
        <v>11</v>
      </c>
    </row>
    <row r="16" spans="2:2" x14ac:dyDescent="0.25">
      <c r="B16" s="52" t="s">
        <v>1</v>
      </c>
    </row>
    <row r="17" spans="2:2" x14ac:dyDescent="0.25">
      <c r="B17" s="52" t="s">
        <v>38</v>
      </c>
    </row>
    <row r="18" spans="2:2" x14ac:dyDescent="0.25">
      <c r="B18" s="52" t="s">
        <v>39</v>
      </c>
    </row>
    <row r="19" spans="2:2" x14ac:dyDescent="0.25">
      <c r="B19" s="53"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50" bestFit="1" customWidth="1"/>
    <col min="2" max="2" width="76.88671875" style="50" customWidth="1"/>
    <col min="3" max="3" width="9.109375" style="50" customWidth="1"/>
    <col min="4" max="16384" width="9.109375" style="50"/>
  </cols>
  <sheetData>
    <row r="2" spans="1:2" x14ac:dyDescent="0.25">
      <c r="A2" s="50" t="s">
        <v>47</v>
      </c>
      <c r="B2" s="54" t="s">
        <v>46</v>
      </c>
    </row>
    <row r="3" spans="1:2" x14ac:dyDescent="0.25">
      <c r="A3" s="49" t="s">
        <v>29</v>
      </c>
      <c r="B3" s="49"/>
    </row>
    <row r="4" spans="1:2" x14ac:dyDescent="0.25">
      <c r="A4" s="59" t="s">
        <v>30</v>
      </c>
      <c r="B4" s="51" t="s">
        <v>49</v>
      </c>
    </row>
    <row r="5" spans="1:2" x14ac:dyDescent="0.25">
      <c r="A5" s="59" t="s">
        <v>20</v>
      </c>
      <c r="B5" s="51" t="s">
        <v>42</v>
      </c>
    </row>
    <row r="6" spans="1:2" x14ac:dyDescent="0.25">
      <c r="A6" s="59" t="s">
        <v>31</v>
      </c>
      <c r="B6" s="51" t="s">
        <v>43</v>
      </c>
    </row>
    <row r="7" spans="1:2" x14ac:dyDescent="0.25">
      <c r="A7" s="59" t="s">
        <v>12</v>
      </c>
      <c r="B7" s="51" t="s">
        <v>32</v>
      </c>
    </row>
    <row r="8" spans="1:2" ht="264" x14ac:dyDescent="0.25">
      <c r="A8" s="59" t="s">
        <v>0</v>
      </c>
      <c r="B8" s="51" t="s">
        <v>50</v>
      </c>
    </row>
    <row r="9" spans="1:2" x14ac:dyDescent="0.25">
      <c r="A9" s="59" t="s">
        <v>21</v>
      </c>
      <c r="B9" s="51" t="s">
        <v>48</v>
      </c>
    </row>
    <row r="10" spans="1:2" x14ac:dyDescent="0.25">
      <c r="A10" s="59" t="s">
        <v>13</v>
      </c>
      <c r="B10" s="51" t="s">
        <v>51</v>
      </c>
    </row>
    <row r="11" spans="1:2" x14ac:dyDescent="0.25">
      <c r="A11" s="59" t="s">
        <v>33</v>
      </c>
      <c r="B11" s="51" t="s">
        <v>34</v>
      </c>
    </row>
    <row r="12" spans="1:2" x14ac:dyDescent="0.25">
      <c r="A12" s="59" t="s">
        <v>16</v>
      </c>
      <c r="B12" s="51" t="s">
        <v>35</v>
      </c>
    </row>
    <row r="13" spans="1:2" ht="52.8" x14ac:dyDescent="0.25">
      <c r="A13" s="59" t="s">
        <v>36</v>
      </c>
      <c r="B13" s="51" t="s">
        <v>41</v>
      </c>
    </row>
    <row r="14" spans="1:2" x14ac:dyDescent="0.25">
      <c r="A14" s="60" t="s">
        <v>56</v>
      </c>
      <c r="B14" s="52" t="s">
        <v>57</v>
      </c>
    </row>
    <row r="15" spans="1:2" ht="16.8" x14ac:dyDescent="0.25">
      <c r="B15" s="61"/>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CERNAT Valentina-Cristina</cp:lastModifiedBy>
  <cp:lastPrinted>2012-04-05T13:12:06Z</cp:lastPrinted>
  <dcterms:created xsi:type="dcterms:W3CDTF">2004-01-29T18:35:10Z</dcterms:created>
  <dcterms:modified xsi:type="dcterms:W3CDTF">2025-06-25T13:04:42Z</dcterms:modified>
  <cp:category/>
  <cp:contentStatus/>
</cp:coreProperties>
</file>