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28.xml" ContentType="application/vnd.openxmlformats-officedocument.drawing+xml"/>
  <Override PartName="/xl/drawings/drawing27.xml" ContentType="application/vnd.openxmlformats-officedocument.drawing+xml"/>
  <Override PartName="/xl/drawings/drawing26.xml" ContentType="application/vnd.openxmlformats-officedocument.drawing+xml"/>
  <Override PartName="/xl/drawings/drawing25.xml" ContentType="application/vnd.openxmlformats-officedocument.drawing+xml"/>
  <Override PartName="/xl/drawings/drawing19.xml" ContentType="application/vnd.openxmlformats-officedocument.drawing+xml"/>
  <Override PartName="/xl/drawings/drawing18.xml" ContentType="application/vnd.openxmlformats-officedocument.drawing+xml"/>
  <Override PartName="/xl/drawings/drawing17.xml" ContentType="application/vnd.openxmlformats-officedocument.drawing+xml"/>
  <Override PartName="/xl/drawings/drawing16.xml" ContentType="application/vnd.openxmlformats-officedocument.drawing+xml"/>
  <Override PartName="/xl/drawings/drawing20.xml" ContentType="application/vnd.openxmlformats-officedocument.drawing+xml"/>
  <Override PartName="/xl/drawings/drawing24.xml" ContentType="application/vnd.openxmlformats-officedocument.drawing+xml"/>
  <Override PartName="/xl/drawings/drawing23.xml" ContentType="application/vnd.openxmlformats-officedocument.drawing+xml"/>
  <Override PartName="/xl/drawings/drawing22.xml" ContentType="application/vnd.openxmlformats-officedocument.drawing+xml"/>
  <Override PartName="/xl/drawings/drawing21.xml" ContentType="application/vnd.openxmlformats-officedocument.drawing+xml"/>
  <Override PartName="/xl/drawings/drawing15.xml" ContentType="application/vnd.openxmlformats-officedocument.drawing+xml"/>
  <Override PartName="/xl/worksheets/sheet1.xml" ContentType="application/vnd.openxmlformats-officedocument.spreadsheetml.worksheet+xml"/>
  <Override PartName="/xl/drawings/drawing9.xml" ContentType="application/vnd.openxmlformats-officedocument.drawing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31.xml" ContentType="application/vnd.openxmlformats-officedocument.spreadsheetml.worksheet+xml"/>
  <Override PartName="/xl/worksheets/sheet30.xml" ContentType="application/vnd.openxmlformats-officedocument.spreadsheetml.worksheet+xml"/>
  <Override PartName="/xl/worksheets/sheet29.xml" ContentType="application/vnd.openxmlformats-officedocument.spreadsheetml.worksheet+xml"/>
  <Override PartName="/xl/worksheets/sheet27.xml" ContentType="application/vnd.openxmlformats-officedocument.spreadsheetml.worksheet+xml"/>
  <Override PartName="/xl/drawings/drawing4.xml" ContentType="application/vnd.openxmlformats-officedocument.drawing+xml"/>
  <Override PartName="/xl/drawings/drawing10.xml" ContentType="application/vnd.openxmlformats-officedocument.drawing+xml"/>
  <Override PartName="/xl/worksheets/sheet28.xml" ContentType="application/vnd.openxmlformats-officedocument.spreadsheetml.worksheet+xml"/>
  <Override PartName="/xl/sharedStrings.xml" ContentType="application/vnd.openxmlformats-officedocument.spreadsheetml.sharedStrings+xml"/>
  <Override PartName="/xl/drawings/drawing8.xml" ContentType="application/vnd.openxmlformats-officedocument.drawing+xml"/>
  <Override PartName="/xl/drawings/drawing6.xml" ContentType="application/vnd.openxmlformats-officedocument.drawing+xml"/>
  <Override PartName="/xl/drawings/drawing3.xml" ContentType="application/vnd.openxmlformats-officedocument.drawing+xml"/>
  <Override PartName="/xl/drawings/drawing5.xml" ContentType="application/vnd.openxmlformats-officedocument.drawing+xml"/>
  <Override PartName="/xl/drawings/drawing7.xml" ContentType="application/vnd.openxmlformats-officedocument.drawing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worksheets/sheet26.xml" ContentType="application/vnd.openxmlformats-officedocument.spreadsheetml.worksheet+xml"/>
  <Override PartName="/xl/worksheets/sheet24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13.xml" ContentType="application/vnd.openxmlformats-officedocument.drawing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4.xml" ContentType="application/vnd.openxmlformats-officedocument.drawing+xml"/>
  <Override PartName="/xl/worksheets/sheet13.xml" ContentType="application/vnd.openxmlformats-officedocument.spreadsheetml.worksheet+xml"/>
  <Override PartName="/xl/worksheets/sheet25.xml" ContentType="application/vnd.openxmlformats-officedocument.spreadsheetml.worksheet+xml"/>
  <Override PartName="/xl/worksheets/sheet15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drawings/drawing11.xml" ContentType="application/vnd.openxmlformats-officedocument.drawing+xml"/>
  <Override PartName="/xl/worksheets/sheet19.xml" ContentType="application/vnd.openxmlformats-officedocument.spreadsheetml.worksheet+xml"/>
  <Override PartName="/xl/worksheets/sheet14.xml" ContentType="application/vnd.openxmlformats-officedocument.spreadsheetml.worksheet+xml"/>
  <Override PartName="/xl/worksheets/sheet16.xml" ContentType="application/vnd.openxmlformats-officedocument.spreadsheetml.worksheet+xml"/>
  <Override PartName="/xl/drawings/drawing12.xml" ContentType="application/vnd.openxmlformats-officedocument.drawing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comments13.xml" ContentType="application/vnd.openxmlformats-officedocument.spreadsheetml.comments+xml"/>
  <Override PartName="/xl/comments2.xml" ContentType="application/vnd.openxmlformats-officedocument.spreadsheetml.comments+xml"/>
  <Override PartName="/xl/comments1.xml" ContentType="application/vnd.openxmlformats-officedocument.spreadsheetml.comments+xml"/>
  <Override PartName="/xl/comments5.xml" ContentType="application/vnd.openxmlformats-officedocument.spreadsheetml.comments+xml"/>
  <Override PartName="/xl/comments3.xml" ContentType="application/vnd.openxmlformats-officedocument.spreadsheetml.comments+xml"/>
  <Override PartName="/xl/comments11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10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omments17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2.xml" ContentType="application/vnd.openxmlformats-officedocument.spreadsheetml.comments+xml"/>
  <Override PartName="/xl/comments16.xml" ContentType="application/vnd.openxmlformats-officedocument.spreadsheetml.comments+xml"/>
  <Override PartName="/xl/comments9.xml" ContentType="application/vnd.openxmlformats-officedocument.spreadsheetml.comments+xml"/>
  <Override PartName="/xl/comments22.xml" ContentType="application/vnd.openxmlformats-officedocument.spreadsheetml.comments+xml"/>
  <Override PartName="/docProps/app.xml" ContentType="application/vnd.openxmlformats-officedocument.extended-properties+xml"/>
  <Override PartName="/xl/comments6.xml" ContentType="application/vnd.openxmlformats-officedocument.spreadsheetml.comments+xml"/>
  <Override PartName="/xl/comments4.xml" ContentType="application/vnd.openxmlformats-officedocument.spreadsheetml.comment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omments27.xml" ContentType="application/vnd.openxmlformats-officedocument.spreadsheetml.comments+xml"/>
  <Override PartName="/xl/comments23.xml" ContentType="application/vnd.openxmlformats-officedocument.spreadsheetml.comments+xml"/>
  <Override PartName="/xl/comments8.xml" ContentType="application/vnd.openxmlformats-officedocument.spreadsheetml.comments+xml"/>
  <Override PartName="/xl/comments24.xml" ContentType="application/vnd.openxmlformats-officedocument.spreadsheetml.comments+xml"/>
  <Override PartName="/xl/comments25.xml" ContentType="application/vnd.openxmlformats-officedocument.spreadsheetml.comments+xml"/>
  <Override PartName="/xl/comments7.xml" ContentType="application/vnd.openxmlformats-officedocument.spreadsheetml.comments+xml"/>
  <Override PartName="/xl/comments26.xml" ContentType="application/vnd.openxmlformats-officedocument.spreadsheetml.comment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PARTAGE DGMET\SITESMAINTENANCE\Marché 2025-2027\Marché multimaintenance 2025\Document de consultation\DCE3\lot 4 - Valenciennes\"/>
    </mc:Choice>
  </mc:AlternateContent>
  <bookViews>
    <workbookView xWindow="0" yWindow="0" windowWidth="28800" windowHeight="13020" tabRatio="860"/>
  </bookViews>
  <sheets>
    <sheet name="Densités" sheetId="5" r:id="rId1"/>
    <sheet name="Calcul Qté" sheetId="4" r:id="rId2"/>
    <sheet name="Récap. Année" sheetId="43" r:id="rId3"/>
    <sheet name="ANG." sheetId="32" r:id="rId4"/>
    <sheet name="BORD." sheetId="31" r:id="rId5"/>
    <sheet name="CAEN" sheetId="30" r:id="rId6"/>
    <sheet name="DIJ." sheetId="42" r:id="rId7"/>
    <sheet name="EVR." sheetId="41" r:id="rId8"/>
    <sheet name="GREN." sheetId="40" r:id="rId9"/>
    <sheet name="LYON" sheetId="39" r:id="rId10"/>
    <sheet name="NANT." sheetId="38" r:id="rId11"/>
    <sheet name="QUIMP." sheetId="37" r:id="rId12"/>
    <sheet name="REN." sheetId="36" r:id="rId13"/>
    <sheet name="TOUF." sheetId="35" r:id="rId14"/>
    <sheet name="TROY." sheetId="34" r:id="rId15"/>
    <sheet name="VALC" sheetId="33" r:id="rId16"/>
    <sheet name="VALCN" sheetId="13" r:id="rId17"/>
    <sheet name="TERRA NOVA" sheetId="56" state="hidden" r:id="rId18"/>
    <sheet name="FRONT.01" sheetId="44" r:id="rId19"/>
    <sheet name="FRONT.02" sheetId="45" r:id="rId20"/>
    <sheet name="FRONT.03" sheetId="46" r:id="rId21"/>
    <sheet name="FRONT.04" sheetId="47" r:id="rId22"/>
    <sheet name="Codes déchets" sheetId="3" state="hidden" r:id="rId23"/>
    <sheet name="Codes Traitement" sheetId="2" state="hidden" r:id="rId24"/>
    <sheet name="FRONT.05" sheetId="71" r:id="rId25"/>
    <sheet name="FRONT.06" sheetId="72" r:id="rId26"/>
    <sheet name="FRONT.07" sheetId="73" r:id="rId27"/>
    <sheet name="FRONT.08" sheetId="74" r:id="rId28"/>
    <sheet name="FRONT.09" sheetId="75" r:id="rId29"/>
    <sheet name="FRONT.10" sheetId="76" r:id="rId30"/>
    <sheet name="FRONT.11" sheetId="77" r:id="rId31"/>
    <sheet name="FRONT.12" sheetId="78" r:id="rId32"/>
  </sheets>
  <definedNames>
    <definedName name="_xlnm.Print_Titles" localSheetId="3">ANG.!$1:$11</definedName>
    <definedName name="_xlnm.Print_Titles" localSheetId="4">BORD.!$1:$11</definedName>
    <definedName name="_xlnm.Print_Titles" localSheetId="5">CAEN!$1:$11</definedName>
    <definedName name="_xlnm.Print_Titles" localSheetId="6">DIJ.!$1:$11</definedName>
    <definedName name="_xlnm.Print_Titles" localSheetId="7">EVR.!$1:$11</definedName>
    <definedName name="_xlnm.Print_Titles" localSheetId="18">FRONT.01!$1:$11</definedName>
    <definedName name="_xlnm.Print_Titles" localSheetId="19">FRONT.02!$1:$11</definedName>
    <definedName name="_xlnm.Print_Titles" localSheetId="20">FRONT.03!$1:$11</definedName>
    <definedName name="_xlnm.Print_Titles" localSheetId="21">FRONT.04!$1:$11</definedName>
    <definedName name="_xlnm.Print_Titles" localSheetId="8">GREN.!$1:$11</definedName>
    <definedName name="_xlnm.Print_Titles" localSheetId="9">LYON!$1:$11</definedName>
    <definedName name="_xlnm.Print_Titles" localSheetId="10">NANT.!$1:$11</definedName>
    <definedName name="_xlnm.Print_Titles" localSheetId="11">QUIMP.!$1:$11</definedName>
    <definedName name="_xlnm.Print_Titles" localSheetId="2">'Récap. Année'!$1:$7</definedName>
    <definedName name="_xlnm.Print_Titles" localSheetId="12">'REN.'!$1:$11</definedName>
    <definedName name="_xlnm.Print_Titles" localSheetId="17">'TERRA NOVA'!$1:$11</definedName>
    <definedName name="_xlnm.Print_Titles" localSheetId="13">TOUF.!$1:$11</definedName>
    <definedName name="_xlnm.Print_Titles" localSheetId="14">TROY.!$1:$11</definedName>
    <definedName name="_xlnm.Print_Titles" localSheetId="15">VALC!$1:$11</definedName>
    <definedName name="_xlnm.Print_Titles" localSheetId="16">VALCN!$1:$11</definedName>
  </definedNames>
  <calcPr calcId="162913"/>
</workbook>
</file>

<file path=xl/calcChain.xml><?xml version="1.0" encoding="utf-8"?>
<calcChain xmlns="http://schemas.openxmlformats.org/spreadsheetml/2006/main">
  <c r="O44" i="46" l="1"/>
  <c r="B44" i="46"/>
  <c r="A141" i="78"/>
  <c r="E141" i="78" s="1"/>
  <c r="A140" i="78"/>
  <c r="E140" i="78" s="1"/>
  <c r="A139" i="78"/>
  <c r="E139" i="78" s="1"/>
  <c r="A138" i="78"/>
  <c r="E138" i="78" s="1"/>
  <c r="A137" i="78"/>
  <c r="E137" i="78" s="1"/>
  <c r="A136" i="78"/>
  <c r="E136" i="78" s="1"/>
  <c r="A135" i="78"/>
  <c r="E135" i="78" s="1"/>
  <c r="A134" i="78"/>
  <c r="E134" i="78" s="1"/>
  <c r="A133" i="78"/>
  <c r="E133" i="78" s="1"/>
  <c r="A132" i="78"/>
  <c r="E132" i="78" s="1"/>
  <c r="A131" i="78"/>
  <c r="E131" i="78" s="1"/>
  <c r="A130" i="78"/>
  <c r="E130" i="78" s="1"/>
  <c r="A129" i="78"/>
  <c r="E129" i="78" s="1"/>
  <c r="A128" i="78"/>
  <c r="E128" i="78" s="1"/>
  <c r="A127" i="78"/>
  <c r="E127" i="78" s="1"/>
  <c r="A126" i="78"/>
  <c r="E126" i="78" s="1"/>
  <c r="A125" i="78"/>
  <c r="E125" i="78" s="1"/>
  <c r="A124" i="78"/>
  <c r="E124" i="78" s="1"/>
  <c r="A123" i="78"/>
  <c r="E123" i="78" s="1"/>
  <c r="A122" i="78"/>
  <c r="E122" i="78" s="1"/>
  <c r="A121" i="78"/>
  <c r="E121" i="78" s="1"/>
  <c r="A120" i="78"/>
  <c r="E120" i="78" s="1"/>
  <c r="A119" i="78"/>
  <c r="E119" i="78" s="1"/>
  <c r="A118" i="78"/>
  <c r="E118" i="78" s="1"/>
  <c r="A117" i="78"/>
  <c r="E117" i="78" s="1"/>
  <c r="A116" i="78"/>
  <c r="E116" i="78" s="1"/>
  <c r="A115" i="78"/>
  <c r="E115" i="78" s="1"/>
  <c r="A114" i="78"/>
  <c r="E114" i="78" s="1"/>
  <c r="A113" i="78"/>
  <c r="E113" i="78" s="1"/>
  <c r="A112" i="78"/>
  <c r="E112" i="78" s="1"/>
  <c r="A111" i="78"/>
  <c r="E111" i="78" s="1"/>
  <c r="A110" i="78"/>
  <c r="E110" i="78" s="1"/>
  <c r="A109" i="78"/>
  <c r="E109" i="78" s="1"/>
  <c r="A108" i="78"/>
  <c r="E108" i="78" s="1"/>
  <c r="A107" i="78"/>
  <c r="E107" i="78" s="1"/>
  <c r="A106" i="78"/>
  <c r="E106" i="78" s="1"/>
  <c r="A105" i="78"/>
  <c r="E105" i="78" s="1"/>
  <c r="C104" i="78"/>
  <c r="A103" i="78"/>
  <c r="O100" i="78"/>
  <c r="B100" i="78"/>
  <c r="O99" i="78"/>
  <c r="B99" i="78"/>
  <c r="O98" i="78"/>
  <c r="B98" i="78"/>
  <c r="O97" i="78"/>
  <c r="B97" i="78"/>
  <c r="O96" i="78"/>
  <c r="B96" i="78"/>
  <c r="O95" i="78"/>
  <c r="B95" i="78"/>
  <c r="O94" i="78"/>
  <c r="B94" i="78"/>
  <c r="O93" i="78"/>
  <c r="B93" i="78"/>
  <c r="O92" i="78"/>
  <c r="B92" i="78"/>
  <c r="O91" i="78"/>
  <c r="B91" i="78"/>
  <c r="O90" i="78"/>
  <c r="B90" i="78"/>
  <c r="O89" i="78"/>
  <c r="B89" i="78"/>
  <c r="O88" i="78"/>
  <c r="B88" i="78"/>
  <c r="O87" i="78"/>
  <c r="B87" i="78"/>
  <c r="O86" i="78"/>
  <c r="B86" i="78"/>
  <c r="O85" i="78"/>
  <c r="B85" i="78"/>
  <c r="O84" i="78"/>
  <c r="B84" i="78"/>
  <c r="O83" i="78"/>
  <c r="B83" i="78"/>
  <c r="O82" i="78"/>
  <c r="B82" i="78"/>
  <c r="O81" i="78"/>
  <c r="B81" i="78"/>
  <c r="O80" i="78"/>
  <c r="B80" i="78"/>
  <c r="O79" i="78"/>
  <c r="B79" i="78"/>
  <c r="O78" i="78"/>
  <c r="B78" i="78"/>
  <c r="O77" i="78"/>
  <c r="B77" i="78"/>
  <c r="O76" i="78"/>
  <c r="B76" i="78"/>
  <c r="O75" i="78"/>
  <c r="B75" i="78"/>
  <c r="O74" i="78"/>
  <c r="B74" i="78"/>
  <c r="O73" i="78"/>
  <c r="B73" i="78"/>
  <c r="O72" i="78"/>
  <c r="B72" i="78"/>
  <c r="O71" i="78"/>
  <c r="B71" i="78"/>
  <c r="O70" i="78"/>
  <c r="B70" i="78"/>
  <c r="O69" i="78"/>
  <c r="B69" i="78"/>
  <c r="O68" i="78"/>
  <c r="B68" i="78"/>
  <c r="O67" i="78"/>
  <c r="B67" i="78"/>
  <c r="O66" i="78"/>
  <c r="B66" i="78"/>
  <c r="O65" i="78"/>
  <c r="B65" i="78"/>
  <c r="O64" i="78"/>
  <c r="B64" i="78"/>
  <c r="O63" i="78"/>
  <c r="B63" i="78"/>
  <c r="O62" i="78"/>
  <c r="B62" i="78"/>
  <c r="O61" i="78"/>
  <c r="B61" i="78"/>
  <c r="O60" i="78"/>
  <c r="B60" i="78"/>
  <c r="O59" i="78"/>
  <c r="B59" i="78"/>
  <c r="O58" i="78"/>
  <c r="B58" i="78"/>
  <c r="O57" i="78"/>
  <c r="B57" i="78"/>
  <c r="O56" i="78"/>
  <c r="B56" i="78"/>
  <c r="O55" i="78"/>
  <c r="B55" i="78"/>
  <c r="O54" i="78"/>
  <c r="B54" i="78"/>
  <c r="O53" i="78"/>
  <c r="B53" i="78"/>
  <c r="O52" i="78"/>
  <c r="B52" i="78"/>
  <c r="O51" i="78"/>
  <c r="B51" i="78"/>
  <c r="O50" i="78"/>
  <c r="B50" i="78"/>
  <c r="O49" i="78"/>
  <c r="B49" i="78"/>
  <c r="O48" i="78"/>
  <c r="B48" i="78"/>
  <c r="O47" i="78"/>
  <c r="B47" i="78"/>
  <c r="O46" i="78"/>
  <c r="B46" i="78"/>
  <c r="O45" i="78"/>
  <c r="B45" i="78"/>
  <c r="O44" i="78"/>
  <c r="B44" i="78"/>
  <c r="O43" i="78"/>
  <c r="B43" i="78"/>
  <c r="O42" i="78"/>
  <c r="B42" i="78"/>
  <c r="O41" i="78"/>
  <c r="B41" i="78"/>
  <c r="O40" i="78"/>
  <c r="B40" i="78"/>
  <c r="O39" i="78"/>
  <c r="B39" i="78"/>
  <c r="O38" i="78"/>
  <c r="B38" i="78"/>
  <c r="O37" i="78"/>
  <c r="B37" i="78"/>
  <c r="O36" i="78"/>
  <c r="B36" i="78"/>
  <c r="O35" i="78"/>
  <c r="B35" i="78"/>
  <c r="O34" i="78"/>
  <c r="B34" i="78"/>
  <c r="O33" i="78"/>
  <c r="B33" i="78"/>
  <c r="O32" i="78"/>
  <c r="B32" i="78"/>
  <c r="O31" i="78"/>
  <c r="B31" i="78"/>
  <c r="O30" i="78"/>
  <c r="B30" i="78"/>
  <c r="O29" i="78"/>
  <c r="B29" i="78"/>
  <c r="O28" i="78"/>
  <c r="B28" i="78"/>
  <c r="O27" i="78"/>
  <c r="B27" i="78"/>
  <c r="O26" i="78"/>
  <c r="B26" i="78"/>
  <c r="O25" i="78"/>
  <c r="B25" i="78"/>
  <c r="O24" i="78"/>
  <c r="B24" i="78"/>
  <c r="O23" i="78"/>
  <c r="B23" i="78"/>
  <c r="O22" i="78"/>
  <c r="B22" i="78"/>
  <c r="O21" i="78"/>
  <c r="B21" i="78"/>
  <c r="O20" i="78"/>
  <c r="B20" i="78"/>
  <c r="O19" i="78"/>
  <c r="B19" i="78"/>
  <c r="O18" i="78"/>
  <c r="B18" i="78"/>
  <c r="O17" i="78"/>
  <c r="B17" i="78"/>
  <c r="O16" i="78"/>
  <c r="B16" i="78"/>
  <c r="O15" i="78"/>
  <c r="B15" i="78"/>
  <c r="O14" i="78"/>
  <c r="B14" i="78"/>
  <c r="O13" i="78"/>
  <c r="B13" i="78"/>
  <c r="O12" i="78"/>
  <c r="B12" i="78"/>
  <c r="B8" i="78"/>
  <c r="B6" i="78"/>
  <c r="B4" i="78"/>
  <c r="J3" i="78"/>
  <c r="D104" i="78" s="1"/>
  <c r="A141" i="77"/>
  <c r="E141" i="77" s="1"/>
  <c r="E140" i="77"/>
  <c r="A140" i="77"/>
  <c r="E139" i="77"/>
  <c r="A139" i="77"/>
  <c r="A138" i="77"/>
  <c r="E138" i="77" s="1"/>
  <c r="A137" i="77"/>
  <c r="E137" i="77" s="1"/>
  <c r="E136" i="77"/>
  <c r="A136" i="77"/>
  <c r="E135" i="77"/>
  <c r="A135" i="77"/>
  <c r="A134" i="77"/>
  <c r="E134" i="77" s="1"/>
  <c r="A133" i="77"/>
  <c r="E133" i="77" s="1"/>
  <c r="E132" i="77"/>
  <c r="A132" i="77"/>
  <c r="E131" i="77"/>
  <c r="A131" i="77"/>
  <c r="A130" i="77"/>
  <c r="E130" i="77" s="1"/>
  <c r="A129" i="77"/>
  <c r="E129" i="77" s="1"/>
  <c r="E128" i="77"/>
  <c r="A128" i="77"/>
  <c r="E127" i="77"/>
  <c r="A127" i="77"/>
  <c r="A126" i="77"/>
  <c r="E126" i="77" s="1"/>
  <c r="A125" i="77"/>
  <c r="E125" i="77" s="1"/>
  <c r="E124" i="77"/>
  <c r="A124" i="77"/>
  <c r="E123" i="77"/>
  <c r="A123" i="77"/>
  <c r="A122" i="77"/>
  <c r="E122" i="77" s="1"/>
  <c r="A121" i="77"/>
  <c r="E121" i="77" s="1"/>
  <c r="E120" i="77"/>
  <c r="A120" i="77"/>
  <c r="E119" i="77"/>
  <c r="A119" i="77"/>
  <c r="A118" i="77"/>
  <c r="E118" i="77" s="1"/>
  <c r="A117" i="77"/>
  <c r="E117" i="77" s="1"/>
  <c r="E116" i="77"/>
  <c r="A116" i="77"/>
  <c r="E115" i="77"/>
  <c r="A115" i="77"/>
  <c r="A114" i="77"/>
  <c r="E114" i="77" s="1"/>
  <c r="A113" i="77"/>
  <c r="E113" i="77" s="1"/>
  <c r="E112" i="77"/>
  <c r="A112" i="77"/>
  <c r="E111" i="77"/>
  <c r="A111" i="77"/>
  <c r="A110" i="77"/>
  <c r="E110" i="77" s="1"/>
  <c r="A109" i="77"/>
  <c r="E109" i="77" s="1"/>
  <c r="E108" i="77"/>
  <c r="A108" i="77"/>
  <c r="E107" i="77"/>
  <c r="A107" i="77"/>
  <c r="A106" i="77"/>
  <c r="E106" i="77" s="1"/>
  <c r="A105" i="77"/>
  <c r="E105" i="77" s="1"/>
  <c r="C104" i="77"/>
  <c r="O100" i="77"/>
  <c r="B100" i="77"/>
  <c r="O99" i="77"/>
  <c r="B99" i="77"/>
  <c r="O98" i="77"/>
  <c r="B98" i="77"/>
  <c r="O97" i="77"/>
  <c r="B97" i="77"/>
  <c r="O96" i="77"/>
  <c r="B96" i="77"/>
  <c r="O95" i="77"/>
  <c r="B95" i="77"/>
  <c r="O94" i="77"/>
  <c r="B94" i="77"/>
  <c r="O93" i="77"/>
  <c r="B93" i="77"/>
  <c r="O92" i="77"/>
  <c r="B92" i="77"/>
  <c r="O91" i="77"/>
  <c r="B91" i="77"/>
  <c r="O90" i="77"/>
  <c r="B90" i="77"/>
  <c r="O89" i="77"/>
  <c r="B89" i="77"/>
  <c r="O88" i="77"/>
  <c r="B88" i="77"/>
  <c r="O87" i="77"/>
  <c r="B87" i="77"/>
  <c r="O86" i="77"/>
  <c r="B86" i="77"/>
  <c r="O85" i="77"/>
  <c r="B85" i="77"/>
  <c r="O84" i="77"/>
  <c r="B84" i="77"/>
  <c r="O83" i="77"/>
  <c r="B83" i="77"/>
  <c r="O82" i="77"/>
  <c r="B82" i="77"/>
  <c r="O81" i="77"/>
  <c r="B81" i="77"/>
  <c r="O80" i="77"/>
  <c r="B80" i="77"/>
  <c r="O79" i="77"/>
  <c r="B79" i="77"/>
  <c r="O78" i="77"/>
  <c r="B78" i="77"/>
  <c r="O77" i="77"/>
  <c r="B77" i="77"/>
  <c r="O76" i="77"/>
  <c r="B76" i="77"/>
  <c r="O75" i="77"/>
  <c r="B75" i="77"/>
  <c r="O74" i="77"/>
  <c r="B74" i="77"/>
  <c r="O73" i="77"/>
  <c r="B73" i="77"/>
  <c r="O72" i="77"/>
  <c r="B72" i="77"/>
  <c r="O71" i="77"/>
  <c r="B71" i="77"/>
  <c r="O70" i="77"/>
  <c r="B70" i="77"/>
  <c r="O69" i="77"/>
  <c r="B69" i="77"/>
  <c r="O68" i="77"/>
  <c r="B68" i="77"/>
  <c r="O67" i="77"/>
  <c r="B67" i="77"/>
  <c r="O66" i="77"/>
  <c r="B66" i="77"/>
  <c r="O65" i="77"/>
  <c r="B65" i="77"/>
  <c r="O64" i="77"/>
  <c r="B64" i="77"/>
  <c r="O63" i="77"/>
  <c r="B63" i="77"/>
  <c r="O62" i="77"/>
  <c r="B62" i="77"/>
  <c r="O61" i="77"/>
  <c r="B61" i="77"/>
  <c r="O60" i="77"/>
  <c r="B60" i="77"/>
  <c r="O59" i="77"/>
  <c r="B59" i="77"/>
  <c r="O58" i="77"/>
  <c r="B58" i="77"/>
  <c r="O57" i="77"/>
  <c r="B57" i="77"/>
  <c r="O56" i="77"/>
  <c r="B56" i="77"/>
  <c r="O55" i="77"/>
  <c r="B55" i="77"/>
  <c r="O54" i="77"/>
  <c r="B54" i="77"/>
  <c r="O53" i="77"/>
  <c r="B53" i="77"/>
  <c r="O52" i="77"/>
  <c r="B52" i="77"/>
  <c r="O51" i="77"/>
  <c r="B51" i="77"/>
  <c r="O50" i="77"/>
  <c r="B50" i="77"/>
  <c r="O49" i="77"/>
  <c r="B49" i="77"/>
  <c r="O48" i="77"/>
  <c r="B48" i="77"/>
  <c r="O47" i="77"/>
  <c r="B47" i="77"/>
  <c r="O46" i="77"/>
  <c r="B46" i="77"/>
  <c r="O45" i="77"/>
  <c r="B45" i="77"/>
  <c r="O44" i="77"/>
  <c r="B44" i="77"/>
  <c r="O43" i="77"/>
  <c r="B43" i="77"/>
  <c r="O42" i="77"/>
  <c r="B42" i="77"/>
  <c r="O41" i="77"/>
  <c r="B41" i="77"/>
  <c r="O40" i="77"/>
  <c r="B40" i="77"/>
  <c r="O39" i="77"/>
  <c r="B39" i="77"/>
  <c r="O38" i="77"/>
  <c r="B38" i="77"/>
  <c r="O37" i="77"/>
  <c r="B37" i="77"/>
  <c r="O36" i="77"/>
  <c r="B36" i="77"/>
  <c r="O35" i="77"/>
  <c r="B35" i="77"/>
  <c r="O34" i="77"/>
  <c r="B34" i="77"/>
  <c r="O33" i="77"/>
  <c r="B33" i="77"/>
  <c r="O32" i="77"/>
  <c r="B32" i="77"/>
  <c r="O31" i="77"/>
  <c r="B31" i="77"/>
  <c r="O30" i="77"/>
  <c r="B30" i="77"/>
  <c r="O29" i="77"/>
  <c r="B29" i="77"/>
  <c r="O28" i="77"/>
  <c r="B28" i="77"/>
  <c r="O27" i="77"/>
  <c r="B27" i="77"/>
  <c r="O26" i="77"/>
  <c r="B26" i="77"/>
  <c r="O25" i="77"/>
  <c r="B25" i="77"/>
  <c r="O24" i="77"/>
  <c r="B24" i="77"/>
  <c r="O23" i="77"/>
  <c r="B23" i="77"/>
  <c r="O22" i="77"/>
  <c r="B22" i="77"/>
  <c r="O21" i="77"/>
  <c r="B21" i="77"/>
  <c r="O20" i="77"/>
  <c r="B20" i="77"/>
  <c r="O19" i="77"/>
  <c r="B19" i="77"/>
  <c r="O18" i="77"/>
  <c r="B18" i="77"/>
  <c r="O17" i="77"/>
  <c r="B17" i="77"/>
  <c r="O16" i="77"/>
  <c r="B16" i="77"/>
  <c r="O15" i="77"/>
  <c r="B15" i="77"/>
  <c r="O14" i="77"/>
  <c r="B14" i="77"/>
  <c r="O13" i="77"/>
  <c r="B13" i="77"/>
  <c r="O12" i="77"/>
  <c r="B12" i="77"/>
  <c r="B8" i="77"/>
  <c r="B6" i="77"/>
  <c r="B4" i="77"/>
  <c r="A103" i="77" s="1"/>
  <c r="J3" i="77"/>
  <c r="D104" i="77" s="1"/>
  <c r="A141" i="76"/>
  <c r="E141" i="76" s="1"/>
  <c r="A140" i="76"/>
  <c r="E140" i="76" s="1"/>
  <c r="A139" i="76"/>
  <c r="E139" i="76" s="1"/>
  <c r="A138" i="76"/>
  <c r="E138" i="76" s="1"/>
  <c r="A137" i="76"/>
  <c r="E137" i="76" s="1"/>
  <c r="A136" i="76"/>
  <c r="E136" i="76" s="1"/>
  <c r="A135" i="76"/>
  <c r="E135" i="76" s="1"/>
  <c r="A134" i="76"/>
  <c r="E134" i="76" s="1"/>
  <c r="A133" i="76"/>
  <c r="E133" i="76" s="1"/>
  <c r="A132" i="76"/>
  <c r="E132" i="76" s="1"/>
  <c r="A131" i="76"/>
  <c r="E131" i="76" s="1"/>
  <c r="A130" i="76"/>
  <c r="E130" i="76" s="1"/>
  <c r="A129" i="76"/>
  <c r="E129" i="76" s="1"/>
  <c r="A128" i="76"/>
  <c r="E128" i="76" s="1"/>
  <c r="A127" i="76"/>
  <c r="E127" i="76" s="1"/>
  <c r="A126" i="76"/>
  <c r="E126" i="76" s="1"/>
  <c r="A125" i="76"/>
  <c r="E125" i="76" s="1"/>
  <c r="A124" i="76"/>
  <c r="E124" i="76" s="1"/>
  <c r="A123" i="76"/>
  <c r="E123" i="76" s="1"/>
  <c r="A122" i="76"/>
  <c r="E122" i="76" s="1"/>
  <c r="A121" i="76"/>
  <c r="E121" i="76" s="1"/>
  <c r="A120" i="76"/>
  <c r="E120" i="76" s="1"/>
  <c r="A119" i="76"/>
  <c r="E119" i="76" s="1"/>
  <c r="A118" i="76"/>
  <c r="E118" i="76" s="1"/>
  <c r="A117" i="76"/>
  <c r="E117" i="76" s="1"/>
  <c r="A116" i="76"/>
  <c r="E116" i="76" s="1"/>
  <c r="A115" i="76"/>
  <c r="E115" i="76" s="1"/>
  <c r="A114" i="76"/>
  <c r="E114" i="76" s="1"/>
  <c r="A113" i="76"/>
  <c r="E113" i="76" s="1"/>
  <c r="A112" i="76"/>
  <c r="E112" i="76" s="1"/>
  <c r="A111" i="76"/>
  <c r="E111" i="76" s="1"/>
  <c r="A110" i="76"/>
  <c r="E110" i="76" s="1"/>
  <c r="A109" i="76"/>
  <c r="E109" i="76" s="1"/>
  <c r="A108" i="76"/>
  <c r="E108" i="76" s="1"/>
  <c r="A107" i="76"/>
  <c r="E107" i="76" s="1"/>
  <c r="A106" i="76"/>
  <c r="E106" i="76" s="1"/>
  <c r="A105" i="76"/>
  <c r="E105" i="76" s="1"/>
  <c r="C104" i="76"/>
  <c r="A103" i="76"/>
  <c r="O100" i="76"/>
  <c r="B100" i="76"/>
  <c r="O99" i="76"/>
  <c r="B99" i="76"/>
  <c r="O98" i="76"/>
  <c r="B98" i="76"/>
  <c r="O97" i="76"/>
  <c r="B97" i="76"/>
  <c r="O96" i="76"/>
  <c r="B96" i="76"/>
  <c r="O95" i="76"/>
  <c r="B95" i="76"/>
  <c r="O94" i="76"/>
  <c r="B94" i="76"/>
  <c r="O93" i="76"/>
  <c r="B93" i="76"/>
  <c r="O92" i="76"/>
  <c r="B92" i="76"/>
  <c r="O91" i="76"/>
  <c r="B91" i="76"/>
  <c r="O90" i="76"/>
  <c r="B90" i="76"/>
  <c r="O89" i="76"/>
  <c r="B89" i="76"/>
  <c r="O88" i="76"/>
  <c r="B88" i="76"/>
  <c r="O87" i="76"/>
  <c r="B87" i="76"/>
  <c r="O86" i="76"/>
  <c r="B86" i="76"/>
  <c r="O85" i="76"/>
  <c r="B85" i="76"/>
  <c r="O84" i="76"/>
  <c r="B84" i="76"/>
  <c r="O83" i="76"/>
  <c r="B83" i="76"/>
  <c r="O82" i="76"/>
  <c r="B82" i="76"/>
  <c r="O81" i="76"/>
  <c r="B81" i="76"/>
  <c r="O80" i="76"/>
  <c r="B80" i="76"/>
  <c r="O79" i="76"/>
  <c r="B79" i="76"/>
  <c r="O78" i="76"/>
  <c r="B78" i="76"/>
  <c r="O77" i="76"/>
  <c r="B77" i="76"/>
  <c r="O76" i="76"/>
  <c r="B76" i="76"/>
  <c r="O75" i="76"/>
  <c r="B75" i="76"/>
  <c r="O74" i="76"/>
  <c r="B74" i="76"/>
  <c r="O73" i="76"/>
  <c r="B73" i="76"/>
  <c r="O72" i="76"/>
  <c r="B72" i="76"/>
  <c r="O71" i="76"/>
  <c r="B71" i="76"/>
  <c r="O70" i="76"/>
  <c r="B70" i="76"/>
  <c r="O69" i="76"/>
  <c r="B69" i="76"/>
  <c r="O68" i="76"/>
  <c r="B68" i="76"/>
  <c r="O67" i="76"/>
  <c r="B67" i="76"/>
  <c r="O66" i="76"/>
  <c r="B66" i="76"/>
  <c r="O65" i="76"/>
  <c r="B65" i="76"/>
  <c r="O64" i="76"/>
  <c r="B64" i="76"/>
  <c r="O63" i="76"/>
  <c r="B63" i="76"/>
  <c r="O62" i="76"/>
  <c r="B62" i="76"/>
  <c r="O61" i="76"/>
  <c r="B61" i="76"/>
  <c r="O60" i="76"/>
  <c r="B60" i="76"/>
  <c r="O59" i="76"/>
  <c r="B59" i="76"/>
  <c r="O58" i="76"/>
  <c r="B58" i="76"/>
  <c r="O57" i="76"/>
  <c r="B57" i="76"/>
  <c r="O56" i="76"/>
  <c r="B56" i="76"/>
  <c r="O55" i="76"/>
  <c r="B55" i="76"/>
  <c r="O54" i="76"/>
  <c r="B54" i="76"/>
  <c r="O53" i="76"/>
  <c r="B53" i="76"/>
  <c r="O52" i="76"/>
  <c r="B52" i="76"/>
  <c r="O51" i="76"/>
  <c r="B51" i="76"/>
  <c r="O50" i="76"/>
  <c r="B50" i="76"/>
  <c r="O49" i="76"/>
  <c r="B49" i="76"/>
  <c r="O48" i="76"/>
  <c r="B48" i="76"/>
  <c r="O47" i="76"/>
  <c r="B47" i="76"/>
  <c r="O46" i="76"/>
  <c r="B46" i="76"/>
  <c r="O45" i="76"/>
  <c r="B45" i="76"/>
  <c r="O44" i="76"/>
  <c r="B44" i="76"/>
  <c r="O43" i="76"/>
  <c r="B43" i="76"/>
  <c r="O42" i="76"/>
  <c r="B42" i="76"/>
  <c r="O41" i="76"/>
  <c r="B41" i="76"/>
  <c r="O40" i="76"/>
  <c r="B40" i="76"/>
  <c r="O39" i="76"/>
  <c r="B39" i="76"/>
  <c r="O38" i="76"/>
  <c r="B38" i="76"/>
  <c r="O37" i="76"/>
  <c r="B37" i="76"/>
  <c r="O36" i="76"/>
  <c r="B36" i="76"/>
  <c r="O35" i="76"/>
  <c r="B35" i="76"/>
  <c r="O34" i="76"/>
  <c r="B34" i="76"/>
  <c r="O33" i="76"/>
  <c r="B33" i="76"/>
  <c r="O32" i="76"/>
  <c r="B32" i="76"/>
  <c r="O31" i="76"/>
  <c r="B31" i="76"/>
  <c r="O30" i="76"/>
  <c r="B30" i="76"/>
  <c r="O29" i="76"/>
  <c r="B29" i="76"/>
  <c r="O28" i="76"/>
  <c r="B28" i="76"/>
  <c r="O27" i="76"/>
  <c r="B27" i="76"/>
  <c r="O26" i="76"/>
  <c r="B26" i="76"/>
  <c r="O25" i="76"/>
  <c r="B25" i="76"/>
  <c r="O24" i="76"/>
  <c r="B24" i="76"/>
  <c r="O23" i="76"/>
  <c r="B23" i="76"/>
  <c r="O22" i="76"/>
  <c r="B22" i="76"/>
  <c r="O21" i="76"/>
  <c r="B21" i="76"/>
  <c r="O20" i="76"/>
  <c r="B20" i="76"/>
  <c r="O19" i="76"/>
  <c r="B19" i="76"/>
  <c r="O18" i="76"/>
  <c r="B18" i="76"/>
  <c r="O17" i="76"/>
  <c r="B17" i="76"/>
  <c r="O16" i="76"/>
  <c r="B16" i="76"/>
  <c r="O15" i="76"/>
  <c r="B15" i="76"/>
  <c r="O14" i="76"/>
  <c r="B14" i="76"/>
  <c r="O13" i="76"/>
  <c r="B13" i="76"/>
  <c r="O12" i="76"/>
  <c r="B12" i="76"/>
  <c r="B8" i="76"/>
  <c r="B6" i="76"/>
  <c r="B4" i="76"/>
  <c r="J3" i="76"/>
  <c r="D104" i="76" s="1"/>
  <c r="E141" i="75"/>
  <c r="A141" i="75"/>
  <c r="A140" i="75"/>
  <c r="E140" i="75" s="1"/>
  <c r="A139" i="75"/>
  <c r="E139" i="75" s="1"/>
  <c r="A138" i="75"/>
  <c r="E138" i="75" s="1"/>
  <c r="E137" i="75"/>
  <c r="A137" i="75"/>
  <c r="A136" i="75"/>
  <c r="E136" i="75" s="1"/>
  <c r="A135" i="75"/>
  <c r="E135" i="75" s="1"/>
  <c r="A134" i="75"/>
  <c r="E134" i="75" s="1"/>
  <c r="E133" i="75"/>
  <c r="A133" i="75"/>
  <c r="A132" i="75"/>
  <c r="E132" i="75" s="1"/>
  <c r="A131" i="75"/>
  <c r="E131" i="75" s="1"/>
  <c r="A130" i="75"/>
  <c r="E130" i="75" s="1"/>
  <c r="E129" i="75"/>
  <c r="A129" i="75"/>
  <c r="A128" i="75"/>
  <c r="E128" i="75" s="1"/>
  <c r="A127" i="75"/>
  <c r="E127" i="75" s="1"/>
  <c r="A126" i="75"/>
  <c r="E126" i="75" s="1"/>
  <c r="E125" i="75"/>
  <c r="A125" i="75"/>
  <c r="A124" i="75"/>
  <c r="E124" i="75" s="1"/>
  <c r="A123" i="75"/>
  <c r="E123" i="75" s="1"/>
  <c r="A122" i="75"/>
  <c r="E122" i="75" s="1"/>
  <c r="E121" i="75"/>
  <c r="A121" i="75"/>
  <c r="A120" i="75"/>
  <c r="E120" i="75" s="1"/>
  <c r="A119" i="75"/>
  <c r="E119" i="75" s="1"/>
  <c r="A118" i="75"/>
  <c r="E118" i="75" s="1"/>
  <c r="E117" i="75"/>
  <c r="A117" i="75"/>
  <c r="A116" i="75"/>
  <c r="E116" i="75" s="1"/>
  <c r="A115" i="75"/>
  <c r="E115" i="75" s="1"/>
  <c r="A114" i="75"/>
  <c r="E114" i="75" s="1"/>
  <c r="E113" i="75"/>
  <c r="A113" i="75"/>
  <c r="A112" i="75"/>
  <c r="E112" i="75" s="1"/>
  <c r="A111" i="75"/>
  <c r="E111" i="75" s="1"/>
  <c r="A110" i="75"/>
  <c r="E110" i="75" s="1"/>
  <c r="E109" i="75"/>
  <c r="A109" i="75"/>
  <c r="A108" i="75"/>
  <c r="E108" i="75" s="1"/>
  <c r="A107" i="75"/>
  <c r="E107" i="75" s="1"/>
  <c r="A106" i="75"/>
  <c r="E106" i="75" s="1"/>
  <c r="E105" i="75"/>
  <c r="A105" i="75"/>
  <c r="C104" i="75"/>
  <c r="A103" i="75"/>
  <c r="O100" i="75"/>
  <c r="B100" i="75"/>
  <c r="O99" i="75"/>
  <c r="B99" i="75"/>
  <c r="O98" i="75"/>
  <c r="B98" i="75"/>
  <c r="O97" i="75"/>
  <c r="B97" i="75"/>
  <c r="O96" i="75"/>
  <c r="B96" i="75"/>
  <c r="O95" i="75"/>
  <c r="B95" i="75"/>
  <c r="O94" i="75"/>
  <c r="B94" i="75"/>
  <c r="O93" i="75"/>
  <c r="B93" i="75"/>
  <c r="O92" i="75"/>
  <c r="B92" i="75"/>
  <c r="O91" i="75"/>
  <c r="B91" i="75"/>
  <c r="O90" i="75"/>
  <c r="B90" i="75"/>
  <c r="O89" i="75"/>
  <c r="B89" i="75"/>
  <c r="O88" i="75"/>
  <c r="B88" i="75"/>
  <c r="O87" i="75"/>
  <c r="B87" i="75"/>
  <c r="O86" i="75"/>
  <c r="B86" i="75"/>
  <c r="O85" i="75"/>
  <c r="B85" i="75"/>
  <c r="O84" i="75"/>
  <c r="B84" i="75"/>
  <c r="O83" i="75"/>
  <c r="B83" i="75"/>
  <c r="O82" i="75"/>
  <c r="B82" i="75"/>
  <c r="O81" i="75"/>
  <c r="B81" i="75"/>
  <c r="O80" i="75"/>
  <c r="B80" i="75"/>
  <c r="O79" i="75"/>
  <c r="B79" i="75"/>
  <c r="O78" i="75"/>
  <c r="B78" i="75"/>
  <c r="O77" i="75"/>
  <c r="B77" i="75"/>
  <c r="O76" i="75"/>
  <c r="B76" i="75"/>
  <c r="O75" i="75"/>
  <c r="B75" i="75"/>
  <c r="O74" i="75"/>
  <c r="B74" i="75"/>
  <c r="O73" i="75"/>
  <c r="B73" i="75"/>
  <c r="O72" i="75"/>
  <c r="B72" i="75"/>
  <c r="O71" i="75"/>
  <c r="B71" i="75"/>
  <c r="O70" i="75"/>
  <c r="B70" i="75"/>
  <c r="O69" i="75"/>
  <c r="B69" i="75"/>
  <c r="O68" i="75"/>
  <c r="B68" i="75"/>
  <c r="O67" i="75"/>
  <c r="B67" i="75"/>
  <c r="O66" i="75"/>
  <c r="B66" i="75"/>
  <c r="O65" i="75"/>
  <c r="B65" i="75"/>
  <c r="O64" i="75"/>
  <c r="B64" i="75"/>
  <c r="O63" i="75"/>
  <c r="B63" i="75"/>
  <c r="O62" i="75"/>
  <c r="B62" i="75"/>
  <c r="O61" i="75"/>
  <c r="B61" i="75"/>
  <c r="O60" i="75"/>
  <c r="B60" i="75"/>
  <c r="O59" i="75"/>
  <c r="B59" i="75"/>
  <c r="O58" i="75"/>
  <c r="B58" i="75"/>
  <c r="O57" i="75"/>
  <c r="B57" i="75"/>
  <c r="O56" i="75"/>
  <c r="B56" i="75"/>
  <c r="O55" i="75"/>
  <c r="B55" i="75"/>
  <c r="O54" i="75"/>
  <c r="B54" i="75"/>
  <c r="O53" i="75"/>
  <c r="B53" i="75"/>
  <c r="O52" i="75"/>
  <c r="B52" i="75"/>
  <c r="O51" i="75"/>
  <c r="B51" i="75"/>
  <c r="O50" i="75"/>
  <c r="B50" i="75"/>
  <c r="O49" i="75"/>
  <c r="B49" i="75"/>
  <c r="O48" i="75"/>
  <c r="B48" i="75"/>
  <c r="O47" i="75"/>
  <c r="B47" i="75"/>
  <c r="O46" i="75"/>
  <c r="B46" i="75"/>
  <c r="O45" i="75"/>
  <c r="B45" i="75"/>
  <c r="O44" i="75"/>
  <c r="B44" i="75"/>
  <c r="O43" i="75"/>
  <c r="B43" i="75"/>
  <c r="O42" i="75"/>
  <c r="B42" i="75"/>
  <c r="O41" i="75"/>
  <c r="B41" i="75"/>
  <c r="O40" i="75"/>
  <c r="B40" i="75"/>
  <c r="O39" i="75"/>
  <c r="B39" i="75"/>
  <c r="O38" i="75"/>
  <c r="B38" i="75"/>
  <c r="O37" i="75"/>
  <c r="B37" i="75"/>
  <c r="O36" i="75"/>
  <c r="B36" i="75"/>
  <c r="O35" i="75"/>
  <c r="B35" i="75"/>
  <c r="O34" i="75"/>
  <c r="B34" i="75"/>
  <c r="O33" i="75"/>
  <c r="B33" i="75"/>
  <c r="O32" i="75"/>
  <c r="B32" i="75"/>
  <c r="O31" i="75"/>
  <c r="B31" i="75"/>
  <c r="O30" i="75"/>
  <c r="B30" i="75"/>
  <c r="O29" i="75"/>
  <c r="B29" i="75"/>
  <c r="O28" i="75"/>
  <c r="B28" i="75"/>
  <c r="O27" i="75"/>
  <c r="B27" i="75"/>
  <c r="O26" i="75"/>
  <c r="B26" i="75"/>
  <c r="O25" i="75"/>
  <c r="B25" i="75"/>
  <c r="O24" i="75"/>
  <c r="B24" i="75"/>
  <c r="O23" i="75"/>
  <c r="B23" i="75"/>
  <c r="O22" i="75"/>
  <c r="B22" i="75"/>
  <c r="O21" i="75"/>
  <c r="B21" i="75"/>
  <c r="O20" i="75"/>
  <c r="B20" i="75"/>
  <c r="O19" i="75"/>
  <c r="B19" i="75"/>
  <c r="O18" i="75"/>
  <c r="B18" i="75"/>
  <c r="O17" i="75"/>
  <c r="B17" i="75"/>
  <c r="O16" i="75"/>
  <c r="B16" i="75"/>
  <c r="O15" i="75"/>
  <c r="B15" i="75"/>
  <c r="O14" i="75"/>
  <c r="B14" i="75"/>
  <c r="O13" i="75"/>
  <c r="B13" i="75"/>
  <c r="O12" i="75"/>
  <c r="B12" i="75"/>
  <c r="B8" i="75"/>
  <c r="B6" i="75"/>
  <c r="B4" i="75"/>
  <c r="J3" i="75"/>
  <c r="D104" i="75" s="1"/>
  <c r="A141" i="74"/>
  <c r="E141" i="74" s="1"/>
  <c r="A140" i="74"/>
  <c r="E140" i="74" s="1"/>
  <c r="E139" i="74"/>
  <c r="A139" i="74"/>
  <c r="A138" i="74"/>
  <c r="E138" i="74" s="1"/>
  <c r="A137" i="74"/>
  <c r="E137" i="74" s="1"/>
  <c r="A136" i="74"/>
  <c r="E136" i="74" s="1"/>
  <c r="E135" i="74"/>
  <c r="A135" i="74"/>
  <c r="A134" i="74"/>
  <c r="E134" i="74" s="1"/>
  <c r="A133" i="74"/>
  <c r="E133" i="74" s="1"/>
  <c r="A132" i="74"/>
  <c r="E132" i="74" s="1"/>
  <c r="E131" i="74"/>
  <c r="A131" i="74"/>
  <c r="A130" i="74"/>
  <c r="E130" i="74" s="1"/>
  <c r="A129" i="74"/>
  <c r="E129" i="74" s="1"/>
  <c r="A128" i="74"/>
  <c r="E128" i="74" s="1"/>
  <c r="E127" i="74"/>
  <c r="A127" i="74"/>
  <c r="A126" i="74"/>
  <c r="E126" i="74" s="1"/>
  <c r="A125" i="74"/>
  <c r="E125" i="74" s="1"/>
  <c r="A124" i="74"/>
  <c r="E124" i="74" s="1"/>
  <c r="E123" i="74"/>
  <c r="A123" i="74"/>
  <c r="A122" i="74"/>
  <c r="E122" i="74" s="1"/>
  <c r="A121" i="74"/>
  <c r="E121" i="74" s="1"/>
  <c r="A120" i="74"/>
  <c r="E120" i="74" s="1"/>
  <c r="E119" i="74"/>
  <c r="A119" i="74"/>
  <c r="A118" i="74"/>
  <c r="E118" i="74" s="1"/>
  <c r="A117" i="74"/>
  <c r="E117" i="74" s="1"/>
  <c r="A116" i="74"/>
  <c r="E116" i="74" s="1"/>
  <c r="E115" i="74"/>
  <c r="A115" i="74"/>
  <c r="A114" i="74"/>
  <c r="E114" i="74" s="1"/>
  <c r="A113" i="74"/>
  <c r="E113" i="74" s="1"/>
  <c r="A112" i="74"/>
  <c r="E112" i="74" s="1"/>
  <c r="E111" i="74"/>
  <c r="A111" i="74"/>
  <c r="A110" i="74"/>
  <c r="E110" i="74" s="1"/>
  <c r="A109" i="74"/>
  <c r="E109" i="74" s="1"/>
  <c r="A108" i="74"/>
  <c r="E108" i="74" s="1"/>
  <c r="E107" i="74"/>
  <c r="A107" i="74"/>
  <c r="A106" i="74"/>
  <c r="E106" i="74" s="1"/>
  <c r="A105" i="74"/>
  <c r="E105" i="74" s="1"/>
  <c r="C104" i="74"/>
  <c r="O100" i="74"/>
  <c r="B100" i="74"/>
  <c r="O99" i="74"/>
  <c r="B99" i="74"/>
  <c r="O98" i="74"/>
  <c r="B98" i="74"/>
  <c r="O97" i="74"/>
  <c r="B97" i="74"/>
  <c r="O96" i="74"/>
  <c r="B96" i="74"/>
  <c r="O95" i="74"/>
  <c r="B95" i="74"/>
  <c r="O94" i="74"/>
  <c r="B94" i="74"/>
  <c r="O93" i="74"/>
  <c r="B93" i="74"/>
  <c r="O92" i="74"/>
  <c r="B92" i="74"/>
  <c r="O91" i="74"/>
  <c r="B91" i="74"/>
  <c r="O90" i="74"/>
  <c r="B90" i="74"/>
  <c r="O89" i="74"/>
  <c r="B89" i="74"/>
  <c r="O88" i="74"/>
  <c r="B88" i="74"/>
  <c r="O87" i="74"/>
  <c r="B87" i="74"/>
  <c r="O86" i="74"/>
  <c r="B86" i="74"/>
  <c r="O85" i="74"/>
  <c r="B85" i="74"/>
  <c r="O84" i="74"/>
  <c r="B84" i="74"/>
  <c r="O83" i="74"/>
  <c r="B83" i="74"/>
  <c r="O82" i="74"/>
  <c r="B82" i="74"/>
  <c r="O81" i="74"/>
  <c r="B81" i="74"/>
  <c r="O80" i="74"/>
  <c r="B80" i="74"/>
  <c r="O79" i="74"/>
  <c r="B79" i="74"/>
  <c r="O78" i="74"/>
  <c r="B78" i="74"/>
  <c r="O77" i="74"/>
  <c r="B77" i="74"/>
  <c r="O76" i="74"/>
  <c r="B76" i="74"/>
  <c r="O75" i="74"/>
  <c r="B75" i="74"/>
  <c r="O74" i="74"/>
  <c r="B74" i="74"/>
  <c r="O73" i="74"/>
  <c r="B73" i="74"/>
  <c r="O72" i="74"/>
  <c r="B72" i="74"/>
  <c r="O71" i="74"/>
  <c r="B71" i="74"/>
  <c r="O70" i="74"/>
  <c r="B70" i="74"/>
  <c r="O69" i="74"/>
  <c r="B69" i="74"/>
  <c r="O68" i="74"/>
  <c r="B68" i="74"/>
  <c r="O67" i="74"/>
  <c r="B67" i="74"/>
  <c r="O66" i="74"/>
  <c r="B66" i="74"/>
  <c r="O65" i="74"/>
  <c r="B65" i="74"/>
  <c r="O64" i="74"/>
  <c r="B64" i="74"/>
  <c r="O63" i="74"/>
  <c r="B63" i="74"/>
  <c r="O62" i="74"/>
  <c r="B62" i="74"/>
  <c r="O61" i="74"/>
  <c r="B61" i="74"/>
  <c r="O60" i="74"/>
  <c r="B60" i="74"/>
  <c r="O59" i="74"/>
  <c r="B59" i="74"/>
  <c r="O58" i="74"/>
  <c r="B58" i="74"/>
  <c r="O57" i="74"/>
  <c r="B57" i="74"/>
  <c r="O56" i="74"/>
  <c r="B56" i="74"/>
  <c r="O55" i="74"/>
  <c r="B55" i="74"/>
  <c r="O54" i="74"/>
  <c r="B54" i="74"/>
  <c r="O53" i="74"/>
  <c r="B53" i="74"/>
  <c r="O52" i="74"/>
  <c r="B52" i="74"/>
  <c r="O51" i="74"/>
  <c r="B51" i="74"/>
  <c r="O50" i="74"/>
  <c r="B50" i="74"/>
  <c r="O49" i="74"/>
  <c r="B49" i="74"/>
  <c r="O48" i="74"/>
  <c r="B48" i="74"/>
  <c r="O47" i="74"/>
  <c r="B47" i="74"/>
  <c r="O46" i="74"/>
  <c r="B46" i="74"/>
  <c r="O45" i="74"/>
  <c r="B45" i="74"/>
  <c r="O44" i="74"/>
  <c r="B44" i="74"/>
  <c r="O43" i="74"/>
  <c r="B43" i="74"/>
  <c r="O42" i="74"/>
  <c r="B42" i="74"/>
  <c r="O41" i="74"/>
  <c r="B41" i="74"/>
  <c r="O40" i="74"/>
  <c r="B40" i="74"/>
  <c r="O39" i="74"/>
  <c r="B39" i="74"/>
  <c r="O38" i="74"/>
  <c r="B38" i="74"/>
  <c r="O37" i="74"/>
  <c r="B37" i="74"/>
  <c r="O36" i="74"/>
  <c r="B36" i="74"/>
  <c r="O35" i="74"/>
  <c r="B35" i="74"/>
  <c r="O34" i="74"/>
  <c r="B34" i="74"/>
  <c r="O33" i="74"/>
  <c r="B33" i="74"/>
  <c r="O32" i="74"/>
  <c r="B32" i="74"/>
  <c r="O31" i="74"/>
  <c r="B31" i="74"/>
  <c r="O30" i="74"/>
  <c r="B30" i="74"/>
  <c r="O29" i="74"/>
  <c r="B29" i="74"/>
  <c r="O28" i="74"/>
  <c r="B28" i="74"/>
  <c r="O27" i="74"/>
  <c r="B27" i="74"/>
  <c r="O26" i="74"/>
  <c r="B26" i="74"/>
  <c r="O25" i="74"/>
  <c r="B25" i="74"/>
  <c r="O24" i="74"/>
  <c r="B24" i="74"/>
  <c r="O23" i="74"/>
  <c r="B23" i="74"/>
  <c r="O22" i="74"/>
  <c r="B22" i="74"/>
  <c r="O21" i="74"/>
  <c r="B21" i="74"/>
  <c r="O20" i="74"/>
  <c r="B20" i="74"/>
  <c r="O19" i="74"/>
  <c r="B19" i="74"/>
  <c r="O18" i="74"/>
  <c r="B18" i="74"/>
  <c r="O17" i="74"/>
  <c r="B17" i="74"/>
  <c r="O16" i="74"/>
  <c r="B16" i="74"/>
  <c r="O15" i="74"/>
  <c r="B15" i="74"/>
  <c r="O14" i="74"/>
  <c r="B14" i="74"/>
  <c r="O13" i="74"/>
  <c r="B13" i="74"/>
  <c r="O12" i="74"/>
  <c r="B12" i="74"/>
  <c r="B8" i="74"/>
  <c r="B6" i="74"/>
  <c r="B4" i="74"/>
  <c r="A103" i="74" s="1"/>
  <c r="J3" i="74"/>
  <c r="D104" i="74" s="1"/>
  <c r="A141" i="73"/>
  <c r="E141" i="73" s="1"/>
  <c r="A140" i="73"/>
  <c r="E140" i="73" s="1"/>
  <c r="A139" i="73"/>
  <c r="E139" i="73" s="1"/>
  <c r="A138" i="73"/>
  <c r="E138" i="73" s="1"/>
  <c r="A137" i="73"/>
  <c r="E137" i="73" s="1"/>
  <c r="A136" i="73"/>
  <c r="E136" i="73" s="1"/>
  <c r="A135" i="73"/>
  <c r="E135" i="73" s="1"/>
  <c r="A134" i="73"/>
  <c r="E134" i="73" s="1"/>
  <c r="A133" i="73"/>
  <c r="E133" i="73" s="1"/>
  <c r="A132" i="73"/>
  <c r="E132" i="73" s="1"/>
  <c r="A131" i="73"/>
  <c r="E131" i="73" s="1"/>
  <c r="A130" i="73"/>
  <c r="E130" i="73" s="1"/>
  <c r="A129" i="73"/>
  <c r="E129" i="73" s="1"/>
  <c r="A128" i="73"/>
  <c r="E128" i="73" s="1"/>
  <c r="A127" i="73"/>
  <c r="E127" i="73" s="1"/>
  <c r="A126" i="73"/>
  <c r="E126" i="73" s="1"/>
  <c r="A125" i="73"/>
  <c r="E125" i="73" s="1"/>
  <c r="A124" i="73"/>
  <c r="E124" i="73" s="1"/>
  <c r="A123" i="73"/>
  <c r="E123" i="73" s="1"/>
  <c r="A122" i="73"/>
  <c r="E122" i="73" s="1"/>
  <c r="A121" i="73"/>
  <c r="E121" i="73" s="1"/>
  <c r="A120" i="73"/>
  <c r="E120" i="73" s="1"/>
  <c r="A119" i="73"/>
  <c r="E119" i="73" s="1"/>
  <c r="A118" i="73"/>
  <c r="E118" i="73" s="1"/>
  <c r="A117" i="73"/>
  <c r="E117" i="73" s="1"/>
  <c r="A116" i="73"/>
  <c r="E116" i="73" s="1"/>
  <c r="A115" i="73"/>
  <c r="E115" i="73" s="1"/>
  <c r="A114" i="73"/>
  <c r="E114" i="73" s="1"/>
  <c r="A113" i="73"/>
  <c r="E113" i="73" s="1"/>
  <c r="A112" i="73"/>
  <c r="E112" i="73" s="1"/>
  <c r="A111" i="73"/>
  <c r="E111" i="73" s="1"/>
  <c r="A110" i="73"/>
  <c r="E110" i="73" s="1"/>
  <c r="A109" i="73"/>
  <c r="E109" i="73" s="1"/>
  <c r="A108" i="73"/>
  <c r="E108" i="73" s="1"/>
  <c r="A107" i="73"/>
  <c r="E107" i="73" s="1"/>
  <c r="A106" i="73"/>
  <c r="E106" i="73" s="1"/>
  <c r="A105" i="73"/>
  <c r="E105" i="73" s="1"/>
  <c r="C104" i="73"/>
  <c r="A103" i="73"/>
  <c r="O100" i="73"/>
  <c r="B100" i="73"/>
  <c r="O99" i="73"/>
  <c r="B99" i="73"/>
  <c r="O98" i="73"/>
  <c r="B98" i="73"/>
  <c r="O97" i="73"/>
  <c r="B97" i="73"/>
  <c r="O96" i="73"/>
  <c r="B96" i="73"/>
  <c r="O95" i="73"/>
  <c r="B95" i="73"/>
  <c r="O94" i="73"/>
  <c r="B94" i="73"/>
  <c r="O93" i="73"/>
  <c r="B93" i="73"/>
  <c r="O92" i="73"/>
  <c r="B92" i="73"/>
  <c r="O91" i="73"/>
  <c r="B91" i="73"/>
  <c r="O90" i="73"/>
  <c r="B90" i="73"/>
  <c r="O89" i="73"/>
  <c r="B89" i="73"/>
  <c r="O88" i="73"/>
  <c r="B88" i="73"/>
  <c r="O87" i="73"/>
  <c r="B87" i="73"/>
  <c r="O86" i="73"/>
  <c r="B86" i="73"/>
  <c r="O85" i="73"/>
  <c r="B85" i="73"/>
  <c r="O84" i="73"/>
  <c r="B84" i="73"/>
  <c r="O83" i="73"/>
  <c r="B83" i="73"/>
  <c r="O82" i="73"/>
  <c r="B82" i="73"/>
  <c r="O81" i="73"/>
  <c r="B81" i="73"/>
  <c r="O80" i="73"/>
  <c r="B80" i="73"/>
  <c r="O79" i="73"/>
  <c r="B79" i="73"/>
  <c r="O78" i="73"/>
  <c r="B78" i="73"/>
  <c r="O77" i="73"/>
  <c r="B77" i="73"/>
  <c r="O76" i="73"/>
  <c r="B76" i="73"/>
  <c r="O75" i="73"/>
  <c r="B75" i="73"/>
  <c r="O74" i="73"/>
  <c r="B74" i="73"/>
  <c r="O73" i="73"/>
  <c r="B73" i="73"/>
  <c r="O72" i="73"/>
  <c r="B72" i="73"/>
  <c r="O71" i="73"/>
  <c r="B71" i="73"/>
  <c r="O70" i="73"/>
  <c r="B70" i="73"/>
  <c r="O69" i="73"/>
  <c r="B69" i="73"/>
  <c r="O68" i="73"/>
  <c r="B68" i="73"/>
  <c r="O67" i="73"/>
  <c r="B67" i="73"/>
  <c r="O66" i="73"/>
  <c r="B66" i="73"/>
  <c r="O65" i="73"/>
  <c r="B65" i="73"/>
  <c r="O64" i="73"/>
  <c r="B64" i="73"/>
  <c r="O63" i="73"/>
  <c r="B63" i="73"/>
  <c r="O62" i="73"/>
  <c r="B62" i="73"/>
  <c r="O61" i="73"/>
  <c r="B61" i="73"/>
  <c r="O60" i="73"/>
  <c r="B60" i="73"/>
  <c r="O59" i="73"/>
  <c r="B59" i="73"/>
  <c r="O58" i="73"/>
  <c r="B58" i="73"/>
  <c r="O57" i="73"/>
  <c r="B57" i="73"/>
  <c r="O56" i="73"/>
  <c r="B56" i="73"/>
  <c r="O55" i="73"/>
  <c r="B55" i="73"/>
  <c r="O54" i="73"/>
  <c r="B54" i="73"/>
  <c r="O53" i="73"/>
  <c r="B53" i="73"/>
  <c r="O52" i="73"/>
  <c r="B52" i="73"/>
  <c r="O51" i="73"/>
  <c r="B51" i="73"/>
  <c r="O50" i="73"/>
  <c r="B50" i="73"/>
  <c r="O49" i="73"/>
  <c r="B49" i="73"/>
  <c r="O48" i="73"/>
  <c r="B48" i="73"/>
  <c r="O47" i="73"/>
  <c r="B47" i="73"/>
  <c r="O46" i="73"/>
  <c r="B46" i="73"/>
  <c r="O45" i="73"/>
  <c r="B45" i="73"/>
  <c r="O44" i="73"/>
  <c r="B44" i="73"/>
  <c r="O43" i="73"/>
  <c r="B43" i="73"/>
  <c r="O42" i="73"/>
  <c r="B42" i="73"/>
  <c r="O41" i="73"/>
  <c r="B41" i="73"/>
  <c r="O40" i="73"/>
  <c r="B40" i="73"/>
  <c r="O39" i="73"/>
  <c r="B39" i="73"/>
  <c r="O38" i="73"/>
  <c r="B38" i="73"/>
  <c r="O37" i="73"/>
  <c r="B37" i="73"/>
  <c r="O36" i="73"/>
  <c r="B36" i="73"/>
  <c r="O35" i="73"/>
  <c r="B35" i="73"/>
  <c r="O34" i="73"/>
  <c r="B34" i="73"/>
  <c r="O33" i="73"/>
  <c r="B33" i="73"/>
  <c r="O32" i="73"/>
  <c r="B32" i="73"/>
  <c r="O31" i="73"/>
  <c r="B31" i="73"/>
  <c r="O30" i="73"/>
  <c r="B30" i="73"/>
  <c r="O29" i="73"/>
  <c r="B29" i="73"/>
  <c r="O28" i="73"/>
  <c r="B28" i="73"/>
  <c r="O27" i="73"/>
  <c r="B27" i="73"/>
  <c r="O26" i="73"/>
  <c r="B26" i="73"/>
  <c r="O25" i="73"/>
  <c r="B25" i="73"/>
  <c r="O24" i="73"/>
  <c r="B24" i="73"/>
  <c r="O23" i="73"/>
  <c r="B23" i="73"/>
  <c r="O22" i="73"/>
  <c r="B22" i="73"/>
  <c r="O21" i="73"/>
  <c r="B21" i="73"/>
  <c r="O20" i="73"/>
  <c r="B20" i="73"/>
  <c r="O19" i="73"/>
  <c r="B19" i="73"/>
  <c r="O18" i="73"/>
  <c r="B18" i="73"/>
  <c r="O17" i="73"/>
  <c r="B17" i="73"/>
  <c r="O16" i="73"/>
  <c r="B16" i="73"/>
  <c r="O15" i="73"/>
  <c r="B15" i="73"/>
  <c r="O14" i="73"/>
  <c r="B14" i="73"/>
  <c r="O13" i="73"/>
  <c r="B13" i="73"/>
  <c r="O12" i="73"/>
  <c r="B12" i="73"/>
  <c r="B8" i="73"/>
  <c r="B6" i="73"/>
  <c r="B4" i="73"/>
  <c r="J3" i="73"/>
  <c r="D104" i="73" s="1"/>
  <c r="A141" i="72"/>
  <c r="E141" i="72" s="1"/>
  <c r="A140" i="72"/>
  <c r="E140" i="72" s="1"/>
  <c r="A139" i="72"/>
  <c r="E139" i="72" s="1"/>
  <c r="A138" i="72"/>
  <c r="E138" i="72" s="1"/>
  <c r="A137" i="72"/>
  <c r="E137" i="72" s="1"/>
  <c r="A136" i="72"/>
  <c r="E136" i="72" s="1"/>
  <c r="A135" i="72"/>
  <c r="E135" i="72" s="1"/>
  <c r="A134" i="72"/>
  <c r="E134" i="72" s="1"/>
  <c r="A133" i="72"/>
  <c r="E133" i="72" s="1"/>
  <c r="A132" i="72"/>
  <c r="E132" i="72" s="1"/>
  <c r="A131" i="72"/>
  <c r="E131" i="72" s="1"/>
  <c r="A130" i="72"/>
  <c r="E130" i="72" s="1"/>
  <c r="A129" i="72"/>
  <c r="E129" i="72" s="1"/>
  <c r="A128" i="72"/>
  <c r="E128" i="72" s="1"/>
  <c r="A127" i="72"/>
  <c r="E127" i="72" s="1"/>
  <c r="A126" i="72"/>
  <c r="E126" i="72" s="1"/>
  <c r="A125" i="72"/>
  <c r="E125" i="72" s="1"/>
  <c r="A124" i="72"/>
  <c r="E124" i="72" s="1"/>
  <c r="A123" i="72"/>
  <c r="E123" i="72" s="1"/>
  <c r="A122" i="72"/>
  <c r="E122" i="72" s="1"/>
  <c r="A121" i="72"/>
  <c r="E121" i="72" s="1"/>
  <c r="A120" i="72"/>
  <c r="E120" i="72" s="1"/>
  <c r="A119" i="72"/>
  <c r="E119" i="72" s="1"/>
  <c r="A118" i="72"/>
  <c r="E118" i="72" s="1"/>
  <c r="A117" i="72"/>
  <c r="E117" i="72" s="1"/>
  <c r="A116" i="72"/>
  <c r="E116" i="72" s="1"/>
  <c r="A115" i="72"/>
  <c r="E115" i="72" s="1"/>
  <c r="A114" i="72"/>
  <c r="E114" i="72" s="1"/>
  <c r="A113" i="72"/>
  <c r="E113" i="72" s="1"/>
  <c r="A112" i="72"/>
  <c r="E112" i="72" s="1"/>
  <c r="A111" i="72"/>
  <c r="E111" i="72" s="1"/>
  <c r="A110" i="72"/>
  <c r="E110" i="72" s="1"/>
  <c r="A109" i="72"/>
  <c r="E109" i="72" s="1"/>
  <c r="A108" i="72"/>
  <c r="E108" i="72" s="1"/>
  <c r="A107" i="72"/>
  <c r="E107" i="72" s="1"/>
  <c r="A106" i="72"/>
  <c r="E106" i="72" s="1"/>
  <c r="A105" i="72"/>
  <c r="E105" i="72" s="1"/>
  <c r="C104" i="72"/>
  <c r="O100" i="72"/>
  <c r="B100" i="72"/>
  <c r="O99" i="72"/>
  <c r="B99" i="72"/>
  <c r="O98" i="72"/>
  <c r="B98" i="72"/>
  <c r="O97" i="72"/>
  <c r="B97" i="72"/>
  <c r="O96" i="72"/>
  <c r="B96" i="72"/>
  <c r="O95" i="72"/>
  <c r="B95" i="72"/>
  <c r="O94" i="72"/>
  <c r="B94" i="72"/>
  <c r="O93" i="72"/>
  <c r="B93" i="72"/>
  <c r="O92" i="72"/>
  <c r="B92" i="72"/>
  <c r="O91" i="72"/>
  <c r="B91" i="72"/>
  <c r="O90" i="72"/>
  <c r="B90" i="72"/>
  <c r="O89" i="72"/>
  <c r="B89" i="72"/>
  <c r="O88" i="72"/>
  <c r="B88" i="72"/>
  <c r="O87" i="72"/>
  <c r="B87" i="72"/>
  <c r="O86" i="72"/>
  <c r="B86" i="72"/>
  <c r="O85" i="72"/>
  <c r="B85" i="72"/>
  <c r="O84" i="72"/>
  <c r="B84" i="72"/>
  <c r="O83" i="72"/>
  <c r="B83" i="72"/>
  <c r="O82" i="72"/>
  <c r="B82" i="72"/>
  <c r="O81" i="72"/>
  <c r="B81" i="72"/>
  <c r="O80" i="72"/>
  <c r="B80" i="72"/>
  <c r="O79" i="72"/>
  <c r="B79" i="72"/>
  <c r="O78" i="72"/>
  <c r="B78" i="72"/>
  <c r="O77" i="72"/>
  <c r="B77" i="72"/>
  <c r="O76" i="72"/>
  <c r="B76" i="72"/>
  <c r="O75" i="72"/>
  <c r="B75" i="72"/>
  <c r="O74" i="72"/>
  <c r="B74" i="72"/>
  <c r="O73" i="72"/>
  <c r="B73" i="72"/>
  <c r="O72" i="72"/>
  <c r="B72" i="72"/>
  <c r="O71" i="72"/>
  <c r="B71" i="72"/>
  <c r="O70" i="72"/>
  <c r="B70" i="72"/>
  <c r="O69" i="72"/>
  <c r="B69" i="72"/>
  <c r="O68" i="72"/>
  <c r="B68" i="72"/>
  <c r="O67" i="72"/>
  <c r="B67" i="72"/>
  <c r="O66" i="72"/>
  <c r="B66" i="72"/>
  <c r="O65" i="72"/>
  <c r="B65" i="72"/>
  <c r="O64" i="72"/>
  <c r="B64" i="72"/>
  <c r="O63" i="72"/>
  <c r="B63" i="72"/>
  <c r="O62" i="72"/>
  <c r="B62" i="72"/>
  <c r="O61" i="72"/>
  <c r="B61" i="72"/>
  <c r="O60" i="72"/>
  <c r="B60" i="72"/>
  <c r="O59" i="72"/>
  <c r="B59" i="72"/>
  <c r="O58" i="72"/>
  <c r="B58" i="72"/>
  <c r="O57" i="72"/>
  <c r="B57" i="72"/>
  <c r="O56" i="72"/>
  <c r="B56" i="72"/>
  <c r="O55" i="72"/>
  <c r="B55" i="72"/>
  <c r="O54" i="72"/>
  <c r="B54" i="72"/>
  <c r="O53" i="72"/>
  <c r="B53" i="72"/>
  <c r="O52" i="72"/>
  <c r="B52" i="72"/>
  <c r="O51" i="72"/>
  <c r="B51" i="72"/>
  <c r="O50" i="72"/>
  <c r="B50" i="72"/>
  <c r="O49" i="72"/>
  <c r="B49" i="72"/>
  <c r="O48" i="72"/>
  <c r="B48" i="72"/>
  <c r="O47" i="72"/>
  <c r="B47" i="72"/>
  <c r="O46" i="72"/>
  <c r="B46" i="72"/>
  <c r="O45" i="72"/>
  <c r="B45" i="72"/>
  <c r="O44" i="72"/>
  <c r="B44" i="72"/>
  <c r="O43" i="72"/>
  <c r="B43" i="72"/>
  <c r="O42" i="72"/>
  <c r="B42" i="72"/>
  <c r="O41" i="72"/>
  <c r="B41" i="72"/>
  <c r="O40" i="72"/>
  <c r="B40" i="72"/>
  <c r="O39" i="72"/>
  <c r="B39" i="72"/>
  <c r="O38" i="72"/>
  <c r="B38" i="72"/>
  <c r="O37" i="72"/>
  <c r="B37" i="72"/>
  <c r="O36" i="72"/>
  <c r="B36" i="72"/>
  <c r="O35" i="72"/>
  <c r="B35" i="72"/>
  <c r="O34" i="72"/>
  <c r="B34" i="72"/>
  <c r="O33" i="72"/>
  <c r="B33" i="72"/>
  <c r="O32" i="72"/>
  <c r="B32" i="72"/>
  <c r="O31" i="72"/>
  <c r="B31" i="72"/>
  <c r="O30" i="72"/>
  <c r="B30" i="72"/>
  <c r="O29" i="72"/>
  <c r="B29" i="72"/>
  <c r="O28" i="72"/>
  <c r="B28" i="72"/>
  <c r="O27" i="72"/>
  <c r="B27" i="72"/>
  <c r="O26" i="72"/>
  <c r="B26" i="72"/>
  <c r="O25" i="72"/>
  <c r="B25" i="72"/>
  <c r="O24" i="72"/>
  <c r="B24" i="72"/>
  <c r="O23" i="72"/>
  <c r="B23" i="72"/>
  <c r="O22" i="72"/>
  <c r="B22" i="72"/>
  <c r="O21" i="72"/>
  <c r="B21" i="72"/>
  <c r="O20" i="72"/>
  <c r="B20" i="72"/>
  <c r="O19" i="72"/>
  <c r="B19" i="72"/>
  <c r="O18" i="72"/>
  <c r="B18" i="72"/>
  <c r="O17" i="72"/>
  <c r="B17" i="72"/>
  <c r="O16" i="72"/>
  <c r="B16" i="72"/>
  <c r="O15" i="72"/>
  <c r="B15" i="72"/>
  <c r="O14" i="72"/>
  <c r="B14" i="72"/>
  <c r="O13" i="72"/>
  <c r="B13" i="72"/>
  <c r="O12" i="72"/>
  <c r="B12" i="72"/>
  <c r="B8" i="72"/>
  <c r="B6" i="72"/>
  <c r="B4" i="72"/>
  <c r="A103" i="72" s="1"/>
  <c r="J3" i="72"/>
  <c r="D104" i="72" s="1"/>
  <c r="E104" i="78" l="1"/>
  <c r="E104" i="77"/>
  <c r="E104" i="76"/>
  <c r="E104" i="75"/>
  <c r="E104" i="74"/>
  <c r="E104" i="73"/>
  <c r="E104" i="72"/>
  <c r="A141" i="71" l="1"/>
  <c r="E141" i="71" s="1"/>
  <c r="A140" i="71"/>
  <c r="E140" i="71" s="1"/>
  <c r="A139" i="71"/>
  <c r="E139" i="71" s="1"/>
  <c r="A138" i="71"/>
  <c r="E138" i="71" s="1"/>
  <c r="A137" i="71"/>
  <c r="E137" i="71" s="1"/>
  <c r="A136" i="71"/>
  <c r="E136" i="71" s="1"/>
  <c r="A135" i="71"/>
  <c r="E135" i="71" s="1"/>
  <c r="A134" i="71"/>
  <c r="E134" i="71" s="1"/>
  <c r="A133" i="71"/>
  <c r="E133" i="71" s="1"/>
  <c r="A132" i="71"/>
  <c r="E132" i="71" s="1"/>
  <c r="A131" i="71"/>
  <c r="E131" i="71" s="1"/>
  <c r="A130" i="71"/>
  <c r="E130" i="71" s="1"/>
  <c r="A129" i="71"/>
  <c r="E129" i="71" s="1"/>
  <c r="A128" i="71"/>
  <c r="E128" i="71" s="1"/>
  <c r="A127" i="71"/>
  <c r="E127" i="71" s="1"/>
  <c r="A126" i="71"/>
  <c r="E126" i="71" s="1"/>
  <c r="A125" i="71"/>
  <c r="E125" i="71" s="1"/>
  <c r="A124" i="71"/>
  <c r="E124" i="71" s="1"/>
  <c r="A123" i="71"/>
  <c r="E123" i="71" s="1"/>
  <c r="A122" i="71"/>
  <c r="E122" i="71" s="1"/>
  <c r="A121" i="71"/>
  <c r="E121" i="71" s="1"/>
  <c r="A120" i="71"/>
  <c r="E120" i="71" s="1"/>
  <c r="A119" i="71"/>
  <c r="E119" i="71" s="1"/>
  <c r="A118" i="71"/>
  <c r="E118" i="71" s="1"/>
  <c r="A117" i="71"/>
  <c r="E117" i="71" s="1"/>
  <c r="A116" i="71"/>
  <c r="E116" i="71" s="1"/>
  <c r="A115" i="71"/>
  <c r="E115" i="71" s="1"/>
  <c r="A114" i="71"/>
  <c r="E114" i="71" s="1"/>
  <c r="A113" i="71"/>
  <c r="E113" i="71" s="1"/>
  <c r="A112" i="71"/>
  <c r="E112" i="71" s="1"/>
  <c r="A111" i="71"/>
  <c r="E111" i="71" s="1"/>
  <c r="A110" i="71"/>
  <c r="E110" i="71" s="1"/>
  <c r="A109" i="71"/>
  <c r="E109" i="71" s="1"/>
  <c r="A108" i="71"/>
  <c r="E108" i="71" s="1"/>
  <c r="A107" i="71"/>
  <c r="E107" i="71" s="1"/>
  <c r="A106" i="71"/>
  <c r="E106" i="71" s="1"/>
  <c r="A105" i="71"/>
  <c r="E105" i="71" s="1"/>
  <c r="C104" i="71"/>
  <c r="O100" i="71"/>
  <c r="B100" i="71"/>
  <c r="O99" i="71"/>
  <c r="B99" i="71"/>
  <c r="O98" i="71"/>
  <c r="B98" i="71"/>
  <c r="O97" i="71"/>
  <c r="B97" i="71"/>
  <c r="O96" i="71"/>
  <c r="B96" i="71"/>
  <c r="O95" i="71"/>
  <c r="B95" i="71"/>
  <c r="O94" i="71"/>
  <c r="B94" i="71"/>
  <c r="O93" i="71"/>
  <c r="B93" i="71"/>
  <c r="O92" i="71"/>
  <c r="B92" i="71"/>
  <c r="O91" i="71"/>
  <c r="B91" i="71"/>
  <c r="O90" i="71"/>
  <c r="B90" i="71"/>
  <c r="O89" i="71"/>
  <c r="B89" i="71"/>
  <c r="O88" i="71"/>
  <c r="B88" i="71"/>
  <c r="O87" i="71"/>
  <c r="B87" i="71"/>
  <c r="O86" i="71"/>
  <c r="B86" i="71"/>
  <c r="O85" i="71"/>
  <c r="B85" i="71"/>
  <c r="O84" i="71"/>
  <c r="B84" i="71"/>
  <c r="O83" i="71"/>
  <c r="B83" i="71"/>
  <c r="O82" i="71"/>
  <c r="B82" i="71"/>
  <c r="O81" i="71"/>
  <c r="B81" i="71"/>
  <c r="O80" i="71"/>
  <c r="B80" i="71"/>
  <c r="O79" i="71"/>
  <c r="B79" i="71"/>
  <c r="O78" i="71"/>
  <c r="B78" i="71"/>
  <c r="O77" i="71"/>
  <c r="B77" i="71"/>
  <c r="O76" i="71"/>
  <c r="B76" i="71"/>
  <c r="O75" i="71"/>
  <c r="B75" i="71"/>
  <c r="O74" i="71"/>
  <c r="B74" i="71"/>
  <c r="O73" i="71"/>
  <c r="B73" i="71"/>
  <c r="O72" i="71"/>
  <c r="B72" i="71"/>
  <c r="O71" i="71"/>
  <c r="B71" i="71"/>
  <c r="O70" i="71"/>
  <c r="B70" i="71"/>
  <c r="O69" i="71"/>
  <c r="B69" i="71"/>
  <c r="O68" i="71"/>
  <c r="B68" i="71"/>
  <c r="O67" i="71"/>
  <c r="B67" i="71"/>
  <c r="O66" i="71"/>
  <c r="B66" i="71"/>
  <c r="O65" i="71"/>
  <c r="B65" i="71"/>
  <c r="O64" i="71"/>
  <c r="B64" i="71"/>
  <c r="O63" i="71"/>
  <c r="B63" i="71"/>
  <c r="O62" i="71"/>
  <c r="B62" i="71"/>
  <c r="O61" i="71"/>
  <c r="B61" i="71"/>
  <c r="O60" i="71"/>
  <c r="B60" i="71"/>
  <c r="O59" i="71"/>
  <c r="B59" i="71"/>
  <c r="O58" i="71"/>
  <c r="B58" i="71"/>
  <c r="O57" i="71"/>
  <c r="B57" i="71"/>
  <c r="O56" i="71"/>
  <c r="B56" i="71"/>
  <c r="O55" i="71"/>
  <c r="B55" i="71"/>
  <c r="O54" i="71"/>
  <c r="B54" i="71"/>
  <c r="O53" i="71"/>
  <c r="B53" i="71"/>
  <c r="O52" i="71"/>
  <c r="B52" i="71"/>
  <c r="O51" i="71"/>
  <c r="B51" i="71"/>
  <c r="O50" i="71"/>
  <c r="B50" i="71"/>
  <c r="O49" i="71"/>
  <c r="B49" i="71"/>
  <c r="O48" i="71"/>
  <c r="B48" i="71"/>
  <c r="O47" i="71"/>
  <c r="B47" i="71"/>
  <c r="O46" i="71"/>
  <c r="B46" i="71"/>
  <c r="O45" i="71"/>
  <c r="B45" i="71"/>
  <c r="O44" i="71"/>
  <c r="B44" i="71"/>
  <c r="O43" i="71"/>
  <c r="B43" i="71"/>
  <c r="O42" i="71"/>
  <c r="B42" i="71"/>
  <c r="O41" i="71"/>
  <c r="B41" i="71"/>
  <c r="O40" i="71"/>
  <c r="B40" i="71"/>
  <c r="O39" i="71"/>
  <c r="B39" i="71"/>
  <c r="O38" i="71"/>
  <c r="B38" i="71"/>
  <c r="O37" i="71"/>
  <c r="B37" i="71"/>
  <c r="O36" i="71"/>
  <c r="B36" i="71"/>
  <c r="O35" i="71"/>
  <c r="B35" i="71"/>
  <c r="O34" i="71"/>
  <c r="B34" i="71"/>
  <c r="O33" i="71"/>
  <c r="B33" i="71"/>
  <c r="O32" i="71"/>
  <c r="B32" i="71"/>
  <c r="O31" i="71"/>
  <c r="B31" i="71"/>
  <c r="O30" i="71"/>
  <c r="B30" i="71"/>
  <c r="O29" i="71"/>
  <c r="B29" i="71"/>
  <c r="O28" i="71"/>
  <c r="B28" i="71"/>
  <c r="O27" i="71"/>
  <c r="B27" i="71"/>
  <c r="O26" i="71"/>
  <c r="B26" i="71"/>
  <c r="O25" i="71"/>
  <c r="B25" i="71"/>
  <c r="O24" i="71"/>
  <c r="B24" i="71"/>
  <c r="O23" i="71"/>
  <c r="B23" i="71"/>
  <c r="O22" i="71"/>
  <c r="B22" i="71"/>
  <c r="O21" i="71"/>
  <c r="B21" i="71"/>
  <c r="O20" i="71"/>
  <c r="B20" i="71"/>
  <c r="O19" i="71"/>
  <c r="B19" i="71"/>
  <c r="O18" i="71"/>
  <c r="B18" i="71"/>
  <c r="O17" i="71"/>
  <c r="B17" i="71"/>
  <c r="O16" i="71"/>
  <c r="B16" i="71"/>
  <c r="O15" i="71"/>
  <c r="B15" i="71"/>
  <c r="O14" i="71"/>
  <c r="B14" i="71"/>
  <c r="O13" i="71"/>
  <c r="B13" i="71"/>
  <c r="O12" i="71"/>
  <c r="B12" i="71"/>
  <c r="B8" i="71"/>
  <c r="B6" i="71"/>
  <c r="B4" i="71"/>
  <c r="A103" i="71" s="1"/>
  <c r="J3" i="71"/>
  <c r="D104" i="71" s="1"/>
  <c r="E104" i="71" l="1"/>
  <c r="O20" i="13"/>
  <c r="O19" i="13" l="1"/>
  <c r="O18" i="13" l="1"/>
  <c r="J13" i="43" l="1"/>
  <c r="A128" i="47"/>
  <c r="E128" i="47" s="1"/>
  <c r="A120" i="47"/>
  <c r="E120" i="47" s="1"/>
  <c r="A115" i="47"/>
  <c r="E115" i="47" s="1"/>
  <c r="A108" i="47"/>
  <c r="E108" i="47" s="1"/>
  <c r="A128" i="46"/>
  <c r="E128" i="46" s="1"/>
  <c r="A120" i="46"/>
  <c r="E120" i="46" s="1"/>
  <c r="A115" i="46"/>
  <c r="E115" i="46" s="1"/>
  <c r="A108" i="46"/>
  <c r="E108" i="46" s="1"/>
  <c r="A128" i="45"/>
  <c r="E128" i="45" s="1"/>
  <c r="A129" i="45"/>
  <c r="E129" i="45" s="1"/>
  <c r="A120" i="45"/>
  <c r="E120" i="45" s="1"/>
  <c r="A115" i="45"/>
  <c r="E115" i="45" s="1"/>
  <c r="A108" i="45"/>
  <c r="E108" i="45" s="1"/>
  <c r="A128" i="44"/>
  <c r="E128" i="44" s="1"/>
  <c r="A120" i="44"/>
  <c r="E120" i="44" s="1"/>
  <c r="A115" i="44"/>
  <c r="E115" i="44" s="1"/>
  <c r="A108" i="44"/>
  <c r="E108" i="44" s="1"/>
  <c r="A128" i="56"/>
  <c r="E128" i="56" s="1"/>
  <c r="S33" i="43" s="1"/>
  <c r="A120" i="56"/>
  <c r="E120" i="56" s="1"/>
  <c r="S25" i="43" s="1"/>
  <c r="A115" i="56"/>
  <c r="E115" i="56" s="1"/>
  <c r="S20" i="43" s="1"/>
  <c r="A108" i="56"/>
  <c r="E108" i="56" s="1"/>
  <c r="S13" i="43" s="1"/>
  <c r="E128" i="33"/>
  <c r="Q33" i="43" s="1"/>
  <c r="A128" i="33"/>
  <c r="A120" i="33"/>
  <c r="E120" i="33" s="1"/>
  <c r="Q25" i="43" s="1"/>
  <c r="A115" i="33"/>
  <c r="E115" i="33" s="1"/>
  <c r="Q20" i="43" s="1"/>
  <c r="A108" i="33"/>
  <c r="E108" i="33" s="1"/>
  <c r="Q13" i="43" s="1"/>
  <c r="A128" i="34"/>
  <c r="E128" i="34" s="1"/>
  <c r="P33" i="43" s="1"/>
  <c r="A120" i="34"/>
  <c r="E120" i="34" s="1"/>
  <c r="P25" i="43" s="1"/>
  <c r="A115" i="34"/>
  <c r="E115" i="34" s="1"/>
  <c r="P20" i="43" s="1"/>
  <c r="A108" i="34"/>
  <c r="E108" i="34" s="1"/>
  <c r="P13" i="43" s="1"/>
  <c r="A128" i="35"/>
  <c r="E128" i="35" s="1"/>
  <c r="O33" i="43" s="1"/>
  <c r="A120" i="35"/>
  <c r="E120" i="35" s="1"/>
  <c r="O25" i="43" s="1"/>
  <c r="A115" i="35"/>
  <c r="E115" i="35" s="1"/>
  <c r="O20" i="43" s="1"/>
  <c r="A108" i="35"/>
  <c r="E108" i="35" s="1"/>
  <c r="O13" i="43" s="1"/>
  <c r="E128" i="13"/>
  <c r="R33" i="43" s="1"/>
  <c r="A128" i="13"/>
  <c r="A120" i="13"/>
  <c r="E120" i="13" s="1"/>
  <c r="R25" i="43" s="1"/>
  <c r="A115" i="13"/>
  <c r="E115" i="13" s="1"/>
  <c r="R20" i="43" s="1"/>
  <c r="A108" i="13"/>
  <c r="E108" i="13" s="1"/>
  <c r="R13" i="43" s="1"/>
  <c r="A119" i="36"/>
  <c r="E119" i="36" s="1"/>
  <c r="N33" i="43" s="1"/>
  <c r="A111" i="36"/>
  <c r="E111" i="36" s="1"/>
  <c r="N25" i="43" s="1"/>
  <c r="A112" i="36"/>
  <c r="E112" i="36" s="1"/>
  <c r="A106" i="36"/>
  <c r="E106" i="36" s="1"/>
  <c r="N20" i="43" s="1"/>
  <c r="A99" i="36"/>
  <c r="E99" i="36" s="1"/>
  <c r="N13" i="43" s="1"/>
  <c r="A128" i="37"/>
  <c r="E128" i="37" s="1"/>
  <c r="M33" i="43" s="1"/>
  <c r="A120" i="37"/>
  <c r="E120" i="37" s="1"/>
  <c r="M25" i="43" s="1"/>
  <c r="A115" i="37"/>
  <c r="E115" i="37" s="1"/>
  <c r="M20" i="43" s="1"/>
  <c r="A108" i="37"/>
  <c r="E108" i="37" s="1"/>
  <c r="M13" i="43" s="1"/>
  <c r="A128" i="38"/>
  <c r="E128" i="38" s="1"/>
  <c r="L33" i="43" s="1"/>
  <c r="A120" i="38"/>
  <c r="E120" i="38" s="1"/>
  <c r="L25" i="43" s="1"/>
  <c r="A116" i="38"/>
  <c r="E116" i="38" s="1"/>
  <c r="A108" i="38"/>
  <c r="E108" i="38" s="1"/>
  <c r="L13" i="43" s="1"/>
  <c r="E120" i="39"/>
  <c r="K25" i="43" s="1"/>
  <c r="A120" i="39"/>
  <c r="A128" i="39"/>
  <c r="E128" i="39" s="1"/>
  <c r="K33" i="43" s="1"/>
  <c r="A115" i="39"/>
  <c r="E115" i="39" s="1"/>
  <c r="K20" i="43" s="1"/>
  <c r="A108" i="39"/>
  <c r="E108" i="39" s="1"/>
  <c r="K13" i="43" s="1"/>
  <c r="A128" i="40"/>
  <c r="E128" i="40" s="1"/>
  <c r="J33" i="43" s="1"/>
  <c r="A120" i="40"/>
  <c r="E120" i="40" s="1"/>
  <c r="J25" i="43" s="1"/>
  <c r="A115" i="40"/>
  <c r="E115" i="40" s="1"/>
  <c r="J20" i="43" s="1"/>
  <c r="A108" i="40"/>
  <c r="E108" i="40" s="1"/>
  <c r="E120" i="41"/>
  <c r="I25" i="43" s="1"/>
  <c r="A120" i="41"/>
  <c r="A128" i="41"/>
  <c r="E128" i="41" s="1"/>
  <c r="I33" i="43" s="1"/>
  <c r="A115" i="41"/>
  <c r="E115" i="41" s="1"/>
  <c r="I20" i="43" s="1"/>
  <c r="A108" i="41"/>
  <c r="E108" i="41" s="1"/>
  <c r="I13" i="43" s="1"/>
  <c r="A128" i="42"/>
  <c r="E128" i="42" s="1"/>
  <c r="H33" i="43" s="1"/>
  <c r="A120" i="42"/>
  <c r="E120" i="42" s="1"/>
  <c r="H25" i="43" s="1"/>
  <c r="A115" i="42"/>
  <c r="E115" i="42" s="1"/>
  <c r="H20" i="43" s="1"/>
  <c r="A108" i="42"/>
  <c r="E108" i="42" s="1"/>
  <c r="H13" i="43" s="1"/>
  <c r="A128" i="30"/>
  <c r="E128" i="30" s="1"/>
  <c r="G33" i="43" s="1"/>
  <c r="A120" i="30"/>
  <c r="E120" i="30" s="1"/>
  <c r="G25" i="43" s="1"/>
  <c r="A115" i="30"/>
  <c r="E115" i="30" s="1"/>
  <c r="G20" i="43" s="1"/>
  <c r="A108" i="30"/>
  <c r="E108" i="30" s="1"/>
  <c r="G13" i="43" s="1"/>
  <c r="A128" i="31"/>
  <c r="E128" i="31" s="1"/>
  <c r="F33" i="43" s="1"/>
  <c r="A120" i="31"/>
  <c r="E120" i="31" s="1"/>
  <c r="F25" i="43" s="1"/>
  <c r="A115" i="31"/>
  <c r="E115" i="31" s="1"/>
  <c r="F20" i="43" s="1"/>
  <c r="A108" i="31"/>
  <c r="E108" i="31" s="1"/>
  <c r="F13" i="43" s="1"/>
  <c r="A128" i="32"/>
  <c r="E128" i="32" s="1"/>
  <c r="E33" i="43" s="1"/>
  <c r="A120" i="32"/>
  <c r="E120" i="32" s="1"/>
  <c r="E25" i="43" s="1"/>
  <c r="A115" i="32"/>
  <c r="E115" i="32" s="1"/>
  <c r="E20" i="43" s="1"/>
  <c r="A108" i="32"/>
  <c r="E108" i="32" s="1"/>
  <c r="E13" i="43" s="1"/>
  <c r="A25" i="43"/>
  <c r="A13" i="43"/>
  <c r="T25" i="43" l="1"/>
  <c r="U25" i="43" s="1"/>
  <c r="T33" i="43"/>
  <c r="U33" i="43" s="1"/>
  <c r="T20" i="43"/>
  <c r="T13" i="43"/>
  <c r="U13" i="43" s="1"/>
  <c r="A33" i="43"/>
  <c r="A20" i="43"/>
  <c r="O27" i="32" l="1"/>
  <c r="B27" i="32"/>
  <c r="B28" i="32"/>
  <c r="O28" i="32"/>
  <c r="O21" i="32"/>
  <c r="B21" i="32"/>
  <c r="O17" i="32" l="1"/>
  <c r="B17" i="32"/>
  <c r="O15" i="32"/>
  <c r="B15" i="32"/>
  <c r="O15" i="36" l="1"/>
  <c r="B15" i="36"/>
  <c r="O14" i="36"/>
  <c r="B14" i="36"/>
  <c r="O13" i="36"/>
  <c r="B13" i="36"/>
  <c r="O12" i="36"/>
  <c r="B12" i="36"/>
  <c r="B13" i="13" l="1"/>
  <c r="O24" i="56" l="1"/>
  <c r="O23" i="56"/>
  <c r="O22" i="56"/>
  <c r="O21" i="56"/>
  <c r="O17" i="56"/>
  <c r="B24" i="56"/>
  <c r="O27" i="36" l="1"/>
  <c r="O26" i="36" l="1"/>
  <c r="O25" i="36"/>
  <c r="B25" i="36"/>
  <c r="O24" i="36"/>
  <c r="B24" i="36"/>
  <c r="O23" i="36"/>
  <c r="B23" i="36"/>
  <c r="O22" i="36"/>
  <c r="B22" i="36"/>
  <c r="O21" i="36"/>
  <c r="B21" i="36"/>
  <c r="O20" i="36"/>
  <c r="B8" i="47" l="1"/>
  <c r="B6" i="47"/>
  <c r="B4" i="47"/>
  <c r="B8" i="46"/>
  <c r="B6" i="46"/>
  <c r="B4" i="46"/>
  <c r="B8" i="45"/>
  <c r="B6" i="45"/>
  <c r="B4" i="45"/>
  <c r="A141" i="56" l="1"/>
  <c r="E141" i="56" s="1"/>
  <c r="S46" i="43" s="1"/>
  <c r="A140" i="56"/>
  <c r="E140" i="56" s="1"/>
  <c r="S45" i="43" s="1"/>
  <c r="A139" i="56"/>
  <c r="E139" i="56" s="1"/>
  <c r="S44" i="43" s="1"/>
  <c r="A138" i="56"/>
  <c r="E138" i="56" s="1"/>
  <c r="S43" i="43" s="1"/>
  <c r="A137" i="56"/>
  <c r="E137" i="56" s="1"/>
  <c r="S42" i="43" s="1"/>
  <c r="A136" i="56"/>
  <c r="E136" i="56" s="1"/>
  <c r="S41" i="43" s="1"/>
  <c r="A135" i="56"/>
  <c r="E135" i="56" s="1"/>
  <c r="S40" i="43" s="1"/>
  <c r="A134" i="56"/>
  <c r="E134" i="56" s="1"/>
  <c r="S39" i="43" s="1"/>
  <c r="A133" i="56"/>
  <c r="E133" i="56" s="1"/>
  <c r="S38" i="43" s="1"/>
  <c r="A132" i="56"/>
  <c r="E132" i="56" s="1"/>
  <c r="S37" i="43" s="1"/>
  <c r="A131" i="56"/>
  <c r="E131" i="56" s="1"/>
  <c r="S36" i="43" s="1"/>
  <c r="A130" i="56"/>
  <c r="E130" i="56" s="1"/>
  <c r="S35" i="43" s="1"/>
  <c r="A129" i="56"/>
  <c r="E129" i="56" s="1"/>
  <c r="S34" i="43" s="1"/>
  <c r="A127" i="56"/>
  <c r="E127" i="56" s="1"/>
  <c r="S32" i="43" s="1"/>
  <c r="A126" i="56"/>
  <c r="E126" i="56" s="1"/>
  <c r="S31" i="43" s="1"/>
  <c r="A125" i="56"/>
  <c r="E125" i="56" s="1"/>
  <c r="S30" i="43" s="1"/>
  <c r="A124" i="56"/>
  <c r="E124" i="56" s="1"/>
  <c r="S29" i="43" s="1"/>
  <c r="A123" i="56"/>
  <c r="E123" i="56" s="1"/>
  <c r="S28" i="43" s="1"/>
  <c r="A122" i="56"/>
  <c r="E122" i="56" s="1"/>
  <c r="S27" i="43" s="1"/>
  <c r="A121" i="56"/>
  <c r="E121" i="56" s="1"/>
  <c r="S26" i="43" s="1"/>
  <c r="A119" i="56"/>
  <c r="E119" i="56" s="1"/>
  <c r="S24" i="43" s="1"/>
  <c r="A118" i="56"/>
  <c r="E118" i="56" s="1"/>
  <c r="S23" i="43" s="1"/>
  <c r="A117" i="56"/>
  <c r="E117" i="56" s="1"/>
  <c r="S22" i="43" s="1"/>
  <c r="A116" i="56"/>
  <c r="E116" i="56" s="1"/>
  <c r="S21" i="43" s="1"/>
  <c r="A114" i="56"/>
  <c r="E114" i="56" s="1"/>
  <c r="S19" i="43" s="1"/>
  <c r="A113" i="56"/>
  <c r="E113" i="56" s="1"/>
  <c r="S18" i="43" s="1"/>
  <c r="A112" i="56"/>
  <c r="E112" i="56" s="1"/>
  <c r="S17" i="43" s="1"/>
  <c r="A111" i="56"/>
  <c r="E111" i="56" s="1"/>
  <c r="S16" i="43" s="1"/>
  <c r="A110" i="56"/>
  <c r="E110" i="56" s="1"/>
  <c r="S15" i="43" s="1"/>
  <c r="A109" i="56"/>
  <c r="E109" i="56" s="1"/>
  <c r="S14" i="43" s="1"/>
  <c r="A107" i="56"/>
  <c r="E107" i="56" s="1"/>
  <c r="S12" i="43" s="1"/>
  <c r="A106" i="56"/>
  <c r="E106" i="56" s="1"/>
  <c r="S11" i="43" s="1"/>
  <c r="A105" i="56"/>
  <c r="E105" i="56" s="1"/>
  <c r="S10" i="43" s="1"/>
  <c r="A103" i="56"/>
  <c r="O100" i="56"/>
  <c r="B100" i="56"/>
  <c r="O99" i="56"/>
  <c r="B99" i="56"/>
  <c r="O98" i="56"/>
  <c r="B98" i="56"/>
  <c r="O97" i="56"/>
  <c r="B97" i="56"/>
  <c r="O96" i="56"/>
  <c r="B96" i="56"/>
  <c r="O95" i="56"/>
  <c r="B95" i="56"/>
  <c r="O94" i="56"/>
  <c r="B94" i="56"/>
  <c r="O93" i="56"/>
  <c r="B93" i="56"/>
  <c r="O92" i="56"/>
  <c r="B92" i="56"/>
  <c r="O91" i="56"/>
  <c r="B91" i="56"/>
  <c r="O90" i="56"/>
  <c r="B90" i="56"/>
  <c r="O89" i="56"/>
  <c r="B89" i="56"/>
  <c r="O88" i="56"/>
  <c r="B88" i="56"/>
  <c r="O87" i="56"/>
  <c r="B87" i="56"/>
  <c r="O86" i="56"/>
  <c r="B86" i="56"/>
  <c r="O85" i="56"/>
  <c r="B85" i="56"/>
  <c r="O84" i="56"/>
  <c r="B84" i="56"/>
  <c r="O83" i="56"/>
  <c r="B83" i="56"/>
  <c r="O82" i="56"/>
  <c r="B82" i="56"/>
  <c r="O81" i="56"/>
  <c r="B81" i="56"/>
  <c r="O80" i="56"/>
  <c r="B80" i="56"/>
  <c r="O79" i="56"/>
  <c r="B79" i="56"/>
  <c r="O78" i="56"/>
  <c r="B78" i="56"/>
  <c r="O77" i="56"/>
  <c r="B77" i="56"/>
  <c r="O76" i="56"/>
  <c r="B76" i="56"/>
  <c r="O75" i="56"/>
  <c r="B75" i="56"/>
  <c r="O74" i="56"/>
  <c r="B74" i="56"/>
  <c r="O73" i="56"/>
  <c r="B73" i="56"/>
  <c r="O72" i="56"/>
  <c r="B72" i="56"/>
  <c r="O71" i="56"/>
  <c r="B71" i="56"/>
  <c r="O70" i="56"/>
  <c r="B70" i="56"/>
  <c r="O69" i="56"/>
  <c r="B69" i="56"/>
  <c r="O68" i="56"/>
  <c r="B68" i="56"/>
  <c r="O67" i="56"/>
  <c r="B67" i="56"/>
  <c r="O66" i="56"/>
  <c r="B66" i="56"/>
  <c r="O65" i="56"/>
  <c r="B65" i="56"/>
  <c r="O64" i="56"/>
  <c r="B64" i="56"/>
  <c r="O63" i="56"/>
  <c r="B63" i="56"/>
  <c r="O62" i="56"/>
  <c r="B62" i="56"/>
  <c r="O61" i="56"/>
  <c r="B61" i="56"/>
  <c r="O60" i="56"/>
  <c r="B60" i="56"/>
  <c r="O59" i="56"/>
  <c r="B59" i="56"/>
  <c r="O58" i="56"/>
  <c r="B58" i="56"/>
  <c r="O57" i="56"/>
  <c r="B57" i="56"/>
  <c r="O56" i="56"/>
  <c r="B56" i="56"/>
  <c r="O55" i="56"/>
  <c r="B55" i="56"/>
  <c r="O54" i="56"/>
  <c r="B54" i="56"/>
  <c r="O53" i="56"/>
  <c r="B53" i="56"/>
  <c r="O52" i="56"/>
  <c r="B52" i="56"/>
  <c r="O51" i="56"/>
  <c r="B51" i="56"/>
  <c r="O50" i="56"/>
  <c r="B50" i="56"/>
  <c r="O49" i="56"/>
  <c r="B49" i="56"/>
  <c r="O48" i="56"/>
  <c r="B48" i="56"/>
  <c r="O47" i="56"/>
  <c r="B47" i="56"/>
  <c r="O46" i="56"/>
  <c r="B46" i="56"/>
  <c r="O45" i="56"/>
  <c r="B45" i="56"/>
  <c r="O44" i="56"/>
  <c r="B44" i="56"/>
  <c r="O43" i="56"/>
  <c r="B43" i="56"/>
  <c r="O42" i="56"/>
  <c r="B42" i="56"/>
  <c r="O41" i="56"/>
  <c r="B41" i="56"/>
  <c r="O40" i="56"/>
  <c r="B40" i="56"/>
  <c r="O39" i="56"/>
  <c r="B39" i="56"/>
  <c r="O38" i="56"/>
  <c r="B38" i="56"/>
  <c r="O37" i="56"/>
  <c r="B37" i="56"/>
  <c r="O36" i="56"/>
  <c r="B36" i="56"/>
  <c r="O35" i="56"/>
  <c r="B35" i="56"/>
  <c r="O34" i="56"/>
  <c r="B34" i="56"/>
  <c r="O33" i="56"/>
  <c r="B33" i="56"/>
  <c r="O32" i="56"/>
  <c r="B32" i="56"/>
  <c r="O31" i="56"/>
  <c r="B31" i="56"/>
  <c r="O30" i="56"/>
  <c r="B30" i="56"/>
  <c r="O29" i="56"/>
  <c r="B29" i="56"/>
  <c r="O28" i="56"/>
  <c r="B28" i="56"/>
  <c r="O27" i="56"/>
  <c r="B27" i="56"/>
  <c r="O26" i="56"/>
  <c r="B26" i="56"/>
  <c r="O25" i="56"/>
  <c r="B25" i="56"/>
  <c r="B23" i="56"/>
  <c r="B22" i="56"/>
  <c r="B21" i="56"/>
  <c r="O20" i="56"/>
  <c r="B20" i="56"/>
  <c r="O19" i="56"/>
  <c r="B19" i="56"/>
  <c r="O18" i="56"/>
  <c r="B18" i="56"/>
  <c r="B17" i="56"/>
  <c r="O16" i="56"/>
  <c r="B16" i="56"/>
  <c r="O15" i="56"/>
  <c r="B15" i="56"/>
  <c r="O14" i="56"/>
  <c r="B14" i="56"/>
  <c r="O13" i="56"/>
  <c r="B13" i="56"/>
  <c r="O12" i="56"/>
  <c r="B12" i="56"/>
  <c r="J3" i="56"/>
  <c r="D104" i="56" s="1"/>
  <c r="A141" i="47"/>
  <c r="E141" i="47" s="1"/>
  <c r="A140" i="47"/>
  <c r="E140" i="47" s="1"/>
  <c r="A139" i="47"/>
  <c r="E139" i="47" s="1"/>
  <c r="A138" i="47"/>
  <c r="E138" i="47" s="1"/>
  <c r="A137" i="47"/>
  <c r="E137" i="47" s="1"/>
  <c r="A136" i="47"/>
  <c r="E136" i="47" s="1"/>
  <c r="A135" i="47"/>
  <c r="E135" i="47" s="1"/>
  <c r="A134" i="47"/>
  <c r="E134" i="47" s="1"/>
  <c r="A133" i="47"/>
  <c r="E133" i="47" s="1"/>
  <c r="A132" i="47"/>
  <c r="E132" i="47" s="1"/>
  <c r="A131" i="47"/>
  <c r="E131" i="47" s="1"/>
  <c r="A130" i="47"/>
  <c r="E130" i="47" s="1"/>
  <c r="A129" i="47"/>
  <c r="E129" i="47" s="1"/>
  <c r="A127" i="47"/>
  <c r="E127" i="47" s="1"/>
  <c r="A126" i="47"/>
  <c r="E126" i="47" s="1"/>
  <c r="A125" i="47"/>
  <c r="E125" i="47" s="1"/>
  <c r="A124" i="47"/>
  <c r="E124" i="47" s="1"/>
  <c r="A123" i="47"/>
  <c r="E123" i="47" s="1"/>
  <c r="A122" i="47"/>
  <c r="E122" i="47" s="1"/>
  <c r="A121" i="47"/>
  <c r="E121" i="47" s="1"/>
  <c r="A119" i="47"/>
  <c r="E119" i="47" s="1"/>
  <c r="A118" i="47"/>
  <c r="E118" i="47" s="1"/>
  <c r="A117" i="47"/>
  <c r="E117" i="47" s="1"/>
  <c r="A116" i="47"/>
  <c r="E116" i="47" s="1"/>
  <c r="A114" i="47"/>
  <c r="E114" i="47" s="1"/>
  <c r="A113" i="47"/>
  <c r="E113" i="47" s="1"/>
  <c r="A112" i="47"/>
  <c r="E112" i="47" s="1"/>
  <c r="A111" i="47"/>
  <c r="E111" i="47" s="1"/>
  <c r="A110" i="47"/>
  <c r="E110" i="47" s="1"/>
  <c r="A109" i="47"/>
  <c r="E109" i="47" s="1"/>
  <c r="A107" i="47"/>
  <c r="E107" i="47" s="1"/>
  <c r="A106" i="47"/>
  <c r="E106" i="47" s="1"/>
  <c r="A105" i="47"/>
  <c r="E105" i="47" s="1"/>
  <c r="C104" i="47"/>
  <c r="A103" i="47"/>
  <c r="O100" i="47"/>
  <c r="B100" i="47"/>
  <c r="O99" i="47"/>
  <c r="B99" i="47"/>
  <c r="O98" i="47"/>
  <c r="B98" i="47"/>
  <c r="O97" i="47"/>
  <c r="B97" i="47"/>
  <c r="O96" i="47"/>
  <c r="B96" i="47"/>
  <c r="O95" i="47"/>
  <c r="B95" i="47"/>
  <c r="O94" i="47"/>
  <c r="B94" i="47"/>
  <c r="O93" i="47"/>
  <c r="B93" i="47"/>
  <c r="O92" i="47"/>
  <c r="B92" i="47"/>
  <c r="O91" i="47"/>
  <c r="B91" i="47"/>
  <c r="O90" i="47"/>
  <c r="B90" i="47"/>
  <c r="O89" i="47"/>
  <c r="B89" i="47"/>
  <c r="O88" i="47"/>
  <c r="B88" i="47"/>
  <c r="O87" i="47"/>
  <c r="B87" i="47"/>
  <c r="O86" i="47"/>
  <c r="B86" i="47"/>
  <c r="O85" i="47"/>
  <c r="B85" i="47"/>
  <c r="O84" i="47"/>
  <c r="B84" i="47"/>
  <c r="O83" i="47"/>
  <c r="B83" i="47"/>
  <c r="O82" i="47"/>
  <c r="B82" i="47"/>
  <c r="O81" i="47"/>
  <c r="B81" i="47"/>
  <c r="O80" i="47"/>
  <c r="B80" i="47"/>
  <c r="O79" i="47"/>
  <c r="B79" i="47"/>
  <c r="O78" i="47"/>
  <c r="B78" i="47"/>
  <c r="O77" i="47"/>
  <c r="B77" i="47"/>
  <c r="O76" i="47"/>
  <c r="B76" i="47"/>
  <c r="O75" i="47"/>
  <c r="B75" i="47"/>
  <c r="O74" i="47"/>
  <c r="B74" i="47"/>
  <c r="O73" i="47"/>
  <c r="B73" i="47"/>
  <c r="O72" i="47"/>
  <c r="B72" i="47"/>
  <c r="O71" i="47"/>
  <c r="B71" i="47"/>
  <c r="O70" i="47"/>
  <c r="B70" i="47"/>
  <c r="O69" i="47"/>
  <c r="B69" i="47"/>
  <c r="O68" i="47"/>
  <c r="B68" i="47"/>
  <c r="O67" i="47"/>
  <c r="B67" i="47"/>
  <c r="O66" i="47"/>
  <c r="B66" i="47"/>
  <c r="O65" i="47"/>
  <c r="B65" i="47"/>
  <c r="O64" i="47"/>
  <c r="B64" i="47"/>
  <c r="O63" i="47"/>
  <c r="B63" i="47"/>
  <c r="O62" i="47"/>
  <c r="B62" i="47"/>
  <c r="O61" i="47"/>
  <c r="B61" i="47"/>
  <c r="O60" i="47"/>
  <c r="B60" i="47"/>
  <c r="O59" i="47"/>
  <c r="B59" i="47"/>
  <c r="O58" i="47"/>
  <c r="B58" i="47"/>
  <c r="O57" i="47"/>
  <c r="B57" i="47"/>
  <c r="O56" i="47"/>
  <c r="B56" i="47"/>
  <c r="O55" i="47"/>
  <c r="B55" i="47"/>
  <c r="O54" i="47"/>
  <c r="B54" i="47"/>
  <c r="O53" i="47"/>
  <c r="B53" i="47"/>
  <c r="O52" i="47"/>
  <c r="B52" i="47"/>
  <c r="O51" i="47"/>
  <c r="B51" i="47"/>
  <c r="O50" i="47"/>
  <c r="B50" i="47"/>
  <c r="O49" i="47"/>
  <c r="B49" i="47"/>
  <c r="O48" i="47"/>
  <c r="B48" i="47"/>
  <c r="O47" i="47"/>
  <c r="B47" i="47"/>
  <c r="O46" i="47"/>
  <c r="B46" i="47"/>
  <c r="O45" i="47"/>
  <c r="B45" i="47"/>
  <c r="O44" i="47"/>
  <c r="B44" i="47"/>
  <c r="O43" i="47"/>
  <c r="B43" i="47"/>
  <c r="O42" i="47"/>
  <c r="B42" i="47"/>
  <c r="O41" i="47"/>
  <c r="B41" i="47"/>
  <c r="O40" i="47"/>
  <c r="B40" i="47"/>
  <c r="O39" i="47"/>
  <c r="B39" i="47"/>
  <c r="O38" i="47"/>
  <c r="B38" i="47"/>
  <c r="O37" i="47"/>
  <c r="B37" i="47"/>
  <c r="O36" i="47"/>
  <c r="B36" i="47"/>
  <c r="O35" i="47"/>
  <c r="B35" i="47"/>
  <c r="O34" i="47"/>
  <c r="B34" i="47"/>
  <c r="O33" i="47"/>
  <c r="B33" i="47"/>
  <c r="O32" i="47"/>
  <c r="B32" i="47"/>
  <c r="O31" i="47"/>
  <c r="B31" i="47"/>
  <c r="O30" i="47"/>
  <c r="B30" i="47"/>
  <c r="O29" i="47"/>
  <c r="B29" i="47"/>
  <c r="O28" i="47"/>
  <c r="B28" i="47"/>
  <c r="O27" i="47"/>
  <c r="B27" i="47"/>
  <c r="O26" i="47"/>
  <c r="B26" i="47"/>
  <c r="O25" i="47"/>
  <c r="B25" i="47"/>
  <c r="O24" i="47"/>
  <c r="B24" i="47"/>
  <c r="O23" i="47"/>
  <c r="B23" i="47"/>
  <c r="O22" i="47"/>
  <c r="B22" i="47"/>
  <c r="O21" i="47"/>
  <c r="B21" i="47"/>
  <c r="O20" i="47"/>
  <c r="B20" i="47"/>
  <c r="O19" i="47"/>
  <c r="B19" i="47"/>
  <c r="O18" i="47"/>
  <c r="B18" i="47"/>
  <c r="O17" i="47"/>
  <c r="B17" i="47"/>
  <c r="O16" i="47"/>
  <c r="B16" i="47"/>
  <c r="O15" i="47"/>
  <c r="B15" i="47"/>
  <c r="O14" i="47"/>
  <c r="B14" i="47"/>
  <c r="O13" i="47"/>
  <c r="B13" i="47"/>
  <c r="O12" i="47"/>
  <c r="B12" i="47"/>
  <c r="J3" i="47"/>
  <c r="D104" i="47" s="1"/>
  <c r="A141" i="46"/>
  <c r="E141" i="46" s="1"/>
  <c r="A140" i="46"/>
  <c r="E140" i="46" s="1"/>
  <c r="A139" i="46"/>
  <c r="E139" i="46" s="1"/>
  <c r="A138" i="46"/>
  <c r="E138" i="46" s="1"/>
  <c r="A137" i="46"/>
  <c r="E137" i="46" s="1"/>
  <c r="A136" i="46"/>
  <c r="E136" i="46" s="1"/>
  <c r="A135" i="46"/>
  <c r="E135" i="46" s="1"/>
  <c r="A134" i="46"/>
  <c r="E134" i="46" s="1"/>
  <c r="A133" i="46"/>
  <c r="E133" i="46" s="1"/>
  <c r="A132" i="46"/>
  <c r="E132" i="46" s="1"/>
  <c r="A131" i="46"/>
  <c r="E131" i="46" s="1"/>
  <c r="A130" i="46"/>
  <c r="E130" i="46" s="1"/>
  <c r="A129" i="46"/>
  <c r="E129" i="46" s="1"/>
  <c r="A127" i="46"/>
  <c r="E127" i="46" s="1"/>
  <c r="A126" i="46"/>
  <c r="E126" i="46" s="1"/>
  <c r="A125" i="46"/>
  <c r="E125" i="46" s="1"/>
  <c r="A124" i="46"/>
  <c r="E124" i="46" s="1"/>
  <c r="A123" i="46"/>
  <c r="E123" i="46" s="1"/>
  <c r="A122" i="46"/>
  <c r="E122" i="46" s="1"/>
  <c r="A121" i="46"/>
  <c r="E121" i="46" s="1"/>
  <c r="A119" i="46"/>
  <c r="E119" i="46" s="1"/>
  <c r="A118" i="46"/>
  <c r="E118" i="46" s="1"/>
  <c r="A117" i="46"/>
  <c r="E117" i="46" s="1"/>
  <c r="A116" i="46"/>
  <c r="E116" i="46" s="1"/>
  <c r="A114" i="46"/>
  <c r="E114" i="46" s="1"/>
  <c r="A113" i="46"/>
  <c r="E113" i="46" s="1"/>
  <c r="A112" i="46"/>
  <c r="E112" i="46" s="1"/>
  <c r="A111" i="46"/>
  <c r="E111" i="46" s="1"/>
  <c r="A110" i="46"/>
  <c r="E110" i="46" s="1"/>
  <c r="A109" i="46"/>
  <c r="E109" i="46" s="1"/>
  <c r="A107" i="46"/>
  <c r="E107" i="46" s="1"/>
  <c r="A106" i="46"/>
  <c r="E106" i="46" s="1"/>
  <c r="A105" i="46"/>
  <c r="E105" i="46" s="1"/>
  <c r="C104" i="46"/>
  <c r="A103" i="46"/>
  <c r="O100" i="46"/>
  <c r="B100" i="46"/>
  <c r="O43" i="46"/>
  <c r="B43" i="46"/>
  <c r="O42" i="46"/>
  <c r="B42" i="46"/>
  <c r="O41" i="46"/>
  <c r="B41" i="46"/>
  <c r="O40" i="46"/>
  <c r="B40" i="46"/>
  <c r="O39" i="46"/>
  <c r="B39" i="46"/>
  <c r="O38" i="46"/>
  <c r="B38" i="46"/>
  <c r="O37" i="46"/>
  <c r="B37" i="46"/>
  <c r="O36" i="46"/>
  <c r="B36" i="46"/>
  <c r="O35" i="46"/>
  <c r="B35" i="46"/>
  <c r="O34" i="46"/>
  <c r="B34" i="46"/>
  <c r="O33" i="46"/>
  <c r="B33" i="46"/>
  <c r="O32" i="46"/>
  <c r="B32" i="46"/>
  <c r="O31" i="46"/>
  <c r="B31" i="46"/>
  <c r="O30" i="46"/>
  <c r="B30" i="46"/>
  <c r="O29" i="46"/>
  <c r="B29" i="46"/>
  <c r="O28" i="46"/>
  <c r="B28" i="46"/>
  <c r="O27" i="46"/>
  <c r="B27" i="46"/>
  <c r="O26" i="46"/>
  <c r="B26" i="46"/>
  <c r="O25" i="46"/>
  <c r="B25" i="46"/>
  <c r="O24" i="46"/>
  <c r="B24" i="46"/>
  <c r="O23" i="46"/>
  <c r="B23" i="46"/>
  <c r="O22" i="46"/>
  <c r="B22" i="46"/>
  <c r="O21" i="46"/>
  <c r="B21" i="46"/>
  <c r="O20" i="46"/>
  <c r="B20" i="46"/>
  <c r="O19" i="46"/>
  <c r="B19" i="46"/>
  <c r="O18" i="46"/>
  <c r="B18" i="46"/>
  <c r="O17" i="46"/>
  <c r="B17" i="46"/>
  <c r="O16" i="46"/>
  <c r="B16" i="46"/>
  <c r="O15" i="46"/>
  <c r="B15" i="46"/>
  <c r="O14" i="46"/>
  <c r="B14" i="46"/>
  <c r="O13" i="46"/>
  <c r="B13" i="46"/>
  <c r="O12" i="46"/>
  <c r="B12" i="46"/>
  <c r="J3" i="46"/>
  <c r="D104" i="46" s="1"/>
  <c r="A141" i="45"/>
  <c r="E141" i="45" s="1"/>
  <c r="A140" i="45"/>
  <c r="E140" i="45" s="1"/>
  <c r="A139" i="45"/>
  <c r="E139" i="45" s="1"/>
  <c r="A138" i="45"/>
  <c r="E138" i="45" s="1"/>
  <c r="A137" i="45"/>
  <c r="E137" i="45" s="1"/>
  <c r="A136" i="45"/>
  <c r="E136" i="45" s="1"/>
  <c r="A135" i="45"/>
  <c r="E135" i="45" s="1"/>
  <c r="A134" i="45"/>
  <c r="E134" i="45" s="1"/>
  <c r="A133" i="45"/>
  <c r="E133" i="45" s="1"/>
  <c r="A132" i="45"/>
  <c r="E132" i="45" s="1"/>
  <c r="A131" i="45"/>
  <c r="E131" i="45" s="1"/>
  <c r="A130" i="45"/>
  <c r="E130" i="45" s="1"/>
  <c r="A127" i="45"/>
  <c r="E127" i="45" s="1"/>
  <c r="A126" i="45"/>
  <c r="E126" i="45" s="1"/>
  <c r="A125" i="45"/>
  <c r="E125" i="45" s="1"/>
  <c r="A124" i="45"/>
  <c r="E124" i="45" s="1"/>
  <c r="A123" i="45"/>
  <c r="E123" i="45" s="1"/>
  <c r="A122" i="45"/>
  <c r="E122" i="45" s="1"/>
  <c r="A121" i="45"/>
  <c r="E121" i="45" s="1"/>
  <c r="A119" i="45"/>
  <c r="E119" i="45" s="1"/>
  <c r="A118" i="45"/>
  <c r="E118" i="45" s="1"/>
  <c r="A117" i="45"/>
  <c r="E117" i="45" s="1"/>
  <c r="A116" i="45"/>
  <c r="E116" i="45" s="1"/>
  <c r="A114" i="45"/>
  <c r="E114" i="45" s="1"/>
  <c r="A113" i="45"/>
  <c r="E113" i="45" s="1"/>
  <c r="A112" i="45"/>
  <c r="E112" i="45" s="1"/>
  <c r="A111" i="45"/>
  <c r="E111" i="45" s="1"/>
  <c r="A110" i="45"/>
  <c r="E110" i="45" s="1"/>
  <c r="A109" i="45"/>
  <c r="E109" i="45" s="1"/>
  <c r="A107" i="45"/>
  <c r="E107" i="45" s="1"/>
  <c r="A106" i="45"/>
  <c r="E106" i="45" s="1"/>
  <c r="A105" i="45"/>
  <c r="E105" i="45" s="1"/>
  <c r="C104" i="45"/>
  <c r="A103" i="45"/>
  <c r="O100" i="45"/>
  <c r="B100" i="45"/>
  <c r="O99" i="45"/>
  <c r="B99" i="45"/>
  <c r="O98" i="45"/>
  <c r="B98" i="45"/>
  <c r="O97" i="45"/>
  <c r="B97" i="45"/>
  <c r="O96" i="45"/>
  <c r="B96" i="45"/>
  <c r="O95" i="45"/>
  <c r="B95" i="45"/>
  <c r="O94" i="45"/>
  <c r="B94" i="45"/>
  <c r="O93" i="45"/>
  <c r="B93" i="45"/>
  <c r="O92" i="45"/>
  <c r="B92" i="45"/>
  <c r="O91" i="45"/>
  <c r="B91" i="45"/>
  <c r="O90" i="45"/>
  <c r="B90" i="45"/>
  <c r="O89" i="45"/>
  <c r="B89" i="45"/>
  <c r="O88" i="45"/>
  <c r="B88" i="45"/>
  <c r="O87" i="45"/>
  <c r="B87" i="45"/>
  <c r="O86" i="45"/>
  <c r="B86" i="45"/>
  <c r="O85" i="45"/>
  <c r="B85" i="45"/>
  <c r="O84" i="45"/>
  <c r="B84" i="45"/>
  <c r="O83" i="45"/>
  <c r="B83" i="45"/>
  <c r="O82" i="45"/>
  <c r="B82" i="45"/>
  <c r="O81" i="45"/>
  <c r="B81" i="45"/>
  <c r="O80" i="45"/>
  <c r="B80" i="45"/>
  <c r="O79" i="45"/>
  <c r="B79" i="45"/>
  <c r="O78" i="45"/>
  <c r="B78" i="45"/>
  <c r="O77" i="45"/>
  <c r="B77" i="45"/>
  <c r="O76" i="45"/>
  <c r="B76" i="45"/>
  <c r="O75" i="45"/>
  <c r="B75" i="45"/>
  <c r="O74" i="45"/>
  <c r="B74" i="45"/>
  <c r="O73" i="45"/>
  <c r="B73" i="45"/>
  <c r="O72" i="45"/>
  <c r="B72" i="45"/>
  <c r="O71" i="45"/>
  <c r="B71" i="45"/>
  <c r="O70" i="45"/>
  <c r="B70" i="45"/>
  <c r="O69" i="45"/>
  <c r="B69" i="45"/>
  <c r="O68" i="45"/>
  <c r="B68" i="45"/>
  <c r="O67" i="45"/>
  <c r="B67" i="45"/>
  <c r="O66" i="45"/>
  <c r="B66" i="45"/>
  <c r="O65" i="45"/>
  <c r="B65" i="45"/>
  <c r="O64" i="45"/>
  <c r="B64" i="45"/>
  <c r="O63" i="45"/>
  <c r="B63" i="45"/>
  <c r="O62" i="45"/>
  <c r="B62" i="45"/>
  <c r="O61" i="45"/>
  <c r="B61" i="45"/>
  <c r="O60" i="45"/>
  <c r="B60" i="45"/>
  <c r="O59" i="45"/>
  <c r="B59" i="45"/>
  <c r="O58" i="45"/>
  <c r="B58" i="45"/>
  <c r="O57" i="45"/>
  <c r="B57" i="45"/>
  <c r="O56" i="45"/>
  <c r="B56" i="45"/>
  <c r="O55" i="45"/>
  <c r="B55" i="45"/>
  <c r="O54" i="45"/>
  <c r="B54" i="45"/>
  <c r="O53" i="45"/>
  <c r="B53" i="45"/>
  <c r="O52" i="45"/>
  <c r="B52" i="45"/>
  <c r="O51" i="45"/>
  <c r="B51" i="45"/>
  <c r="O50" i="45"/>
  <c r="B50" i="45"/>
  <c r="O49" i="45"/>
  <c r="B49" i="45"/>
  <c r="O48" i="45"/>
  <c r="B48" i="45"/>
  <c r="O47" i="45"/>
  <c r="B47" i="45"/>
  <c r="O46" i="45"/>
  <c r="B46" i="45"/>
  <c r="O45" i="45"/>
  <c r="B45" i="45"/>
  <c r="O44" i="45"/>
  <c r="B44" i="45"/>
  <c r="O43" i="45"/>
  <c r="B43" i="45"/>
  <c r="O42" i="45"/>
  <c r="B42" i="45"/>
  <c r="O41" i="45"/>
  <c r="B41" i="45"/>
  <c r="O40" i="45"/>
  <c r="B40" i="45"/>
  <c r="O39" i="45"/>
  <c r="B39" i="45"/>
  <c r="O38" i="45"/>
  <c r="B38" i="45"/>
  <c r="O37" i="45"/>
  <c r="B37" i="45"/>
  <c r="O36" i="45"/>
  <c r="B36" i="45"/>
  <c r="O35" i="45"/>
  <c r="B35" i="45"/>
  <c r="O34" i="45"/>
  <c r="B34" i="45"/>
  <c r="O33" i="45"/>
  <c r="B33" i="45"/>
  <c r="O32" i="45"/>
  <c r="B32" i="45"/>
  <c r="O31" i="45"/>
  <c r="B31" i="45"/>
  <c r="O30" i="45"/>
  <c r="B30" i="45"/>
  <c r="O29" i="45"/>
  <c r="B29" i="45"/>
  <c r="O28" i="45"/>
  <c r="B28" i="45"/>
  <c r="O27" i="45"/>
  <c r="B27" i="45"/>
  <c r="O26" i="45"/>
  <c r="B26" i="45"/>
  <c r="O25" i="45"/>
  <c r="B25" i="45"/>
  <c r="O24" i="45"/>
  <c r="B24" i="45"/>
  <c r="O23" i="45"/>
  <c r="B23" i="45"/>
  <c r="O22" i="45"/>
  <c r="B22" i="45"/>
  <c r="O21" i="45"/>
  <c r="B21" i="45"/>
  <c r="O20" i="45"/>
  <c r="B20" i="45"/>
  <c r="O19" i="45"/>
  <c r="B19" i="45"/>
  <c r="O18" i="45"/>
  <c r="B18" i="45"/>
  <c r="O17" i="45"/>
  <c r="B17" i="45"/>
  <c r="O16" i="45"/>
  <c r="B16" i="45"/>
  <c r="O15" i="45"/>
  <c r="B15" i="45"/>
  <c r="O14" i="45"/>
  <c r="B14" i="45"/>
  <c r="O13" i="45"/>
  <c r="B13" i="45"/>
  <c r="O12" i="45"/>
  <c r="B12" i="45"/>
  <c r="J3" i="45"/>
  <c r="D104" i="45" s="1"/>
  <c r="C104" i="44"/>
  <c r="J3" i="44"/>
  <c r="J3" i="13"/>
  <c r="J3" i="33"/>
  <c r="J3" i="34"/>
  <c r="J3" i="35"/>
  <c r="J3" i="36"/>
  <c r="J3" i="37"/>
  <c r="J3" i="38"/>
  <c r="J3" i="39"/>
  <c r="J3" i="40"/>
  <c r="J3" i="41"/>
  <c r="J3" i="42"/>
  <c r="J3" i="30"/>
  <c r="J3" i="31"/>
  <c r="J3" i="32"/>
  <c r="A141" i="44"/>
  <c r="E141" i="44" s="1"/>
  <c r="A140" i="44"/>
  <c r="E140" i="44" s="1"/>
  <c r="A139" i="44"/>
  <c r="E139" i="44" s="1"/>
  <c r="A138" i="44"/>
  <c r="E138" i="44" s="1"/>
  <c r="A137" i="44"/>
  <c r="E137" i="44" s="1"/>
  <c r="A136" i="44"/>
  <c r="E136" i="44" s="1"/>
  <c r="A135" i="44"/>
  <c r="E135" i="44" s="1"/>
  <c r="A134" i="44"/>
  <c r="E134" i="44" s="1"/>
  <c r="A133" i="44"/>
  <c r="E133" i="44" s="1"/>
  <c r="A132" i="44"/>
  <c r="E132" i="44" s="1"/>
  <c r="A131" i="44"/>
  <c r="E131" i="44" s="1"/>
  <c r="A130" i="44"/>
  <c r="E130" i="44" s="1"/>
  <c r="A129" i="44"/>
  <c r="E129" i="44" s="1"/>
  <c r="A127" i="44"/>
  <c r="E127" i="44" s="1"/>
  <c r="A126" i="44"/>
  <c r="E126" i="44" s="1"/>
  <c r="A125" i="44"/>
  <c r="E125" i="44" s="1"/>
  <c r="A124" i="44"/>
  <c r="E124" i="44" s="1"/>
  <c r="A123" i="44"/>
  <c r="E123" i="44" s="1"/>
  <c r="A122" i="44"/>
  <c r="E122" i="44" s="1"/>
  <c r="A121" i="44"/>
  <c r="E121" i="44" s="1"/>
  <c r="A119" i="44"/>
  <c r="E119" i="44" s="1"/>
  <c r="A118" i="44"/>
  <c r="E118" i="44" s="1"/>
  <c r="A117" i="44"/>
  <c r="E117" i="44" s="1"/>
  <c r="A116" i="44"/>
  <c r="E116" i="44" s="1"/>
  <c r="A114" i="44"/>
  <c r="E114" i="44" s="1"/>
  <c r="A113" i="44"/>
  <c r="E113" i="44" s="1"/>
  <c r="A112" i="44"/>
  <c r="E112" i="44" s="1"/>
  <c r="A111" i="44"/>
  <c r="E111" i="44" s="1"/>
  <c r="A110" i="44"/>
  <c r="E110" i="44" s="1"/>
  <c r="A109" i="44"/>
  <c r="E109" i="44" s="1"/>
  <c r="A107" i="44"/>
  <c r="E107" i="44" s="1"/>
  <c r="A106" i="44"/>
  <c r="E106" i="44" s="1"/>
  <c r="A105" i="44"/>
  <c r="E105" i="44" s="1"/>
  <c r="D104" i="44"/>
  <c r="A103" i="44"/>
  <c r="O100" i="44"/>
  <c r="B100" i="44"/>
  <c r="O99" i="44"/>
  <c r="B99" i="44"/>
  <c r="O98" i="44"/>
  <c r="B98" i="44"/>
  <c r="O97" i="44"/>
  <c r="B97" i="44"/>
  <c r="O96" i="44"/>
  <c r="B96" i="44"/>
  <c r="O95" i="44"/>
  <c r="B95" i="44"/>
  <c r="O94" i="44"/>
  <c r="B94" i="44"/>
  <c r="O93" i="44"/>
  <c r="B93" i="44"/>
  <c r="O92" i="44"/>
  <c r="B92" i="44"/>
  <c r="O91" i="44"/>
  <c r="B91" i="44"/>
  <c r="O90" i="44"/>
  <c r="B90" i="44"/>
  <c r="O89" i="44"/>
  <c r="B89" i="44"/>
  <c r="O88" i="44"/>
  <c r="B88" i="44"/>
  <c r="O87" i="44"/>
  <c r="B87" i="44"/>
  <c r="O86" i="44"/>
  <c r="B86" i="44"/>
  <c r="O85" i="44"/>
  <c r="B85" i="44"/>
  <c r="O84" i="44"/>
  <c r="B84" i="44"/>
  <c r="O83" i="44"/>
  <c r="B83" i="44"/>
  <c r="O82" i="44"/>
  <c r="B82" i="44"/>
  <c r="O81" i="44"/>
  <c r="B81" i="44"/>
  <c r="O80" i="44"/>
  <c r="B80" i="44"/>
  <c r="O79" i="44"/>
  <c r="B79" i="44"/>
  <c r="O78" i="44"/>
  <c r="B78" i="44"/>
  <c r="O77" i="44"/>
  <c r="B77" i="44"/>
  <c r="O76" i="44"/>
  <c r="B76" i="44"/>
  <c r="O75" i="44"/>
  <c r="B75" i="44"/>
  <c r="O74" i="44"/>
  <c r="B74" i="44"/>
  <c r="O73" i="44"/>
  <c r="B73" i="44"/>
  <c r="O72" i="44"/>
  <c r="B72" i="44"/>
  <c r="O71" i="44"/>
  <c r="B71" i="44"/>
  <c r="O70" i="44"/>
  <c r="B70" i="44"/>
  <c r="O69" i="44"/>
  <c r="B69" i="44"/>
  <c r="O68" i="44"/>
  <c r="B68" i="44"/>
  <c r="O67" i="44"/>
  <c r="B67" i="44"/>
  <c r="O66" i="44"/>
  <c r="B66" i="44"/>
  <c r="O65" i="44"/>
  <c r="B65" i="44"/>
  <c r="O64" i="44"/>
  <c r="B64" i="44"/>
  <c r="O63" i="44"/>
  <c r="B63" i="44"/>
  <c r="O62" i="44"/>
  <c r="B62" i="44"/>
  <c r="O61" i="44"/>
  <c r="B61" i="44"/>
  <c r="O60" i="44"/>
  <c r="B60" i="44"/>
  <c r="O59" i="44"/>
  <c r="B59" i="44"/>
  <c r="O58" i="44"/>
  <c r="B58" i="44"/>
  <c r="O57" i="44"/>
  <c r="B57" i="44"/>
  <c r="O56" i="44"/>
  <c r="B56" i="44"/>
  <c r="O55" i="44"/>
  <c r="B55" i="44"/>
  <c r="O54" i="44"/>
  <c r="B54" i="44"/>
  <c r="O53" i="44"/>
  <c r="B53" i="44"/>
  <c r="O52" i="44"/>
  <c r="B52" i="44"/>
  <c r="O51" i="44"/>
  <c r="B51" i="44"/>
  <c r="O50" i="44"/>
  <c r="B50" i="44"/>
  <c r="O49" i="44"/>
  <c r="B49" i="44"/>
  <c r="O48" i="44"/>
  <c r="B48" i="44"/>
  <c r="O47" i="44"/>
  <c r="B47" i="44"/>
  <c r="O46" i="44"/>
  <c r="B46" i="44"/>
  <c r="O45" i="44"/>
  <c r="B45" i="44"/>
  <c r="O44" i="44"/>
  <c r="B44" i="44"/>
  <c r="O43" i="44"/>
  <c r="B43" i="44"/>
  <c r="O42" i="44"/>
  <c r="B42" i="44"/>
  <c r="O41" i="44"/>
  <c r="B41" i="44"/>
  <c r="O40" i="44"/>
  <c r="B40" i="44"/>
  <c r="O39" i="44"/>
  <c r="B39" i="44"/>
  <c r="O38" i="44"/>
  <c r="B38" i="44"/>
  <c r="O37" i="44"/>
  <c r="B37" i="44"/>
  <c r="O36" i="44"/>
  <c r="B36" i="44"/>
  <c r="O35" i="44"/>
  <c r="B35" i="44"/>
  <c r="O34" i="44"/>
  <c r="B34" i="44"/>
  <c r="O33" i="44"/>
  <c r="B33" i="44"/>
  <c r="O32" i="44"/>
  <c r="B32" i="44"/>
  <c r="O31" i="44"/>
  <c r="B31" i="44"/>
  <c r="O30" i="44"/>
  <c r="B30" i="44"/>
  <c r="O29" i="44"/>
  <c r="B29" i="44"/>
  <c r="O28" i="44"/>
  <c r="B28" i="44"/>
  <c r="O27" i="44"/>
  <c r="B27" i="44"/>
  <c r="O26" i="44"/>
  <c r="B26" i="44"/>
  <c r="O25" i="44"/>
  <c r="B25" i="44"/>
  <c r="O24" i="44"/>
  <c r="B24" i="44"/>
  <c r="O23" i="44"/>
  <c r="B23" i="44"/>
  <c r="O22" i="44"/>
  <c r="B22" i="44"/>
  <c r="O21" i="44"/>
  <c r="B21" i="44"/>
  <c r="O20" i="44"/>
  <c r="B20" i="44"/>
  <c r="O19" i="44"/>
  <c r="B19" i="44"/>
  <c r="O18" i="44"/>
  <c r="B18" i="44"/>
  <c r="O17" i="44"/>
  <c r="B17" i="44"/>
  <c r="O16" i="44"/>
  <c r="B16" i="44"/>
  <c r="O15" i="44"/>
  <c r="B15" i="44"/>
  <c r="O14" i="44"/>
  <c r="B14" i="44"/>
  <c r="O13" i="44"/>
  <c r="B13" i="44"/>
  <c r="O12" i="44"/>
  <c r="B12" i="44"/>
  <c r="T18" i="43" l="1"/>
  <c r="T28" i="43"/>
  <c r="T37" i="43"/>
  <c r="T45" i="43"/>
  <c r="T11" i="43"/>
  <c r="T21" i="43"/>
  <c r="T30" i="43"/>
  <c r="T39" i="43"/>
  <c r="T43" i="43"/>
  <c r="T16" i="43"/>
  <c r="T26" i="43"/>
  <c r="T35" i="43"/>
  <c r="T17" i="43"/>
  <c r="T27" i="43"/>
  <c r="T36" i="43"/>
  <c r="T44" i="43"/>
  <c r="T10" i="43"/>
  <c r="T19" i="43"/>
  <c r="T29" i="43"/>
  <c r="T38" i="43"/>
  <c r="T46" i="43"/>
  <c r="T12" i="43"/>
  <c r="T22" i="43"/>
  <c r="T31" i="43"/>
  <c r="T40" i="43"/>
  <c r="T14" i="43"/>
  <c r="T23" i="43"/>
  <c r="T32" i="43"/>
  <c r="T41" i="43"/>
  <c r="T15" i="43"/>
  <c r="T24" i="43"/>
  <c r="T34" i="43"/>
  <c r="T42" i="43"/>
  <c r="E104" i="46"/>
  <c r="E104" i="44"/>
  <c r="S47" i="43"/>
  <c r="E104" i="56"/>
  <c r="E104" i="47"/>
  <c r="E104" i="45"/>
  <c r="T47" i="43" l="1"/>
  <c r="A46" i="43"/>
  <c r="A45" i="43"/>
  <c r="A44" i="43"/>
  <c r="A43" i="43"/>
  <c r="A42" i="43"/>
  <c r="A41" i="43"/>
  <c r="A40" i="43"/>
  <c r="A39" i="43"/>
  <c r="A38" i="43"/>
  <c r="A37" i="43"/>
  <c r="A36" i="43"/>
  <c r="A35" i="43"/>
  <c r="A34" i="43"/>
  <c r="A32" i="43"/>
  <c r="A31" i="43"/>
  <c r="A30" i="43"/>
  <c r="A29" i="43"/>
  <c r="A28" i="43"/>
  <c r="A27" i="43"/>
  <c r="A26" i="43"/>
  <c r="A24" i="43"/>
  <c r="A23" i="43"/>
  <c r="A22" i="43"/>
  <c r="A21" i="43"/>
  <c r="A19" i="43"/>
  <c r="A18" i="43"/>
  <c r="A17" i="43"/>
  <c r="A16" i="43"/>
  <c r="A15" i="43"/>
  <c r="A14" i="43"/>
  <c r="A12" i="43"/>
  <c r="A11" i="43"/>
  <c r="A10" i="43"/>
  <c r="D9" i="43"/>
  <c r="A141" i="42" l="1"/>
  <c r="E141" i="42" s="1"/>
  <c r="H46" i="43" s="1"/>
  <c r="A140" i="42"/>
  <c r="E140" i="42" s="1"/>
  <c r="H45" i="43" s="1"/>
  <c r="A139" i="42"/>
  <c r="E139" i="42" s="1"/>
  <c r="H44" i="43" s="1"/>
  <c r="A138" i="42"/>
  <c r="E138" i="42" s="1"/>
  <c r="H43" i="43" s="1"/>
  <c r="A137" i="42"/>
  <c r="E137" i="42" s="1"/>
  <c r="H42" i="43" s="1"/>
  <c r="A136" i="42"/>
  <c r="E136" i="42" s="1"/>
  <c r="H41" i="43" s="1"/>
  <c r="A135" i="42"/>
  <c r="E135" i="42" s="1"/>
  <c r="H40" i="43" s="1"/>
  <c r="A134" i="42"/>
  <c r="E134" i="42" s="1"/>
  <c r="H39" i="43" s="1"/>
  <c r="A133" i="42"/>
  <c r="E133" i="42" s="1"/>
  <c r="H38" i="43" s="1"/>
  <c r="A132" i="42"/>
  <c r="E132" i="42" s="1"/>
  <c r="H37" i="43" s="1"/>
  <c r="A131" i="42"/>
  <c r="E131" i="42" s="1"/>
  <c r="H36" i="43" s="1"/>
  <c r="A130" i="42"/>
  <c r="E130" i="42" s="1"/>
  <c r="H35" i="43" s="1"/>
  <c r="A129" i="42"/>
  <c r="E129" i="42" s="1"/>
  <c r="H34" i="43" s="1"/>
  <c r="A127" i="42"/>
  <c r="E127" i="42" s="1"/>
  <c r="H32" i="43" s="1"/>
  <c r="A126" i="42"/>
  <c r="E126" i="42" s="1"/>
  <c r="H31" i="43" s="1"/>
  <c r="A125" i="42"/>
  <c r="E125" i="42" s="1"/>
  <c r="H30" i="43" s="1"/>
  <c r="A124" i="42"/>
  <c r="E124" i="42" s="1"/>
  <c r="H29" i="43" s="1"/>
  <c r="A123" i="42"/>
  <c r="E123" i="42" s="1"/>
  <c r="H28" i="43" s="1"/>
  <c r="A122" i="42"/>
  <c r="E122" i="42" s="1"/>
  <c r="H27" i="43" s="1"/>
  <c r="A121" i="42"/>
  <c r="E121" i="42" s="1"/>
  <c r="H26" i="43" s="1"/>
  <c r="A119" i="42"/>
  <c r="E119" i="42" s="1"/>
  <c r="H24" i="43" s="1"/>
  <c r="A118" i="42"/>
  <c r="E118" i="42" s="1"/>
  <c r="H23" i="43" s="1"/>
  <c r="A117" i="42"/>
  <c r="E117" i="42" s="1"/>
  <c r="H22" i="43" s="1"/>
  <c r="A116" i="42"/>
  <c r="E116" i="42" s="1"/>
  <c r="H21" i="43" s="1"/>
  <c r="A114" i="42"/>
  <c r="E114" i="42" s="1"/>
  <c r="H19" i="43" s="1"/>
  <c r="A113" i="42"/>
  <c r="E113" i="42" s="1"/>
  <c r="H18" i="43" s="1"/>
  <c r="A112" i="42"/>
  <c r="E112" i="42" s="1"/>
  <c r="H17" i="43" s="1"/>
  <c r="A111" i="42"/>
  <c r="E111" i="42" s="1"/>
  <c r="H16" i="43" s="1"/>
  <c r="A110" i="42"/>
  <c r="E110" i="42" s="1"/>
  <c r="H15" i="43" s="1"/>
  <c r="A109" i="42"/>
  <c r="E109" i="42" s="1"/>
  <c r="H14" i="43" s="1"/>
  <c r="A107" i="42"/>
  <c r="E107" i="42" s="1"/>
  <c r="H12" i="43" s="1"/>
  <c r="A106" i="42"/>
  <c r="E106" i="42" s="1"/>
  <c r="H11" i="43" s="1"/>
  <c r="A105" i="42"/>
  <c r="E105" i="42" s="1"/>
  <c r="D104" i="42"/>
  <c r="A103" i="42"/>
  <c r="O100" i="42"/>
  <c r="B100" i="42"/>
  <c r="O99" i="42"/>
  <c r="B99" i="42"/>
  <c r="O98" i="42"/>
  <c r="B98" i="42"/>
  <c r="O97" i="42"/>
  <c r="B97" i="42"/>
  <c r="O96" i="42"/>
  <c r="B96" i="42"/>
  <c r="O95" i="42"/>
  <c r="B95" i="42"/>
  <c r="O94" i="42"/>
  <c r="B94" i="42"/>
  <c r="O93" i="42"/>
  <c r="B93" i="42"/>
  <c r="O92" i="42"/>
  <c r="B92" i="42"/>
  <c r="O91" i="42"/>
  <c r="B91" i="42"/>
  <c r="O90" i="42"/>
  <c r="B90" i="42"/>
  <c r="O89" i="42"/>
  <c r="B89" i="42"/>
  <c r="O88" i="42"/>
  <c r="B88" i="42"/>
  <c r="O87" i="42"/>
  <c r="B87" i="42"/>
  <c r="O86" i="42"/>
  <c r="B86" i="42"/>
  <c r="O85" i="42"/>
  <c r="B85" i="42"/>
  <c r="O84" i="42"/>
  <c r="B84" i="42"/>
  <c r="O83" i="42"/>
  <c r="B83" i="42"/>
  <c r="O82" i="42"/>
  <c r="B82" i="42"/>
  <c r="O81" i="42"/>
  <c r="B81" i="42"/>
  <c r="O80" i="42"/>
  <c r="B80" i="42"/>
  <c r="O79" i="42"/>
  <c r="B79" i="42"/>
  <c r="O78" i="42"/>
  <c r="B78" i="42"/>
  <c r="O77" i="42"/>
  <c r="B77" i="42"/>
  <c r="O76" i="42"/>
  <c r="B76" i="42"/>
  <c r="O75" i="42"/>
  <c r="B75" i="42"/>
  <c r="O74" i="42"/>
  <c r="B74" i="42"/>
  <c r="O73" i="42"/>
  <c r="B73" i="42"/>
  <c r="O72" i="42"/>
  <c r="B72" i="42"/>
  <c r="O71" i="42"/>
  <c r="B71" i="42"/>
  <c r="O70" i="42"/>
  <c r="B70" i="42"/>
  <c r="O69" i="42"/>
  <c r="B69" i="42"/>
  <c r="O68" i="42"/>
  <c r="B68" i="42"/>
  <c r="O67" i="42"/>
  <c r="B67" i="42"/>
  <c r="O66" i="42"/>
  <c r="B66" i="42"/>
  <c r="O65" i="42"/>
  <c r="B65" i="42"/>
  <c r="O64" i="42"/>
  <c r="B64" i="42"/>
  <c r="O63" i="42"/>
  <c r="B63" i="42"/>
  <c r="O62" i="42"/>
  <c r="B62" i="42"/>
  <c r="O61" i="42"/>
  <c r="B61" i="42"/>
  <c r="O60" i="42"/>
  <c r="B60" i="42"/>
  <c r="O59" i="42"/>
  <c r="B59" i="42"/>
  <c r="O58" i="42"/>
  <c r="B58" i="42"/>
  <c r="O57" i="42"/>
  <c r="B57" i="42"/>
  <c r="O56" i="42"/>
  <c r="B56" i="42"/>
  <c r="O55" i="42"/>
  <c r="B55" i="42"/>
  <c r="O54" i="42"/>
  <c r="B54" i="42"/>
  <c r="O53" i="42"/>
  <c r="B53" i="42"/>
  <c r="O52" i="42"/>
  <c r="B52" i="42"/>
  <c r="O51" i="42"/>
  <c r="B51" i="42"/>
  <c r="O50" i="42"/>
  <c r="B50" i="42"/>
  <c r="O49" i="42"/>
  <c r="B49" i="42"/>
  <c r="O48" i="42"/>
  <c r="B48" i="42"/>
  <c r="O47" i="42"/>
  <c r="B47" i="42"/>
  <c r="O46" i="42"/>
  <c r="B46" i="42"/>
  <c r="O45" i="42"/>
  <c r="B45" i="42"/>
  <c r="O44" i="42"/>
  <c r="B44" i="42"/>
  <c r="O43" i="42"/>
  <c r="B43" i="42"/>
  <c r="O42" i="42"/>
  <c r="B42" i="42"/>
  <c r="O41" i="42"/>
  <c r="B41" i="42"/>
  <c r="O40" i="42"/>
  <c r="B40" i="42"/>
  <c r="O39" i="42"/>
  <c r="B39" i="42"/>
  <c r="O38" i="42"/>
  <c r="B38" i="42"/>
  <c r="O37" i="42"/>
  <c r="B37" i="42"/>
  <c r="O36" i="42"/>
  <c r="B36" i="42"/>
  <c r="O35" i="42"/>
  <c r="B35" i="42"/>
  <c r="O34" i="42"/>
  <c r="B34" i="42"/>
  <c r="O33" i="42"/>
  <c r="B33" i="42"/>
  <c r="O32" i="42"/>
  <c r="B32" i="42"/>
  <c r="O31" i="42"/>
  <c r="B31" i="42"/>
  <c r="O30" i="42"/>
  <c r="B30" i="42"/>
  <c r="O29" i="42"/>
  <c r="B29" i="42"/>
  <c r="O28" i="42"/>
  <c r="B28" i="42"/>
  <c r="O27" i="42"/>
  <c r="B27" i="42"/>
  <c r="O26" i="42"/>
  <c r="B26" i="42"/>
  <c r="O25" i="42"/>
  <c r="B25" i="42"/>
  <c r="O24" i="42"/>
  <c r="B24" i="42"/>
  <c r="O23" i="42"/>
  <c r="B23" i="42"/>
  <c r="O22" i="42"/>
  <c r="B22" i="42"/>
  <c r="O21" i="42"/>
  <c r="B21" i="42"/>
  <c r="O20" i="42"/>
  <c r="B20" i="42"/>
  <c r="O19" i="42"/>
  <c r="B19" i="42"/>
  <c r="O17" i="42"/>
  <c r="B17" i="42"/>
  <c r="O16" i="42"/>
  <c r="B16" i="42"/>
  <c r="O15" i="42"/>
  <c r="B15" i="42"/>
  <c r="O14" i="42"/>
  <c r="B14" i="42"/>
  <c r="O13" i="42"/>
  <c r="B13" i="42"/>
  <c r="O12" i="42"/>
  <c r="B12" i="42"/>
  <c r="A141" i="41"/>
  <c r="E141" i="41" s="1"/>
  <c r="I46" i="43" s="1"/>
  <c r="A140" i="41"/>
  <c r="E140" i="41" s="1"/>
  <c r="I45" i="43" s="1"/>
  <c r="A139" i="41"/>
  <c r="E139" i="41" s="1"/>
  <c r="I44" i="43" s="1"/>
  <c r="A138" i="41"/>
  <c r="E138" i="41" s="1"/>
  <c r="I43" i="43" s="1"/>
  <c r="A137" i="41"/>
  <c r="E137" i="41" s="1"/>
  <c r="I42" i="43" s="1"/>
  <c r="A136" i="41"/>
  <c r="E136" i="41" s="1"/>
  <c r="I41" i="43" s="1"/>
  <c r="A135" i="41"/>
  <c r="E135" i="41" s="1"/>
  <c r="I40" i="43" s="1"/>
  <c r="A134" i="41"/>
  <c r="E134" i="41" s="1"/>
  <c r="I39" i="43" s="1"/>
  <c r="A133" i="41"/>
  <c r="E133" i="41" s="1"/>
  <c r="I38" i="43" s="1"/>
  <c r="A132" i="41"/>
  <c r="E132" i="41" s="1"/>
  <c r="I37" i="43" s="1"/>
  <c r="A131" i="41"/>
  <c r="E131" i="41" s="1"/>
  <c r="I36" i="43" s="1"/>
  <c r="A130" i="41"/>
  <c r="E130" i="41" s="1"/>
  <c r="I35" i="43" s="1"/>
  <c r="A129" i="41"/>
  <c r="E129" i="41" s="1"/>
  <c r="I34" i="43" s="1"/>
  <c r="A127" i="41"/>
  <c r="E127" i="41" s="1"/>
  <c r="I32" i="43" s="1"/>
  <c r="A126" i="41"/>
  <c r="E126" i="41" s="1"/>
  <c r="I31" i="43" s="1"/>
  <c r="A125" i="41"/>
  <c r="E125" i="41" s="1"/>
  <c r="I30" i="43" s="1"/>
  <c r="A124" i="41"/>
  <c r="E124" i="41" s="1"/>
  <c r="I29" i="43" s="1"/>
  <c r="A123" i="41"/>
  <c r="E123" i="41" s="1"/>
  <c r="I28" i="43" s="1"/>
  <c r="A122" i="41"/>
  <c r="E122" i="41" s="1"/>
  <c r="I27" i="43" s="1"/>
  <c r="A121" i="41"/>
  <c r="E121" i="41" s="1"/>
  <c r="I26" i="43" s="1"/>
  <c r="A119" i="41"/>
  <c r="E119" i="41" s="1"/>
  <c r="I24" i="43" s="1"/>
  <c r="A118" i="41"/>
  <c r="E118" i="41" s="1"/>
  <c r="I23" i="43" s="1"/>
  <c r="A117" i="41"/>
  <c r="E117" i="41" s="1"/>
  <c r="I22" i="43" s="1"/>
  <c r="A116" i="41"/>
  <c r="E116" i="41" s="1"/>
  <c r="I21" i="43" s="1"/>
  <c r="A114" i="41"/>
  <c r="E114" i="41" s="1"/>
  <c r="I19" i="43" s="1"/>
  <c r="A113" i="41"/>
  <c r="E113" i="41" s="1"/>
  <c r="I18" i="43" s="1"/>
  <c r="A112" i="41"/>
  <c r="E112" i="41" s="1"/>
  <c r="I17" i="43" s="1"/>
  <c r="A111" i="41"/>
  <c r="E111" i="41" s="1"/>
  <c r="I16" i="43" s="1"/>
  <c r="A110" i="41"/>
  <c r="E110" i="41" s="1"/>
  <c r="I15" i="43" s="1"/>
  <c r="A109" i="41"/>
  <c r="E109" i="41" s="1"/>
  <c r="I14" i="43" s="1"/>
  <c r="A107" i="41"/>
  <c r="E107" i="41" s="1"/>
  <c r="I12" i="43" s="1"/>
  <c r="A106" i="41"/>
  <c r="E106" i="41" s="1"/>
  <c r="I11" i="43" s="1"/>
  <c r="A105" i="41"/>
  <c r="E105" i="41" s="1"/>
  <c r="I10" i="43" s="1"/>
  <c r="D104" i="41"/>
  <c r="A103" i="41"/>
  <c r="O100" i="41"/>
  <c r="B100" i="41"/>
  <c r="O99" i="41"/>
  <c r="B99" i="41"/>
  <c r="O98" i="41"/>
  <c r="B98" i="41"/>
  <c r="O97" i="41"/>
  <c r="B97" i="41"/>
  <c r="O96" i="41"/>
  <c r="B96" i="41"/>
  <c r="O95" i="41"/>
  <c r="B95" i="41"/>
  <c r="O94" i="41"/>
  <c r="B94" i="41"/>
  <c r="O93" i="41"/>
  <c r="B93" i="41"/>
  <c r="O92" i="41"/>
  <c r="B92" i="41"/>
  <c r="O91" i="41"/>
  <c r="B91" i="41"/>
  <c r="O90" i="41"/>
  <c r="B90" i="41"/>
  <c r="O89" i="41"/>
  <c r="B89" i="41"/>
  <c r="O88" i="41"/>
  <c r="B88" i="41"/>
  <c r="O87" i="41"/>
  <c r="B87" i="41"/>
  <c r="O86" i="41"/>
  <c r="B86" i="41"/>
  <c r="O85" i="41"/>
  <c r="B85" i="41"/>
  <c r="O84" i="41"/>
  <c r="B84" i="41"/>
  <c r="O83" i="41"/>
  <c r="B83" i="41"/>
  <c r="O82" i="41"/>
  <c r="B82" i="41"/>
  <c r="O81" i="41"/>
  <c r="B81" i="41"/>
  <c r="O80" i="41"/>
  <c r="B80" i="41"/>
  <c r="O79" i="41"/>
  <c r="B79" i="41"/>
  <c r="O78" i="41"/>
  <c r="B78" i="41"/>
  <c r="O77" i="41"/>
  <c r="B77" i="41"/>
  <c r="O76" i="41"/>
  <c r="B76" i="41"/>
  <c r="O75" i="41"/>
  <c r="B75" i="41"/>
  <c r="O74" i="41"/>
  <c r="B74" i="41"/>
  <c r="O73" i="41"/>
  <c r="B73" i="41"/>
  <c r="O72" i="41"/>
  <c r="B72" i="41"/>
  <c r="O71" i="41"/>
  <c r="B71" i="41"/>
  <c r="O70" i="41"/>
  <c r="B70" i="41"/>
  <c r="O69" i="41"/>
  <c r="B69" i="41"/>
  <c r="O68" i="41"/>
  <c r="B68" i="41"/>
  <c r="O67" i="41"/>
  <c r="B67" i="41"/>
  <c r="O66" i="41"/>
  <c r="B66" i="41"/>
  <c r="O65" i="41"/>
  <c r="B65" i="41"/>
  <c r="O64" i="41"/>
  <c r="B64" i="41"/>
  <c r="O63" i="41"/>
  <c r="B63" i="41"/>
  <c r="O62" i="41"/>
  <c r="B62" i="41"/>
  <c r="O61" i="41"/>
  <c r="B61" i="41"/>
  <c r="O60" i="41"/>
  <c r="B60" i="41"/>
  <c r="O59" i="41"/>
  <c r="B59" i="41"/>
  <c r="O58" i="41"/>
  <c r="B58" i="41"/>
  <c r="O57" i="41"/>
  <c r="B57" i="41"/>
  <c r="O56" i="41"/>
  <c r="B56" i="41"/>
  <c r="O55" i="41"/>
  <c r="B55" i="41"/>
  <c r="O54" i="41"/>
  <c r="B54" i="41"/>
  <c r="O53" i="41"/>
  <c r="B53" i="41"/>
  <c r="O52" i="41"/>
  <c r="B52" i="41"/>
  <c r="O51" i="41"/>
  <c r="B51" i="41"/>
  <c r="O50" i="41"/>
  <c r="B50" i="41"/>
  <c r="O49" i="41"/>
  <c r="B49" i="41"/>
  <c r="O48" i="41"/>
  <c r="B48" i="41"/>
  <c r="O47" i="41"/>
  <c r="B47" i="41"/>
  <c r="O46" i="41"/>
  <c r="B46" i="41"/>
  <c r="O45" i="41"/>
  <c r="B45" i="41"/>
  <c r="O44" i="41"/>
  <c r="B44" i="41"/>
  <c r="O43" i="41"/>
  <c r="B43" i="41"/>
  <c r="O42" i="41"/>
  <c r="B42" i="41"/>
  <c r="O41" i="41"/>
  <c r="B41" i="41"/>
  <c r="O40" i="41"/>
  <c r="B40" i="41"/>
  <c r="O39" i="41"/>
  <c r="B39" i="41"/>
  <c r="O38" i="41"/>
  <c r="B38" i="41"/>
  <c r="O37" i="41"/>
  <c r="B37" i="41"/>
  <c r="O36" i="41"/>
  <c r="B36" i="41"/>
  <c r="O35" i="41"/>
  <c r="B35" i="41"/>
  <c r="O34" i="41"/>
  <c r="B34" i="41"/>
  <c r="O33" i="41"/>
  <c r="B33" i="41"/>
  <c r="O32" i="41"/>
  <c r="B32" i="41"/>
  <c r="O31" i="41"/>
  <c r="B31" i="41"/>
  <c r="O30" i="41"/>
  <c r="B30" i="41"/>
  <c r="O29" i="41"/>
  <c r="B29" i="41"/>
  <c r="O28" i="41"/>
  <c r="B28" i="41"/>
  <c r="O27" i="41"/>
  <c r="B27" i="41"/>
  <c r="O26" i="41"/>
  <c r="B26" i="41"/>
  <c r="O25" i="41"/>
  <c r="B25" i="41"/>
  <c r="O24" i="41"/>
  <c r="B24" i="41"/>
  <c r="O23" i="41"/>
  <c r="B23" i="41"/>
  <c r="O22" i="41"/>
  <c r="B22" i="41"/>
  <c r="O21" i="41"/>
  <c r="B21" i="41"/>
  <c r="O20" i="41"/>
  <c r="B20" i="41"/>
  <c r="O19" i="41"/>
  <c r="B19" i="41"/>
  <c r="O18" i="41"/>
  <c r="B18" i="41"/>
  <c r="O17" i="41"/>
  <c r="B17" i="41"/>
  <c r="O16" i="41"/>
  <c r="B16" i="41"/>
  <c r="O15" i="41"/>
  <c r="B15" i="41"/>
  <c r="O14" i="41"/>
  <c r="B14" i="41"/>
  <c r="O13" i="41"/>
  <c r="B13" i="41"/>
  <c r="O12" i="41"/>
  <c r="B12" i="41"/>
  <c r="A141" i="40"/>
  <c r="E141" i="40" s="1"/>
  <c r="J46" i="43" s="1"/>
  <c r="A140" i="40"/>
  <c r="E140" i="40" s="1"/>
  <c r="J45" i="43" s="1"/>
  <c r="A139" i="40"/>
  <c r="E139" i="40" s="1"/>
  <c r="J44" i="43" s="1"/>
  <c r="A138" i="40"/>
  <c r="E138" i="40" s="1"/>
  <c r="J43" i="43" s="1"/>
  <c r="A137" i="40"/>
  <c r="E137" i="40" s="1"/>
  <c r="J42" i="43" s="1"/>
  <c r="A136" i="40"/>
  <c r="E136" i="40" s="1"/>
  <c r="J41" i="43" s="1"/>
  <c r="A135" i="40"/>
  <c r="E135" i="40" s="1"/>
  <c r="J40" i="43" s="1"/>
  <c r="A134" i="40"/>
  <c r="E134" i="40" s="1"/>
  <c r="J39" i="43" s="1"/>
  <c r="A133" i="40"/>
  <c r="E133" i="40" s="1"/>
  <c r="J38" i="43" s="1"/>
  <c r="A132" i="40"/>
  <c r="E132" i="40" s="1"/>
  <c r="J37" i="43" s="1"/>
  <c r="A131" i="40"/>
  <c r="E131" i="40" s="1"/>
  <c r="J36" i="43" s="1"/>
  <c r="A130" i="40"/>
  <c r="E130" i="40" s="1"/>
  <c r="J35" i="43" s="1"/>
  <c r="A129" i="40"/>
  <c r="E129" i="40" s="1"/>
  <c r="J34" i="43" s="1"/>
  <c r="A127" i="40"/>
  <c r="E127" i="40" s="1"/>
  <c r="J32" i="43" s="1"/>
  <c r="A126" i="40"/>
  <c r="E126" i="40" s="1"/>
  <c r="J31" i="43" s="1"/>
  <c r="A125" i="40"/>
  <c r="E125" i="40" s="1"/>
  <c r="J30" i="43" s="1"/>
  <c r="A124" i="40"/>
  <c r="E124" i="40" s="1"/>
  <c r="J29" i="43" s="1"/>
  <c r="A123" i="40"/>
  <c r="E123" i="40" s="1"/>
  <c r="J28" i="43" s="1"/>
  <c r="A122" i="40"/>
  <c r="E122" i="40" s="1"/>
  <c r="J27" i="43" s="1"/>
  <c r="A121" i="40"/>
  <c r="E121" i="40" s="1"/>
  <c r="J26" i="43" s="1"/>
  <c r="A119" i="40"/>
  <c r="E119" i="40" s="1"/>
  <c r="J24" i="43" s="1"/>
  <c r="A118" i="40"/>
  <c r="E118" i="40" s="1"/>
  <c r="J23" i="43" s="1"/>
  <c r="A117" i="40"/>
  <c r="E117" i="40" s="1"/>
  <c r="J22" i="43" s="1"/>
  <c r="A116" i="40"/>
  <c r="E116" i="40" s="1"/>
  <c r="J21" i="43" s="1"/>
  <c r="A114" i="40"/>
  <c r="E114" i="40" s="1"/>
  <c r="J19" i="43" s="1"/>
  <c r="A113" i="40"/>
  <c r="E113" i="40" s="1"/>
  <c r="J18" i="43" s="1"/>
  <c r="A112" i="40"/>
  <c r="E112" i="40" s="1"/>
  <c r="J17" i="43" s="1"/>
  <c r="A111" i="40"/>
  <c r="E111" i="40" s="1"/>
  <c r="J16" i="43" s="1"/>
  <c r="A110" i="40"/>
  <c r="E110" i="40" s="1"/>
  <c r="J15" i="43" s="1"/>
  <c r="A109" i="40"/>
  <c r="E109" i="40" s="1"/>
  <c r="J14" i="43" s="1"/>
  <c r="A107" i="40"/>
  <c r="E107" i="40" s="1"/>
  <c r="J12" i="43" s="1"/>
  <c r="A106" i="40"/>
  <c r="E106" i="40" s="1"/>
  <c r="J11" i="43" s="1"/>
  <c r="A105" i="40"/>
  <c r="E105" i="40" s="1"/>
  <c r="J10" i="43" s="1"/>
  <c r="D104" i="40"/>
  <c r="A103" i="40"/>
  <c r="O100" i="40"/>
  <c r="B100" i="40"/>
  <c r="O99" i="40"/>
  <c r="B99" i="40"/>
  <c r="O98" i="40"/>
  <c r="B98" i="40"/>
  <c r="O97" i="40"/>
  <c r="B97" i="40"/>
  <c r="O96" i="40"/>
  <c r="B96" i="40"/>
  <c r="O95" i="40"/>
  <c r="B95" i="40"/>
  <c r="O94" i="40"/>
  <c r="B94" i="40"/>
  <c r="O93" i="40"/>
  <c r="B93" i="40"/>
  <c r="O92" i="40"/>
  <c r="B92" i="40"/>
  <c r="O91" i="40"/>
  <c r="B91" i="40"/>
  <c r="O90" i="40"/>
  <c r="B90" i="40"/>
  <c r="O89" i="40"/>
  <c r="B89" i="40"/>
  <c r="O88" i="40"/>
  <c r="B88" i="40"/>
  <c r="O87" i="40"/>
  <c r="B87" i="40"/>
  <c r="O86" i="40"/>
  <c r="B86" i="40"/>
  <c r="O85" i="40"/>
  <c r="B85" i="40"/>
  <c r="O84" i="40"/>
  <c r="B84" i="40"/>
  <c r="O83" i="40"/>
  <c r="B83" i="40"/>
  <c r="O82" i="40"/>
  <c r="B82" i="40"/>
  <c r="O81" i="40"/>
  <c r="B81" i="40"/>
  <c r="O80" i="40"/>
  <c r="B80" i="40"/>
  <c r="O79" i="40"/>
  <c r="B79" i="40"/>
  <c r="O78" i="40"/>
  <c r="B78" i="40"/>
  <c r="O77" i="40"/>
  <c r="B77" i="40"/>
  <c r="O76" i="40"/>
  <c r="B76" i="40"/>
  <c r="O75" i="40"/>
  <c r="B75" i="40"/>
  <c r="O74" i="40"/>
  <c r="B74" i="40"/>
  <c r="O73" i="40"/>
  <c r="B73" i="40"/>
  <c r="O72" i="40"/>
  <c r="B72" i="40"/>
  <c r="O71" i="40"/>
  <c r="B71" i="40"/>
  <c r="O70" i="40"/>
  <c r="B70" i="40"/>
  <c r="O69" i="40"/>
  <c r="B69" i="40"/>
  <c r="O68" i="40"/>
  <c r="B68" i="40"/>
  <c r="O67" i="40"/>
  <c r="B67" i="40"/>
  <c r="O66" i="40"/>
  <c r="B66" i="40"/>
  <c r="O65" i="40"/>
  <c r="B65" i="40"/>
  <c r="O64" i="40"/>
  <c r="B64" i="40"/>
  <c r="O63" i="40"/>
  <c r="B63" i="40"/>
  <c r="O62" i="40"/>
  <c r="B62" i="40"/>
  <c r="O61" i="40"/>
  <c r="B61" i="40"/>
  <c r="O60" i="40"/>
  <c r="B60" i="40"/>
  <c r="O59" i="40"/>
  <c r="B59" i="40"/>
  <c r="O58" i="40"/>
  <c r="B58" i="40"/>
  <c r="O57" i="40"/>
  <c r="B57" i="40"/>
  <c r="O56" i="40"/>
  <c r="B56" i="40"/>
  <c r="O55" i="40"/>
  <c r="B55" i="40"/>
  <c r="O54" i="40"/>
  <c r="B54" i="40"/>
  <c r="O53" i="40"/>
  <c r="B53" i="40"/>
  <c r="O52" i="40"/>
  <c r="B52" i="40"/>
  <c r="O51" i="40"/>
  <c r="B51" i="40"/>
  <c r="O50" i="40"/>
  <c r="B50" i="40"/>
  <c r="O49" i="40"/>
  <c r="B49" i="40"/>
  <c r="O48" i="40"/>
  <c r="B48" i="40"/>
  <c r="O47" i="40"/>
  <c r="B47" i="40"/>
  <c r="O46" i="40"/>
  <c r="B46" i="40"/>
  <c r="O45" i="40"/>
  <c r="B45" i="40"/>
  <c r="O44" i="40"/>
  <c r="B44" i="40"/>
  <c r="O43" i="40"/>
  <c r="B43" i="40"/>
  <c r="O42" i="40"/>
  <c r="B42" i="40"/>
  <c r="O41" i="40"/>
  <c r="B41" i="40"/>
  <c r="O40" i="40"/>
  <c r="B40" i="40"/>
  <c r="O39" i="40"/>
  <c r="B39" i="40"/>
  <c r="O38" i="40"/>
  <c r="B38" i="40"/>
  <c r="O37" i="40"/>
  <c r="B37" i="40"/>
  <c r="O36" i="40"/>
  <c r="B36" i="40"/>
  <c r="O35" i="40"/>
  <c r="B35" i="40"/>
  <c r="O34" i="40"/>
  <c r="B34" i="40"/>
  <c r="O33" i="40"/>
  <c r="B33" i="40"/>
  <c r="O32" i="40"/>
  <c r="B32" i="40"/>
  <c r="O31" i="40"/>
  <c r="B31" i="40"/>
  <c r="O30" i="40"/>
  <c r="B30" i="40"/>
  <c r="O29" i="40"/>
  <c r="B29" i="40"/>
  <c r="O28" i="40"/>
  <c r="B28" i="40"/>
  <c r="O27" i="40"/>
  <c r="B27" i="40"/>
  <c r="O26" i="40"/>
  <c r="B26" i="40"/>
  <c r="O25" i="40"/>
  <c r="B25" i="40"/>
  <c r="O24" i="40"/>
  <c r="B24" i="40"/>
  <c r="O23" i="40"/>
  <c r="B23" i="40"/>
  <c r="O22" i="40"/>
  <c r="B22" i="40"/>
  <c r="O21" i="40"/>
  <c r="B21" i="40"/>
  <c r="O20" i="40"/>
  <c r="B20" i="40"/>
  <c r="O19" i="40"/>
  <c r="B19" i="40"/>
  <c r="O18" i="40"/>
  <c r="B18" i="40"/>
  <c r="O17" i="40"/>
  <c r="B17" i="40"/>
  <c r="O16" i="40"/>
  <c r="B16" i="40"/>
  <c r="O15" i="40"/>
  <c r="B15" i="40"/>
  <c r="O14" i="40"/>
  <c r="B14" i="40"/>
  <c r="O13" i="40"/>
  <c r="B13" i="40"/>
  <c r="O12" i="40"/>
  <c r="B12" i="40"/>
  <c r="A141" i="39"/>
  <c r="E141" i="39" s="1"/>
  <c r="K46" i="43" s="1"/>
  <c r="A140" i="39"/>
  <c r="E140" i="39" s="1"/>
  <c r="K45" i="43" s="1"/>
  <c r="A139" i="39"/>
  <c r="E139" i="39" s="1"/>
  <c r="K44" i="43" s="1"/>
  <c r="A138" i="39"/>
  <c r="E138" i="39" s="1"/>
  <c r="K43" i="43" s="1"/>
  <c r="A137" i="39"/>
  <c r="E137" i="39" s="1"/>
  <c r="K42" i="43" s="1"/>
  <c r="A136" i="39"/>
  <c r="E136" i="39" s="1"/>
  <c r="K41" i="43" s="1"/>
  <c r="A135" i="39"/>
  <c r="E135" i="39" s="1"/>
  <c r="K40" i="43" s="1"/>
  <c r="A134" i="39"/>
  <c r="E134" i="39" s="1"/>
  <c r="K39" i="43" s="1"/>
  <c r="A133" i="39"/>
  <c r="E133" i="39" s="1"/>
  <c r="K38" i="43" s="1"/>
  <c r="A132" i="39"/>
  <c r="E132" i="39" s="1"/>
  <c r="K37" i="43" s="1"/>
  <c r="A131" i="39"/>
  <c r="E131" i="39" s="1"/>
  <c r="K36" i="43" s="1"/>
  <c r="A130" i="39"/>
  <c r="E130" i="39" s="1"/>
  <c r="K35" i="43" s="1"/>
  <c r="A129" i="39"/>
  <c r="E129" i="39" s="1"/>
  <c r="K34" i="43" s="1"/>
  <c r="A127" i="39"/>
  <c r="E127" i="39" s="1"/>
  <c r="K32" i="43" s="1"/>
  <c r="A126" i="39"/>
  <c r="E126" i="39" s="1"/>
  <c r="K31" i="43" s="1"/>
  <c r="A125" i="39"/>
  <c r="E125" i="39" s="1"/>
  <c r="K30" i="43" s="1"/>
  <c r="A124" i="39"/>
  <c r="E124" i="39" s="1"/>
  <c r="K29" i="43" s="1"/>
  <c r="A123" i="39"/>
  <c r="E123" i="39" s="1"/>
  <c r="K28" i="43" s="1"/>
  <c r="A122" i="39"/>
  <c r="E122" i="39" s="1"/>
  <c r="K27" i="43" s="1"/>
  <c r="A121" i="39"/>
  <c r="E121" i="39" s="1"/>
  <c r="K26" i="43" s="1"/>
  <c r="A119" i="39"/>
  <c r="E119" i="39" s="1"/>
  <c r="K24" i="43" s="1"/>
  <c r="A118" i="39"/>
  <c r="E118" i="39" s="1"/>
  <c r="K23" i="43" s="1"/>
  <c r="A117" i="39"/>
  <c r="E117" i="39" s="1"/>
  <c r="K22" i="43" s="1"/>
  <c r="A116" i="39"/>
  <c r="E116" i="39" s="1"/>
  <c r="K21" i="43" s="1"/>
  <c r="A114" i="39"/>
  <c r="E114" i="39" s="1"/>
  <c r="K19" i="43" s="1"/>
  <c r="A113" i="39"/>
  <c r="E113" i="39" s="1"/>
  <c r="K18" i="43" s="1"/>
  <c r="A112" i="39"/>
  <c r="E112" i="39" s="1"/>
  <c r="K17" i="43" s="1"/>
  <c r="A111" i="39"/>
  <c r="E111" i="39" s="1"/>
  <c r="K16" i="43" s="1"/>
  <c r="A110" i="39"/>
  <c r="E110" i="39" s="1"/>
  <c r="K15" i="43" s="1"/>
  <c r="A109" i="39"/>
  <c r="E109" i="39" s="1"/>
  <c r="K14" i="43" s="1"/>
  <c r="A107" i="39"/>
  <c r="E107" i="39" s="1"/>
  <c r="K12" i="43" s="1"/>
  <c r="A106" i="39"/>
  <c r="E106" i="39" s="1"/>
  <c r="K11" i="43" s="1"/>
  <c r="A105" i="39"/>
  <c r="E105" i="39" s="1"/>
  <c r="K10" i="43" s="1"/>
  <c r="D104" i="39"/>
  <c r="A103" i="39"/>
  <c r="O100" i="39"/>
  <c r="B100" i="39"/>
  <c r="O99" i="39"/>
  <c r="B99" i="39"/>
  <c r="O98" i="39"/>
  <c r="B98" i="39"/>
  <c r="O97" i="39"/>
  <c r="B97" i="39"/>
  <c r="O96" i="39"/>
  <c r="B96" i="39"/>
  <c r="O95" i="39"/>
  <c r="B95" i="39"/>
  <c r="O94" i="39"/>
  <c r="B94" i="39"/>
  <c r="O93" i="39"/>
  <c r="B93" i="39"/>
  <c r="O92" i="39"/>
  <c r="B92" i="39"/>
  <c r="O91" i="39"/>
  <c r="B91" i="39"/>
  <c r="O90" i="39"/>
  <c r="B90" i="39"/>
  <c r="O89" i="39"/>
  <c r="B89" i="39"/>
  <c r="O88" i="39"/>
  <c r="B88" i="39"/>
  <c r="O87" i="39"/>
  <c r="B87" i="39"/>
  <c r="O86" i="39"/>
  <c r="B86" i="39"/>
  <c r="O85" i="39"/>
  <c r="B85" i="39"/>
  <c r="O84" i="39"/>
  <c r="B84" i="39"/>
  <c r="O83" i="39"/>
  <c r="B83" i="39"/>
  <c r="O82" i="39"/>
  <c r="B82" i="39"/>
  <c r="O81" i="39"/>
  <c r="B81" i="39"/>
  <c r="O80" i="39"/>
  <c r="B80" i="39"/>
  <c r="O79" i="39"/>
  <c r="B79" i="39"/>
  <c r="O78" i="39"/>
  <c r="B78" i="39"/>
  <c r="O77" i="39"/>
  <c r="B77" i="39"/>
  <c r="O76" i="39"/>
  <c r="B76" i="39"/>
  <c r="O75" i="39"/>
  <c r="B75" i="39"/>
  <c r="O74" i="39"/>
  <c r="B74" i="39"/>
  <c r="O73" i="39"/>
  <c r="B73" i="39"/>
  <c r="O72" i="39"/>
  <c r="B72" i="39"/>
  <c r="O71" i="39"/>
  <c r="B71" i="39"/>
  <c r="O70" i="39"/>
  <c r="B70" i="39"/>
  <c r="O69" i="39"/>
  <c r="B69" i="39"/>
  <c r="O68" i="39"/>
  <c r="B68" i="39"/>
  <c r="O67" i="39"/>
  <c r="B67" i="39"/>
  <c r="O66" i="39"/>
  <c r="B66" i="39"/>
  <c r="O65" i="39"/>
  <c r="B65" i="39"/>
  <c r="O64" i="39"/>
  <c r="B64" i="39"/>
  <c r="O63" i="39"/>
  <c r="B63" i="39"/>
  <c r="O62" i="39"/>
  <c r="B62" i="39"/>
  <c r="O61" i="39"/>
  <c r="B61" i="39"/>
  <c r="O60" i="39"/>
  <c r="B60" i="39"/>
  <c r="O59" i="39"/>
  <c r="B59" i="39"/>
  <c r="O58" i="39"/>
  <c r="B58" i="39"/>
  <c r="O57" i="39"/>
  <c r="B57" i="39"/>
  <c r="O56" i="39"/>
  <c r="B56" i="39"/>
  <c r="O55" i="39"/>
  <c r="B55" i="39"/>
  <c r="O54" i="39"/>
  <c r="B54" i="39"/>
  <c r="O53" i="39"/>
  <c r="B53" i="39"/>
  <c r="O52" i="39"/>
  <c r="B52" i="39"/>
  <c r="O51" i="39"/>
  <c r="B51" i="39"/>
  <c r="O50" i="39"/>
  <c r="B50" i="39"/>
  <c r="O49" i="39"/>
  <c r="B49" i="39"/>
  <c r="O48" i="39"/>
  <c r="B48" i="39"/>
  <c r="O47" i="39"/>
  <c r="B47" i="39"/>
  <c r="O46" i="39"/>
  <c r="B46" i="39"/>
  <c r="O45" i="39"/>
  <c r="B45" i="39"/>
  <c r="O44" i="39"/>
  <c r="B44" i="39"/>
  <c r="O43" i="39"/>
  <c r="B43" i="39"/>
  <c r="O42" i="39"/>
  <c r="B42" i="39"/>
  <c r="O41" i="39"/>
  <c r="B41" i="39"/>
  <c r="O40" i="39"/>
  <c r="B40" i="39"/>
  <c r="O39" i="39"/>
  <c r="B39" i="39"/>
  <c r="O38" i="39"/>
  <c r="B38" i="39"/>
  <c r="O37" i="39"/>
  <c r="B37" i="39"/>
  <c r="O36" i="39"/>
  <c r="B36" i="39"/>
  <c r="O35" i="39"/>
  <c r="B35" i="39"/>
  <c r="O34" i="39"/>
  <c r="B34" i="39"/>
  <c r="O33" i="39"/>
  <c r="B33" i="39"/>
  <c r="O32" i="39"/>
  <c r="B32" i="39"/>
  <c r="O31" i="39"/>
  <c r="B31" i="39"/>
  <c r="O30" i="39"/>
  <c r="B30" i="39"/>
  <c r="O29" i="39"/>
  <c r="B29" i="39"/>
  <c r="O28" i="39"/>
  <c r="B28" i="39"/>
  <c r="O27" i="39"/>
  <c r="B27" i="39"/>
  <c r="O26" i="39"/>
  <c r="B26" i="39"/>
  <c r="O25" i="39"/>
  <c r="B25" i="39"/>
  <c r="O24" i="39"/>
  <c r="B24" i="39"/>
  <c r="O23" i="39"/>
  <c r="B23" i="39"/>
  <c r="O22" i="39"/>
  <c r="B22" i="39"/>
  <c r="O21" i="39"/>
  <c r="B21" i="39"/>
  <c r="O20" i="39"/>
  <c r="B20" i="39"/>
  <c r="O19" i="39"/>
  <c r="B19" i="39"/>
  <c r="O18" i="39"/>
  <c r="B18" i="39"/>
  <c r="O17" i="39"/>
  <c r="B17" i="39"/>
  <c r="O16" i="39"/>
  <c r="B16" i="39"/>
  <c r="O15" i="39"/>
  <c r="B15" i="39"/>
  <c r="O14" i="39"/>
  <c r="B14" i="39"/>
  <c r="O13" i="39"/>
  <c r="B13" i="39"/>
  <c r="O12" i="39"/>
  <c r="B12" i="39"/>
  <c r="A141" i="38"/>
  <c r="E141" i="38" s="1"/>
  <c r="L46" i="43" s="1"/>
  <c r="A140" i="38"/>
  <c r="E140" i="38" s="1"/>
  <c r="L45" i="43" s="1"/>
  <c r="A139" i="38"/>
  <c r="E139" i="38" s="1"/>
  <c r="L44" i="43" s="1"/>
  <c r="A138" i="38"/>
  <c r="E138" i="38" s="1"/>
  <c r="L43" i="43" s="1"/>
  <c r="A137" i="38"/>
  <c r="E137" i="38" s="1"/>
  <c r="L42" i="43" s="1"/>
  <c r="A136" i="38"/>
  <c r="E136" i="38" s="1"/>
  <c r="L41" i="43" s="1"/>
  <c r="A135" i="38"/>
  <c r="E135" i="38" s="1"/>
  <c r="L40" i="43" s="1"/>
  <c r="A134" i="38"/>
  <c r="E134" i="38" s="1"/>
  <c r="L39" i="43" s="1"/>
  <c r="A133" i="38"/>
  <c r="E133" i="38" s="1"/>
  <c r="L38" i="43" s="1"/>
  <c r="A132" i="38"/>
  <c r="E132" i="38" s="1"/>
  <c r="L37" i="43" s="1"/>
  <c r="A131" i="38"/>
  <c r="E131" i="38" s="1"/>
  <c r="L36" i="43" s="1"/>
  <c r="A130" i="38"/>
  <c r="E130" i="38" s="1"/>
  <c r="L35" i="43" s="1"/>
  <c r="A129" i="38"/>
  <c r="E129" i="38" s="1"/>
  <c r="L34" i="43" s="1"/>
  <c r="A127" i="38"/>
  <c r="E127" i="38" s="1"/>
  <c r="L32" i="43" s="1"/>
  <c r="A126" i="38"/>
  <c r="E126" i="38" s="1"/>
  <c r="L31" i="43" s="1"/>
  <c r="A125" i="38"/>
  <c r="E125" i="38" s="1"/>
  <c r="L30" i="43" s="1"/>
  <c r="A124" i="38"/>
  <c r="E124" i="38" s="1"/>
  <c r="L29" i="43" s="1"/>
  <c r="A123" i="38"/>
  <c r="E123" i="38" s="1"/>
  <c r="L28" i="43" s="1"/>
  <c r="A122" i="38"/>
  <c r="E122" i="38" s="1"/>
  <c r="L27" i="43" s="1"/>
  <c r="A121" i="38"/>
  <c r="E121" i="38" s="1"/>
  <c r="L26" i="43" s="1"/>
  <c r="A119" i="38"/>
  <c r="E119" i="38" s="1"/>
  <c r="L24" i="43" s="1"/>
  <c r="A118" i="38"/>
  <c r="E118" i="38" s="1"/>
  <c r="L23" i="43" s="1"/>
  <c r="A117" i="38"/>
  <c r="E117" i="38" s="1"/>
  <c r="L22" i="43" s="1"/>
  <c r="A115" i="38"/>
  <c r="E115" i="38" s="1"/>
  <c r="A114" i="38"/>
  <c r="E114" i="38" s="1"/>
  <c r="L19" i="43" s="1"/>
  <c r="A113" i="38"/>
  <c r="E113" i="38" s="1"/>
  <c r="L18" i="43" s="1"/>
  <c r="A112" i="38"/>
  <c r="E112" i="38" s="1"/>
  <c r="L17" i="43" s="1"/>
  <c r="A111" i="38"/>
  <c r="E111" i="38" s="1"/>
  <c r="L16" i="43" s="1"/>
  <c r="A110" i="38"/>
  <c r="E110" i="38" s="1"/>
  <c r="L15" i="43" s="1"/>
  <c r="A109" i="38"/>
  <c r="E109" i="38" s="1"/>
  <c r="L14" i="43" s="1"/>
  <c r="A107" i="38"/>
  <c r="E107" i="38" s="1"/>
  <c r="L12" i="43" s="1"/>
  <c r="A106" i="38"/>
  <c r="E106" i="38" s="1"/>
  <c r="L11" i="43" s="1"/>
  <c r="A105" i="38"/>
  <c r="E105" i="38" s="1"/>
  <c r="L10" i="43" s="1"/>
  <c r="D104" i="38"/>
  <c r="A103" i="38"/>
  <c r="O100" i="38"/>
  <c r="B100" i="38"/>
  <c r="O99" i="38"/>
  <c r="B99" i="38"/>
  <c r="O98" i="38"/>
  <c r="B98" i="38"/>
  <c r="O97" i="38"/>
  <c r="B97" i="38"/>
  <c r="O96" i="38"/>
  <c r="B96" i="38"/>
  <c r="O95" i="38"/>
  <c r="B95" i="38"/>
  <c r="O94" i="38"/>
  <c r="B94" i="38"/>
  <c r="O93" i="38"/>
  <c r="B93" i="38"/>
  <c r="O92" i="38"/>
  <c r="B92" i="38"/>
  <c r="O91" i="38"/>
  <c r="B91" i="38"/>
  <c r="O90" i="38"/>
  <c r="B90" i="38"/>
  <c r="O89" i="38"/>
  <c r="B89" i="38"/>
  <c r="O88" i="38"/>
  <c r="B88" i="38"/>
  <c r="O87" i="38"/>
  <c r="B87" i="38"/>
  <c r="O86" i="38"/>
  <c r="B86" i="38"/>
  <c r="O85" i="38"/>
  <c r="B85" i="38"/>
  <c r="O84" i="38"/>
  <c r="B84" i="38"/>
  <c r="O83" i="38"/>
  <c r="B83" i="38"/>
  <c r="O82" i="38"/>
  <c r="B82" i="38"/>
  <c r="O81" i="38"/>
  <c r="B81" i="38"/>
  <c r="O80" i="38"/>
  <c r="B80" i="38"/>
  <c r="O79" i="38"/>
  <c r="B79" i="38"/>
  <c r="O78" i="38"/>
  <c r="B78" i="38"/>
  <c r="O77" i="38"/>
  <c r="B77" i="38"/>
  <c r="O76" i="38"/>
  <c r="B76" i="38"/>
  <c r="O75" i="38"/>
  <c r="B75" i="38"/>
  <c r="O74" i="38"/>
  <c r="B74" i="38"/>
  <c r="O73" i="38"/>
  <c r="B73" i="38"/>
  <c r="O72" i="38"/>
  <c r="B72" i="38"/>
  <c r="O71" i="38"/>
  <c r="B71" i="38"/>
  <c r="O70" i="38"/>
  <c r="B70" i="38"/>
  <c r="O69" i="38"/>
  <c r="B69" i="38"/>
  <c r="O68" i="38"/>
  <c r="B68" i="38"/>
  <c r="O67" i="38"/>
  <c r="B67" i="38"/>
  <c r="O66" i="38"/>
  <c r="B66" i="38"/>
  <c r="O65" i="38"/>
  <c r="B65" i="38"/>
  <c r="O64" i="38"/>
  <c r="B64" i="38"/>
  <c r="O63" i="38"/>
  <c r="B63" i="38"/>
  <c r="O62" i="38"/>
  <c r="B62" i="38"/>
  <c r="O61" i="38"/>
  <c r="B61" i="38"/>
  <c r="O60" i="38"/>
  <c r="B60" i="38"/>
  <c r="O59" i="38"/>
  <c r="B59" i="38"/>
  <c r="O58" i="38"/>
  <c r="B58" i="38"/>
  <c r="O57" i="38"/>
  <c r="B57" i="38"/>
  <c r="O56" i="38"/>
  <c r="B56" i="38"/>
  <c r="O55" i="38"/>
  <c r="B55" i="38"/>
  <c r="O54" i="38"/>
  <c r="B54" i="38"/>
  <c r="O53" i="38"/>
  <c r="B53" i="38"/>
  <c r="O52" i="38"/>
  <c r="B52" i="38"/>
  <c r="O51" i="38"/>
  <c r="B51" i="38"/>
  <c r="O50" i="38"/>
  <c r="B50" i="38"/>
  <c r="O49" i="38"/>
  <c r="B49" i="38"/>
  <c r="O48" i="38"/>
  <c r="B48" i="38"/>
  <c r="O47" i="38"/>
  <c r="B47" i="38"/>
  <c r="O46" i="38"/>
  <c r="B46" i="38"/>
  <c r="O45" i="38"/>
  <c r="B45" i="38"/>
  <c r="O44" i="38"/>
  <c r="B44" i="38"/>
  <c r="O43" i="38"/>
  <c r="B43" i="38"/>
  <c r="O42" i="38"/>
  <c r="B42" i="38"/>
  <c r="O41" i="38"/>
  <c r="B41" i="38"/>
  <c r="O40" i="38"/>
  <c r="B40" i="38"/>
  <c r="O39" i="38"/>
  <c r="B39" i="38"/>
  <c r="O38" i="38"/>
  <c r="B38" i="38"/>
  <c r="O37" i="38"/>
  <c r="B37" i="38"/>
  <c r="O36" i="38"/>
  <c r="B36" i="38"/>
  <c r="O35" i="38"/>
  <c r="B35" i="38"/>
  <c r="O34" i="38"/>
  <c r="B34" i="38"/>
  <c r="O33" i="38"/>
  <c r="B33" i="38"/>
  <c r="O32" i="38"/>
  <c r="B32" i="38"/>
  <c r="O31" i="38"/>
  <c r="B31" i="38"/>
  <c r="O30" i="38"/>
  <c r="B30" i="38"/>
  <c r="O29" i="38"/>
  <c r="B29" i="38"/>
  <c r="O28" i="38"/>
  <c r="B28" i="38"/>
  <c r="O27" i="38"/>
  <c r="B27" i="38"/>
  <c r="O26" i="38"/>
  <c r="B26" i="38"/>
  <c r="O25" i="38"/>
  <c r="B25" i="38"/>
  <c r="O24" i="38"/>
  <c r="B24" i="38"/>
  <c r="O23" i="38"/>
  <c r="B23" i="38"/>
  <c r="O22" i="38"/>
  <c r="B22" i="38"/>
  <c r="O21" i="38"/>
  <c r="B21" i="38"/>
  <c r="O20" i="38"/>
  <c r="B20" i="38"/>
  <c r="O19" i="38"/>
  <c r="B19" i="38"/>
  <c r="O18" i="38"/>
  <c r="B18" i="38"/>
  <c r="O17" i="38"/>
  <c r="B17" i="38"/>
  <c r="O16" i="38"/>
  <c r="B16" i="38"/>
  <c r="O15" i="38"/>
  <c r="B15" i="38"/>
  <c r="O14" i="38"/>
  <c r="B14" i="38"/>
  <c r="O13" i="38"/>
  <c r="B13" i="38"/>
  <c r="O12" i="38"/>
  <c r="B12" i="38"/>
  <c r="A141" i="37"/>
  <c r="E141" i="37" s="1"/>
  <c r="M46" i="43" s="1"/>
  <c r="A140" i="37"/>
  <c r="E140" i="37" s="1"/>
  <c r="M45" i="43" s="1"/>
  <c r="A139" i="37"/>
  <c r="E139" i="37" s="1"/>
  <c r="M44" i="43" s="1"/>
  <c r="A138" i="37"/>
  <c r="E138" i="37" s="1"/>
  <c r="M43" i="43" s="1"/>
  <c r="A137" i="37"/>
  <c r="E137" i="37" s="1"/>
  <c r="M42" i="43" s="1"/>
  <c r="A136" i="37"/>
  <c r="E136" i="37" s="1"/>
  <c r="M41" i="43" s="1"/>
  <c r="A135" i="37"/>
  <c r="E135" i="37" s="1"/>
  <c r="M40" i="43" s="1"/>
  <c r="A134" i="37"/>
  <c r="E134" i="37" s="1"/>
  <c r="M39" i="43" s="1"/>
  <c r="A133" i="37"/>
  <c r="E133" i="37" s="1"/>
  <c r="M38" i="43" s="1"/>
  <c r="A132" i="37"/>
  <c r="E132" i="37" s="1"/>
  <c r="M37" i="43" s="1"/>
  <c r="A131" i="37"/>
  <c r="E131" i="37" s="1"/>
  <c r="M36" i="43" s="1"/>
  <c r="A130" i="37"/>
  <c r="E130" i="37" s="1"/>
  <c r="M35" i="43" s="1"/>
  <c r="A129" i="37"/>
  <c r="E129" i="37" s="1"/>
  <c r="M34" i="43" s="1"/>
  <c r="A127" i="37"/>
  <c r="E127" i="37" s="1"/>
  <c r="M32" i="43" s="1"/>
  <c r="A126" i="37"/>
  <c r="E126" i="37" s="1"/>
  <c r="M31" i="43" s="1"/>
  <c r="A125" i="37"/>
  <c r="E125" i="37" s="1"/>
  <c r="M30" i="43" s="1"/>
  <c r="A124" i="37"/>
  <c r="E124" i="37" s="1"/>
  <c r="M29" i="43" s="1"/>
  <c r="A123" i="37"/>
  <c r="E123" i="37" s="1"/>
  <c r="M28" i="43" s="1"/>
  <c r="A122" i="37"/>
  <c r="E122" i="37" s="1"/>
  <c r="M27" i="43" s="1"/>
  <c r="A121" i="37"/>
  <c r="E121" i="37" s="1"/>
  <c r="M26" i="43" s="1"/>
  <c r="A119" i="37"/>
  <c r="E119" i="37" s="1"/>
  <c r="M24" i="43" s="1"/>
  <c r="A118" i="37"/>
  <c r="E118" i="37" s="1"/>
  <c r="M23" i="43" s="1"/>
  <c r="A117" i="37"/>
  <c r="E117" i="37" s="1"/>
  <c r="M22" i="43" s="1"/>
  <c r="A116" i="37"/>
  <c r="E116" i="37" s="1"/>
  <c r="M21" i="43" s="1"/>
  <c r="A114" i="37"/>
  <c r="E114" i="37" s="1"/>
  <c r="M19" i="43" s="1"/>
  <c r="A113" i="37"/>
  <c r="E113" i="37" s="1"/>
  <c r="M18" i="43" s="1"/>
  <c r="A112" i="37"/>
  <c r="E112" i="37" s="1"/>
  <c r="M17" i="43" s="1"/>
  <c r="A111" i="37"/>
  <c r="E111" i="37" s="1"/>
  <c r="M16" i="43" s="1"/>
  <c r="A110" i="37"/>
  <c r="E110" i="37" s="1"/>
  <c r="M15" i="43" s="1"/>
  <c r="A109" i="37"/>
  <c r="E109" i="37" s="1"/>
  <c r="M14" i="43" s="1"/>
  <c r="A107" i="37"/>
  <c r="E107" i="37" s="1"/>
  <c r="M12" i="43" s="1"/>
  <c r="A106" i="37"/>
  <c r="E106" i="37" s="1"/>
  <c r="M11" i="43" s="1"/>
  <c r="A105" i="37"/>
  <c r="E105" i="37" s="1"/>
  <c r="M10" i="43" s="1"/>
  <c r="D104" i="37"/>
  <c r="A103" i="37"/>
  <c r="O100" i="37"/>
  <c r="B100" i="37"/>
  <c r="O99" i="37"/>
  <c r="B99" i="37"/>
  <c r="O98" i="37"/>
  <c r="B98" i="37"/>
  <c r="O97" i="37"/>
  <c r="B97" i="37"/>
  <c r="O96" i="37"/>
  <c r="B96" i="37"/>
  <c r="O95" i="37"/>
  <c r="B95" i="37"/>
  <c r="O94" i="37"/>
  <c r="B94" i="37"/>
  <c r="O93" i="37"/>
  <c r="B93" i="37"/>
  <c r="O92" i="37"/>
  <c r="B92" i="37"/>
  <c r="O91" i="37"/>
  <c r="B91" i="37"/>
  <c r="O90" i="37"/>
  <c r="B90" i="37"/>
  <c r="O89" i="37"/>
  <c r="B89" i="37"/>
  <c r="O88" i="37"/>
  <c r="B88" i="37"/>
  <c r="O87" i="37"/>
  <c r="B87" i="37"/>
  <c r="O86" i="37"/>
  <c r="B86" i="37"/>
  <c r="O85" i="37"/>
  <c r="B85" i="37"/>
  <c r="O84" i="37"/>
  <c r="B84" i="37"/>
  <c r="O83" i="37"/>
  <c r="B83" i="37"/>
  <c r="O82" i="37"/>
  <c r="B82" i="37"/>
  <c r="O81" i="37"/>
  <c r="B81" i="37"/>
  <c r="O80" i="37"/>
  <c r="B80" i="37"/>
  <c r="O79" i="37"/>
  <c r="B79" i="37"/>
  <c r="O78" i="37"/>
  <c r="B78" i="37"/>
  <c r="O77" i="37"/>
  <c r="B77" i="37"/>
  <c r="O76" i="37"/>
  <c r="B76" i="37"/>
  <c r="O75" i="37"/>
  <c r="B75" i="37"/>
  <c r="O74" i="37"/>
  <c r="B74" i="37"/>
  <c r="O73" i="37"/>
  <c r="B73" i="37"/>
  <c r="O72" i="37"/>
  <c r="B72" i="37"/>
  <c r="O71" i="37"/>
  <c r="B71" i="37"/>
  <c r="O70" i="37"/>
  <c r="B70" i="37"/>
  <c r="O69" i="37"/>
  <c r="B69" i="37"/>
  <c r="O68" i="37"/>
  <c r="B68" i="37"/>
  <c r="O67" i="37"/>
  <c r="B67" i="37"/>
  <c r="O66" i="37"/>
  <c r="B66" i="37"/>
  <c r="O65" i="37"/>
  <c r="B65" i="37"/>
  <c r="O64" i="37"/>
  <c r="B64" i="37"/>
  <c r="O63" i="37"/>
  <c r="B63" i="37"/>
  <c r="O62" i="37"/>
  <c r="B62" i="37"/>
  <c r="O61" i="37"/>
  <c r="B61" i="37"/>
  <c r="O60" i="37"/>
  <c r="B60" i="37"/>
  <c r="O59" i="37"/>
  <c r="B59" i="37"/>
  <c r="O58" i="37"/>
  <c r="B58" i="37"/>
  <c r="O57" i="37"/>
  <c r="B57" i="37"/>
  <c r="O56" i="37"/>
  <c r="B56" i="37"/>
  <c r="O55" i="37"/>
  <c r="B55" i="37"/>
  <c r="O54" i="37"/>
  <c r="B54" i="37"/>
  <c r="O53" i="37"/>
  <c r="B53" i="37"/>
  <c r="O52" i="37"/>
  <c r="B52" i="37"/>
  <c r="O51" i="37"/>
  <c r="B51" i="37"/>
  <c r="O50" i="37"/>
  <c r="B50" i="37"/>
  <c r="O49" i="37"/>
  <c r="B49" i="37"/>
  <c r="O48" i="37"/>
  <c r="B48" i="37"/>
  <c r="O47" i="37"/>
  <c r="B47" i="37"/>
  <c r="O46" i="37"/>
  <c r="B46" i="37"/>
  <c r="O45" i="37"/>
  <c r="B45" i="37"/>
  <c r="O44" i="37"/>
  <c r="B44" i="37"/>
  <c r="O43" i="37"/>
  <c r="B43" i="37"/>
  <c r="O42" i="37"/>
  <c r="B42" i="37"/>
  <c r="O41" i="37"/>
  <c r="B41" i="37"/>
  <c r="O40" i="37"/>
  <c r="B40" i="37"/>
  <c r="O39" i="37"/>
  <c r="B39" i="37"/>
  <c r="O38" i="37"/>
  <c r="B38" i="37"/>
  <c r="O37" i="37"/>
  <c r="B37" i="37"/>
  <c r="O36" i="37"/>
  <c r="B36" i="37"/>
  <c r="O35" i="37"/>
  <c r="B35" i="37"/>
  <c r="O34" i="37"/>
  <c r="B34" i="37"/>
  <c r="O33" i="37"/>
  <c r="B33" i="37"/>
  <c r="O32" i="37"/>
  <c r="B32" i="37"/>
  <c r="O31" i="37"/>
  <c r="B31" i="37"/>
  <c r="O30" i="37"/>
  <c r="B30" i="37"/>
  <c r="O29" i="37"/>
  <c r="B29" i="37"/>
  <c r="O28" i="37"/>
  <c r="B28" i="37"/>
  <c r="O27" i="37"/>
  <c r="B27" i="37"/>
  <c r="O26" i="37"/>
  <c r="B26" i="37"/>
  <c r="O25" i="37"/>
  <c r="B25" i="37"/>
  <c r="O24" i="37"/>
  <c r="B24" i="37"/>
  <c r="O23" i="37"/>
  <c r="B23" i="37"/>
  <c r="O22" i="37"/>
  <c r="B22" i="37"/>
  <c r="O21" i="37"/>
  <c r="B21" i="37"/>
  <c r="O20" i="37"/>
  <c r="B20" i="37"/>
  <c r="O19" i="37"/>
  <c r="B19" i="37"/>
  <c r="O18" i="37"/>
  <c r="B18" i="37"/>
  <c r="O17" i="37"/>
  <c r="B17" i="37"/>
  <c r="O16" i="37"/>
  <c r="B16" i="37"/>
  <c r="O15" i="37"/>
  <c r="B15" i="37"/>
  <c r="O14" i="37"/>
  <c r="B14" i="37"/>
  <c r="O13" i="37"/>
  <c r="B13" i="37"/>
  <c r="O12" i="37"/>
  <c r="B12" i="37"/>
  <c r="A132" i="36"/>
  <c r="E132" i="36" s="1"/>
  <c r="N46" i="43" s="1"/>
  <c r="A131" i="36"/>
  <c r="E131" i="36" s="1"/>
  <c r="N45" i="43" s="1"/>
  <c r="A130" i="36"/>
  <c r="E130" i="36" s="1"/>
  <c r="N44" i="43" s="1"/>
  <c r="A129" i="36"/>
  <c r="E129" i="36" s="1"/>
  <c r="N43" i="43" s="1"/>
  <c r="A128" i="36"/>
  <c r="E128" i="36" s="1"/>
  <c r="N42" i="43" s="1"/>
  <c r="A127" i="36"/>
  <c r="E127" i="36" s="1"/>
  <c r="N41" i="43" s="1"/>
  <c r="A126" i="36"/>
  <c r="E126" i="36" s="1"/>
  <c r="N40" i="43" s="1"/>
  <c r="A125" i="36"/>
  <c r="E125" i="36" s="1"/>
  <c r="N39" i="43" s="1"/>
  <c r="A124" i="36"/>
  <c r="E124" i="36" s="1"/>
  <c r="N38" i="43" s="1"/>
  <c r="A123" i="36"/>
  <c r="E123" i="36" s="1"/>
  <c r="N37" i="43" s="1"/>
  <c r="A122" i="36"/>
  <c r="E122" i="36" s="1"/>
  <c r="N36" i="43" s="1"/>
  <c r="A121" i="36"/>
  <c r="E121" i="36" s="1"/>
  <c r="N35" i="43" s="1"/>
  <c r="A120" i="36"/>
  <c r="E120" i="36" s="1"/>
  <c r="N34" i="43" s="1"/>
  <c r="A118" i="36"/>
  <c r="E118" i="36" s="1"/>
  <c r="N32" i="43" s="1"/>
  <c r="A117" i="36"/>
  <c r="E117" i="36" s="1"/>
  <c r="N31" i="43" s="1"/>
  <c r="A116" i="36"/>
  <c r="E116" i="36" s="1"/>
  <c r="N30" i="43" s="1"/>
  <c r="A115" i="36"/>
  <c r="E115" i="36" s="1"/>
  <c r="N29" i="43" s="1"/>
  <c r="A114" i="36"/>
  <c r="E114" i="36" s="1"/>
  <c r="N28" i="43" s="1"/>
  <c r="A113" i="36"/>
  <c r="E113" i="36" s="1"/>
  <c r="N27" i="43" s="1"/>
  <c r="N26" i="43"/>
  <c r="A110" i="36"/>
  <c r="E110" i="36" s="1"/>
  <c r="N24" i="43" s="1"/>
  <c r="A109" i="36"/>
  <c r="E109" i="36" s="1"/>
  <c r="N23" i="43" s="1"/>
  <c r="A108" i="36"/>
  <c r="E108" i="36" s="1"/>
  <c r="N22" i="43" s="1"/>
  <c r="A107" i="36"/>
  <c r="E107" i="36" s="1"/>
  <c r="N21" i="43" s="1"/>
  <c r="A105" i="36"/>
  <c r="E105" i="36" s="1"/>
  <c r="N19" i="43" s="1"/>
  <c r="A104" i="36"/>
  <c r="E104" i="36" s="1"/>
  <c r="N18" i="43" s="1"/>
  <c r="A103" i="36"/>
  <c r="E103" i="36" s="1"/>
  <c r="N17" i="43" s="1"/>
  <c r="A102" i="36"/>
  <c r="E102" i="36" s="1"/>
  <c r="N16" i="43" s="1"/>
  <c r="A101" i="36"/>
  <c r="E101" i="36" s="1"/>
  <c r="N15" i="43" s="1"/>
  <c r="A100" i="36"/>
  <c r="E100" i="36" s="1"/>
  <c r="N14" i="43" s="1"/>
  <c r="A98" i="36"/>
  <c r="E98" i="36" s="1"/>
  <c r="N12" i="43" s="1"/>
  <c r="A97" i="36"/>
  <c r="E97" i="36" s="1"/>
  <c r="N11" i="43" s="1"/>
  <c r="A96" i="36"/>
  <c r="E96" i="36" s="1"/>
  <c r="N10" i="43" s="1"/>
  <c r="D95" i="36"/>
  <c r="A94" i="36"/>
  <c r="O91" i="36"/>
  <c r="B91" i="36"/>
  <c r="O90" i="36"/>
  <c r="B90" i="36"/>
  <c r="O89" i="36"/>
  <c r="B89" i="36"/>
  <c r="O88" i="36"/>
  <c r="B88" i="36"/>
  <c r="O87" i="36"/>
  <c r="B87" i="36"/>
  <c r="O86" i="36"/>
  <c r="B86" i="36"/>
  <c r="O85" i="36"/>
  <c r="B85" i="36"/>
  <c r="O84" i="36"/>
  <c r="B84" i="36"/>
  <c r="O83" i="36"/>
  <c r="B83" i="36"/>
  <c r="O82" i="36"/>
  <c r="B82" i="36"/>
  <c r="O81" i="36"/>
  <c r="B81" i="36"/>
  <c r="O80" i="36"/>
  <c r="B80" i="36"/>
  <c r="O79" i="36"/>
  <c r="B79" i="36"/>
  <c r="O78" i="36"/>
  <c r="B78" i="36"/>
  <c r="O77" i="36"/>
  <c r="B77" i="36"/>
  <c r="O76" i="36"/>
  <c r="B76" i="36"/>
  <c r="O75" i="36"/>
  <c r="B75" i="36"/>
  <c r="O74" i="36"/>
  <c r="B74" i="36"/>
  <c r="O73" i="36"/>
  <c r="B73" i="36"/>
  <c r="O72" i="36"/>
  <c r="B72" i="36"/>
  <c r="O71" i="36"/>
  <c r="B71" i="36"/>
  <c r="O70" i="36"/>
  <c r="B70" i="36"/>
  <c r="O69" i="36"/>
  <c r="B69" i="36"/>
  <c r="O68" i="36"/>
  <c r="B68" i="36"/>
  <c r="O67" i="36"/>
  <c r="B67" i="36"/>
  <c r="O66" i="36"/>
  <c r="B66" i="36"/>
  <c r="O65" i="36"/>
  <c r="B65" i="36"/>
  <c r="O64" i="36"/>
  <c r="B64" i="36"/>
  <c r="O63" i="36"/>
  <c r="B63" i="36"/>
  <c r="O62" i="36"/>
  <c r="B62" i="36"/>
  <c r="O61" i="36"/>
  <c r="B61" i="36"/>
  <c r="O60" i="36"/>
  <c r="B60" i="36"/>
  <c r="O59" i="36"/>
  <c r="B59" i="36"/>
  <c r="O58" i="36"/>
  <c r="B58" i="36"/>
  <c r="O57" i="36"/>
  <c r="B57" i="36"/>
  <c r="O56" i="36"/>
  <c r="B56" i="36"/>
  <c r="O55" i="36"/>
  <c r="B55" i="36"/>
  <c r="O54" i="36"/>
  <c r="B54" i="36"/>
  <c r="O53" i="36"/>
  <c r="B53" i="36"/>
  <c r="O52" i="36"/>
  <c r="B52" i="36"/>
  <c r="O51" i="36"/>
  <c r="B51" i="36"/>
  <c r="O50" i="36"/>
  <c r="B50" i="36"/>
  <c r="O49" i="36"/>
  <c r="B49" i="36"/>
  <c r="O48" i="36"/>
  <c r="B48" i="36"/>
  <c r="O47" i="36"/>
  <c r="B47" i="36"/>
  <c r="O46" i="36"/>
  <c r="B46" i="36"/>
  <c r="O45" i="36"/>
  <c r="B45" i="36"/>
  <c r="O44" i="36"/>
  <c r="B44" i="36"/>
  <c r="O43" i="36"/>
  <c r="B43" i="36"/>
  <c r="O42" i="36"/>
  <c r="B42" i="36"/>
  <c r="O41" i="36"/>
  <c r="B41" i="36"/>
  <c r="O40" i="36"/>
  <c r="B40" i="36"/>
  <c r="O39" i="36"/>
  <c r="B39" i="36"/>
  <c r="O38" i="36"/>
  <c r="B38" i="36"/>
  <c r="O37" i="36"/>
  <c r="B37" i="36"/>
  <c r="O36" i="36"/>
  <c r="B36" i="36"/>
  <c r="O35" i="36"/>
  <c r="B35" i="36"/>
  <c r="O34" i="36"/>
  <c r="B34" i="36"/>
  <c r="O33" i="36"/>
  <c r="B33" i="36"/>
  <c r="O32" i="36"/>
  <c r="B32" i="36"/>
  <c r="O31" i="36"/>
  <c r="B31" i="36"/>
  <c r="O30" i="36"/>
  <c r="B30" i="36"/>
  <c r="O29" i="36"/>
  <c r="B29" i="36"/>
  <c r="O28" i="36"/>
  <c r="B28" i="36"/>
  <c r="B27" i="36"/>
  <c r="B26" i="36"/>
  <c r="B20" i="36"/>
  <c r="O19" i="36"/>
  <c r="B19" i="36"/>
  <c r="O18" i="36"/>
  <c r="B18" i="36"/>
  <c r="O17" i="36"/>
  <c r="B17" i="36"/>
  <c r="O16" i="36"/>
  <c r="B16" i="36"/>
  <c r="A141" i="35"/>
  <c r="E141" i="35" s="1"/>
  <c r="O46" i="43" s="1"/>
  <c r="A140" i="35"/>
  <c r="E140" i="35" s="1"/>
  <c r="O45" i="43" s="1"/>
  <c r="A139" i="35"/>
  <c r="E139" i="35" s="1"/>
  <c r="O44" i="43" s="1"/>
  <c r="A138" i="35"/>
  <c r="E138" i="35" s="1"/>
  <c r="O43" i="43" s="1"/>
  <c r="A137" i="35"/>
  <c r="E137" i="35" s="1"/>
  <c r="O42" i="43" s="1"/>
  <c r="A136" i="35"/>
  <c r="E136" i="35" s="1"/>
  <c r="O41" i="43" s="1"/>
  <c r="A135" i="35"/>
  <c r="E135" i="35" s="1"/>
  <c r="O40" i="43" s="1"/>
  <c r="A134" i="35"/>
  <c r="E134" i="35" s="1"/>
  <c r="O39" i="43" s="1"/>
  <c r="A133" i="35"/>
  <c r="E133" i="35" s="1"/>
  <c r="O38" i="43" s="1"/>
  <c r="A132" i="35"/>
  <c r="E132" i="35" s="1"/>
  <c r="O37" i="43" s="1"/>
  <c r="A131" i="35"/>
  <c r="E131" i="35" s="1"/>
  <c r="O36" i="43" s="1"/>
  <c r="A130" i="35"/>
  <c r="E130" i="35" s="1"/>
  <c r="O35" i="43" s="1"/>
  <c r="A129" i="35"/>
  <c r="E129" i="35" s="1"/>
  <c r="O34" i="43" s="1"/>
  <c r="A127" i="35"/>
  <c r="E127" i="35" s="1"/>
  <c r="O32" i="43" s="1"/>
  <c r="A126" i="35"/>
  <c r="E126" i="35" s="1"/>
  <c r="O31" i="43" s="1"/>
  <c r="A125" i="35"/>
  <c r="E125" i="35" s="1"/>
  <c r="O30" i="43" s="1"/>
  <c r="A124" i="35"/>
  <c r="E124" i="35" s="1"/>
  <c r="O29" i="43" s="1"/>
  <c r="A123" i="35"/>
  <c r="E123" i="35" s="1"/>
  <c r="O28" i="43" s="1"/>
  <c r="A122" i="35"/>
  <c r="E122" i="35" s="1"/>
  <c r="O27" i="43" s="1"/>
  <c r="A121" i="35"/>
  <c r="E121" i="35" s="1"/>
  <c r="O26" i="43" s="1"/>
  <c r="A119" i="35"/>
  <c r="E119" i="35" s="1"/>
  <c r="O24" i="43" s="1"/>
  <c r="A118" i="35"/>
  <c r="E118" i="35" s="1"/>
  <c r="O23" i="43" s="1"/>
  <c r="A117" i="35"/>
  <c r="E117" i="35" s="1"/>
  <c r="O22" i="43" s="1"/>
  <c r="A116" i="35"/>
  <c r="E116" i="35" s="1"/>
  <c r="O21" i="43" s="1"/>
  <c r="A114" i="35"/>
  <c r="E114" i="35" s="1"/>
  <c r="O19" i="43" s="1"/>
  <c r="A113" i="35"/>
  <c r="E113" i="35" s="1"/>
  <c r="O18" i="43" s="1"/>
  <c r="A112" i="35"/>
  <c r="E112" i="35" s="1"/>
  <c r="O17" i="43" s="1"/>
  <c r="A111" i="35"/>
  <c r="E111" i="35" s="1"/>
  <c r="O16" i="43" s="1"/>
  <c r="A110" i="35"/>
  <c r="E110" i="35" s="1"/>
  <c r="O15" i="43" s="1"/>
  <c r="A109" i="35"/>
  <c r="E109" i="35" s="1"/>
  <c r="O14" i="43" s="1"/>
  <c r="A107" i="35"/>
  <c r="E107" i="35" s="1"/>
  <c r="O12" i="43" s="1"/>
  <c r="A106" i="35"/>
  <c r="E106" i="35" s="1"/>
  <c r="O11" i="43" s="1"/>
  <c r="A105" i="35"/>
  <c r="E105" i="35" s="1"/>
  <c r="O10" i="43" s="1"/>
  <c r="D104" i="35"/>
  <c r="A103" i="35"/>
  <c r="O100" i="35"/>
  <c r="B100" i="35"/>
  <c r="O99" i="35"/>
  <c r="B99" i="35"/>
  <c r="O98" i="35"/>
  <c r="B98" i="35"/>
  <c r="O97" i="35"/>
  <c r="B97" i="35"/>
  <c r="O96" i="35"/>
  <c r="B96" i="35"/>
  <c r="O95" i="35"/>
  <c r="B95" i="35"/>
  <c r="O94" i="35"/>
  <c r="B94" i="35"/>
  <c r="O93" i="35"/>
  <c r="B93" i="35"/>
  <c r="O92" i="35"/>
  <c r="B92" i="35"/>
  <c r="O91" i="35"/>
  <c r="B91" i="35"/>
  <c r="O90" i="35"/>
  <c r="B90" i="35"/>
  <c r="O89" i="35"/>
  <c r="B89" i="35"/>
  <c r="O88" i="35"/>
  <c r="B88" i="35"/>
  <c r="O87" i="35"/>
  <c r="B87" i="35"/>
  <c r="O86" i="35"/>
  <c r="B86" i="35"/>
  <c r="O85" i="35"/>
  <c r="B85" i="35"/>
  <c r="O84" i="35"/>
  <c r="B84" i="35"/>
  <c r="O83" i="35"/>
  <c r="B83" i="35"/>
  <c r="O82" i="35"/>
  <c r="B82" i="35"/>
  <c r="O81" i="35"/>
  <c r="B81" i="35"/>
  <c r="O80" i="35"/>
  <c r="B80" i="35"/>
  <c r="O79" i="35"/>
  <c r="B79" i="35"/>
  <c r="O78" i="35"/>
  <c r="B78" i="35"/>
  <c r="O77" i="35"/>
  <c r="B77" i="35"/>
  <c r="O76" i="35"/>
  <c r="B76" i="35"/>
  <c r="O75" i="35"/>
  <c r="B75" i="35"/>
  <c r="O74" i="35"/>
  <c r="B74" i="35"/>
  <c r="O73" i="35"/>
  <c r="B73" i="35"/>
  <c r="O72" i="35"/>
  <c r="B72" i="35"/>
  <c r="O71" i="35"/>
  <c r="B71" i="35"/>
  <c r="O70" i="35"/>
  <c r="B70" i="35"/>
  <c r="O69" i="35"/>
  <c r="B69" i="35"/>
  <c r="O68" i="35"/>
  <c r="B68" i="35"/>
  <c r="O67" i="35"/>
  <c r="B67" i="35"/>
  <c r="O66" i="35"/>
  <c r="B66" i="35"/>
  <c r="O65" i="35"/>
  <c r="B65" i="35"/>
  <c r="O64" i="35"/>
  <c r="B64" i="35"/>
  <c r="O63" i="35"/>
  <c r="B63" i="35"/>
  <c r="O62" i="35"/>
  <c r="B62" i="35"/>
  <c r="O61" i="35"/>
  <c r="B61" i="35"/>
  <c r="O60" i="35"/>
  <c r="B60" i="35"/>
  <c r="O59" i="35"/>
  <c r="B59" i="35"/>
  <c r="O58" i="35"/>
  <c r="B58" i="35"/>
  <c r="O57" i="35"/>
  <c r="B57" i="35"/>
  <c r="O56" i="35"/>
  <c r="B56" i="35"/>
  <c r="O55" i="35"/>
  <c r="B55" i="35"/>
  <c r="O54" i="35"/>
  <c r="B54" i="35"/>
  <c r="O53" i="35"/>
  <c r="B53" i="35"/>
  <c r="O52" i="35"/>
  <c r="B52" i="35"/>
  <c r="O51" i="35"/>
  <c r="B51" i="35"/>
  <c r="O50" i="35"/>
  <c r="B50" i="35"/>
  <c r="O49" i="35"/>
  <c r="B49" i="35"/>
  <c r="O48" i="35"/>
  <c r="B48" i="35"/>
  <c r="O47" i="35"/>
  <c r="B47" i="35"/>
  <c r="O46" i="35"/>
  <c r="B46" i="35"/>
  <c r="O45" i="35"/>
  <c r="B45" i="35"/>
  <c r="O44" i="35"/>
  <c r="B44" i="35"/>
  <c r="O43" i="35"/>
  <c r="B43" i="35"/>
  <c r="O42" i="35"/>
  <c r="B42" i="35"/>
  <c r="O41" i="35"/>
  <c r="B41" i="35"/>
  <c r="O40" i="35"/>
  <c r="B40" i="35"/>
  <c r="O39" i="35"/>
  <c r="B39" i="35"/>
  <c r="O38" i="35"/>
  <c r="B38" i="35"/>
  <c r="O37" i="35"/>
  <c r="B37" i="35"/>
  <c r="O36" i="35"/>
  <c r="B36" i="35"/>
  <c r="O35" i="35"/>
  <c r="B35" i="35"/>
  <c r="O34" i="35"/>
  <c r="B34" i="35"/>
  <c r="O33" i="35"/>
  <c r="B33" i="35"/>
  <c r="O32" i="35"/>
  <c r="B32" i="35"/>
  <c r="O31" i="35"/>
  <c r="B31" i="35"/>
  <c r="O30" i="35"/>
  <c r="B30" i="35"/>
  <c r="O29" i="35"/>
  <c r="B29" i="35"/>
  <c r="O28" i="35"/>
  <c r="B28" i="35"/>
  <c r="O27" i="35"/>
  <c r="B27" i="35"/>
  <c r="O26" i="35"/>
  <c r="B26" i="35"/>
  <c r="O25" i="35"/>
  <c r="B25" i="35"/>
  <c r="O24" i="35"/>
  <c r="B24" i="35"/>
  <c r="O23" i="35"/>
  <c r="B23" i="35"/>
  <c r="O22" i="35"/>
  <c r="B22" i="35"/>
  <c r="O21" i="35"/>
  <c r="B21" i="35"/>
  <c r="O20" i="35"/>
  <c r="B20" i="35"/>
  <c r="O19" i="35"/>
  <c r="B19" i="35"/>
  <c r="O18" i="35"/>
  <c r="B18" i="35"/>
  <c r="O17" i="35"/>
  <c r="B17" i="35"/>
  <c r="O16" i="35"/>
  <c r="B16" i="35"/>
  <c r="O15" i="35"/>
  <c r="B15" i="35"/>
  <c r="O14" i="35"/>
  <c r="B14" i="35"/>
  <c r="O13" i="35"/>
  <c r="B13" i="35"/>
  <c r="O12" i="35"/>
  <c r="B12" i="35"/>
  <c r="A141" i="34"/>
  <c r="E141" i="34" s="1"/>
  <c r="P46" i="43" s="1"/>
  <c r="A140" i="34"/>
  <c r="E140" i="34" s="1"/>
  <c r="P45" i="43" s="1"/>
  <c r="A139" i="34"/>
  <c r="E139" i="34" s="1"/>
  <c r="P44" i="43" s="1"/>
  <c r="A138" i="34"/>
  <c r="E138" i="34" s="1"/>
  <c r="P43" i="43" s="1"/>
  <c r="A137" i="34"/>
  <c r="E137" i="34" s="1"/>
  <c r="P42" i="43" s="1"/>
  <c r="A136" i="34"/>
  <c r="E136" i="34" s="1"/>
  <c r="P41" i="43" s="1"/>
  <c r="A135" i="34"/>
  <c r="E135" i="34" s="1"/>
  <c r="P40" i="43" s="1"/>
  <c r="A134" i="34"/>
  <c r="E134" i="34" s="1"/>
  <c r="P39" i="43" s="1"/>
  <c r="A133" i="34"/>
  <c r="E133" i="34" s="1"/>
  <c r="P38" i="43" s="1"/>
  <c r="A132" i="34"/>
  <c r="E132" i="34" s="1"/>
  <c r="P37" i="43" s="1"/>
  <c r="A131" i="34"/>
  <c r="E131" i="34" s="1"/>
  <c r="P36" i="43" s="1"/>
  <c r="A130" i="34"/>
  <c r="E130" i="34" s="1"/>
  <c r="P35" i="43" s="1"/>
  <c r="A129" i="34"/>
  <c r="E129" i="34" s="1"/>
  <c r="P34" i="43" s="1"/>
  <c r="A127" i="34"/>
  <c r="E127" i="34" s="1"/>
  <c r="P32" i="43" s="1"/>
  <c r="A126" i="34"/>
  <c r="E126" i="34" s="1"/>
  <c r="P31" i="43" s="1"/>
  <c r="A125" i="34"/>
  <c r="E125" i="34" s="1"/>
  <c r="P30" i="43" s="1"/>
  <c r="A124" i="34"/>
  <c r="E124" i="34" s="1"/>
  <c r="P29" i="43" s="1"/>
  <c r="A123" i="34"/>
  <c r="E123" i="34" s="1"/>
  <c r="P28" i="43" s="1"/>
  <c r="A122" i="34"/>
  <c r="E122" i="34" s="1"/>
  <c r="P27" i="43" s="1"/>
  <c r="A121" i="34"/>
  <c r="E121" i="34" s="1"/>
  <c r="P26" i="43" s="1"/>
  <c r="A119" i="34"/>
  <c r="E119" i="34" s="1"/>
  <c r="P24" i="43" s="1"/>
  <c r="A118" i="34"/>
  <c r="E118" i="34" s="1"/>
  <c r="P23" i="43" s="1"/>
  <c r="A117" i="34"/>
  <c r="E117" i="34" s="1"/>
  <c r="P22" i="43" s="1"/>
  <c r="A116" i="34"/>
  <c r="E116" i="34" s="1"/>
  <c r="P21" i="43" s="1"/>
  <c r="A114" i="34"/>
  <c r="E114" i="34" s="1"/>
  <c r="P19" i="43" s="1"/>
  <c r="A113" i="34"/>
  <c r="E113" i="34" s="1"/>
  <c r="P18" i="43" s="1"/>
  <c r="A112" i="34"/>
  <c r="E112" i="34" s="1"/>
  <c r="P17" i="43" s="1"/>
  <c r="A111" i="34"/>
  <c r="E111" i="34" s="1"/>
  <c r="P16" i="43" s="1"/>
  <c r="A110" i="34"/>
  <c r="E110" i="34" s="1"/>
  <c r="P15" i="43" s="1"/>
  <c r="A109" i="34"/>
  <c r="E109" i="34" s="1"/>
  <c r="P14" i="43" s="1"/>
  <c r="A107" i="34"/>
  <c r="E107" i="34" s="1"/>
  <c r="P12" i="43" s="1"/>
  <c r="A106" i="34"/>
  <c r="E106" i="34" s="1"/>
  <c r="P11" i="43" s="1"/>
  <c r="A105" i="34"/>
  <c r="E105" i="34" s="1"/>
  <c r="P10" i="43" s="1"/>
  <c r="D104" i="34"/>
  <c r="A103" i="34"/>
  <c r="O100" i="34"/>
  <c r="B100" i="34"/>
  <c r="O99" i="34"/>
  <c r="B99" i="34"/>
  <c r="O98" i="34"/>
  <c r="B98" i="34"/>
  <c r="O97" i="34"/>
  <c r="B97" i="34"/>
  <c r="O96" i="34"/>
  <c r="B96" i="34"/>
  <c r="O95" i="34"/>
  <c r="B95" i="34"/>
  <c r="O94" i="34"/>
  <c r="B94" i="34"/>
  <c r="O93" i="34"/>
  <c r="B93" i="34"/>
  <c r="O92" i="34"/>
  <c r="B92" i="34"/>
  <c r="O91" i="34"/>
  <c r="B91" i="34"/>
  <c r="O90" i="34"/>
  <c r="B90" i="34"/>
  <c r="O89" i="34"/>
  <c r="B89" i="34"/>
  <c r="O88" i="34"/>
  <c r="B88" i="34"/>
  <c r="O87" i="34"/>
  <c r="B87" i="34"/>
  <c r="O86" i="34"/>
  <c r="B86" i="34"/>
  <c r="O85" i="34"/>
  <c r="B85" i="34"/>
  <c r="O84" i="34"/>
  <c r="B84" i="34"/>
  <c r="O83" i="34"/>
  <c r="B83" i="34"/>
  <c r="O82" i="34"/>
  <c r="B82" i="34"/>
  <c r="O81" i="34"/>
  <c r="B81" i="34"/>
  <c r="O80" i="34"/>
  <c r="B80" i="34"/>
  <c r="O79" i="34"/>
  <c r="B79" i="34"/>
  <c r="O78" i="34"/>
  <c r="B78" i="34"/>
  <c r="O77" i="34"/>
  <c r="B77" i="34"/>
  <c r="O76" i="34"/>
  <c r="B76" i="34"/>
  <c r="O75" i="34"/>
  <c r="B75" i="34"/>
  <c r="O74" i="34"/>
  <c r="B74" i="34"/>
  <c r="O73" i="34"/>
  <c r="B73" i="34"/>
  <c r="O72" i="34"/>
  <c r="B72" i="34"/>
  <c r="O71" i="34"/>
  <c r="B71" i="34"/>
  <c r="O70" i="34"/>
  <c r="B70" i="34"/>
  <c r="O69" i="34"/>
  <c r="B69" i="34"/>
  <c r="O68" i="34"/>
  <c r="B68" i="34"/>
  <c r="O67" i="34"/>
  <c r="B67" i="34"/>
  <c r="O66" i="34"/>
  <c r="B66" i="34"/>
  <c r="O65" i="34"/>
  <c r="B65" i="34"/>
  <c r="O64" i="34"/>
  <c r="B64" i="34"/>
  <c r="O63" i="34"/>
  <c r="B63" i="34"/>
  <c r="O62" i="34"/>
  <c r="B62" i="34"/>
  <c r="O61" i="34"/>
  <c r="B61" i="34"/>
  <c r="O60" i="34"/>
  <c r="B60" i="34"/>
  <c r="O59" i="34"/>
  <c r="B59" i="34"/>
  <c r="O58" i="34"/>
  <c r="B58" i="34"/>
  <c r="O57" i="34"/>
  <c r="B57" i="34"/>
  <c r="O56" i="34"/>
  <c r="B56" i="34"/>
  <c r="O55" i="34"/>
  <c r="B55" i="34"/>
  <c r="O54" i="34"/>
  <c r="B54" i="34"/>
  <c r="O53" i="34"/>
  <c r="B53" i="34"/>
  <c r="O52" i="34"/>
  <c r="B52" i="34"/>
  <c r="O51" i="34"/>
  <c r="B51" i="34"/>
  <c r="O50" i="34"/>
  <c r="B50" i="34"/>
  <c r="O49" i="34"/>
  <c r="B49" i="34"/>
  <c r="O48" i="34"/>
  <c r="B48" i="34"/>
  <c r="O47" i="34"/>
  <c r="B47" i="34"/>
  <c r="O46" i="34"/>
  <c r="B46" i="34"/>
  <c r="O45" i="34"/>
  <c r="B45" i="34"/>
  <c r="O44" i="34"/>
  <c r="B44" i="34"/>
  <c r="O43" i="34"/>
  <c r="B43" i="34"/>
  <c r="O42" i="34"/>
  <c r="B42" i="34"/>
  <c r="O41" i="34"/>
  <c r="B41" i="34"/>
  <c r="O40" i="34"/>
  <c r="B40" i="34"/>
  <c r="O39" i="34"/>
  <c r="B39" i="34"/>
  <c r="O38" i="34"/>
  <c r="B38" i="34"/>
  <c r="O37" i="34"/>
  <c r="B37" i="34"/>
  <c r="O36" i="34"/>
  <c r="B36" i="34"/>
  <c r="O35" i="34"/>
  <c r="B35" i="34"/>
  <c r="O34" i="34"/>
  <c r="B34" i="34"/>
  <c r="O33" i="34"/>
  <c r="B33" i="34"/>
  <c r="O32" i="34"/>
  <c r="B32" i="34"/>
  <c r="O31" i="34"/>
  <c r="B31" i="34"/>
  <c r="O30" i="34"/>
  <c r="B30" i="34"/>
  <c r="O29" i="34"/>
  <c r="B29" i="34"/>
  <c r="O28" i="34"/>
  <c r="B28" i="34"/>
  <c r="O27" i="34"/>
  <c r="B27" i="34"/>
  <c r="O26" i="34"/>
  <c r="B26" i="34"/>
  <c r="O25" i="34"/>
  <c r="B25" i="34"/>
  <c r="O24" i="34"/>
  <c r="B24" i="34"/>
  <c r="O23" i="34"/>
  <c r="B23" i="34"/>
  <c r="O22" i="34"/>
  <c r="B22" i="34"/>
  <c r="O21" i="34"/>
  <c r="B21" i="34"/>
  <c r="O20" i="34"/>
  <c r="B20" i="34"/>
  <c r="O19" i="34"/>
  <c r="B19" i="34"/>
  <c r="O18" i="34"/>
  <c r="B18" i="34"/>
  <c r="O17" i="34"/>
  <c r="B17" i="34"/>
  <c r="O16" i="34"/>
  <c r="B16" i="34"/>
  <c r="O15" i="34"/>
  <c r="B15" i="34"/>
  <c r="O14" i="34"/>
  <c r="B14" i="34"/>
  <c r="O13" i="34"/>
  <c r="B13" i="34"/>
  <c r="O12" i="34"/>
  <c r="B12" i="34"/>
  <c r="A141" i="33"/>
  <c r="E141" i="33" s="1"/>
  <c r="Q46" i="43" s="1"/>
  <c r="A140" i="33"/>
  <c r="E140" i="33" s="1"/>
  <c r="Q45" i="43" s="1"/>
  <c r="A139" i="33"/>
  <c r="E139" i="33" s="1"/>
  <c r="Q44" i="43" s="1"/>
  <c r="A138" i="33"/>
  <c r="E138" i="33" s="1"/>
  <c r="Q43" i="43" s="1"/>
  <c r="A137" i="33"/>
  <c r="E137" i="33" s="1"/>
  <c r="Q42" i="43" s="1"/>
  <c r="A136" i="33"/>
  <c r="E136" i="33" s="1"/>
  <c r="Q41" i="43" s="1"/>
  <c r="A135" i="33"/>
  <c r="E135" i="33" s="1"/>
  <c r="Q40" i="43" s="1"/>
  <c r="A134" i="33"/>
  <c r="E134" i="33" s="1"/>
  <c r="Q39" i="43" s="1"/>
  <c r="A133" i="33"/>
  <c r="E133" i="33" s="1"/>
  <c r="Q38" i="43" s="1"/>
  <c r="A132" i="33"/>
  <c r="E132" i="33" s="1"/>
  <c r="Q37" i="43" s="1"/>
  <c r="A131" i="33"/>
  <c r="E131" i="33" s="1"/>
  <c r="Q36" i="43" s="1"/>
  <c r="A130" i="33"/>
  <c r="E130" i="33" s="1"/>
  <c r="Q35" i="43" s="1"/>
  <c r="A129" i="33"/>
  <c r="E129" i="33" s="1"/>
  <c r="Q34" i="43" s="1"/>
  <c r="A127" i="33"/>
  <c r="E127" i="33" s="1"/>
  <c r="Q32" i="43" s="1"/>
  <c r="A126" i="33"/>
  <c r="E126" i="33" s="1"/>
  <c r="Q31" i="43" s="1"/>
  <c r="A125" i="33"/>
  <c r="E125" i="33" s="1"/>
  <c r="Q30" i="43" s="1"/>
  <c r="A124" i="33"/>
  <c r="E124" i="33" s="1"/>
  <c r="Q29" i="43" s="1"/>
  <c r="A123" i="33"/>
  <c r="E123" i="33" s="1"/>
  <c r="Q28" i="43" s="1"/>
  <c r="A122" i="33"/>
  <c r="E122" i="33" s="1"/>
  <c r="Q27" i="43" s="1"/>
  <c r="A121" i="33"/>
  <c r="E121" i="33" s="1"/>
  <c r="Q26" i="43" s="1"/>
  <c r="A119" i="33"/>
  <c r="E119" i="33" s="1"/>
  <c r="Q24" i="43" s="1"/>
  <c r="A118" i="33"/>
  <c r="E118" i="33" s="1"/>
  <c r="Q23" i="43" s="1"/>
  <c r="A117" i="33"/>
  <c r="E117" i="33" s="1"/>
  <c r="Q22" i="43" s="1"/>
  <c r="A116" i="33"/>
  <c r="E116" i="33" s="1"/>
  <c r="Q21" i="43" s="1"/>
  <c r="A114" i="33"/>
  <c r="E114" i="33" s="1"/>
  <c r="Q19" i="43" s="1"/>
  <c r="A113" i="33"/>
  <c r="E113" i="33" s="1"/>
  <c r="Q18" i="43" s="1"/>
  <c r="A112" i="33"/>
  <c r="E112" i="33" s="1"/>
  <c r="Q17" i="43" s="1"/>
  <c r="A111" i="33"/>
  <c r="E111" i="33" s="1"/>
  <c r="Q16" i="43" s="1"/>
  <c r="A110" i="33"/>
  <c r="E110" i="33" s="1"/>
  <c r="Q15" i="43" s="1"/>
  <c r="A109" i="33"/>
  <c r="E109" i="33" s="1"/>
  <c r="Q14" i="43" s="1"/>
  <c r="A107" i="33"/>
  <c r="E107" i="33" s="1"/>
  <c r="Q12" i="43" s="1"/>
  <c r="A106" i="33"/>
  <c r="E106" i="33" s="1"/>
  <c r="Q11" i="43" s="1"/>
  <c r="A105" i="33"/>
  <c r="E105" i="33" s="1"/>
  <c r="Q10" i="43" s="1"/>
  <c r="D104" i="33"/>
  <c r="A103" i="33"/>
  <c r="O100" i="33"/>
  <c r="B100" i="33"/>
  <c r="O99" i="33"/>
  <c r="B99" i="33"/>
  <c r="O98" i="33"/>
  <c r="B98" i="33"/>
  <c r="O97" i="33"/>
  <c r="B97" i="33"/>
  <c r="O96" i="33"/>
  <c r="B96" i="33"/>
  <c r="O95" i="33"/>
  <c r="B95" i="33"/>
  <c r="O94" i="33"/>
  <c r="B94" i="33"/>
  <c r="O93" i="33"/>
  <c r="B93" i="33"/>
  <c r="O92" i="33"/>
  <c r="B92" i="33"/>
  <c r="O91" i="33"/>
  <c r="B91" i="33"/>
  <c r="O90" i="33"/>
  <c r="B90" i="33"/>
  <c r="O89" i="33"/>
  <c r="B89" i="33"/>
  <c r="O88" i="33"/>
  <c r="B88" i="33"/>
  <c r="O87" i="33"/>
  <c r="B87" i="33"/>
  <c r="O86" i="33"/>
  <c r="B86" i="33"/>
  <c r="O85" i="33"/>
  <c r="B85" i="33"/>
  <c r="O84" i="33"/>
  <c r="B84" i="33"/>
  <c r="O83" i="33"/>
  <c r="B83" i="33"/>
  <c r="O82" i="33"/>
  <c r="B82" i="33"/>
  <c r="O81" i="33"/>
  <c r="B81" i="33"/>
  <c r="O80" i="33"/>
  <c r="B80" i="33"/>
  <c r="O79" i="33"/>
  <c r="B79" i="33"/>
  <c r="O78" i="33"/>
  <c r="B78" i="33"/>
  <c r="O77" i="33"/>
  <c r="B77" i="33"/>
  <c r="O76" i="33"/>
  <c r="B76" i="33"/>
  <c r="O75" i="33"/>
  <c r="B75" i="33"/>
  <c r="O74" i="33"/>
  <c r="B74" i="33"/>
  <c r="O73" i="33"/>
  <c r="B73" i="33"/>
  <c r="O72" i="33"/>
  <c r="B72" i="33"/>
  <c r="O71" i="33"/>
  <c r="B71" i="33"/>
  <c r="O70" i="33"/>
  <c r="B70" i="33"/>
  <c r="O69" i="33"/>
  <c r="B69" i="33"/>
  <c r="O68" i="33"/>
  <c r="B68" i="33"/>
  <c r="O67" i="33"/>
  <c r="B67" i="33"/>
  <c r="O66" i="33"/>
  <c r="B66" i="33"/>
  <c r="O65" i="33"/>
  <c r="B65" i="33"/>
  <c r="O64" i="33"/>
  <c r="B64" i="33"/>
  <c r="O63" i="33"/>
  <c r="B63" i="33"/>
  <c r="O62" i="33"/>
  <c r="B62" i="33"/>
  <c r="O61" i="33"/>
  <c r="B61" i="33"/>
  <c r="O60" i="33"/>
  <c r="B60" i="33"/>
  <c r="O59" i="33"/>
  <c r="B59" i="33"/>
  <c r="O58" i="33"/>
  <c r="B58" i="33"/>
  <c r="O57" i="33"/>
  <c r="B57" i="33"/>
  <c r="O56" i="33"/>
  <c r="B56" i="33"/>
  <c r="O55" i="33"/>
  <c r="B55" i="33"/>
  <c r="O54" i="33"/>
  <c r="B54" i="33"/>
  <c r="O53" i="33"/>
  <c r="B53" i="33"/>
  <c r="O52" i="33"/>
  <c r="B52" i="33"/>
  <c r="O51" i="33"/>
  <c r="B51" i="33"/>
  <c r="O50" i="33"/>
  <c r="B50" i="33"/>
  <c r="O49" i="33"/>
  <c r="B49" i="33"/>
  <c r="O48" i="33"/>
  <c r="B48" i="33"/>
  <c r="O47" i="33"/>
  <c r="B47" i="33"/>
  <c r="O46" i="33"/>
  <c r="B46" i="33"/>
  <c r="O45" i="33"/>
  <c r="B45" i="33"/>
  <c r="O44" i="33"/>
  <c r="B44" i="33"/>
  <c r="O43" i="33"/>
  <c r="B43" i="33"/>
  <c r="O42" i="33"/>
  <c r="B42" i="33"/>
  <c r="O41" i="33"/>
  <c r="B41" i="33"/>
  <c r="O40" i="33"/>
  <c r="B40" i="33"/>
  <c r="O39" i="33"/>
  <c r="B39" i="33"/>
  <c r="O38" i="33"/>
  <c r="B38" i="33"/>
  <c r="O37" i="33"/>
  <c r="B37" i="33"/>
  <c r="O36" i="33"/>
  <c r="B36" i="33"/>
  <c r="O35" i="33"/>
  <c r="B35" i="33"/>
  <c r="O34" i="33"/>
  <c r="B34" i="33"/>
  <c r="O33" i="33"/>
  <c r="B33" i="33"/>
  <c r="O32" i="33"/>
  <c r="B32" i="33"/>
  <c r="O31" i="33"/>
  <c r="B31" i="33"/>
  <c r="O30" i="33"/>
  <c r="B30" i="33"/>
  <c r="O29" i="33"/>
  <c r="B29" i="33"/>
  <c r="O28" i="33"/>
  <c r="B28" i="33"/>
  <c r="O27" i="33"/>
  <c r="B27" i="33"/>
  <c r="O26" i="33"/>
  <c r="B26" i="33"/>
  <c r="O25" i="33"/>
  <c r="B25" i="33"/>
  <c r="O24" i="33"/>
  <c r="B24" i="33"/>
  <c r="O23" i="33"/>
  <c r="B23" i="33"/>
  <c r="O22" i="33"/>
  <c r="B22" i="33"/>
  <c r="O21" i="33"/>
  <c r="B21" i="33"/>
  <c r="O20" i="33"/>
  <c r="B20" i="33"/>
  <c r="O19" i="33"/>
  <c r="B19" i="33"/>
  <c r="O18" i="33"/>
  <c r="B18" i="33"/>
  <c r="O17" i="33"/>
  <c r="B17" i="33"/>
  <c r="O16" i="33"/>
  <c r="B16" i="33"/>
  <c r="O15" i="33"/>
  <c r="B15" i="33"/>
  <c r="O14" i="33"/>
  <c r="B14" i="33"/>
  <c r="O13" i="33"/>
  <c r="B13" i="33"/>
  <c r="O12" i="33"/>
  <c r="B12" i="33"/>
  <c r="A141" i="32"/>
  <c r="E141" i="32" s="1"/>
  <c r="E46" i="43" s="1"/>
  <c r="A140" i="32"/>
  <c r="E140" i="32" s="1"/>
  <c r="E45" i="43" s="1"/>
  <c r="A139" i="32"/>
  <c r="E139" i="32" s="1"/>
  <c r="E44" i="43" s="1"/>
  <c r="A138" i="32"/>
  <c r="E138" i="32" s="1"/>
  <c r="E43" i="43" s="1"/>
  <c r="A137" i="32"/>
  <c r="E137" i="32" s="1"/>
  <c r="E42" i="43" s="1"/>
  <c r="A136" i="32"/>
  <c r="E136" i="32" s="1"/>
  <c r="E41" i="43" s="1"/>
  <c r="A135" i="32"/>
  <c r="E135" i="32" s="1"/>
  <c r="E40" i="43" s="1"/>
  <c r="A134" i="32"/>
  <c r="E134" i="32" s="1"/>
  <c r="E39" i="43" s="1"/>
  <c r="A133" i="32"/>
  <c r="E133" i="32" s="1"/>
  <c r="E38" i="43" s="1"/>
  <c r="A132" i="32"/>
  <c r="E132" i="32" s="1"/>
  <c r="E37" i="43" s="1"/>
  <c r="A131" i="32"/>
  <c r="E131" i="32" s="1"/>
  <c r="E36" i="43" s="1"/>
  <c r="A130" i="32"/>
  <c r="E130" i="32" s="1"/>
  <c r="E35" i="43" s="1"/>
  <c r="A129" i="32"/>
  <c r="E129" i="32" s="1"/>
  <c r="E34" i="43" s="1"/>
  <c r="A127" i="32"/>
  <c r="E127" i="32" s="1"/>
  <c r="E32" i="43" s="1"/>
  <c r="A126" i="32"/>
  <c r="E126" i="32" s="1"/>
  <c r="E31" i="43" s="1"/>
  <c r="A125" i="32"/>
  <c r="E125" i="32" s="1"/>
  <c r="E30" i="43" s="1"/>
  <c r="A124" i="32"/>
  <c r="E124" i="32" s="1"/>
  <c r="E29" i="43" s="1"/>
  <c r="A123" i="32"/>
  <c r="E123" i="32" s="1"/>
  <c r="E28" i="43" s="1"/>
  <c r="A122" i="32"/>
  <c r="E122" i="32" s="1"/>
  <c r="E27" i="43" s="1"/>
  <c r="A121" i="32"/>
  <c r="E121" i="32" s="1"/>
  <c r="E26" i="43" s="1"/>
  <c r="A119" i="32"/>
  <c r="E119" i="32" s="1"/>
  <c r="E24" i="43" s="1"/>
  <c r="A118" i="32"/>
  <c r="E118" i="32" s="1"/>
  <c r="E23" i="43" s="1"/>
  <c r="A117" i="32"/>
  <c r="E117" i="32" s="1"/>
  <c r="E22" i="43" s="1"/>
  <c r="A116" i="32"/>
  <c r="E116" i="32" s="1"/>
  <c r="E21" i="43" s="1"/>
  <c r="A114" i="32"/>
  <c r="E114" i="32" s="1"/>
  <c r="E19" i="43" s="1"/>
  <c r="A113" i="32"/>
  <c r="E113" i="32" s="1"/>
  <c r="E18" i="43" s="1"/>
  <c r="A112" i="32"/>
  <c r="E112" i="32" s="1"/>
  <c r="E17" i="43" s="1"/>
  <c r="A111" i="32"/>
  <c r="E111" i="32" s="1"/>
  <c r="E16" i="43" s="1"/>
  <c r="A110" i="32"/>
  <c r="E110" i="32" s="1"/>
  <c r="E15" i="43" s="1"/>
  <c r="A109" i="32"/>
  <c r="E109" i="32" s="1"/>
  <c r="E14" i="43" s="1"/>
  <c r="A107" i="32"/>
  <c r="E107" i="32" s="1"/>
  <c r="E12" i="43" s="1"/>
  <c r="A106" i="32"/>
  <c r="E106" i="32" s="1"/>
  <c r="E11" i="43" s="1"/>
  <c r="A105" i="32"/>
  <c r="E105" i="32" s="1"/>
  <c r="E10" i="43" s="1"/>
  <c r="D104" i="32"/>
  <c r="A103" i="32"/>
  <c r="O100" i="32"/>
  <c r="B100" i="32"/>
  <c r="O99" i="32"/>
  <c r="B99" i="32"/>
  <c r="O98" i="32"/>
  <c r="B98" i="32"/>
  <c r="O97" i="32"/>
  <c r="B97" i="32"/>
  <c r="O96" i="32"/>
  <c r="B96" i="32"/>
  <c r="O95" i="32"/>
  <c r="B95" i="32"/>
  <c r="O94" i="32"/>
  <c r="B94" i="32"/>
  <c r="O93" i="32"/>
  <c r="B93" i="32"/>
  <c r="O92" i="32"/>
  <c r="B92" i="32"/>
  <c r="O91" i="32"/>
  <c r="B91" i="32"/>
  <c r="O90" i="32"/>
  <c r="B90" i="32"/>
  <c r="O89" i="32"/>
  <c r="B89" i="32"/>
  <c r="O88" i="32"/>
  <c r="B88" i="32"/>
  <c r="O87" i="32"/>
  <c r="B87" i="32"/>
  <c r="O86" i="32"/>
  <c r="B86" i="32"/>
  <c r="O85" i="32"/>
  <c r="B85" i="32"/>
  <c r="O84" i="32"/>
  <c r="B84" i="32"/>
  <c r="O83" i="32"/>
  <c r="B83" i="32"/>
  <c r="O82" i="32"/>
  <c r="B82" i="32"/>
  <c r="O81" i="32"/>
  <c r="B81" i="32"/>
  <c r="O80" i="32"/>
  <c r="B80" i="32"/>
  <c r="O79" i="32"/>
  <c r="B79" i="32"/>
  <c r="O78" i="32"/>
  <c r="B78" i="32"/>
  <c r="O77" i="32"/>
  <c r="B77" i="32"/>
  <c r="O76" i="32"/>
  <c r="B76" i="32"/>
  <c r="O75" i="32"/>
  <c r="B75" i="32"/>
  <c r="O74" i="32"/>
  <c r="B74" i="32"/>
  <c r="O73" i="32"/>
  <c r="B73" i="32"/>
  <c r="O72" i="32"/>
  <c r="B72" i="32"/>
  <c r="O71" i="32"/>
  <c r="B71" i="32"/>
  <c r="O70" i="32"/>
  <c r="B70" i="32"/>
  <c r="O69" i="32"/>
  <c r="B69" i="32"/>
  <c r="O68" i="32"/>
  <c r="B68" i="32"/>
  <c r="O67" i="32"/>
  <c r="B67" i="32"/>
  <c r="O66" i="32"/>
  <c r="B66" i="32"/>
  <c r="O65" i="32"/>
  <c r="B65" i="32"/>
  <c r="O64" i="32"/>
  <c r="B64" i="32"/>
  <c r="O63" i="32"/>
  <c r="B63" i="32"/>
  <c r="O62" i="32"/>
  <c r="B62" i="32"/>
  <c r="O61" i="32"/>
  <c r="B61" i="32"/>
  <c r="O60" i="32"/>
  <c r="B60" i="32"/>
  <c r="O59" i="32"/>
  <c r="B59" i="32"/>
  <c r="O58" i="32"/>
  <c r="B58" i="32"/>
  <c r="O57" i="32"/>
  <c r="B57" i="32"/>
  <c r="O56" i="32"/>
  <c r="B56" i="32"/>
  <c r="O55" i="32"/>
  <c r="B55" i="32"/>
  <c r="O54" i="32"/>
  <c r="B54" i="32"/>
  <c r="O53" i="32"/>
  <c r="B53" i="32"/>
  <c r="O52" i="32"/>
  <c r="B52" i="32"/>
  <c r="O51" i="32"/>
  <c r="B51" i="32"/>
  <c r="O50" i="32"/>
  <c r="B50" i="32"/>
  <c r="O49" i="32"/>
  <c r="B49" i="32"/>
  <c r="O48" i="32"/>
  <c r="B48" i="32"/>
  <c r="O47" i="32"/>
  <c r="B47" i="32"/>
  <c r="O46" i="32"/>
  <c r="B46" i="32"/>
  <c r="O45" i="32"/>
  <c r="B45" i="32"/>
  <c r="O44" i="32"/>
  <c r="B44" i="32"/>
  <c r="O43" i="32"/>
  <c r="B43" i="32"/>
  <c r="O42" i="32"/>
  <c r="B42" i="32"/>
  <c r="O41" i="32"/>
  <c r="B41" i="32"/>
  <c r="O40" i="32"/>
  <c r="B40" i="32"/>
  <c r="O39" i="32"/>
  <c r="B39" i="32"/>
  <c r="O38" i="32"/>
  <c r="B38" i="32"/>
  <c r="O37" i="32"/>
  <c r="B37" i="32"/>
  <c r="O36" i="32"/>
  <c r="B36" i="32"/>
  <c r="O35" i="32"/>
  <c r="B35" i="32"/>
  <c r="O34" i="32"/>
  <c r="B34" i="32"/>
  <c r="O33" i="32"/>
  <c r="B33" i="32"/>
  <c r="O32" i="32"/>
  <c r="B32" i="32"/>
  <c r="O31" i="32"/>
  <c r="B31" i="32"/>
  <c r="O30" i="32"/>
  <c r="B30" i="32"/>
  <c r="O29" i="32"/>
  <c r="B29" i="32"/>
  <c r="O26" i="32"/>
  <c r="B26" i="32"/>
  <c r="O25" i="32"/>
  <c r="B25" i="32"/>
  <c r="O24" i="32"/>
  <c r="B24" i="32"/>
  <c r="O23" i="32"/>
  <c r="B23" i="32"/>
  <c r="O22" i="32"/>
  <c r="B22" i="32"/>
  <c r="O20" i="32"/>
  <c r="B20" i="32"/>
  <c r="O19" i="32"/>
  <c r="B19" i="32"/>
  <c r="O18" i="32"/>
  <c r="B18" i="32"/>
  <c r="O16" i="32"/>
  <c r="B16" i="32"/>
  <c r="O14" i="32"/>
  <c r="B14" i="32"/>
  <c r="O13" i="32"/>
  <c r="B13" i="32"/>
  <c r="O12" i="32"/>
  <c r="B12" i="32"/>
  <c r="A141" i="31"/>
  <c r="E141" i="31" s="1"/>
  <c r="F46" i="43" s="1"/>
  <c r="A140" i="31"/>
  <c r="E140" i="31" s="1"/>
  <c r="F45" i="43" s="1"/>
  <c r="A139" i="31"/>
  <c r="E139" i="31" s="1"/>
  <c r="F44" i="43" s="1"/>
  <c r="A138" i="31"/>
  <c r="E138" i="31" s="1"/>
  <c r="F43" i="43" s="1"/>
  <c r="A137" i="31"/>
  <c r="E137" i="31" s="1"/>
  <c r="F42" i="43" s="1"/>
  <c r="A136" i="31"/>
  <c r="E136" i="31" s="1"/>
  <c r="F41" i="43" s="1"/>
  <c r="A135" i="31"/>
  <c r="E135" i="31" s="1"/>
  <c r="F40" i="43" s="1"/>
  <c r="A134" i="31"/>
  <c r="E134" i="31" s="1"/>
  <c r="F39" i="43" s="1"/>
  <c r="A133" i="31"/>
  <c r="E133" i="31" s="1"/>
  <c r="F38" i="43" s="1"/>
  <c r="A132" i="31"/>
  <c r="E132" i="31" s="1"/>
  <c r="F37" i="43" s="1"/>
  <c r="A131" i="31"/>
  <c r="E131" i="31" s="1"/>
  <c r="F36" i="43" s="1"/>
  <c r="A130" i="31"/>
  <c r="E130" i="31" s="1"/>
  <c r="F35" i="43" s="1"/>
  <c r="A129" i="31"/>
  <c r="E129" i="31" s="1"/>
  <c r="F34" i="43" s="1"/>
  <c r="A127" i="31"/>
  <c r="E127" i="31" s="1"/>
  <c r="F32" i="43" s="1"/>
  <c r="A126" i="31"/>
  <c r="E126" i="31" s="1"/>
  <c r="F31" i="43" s="1"/>
  <c r="A125" i="31"/>
  <c r="E125" i="31" s="1"/>
  <c r="F30" i="43" s="1"/>
  <c r="A124" i="31"/>
  <c r="E124" i="31" s="1"/>
  <c r="F29" i="43" s="1"/>
  <c r="A123" i="31"/>
  <c r="E123" i="31" s="1"/>
  <c r="F28" i="43" s="1"/>
  <c r="A122" i="31"/>
  <c r="E122" i="31" s="1"/>
  <c r="F27" i="43" s="1"/>
  <c r="A121" i="31"/>
  <c r="E121" i="31" s="1"/>
  <c r="F26" i="43" s="1"/>
  <c r="A119" i="31"/>
  <c r="E119" i="31" s="1"/>
  <c r="F24" i="43" s="1"/>
  <c r="A118" i="31"/>
  <c r="E118" i="31" s="1"/>
  <c r="F23" i="43" s="1"/>
  <c r="A117" i="31"/>
  <c r="E117" i="31" s="1"/>
  <c r="F22" i="43" s="1"/>
  <c r="A116" i="31"/>
  <c r="E116" i="31" s="1"/>
  <c r="F21" i="43" s="1"/>
  <c r="A114" i="31"/>
  <c r="E114" i="31" s="1"/>
  <c r="F19" i="43" s="1"/>
  <c r="A113" i="31"/>
  <c r="E113" i="31" s="1"/>
  <c r="F18" i="43" s="1"/>
  <c r="A112" i="31"/>
  <c r="E112" i="31" s="1"/>
  <c r="F17" i="43" s="1"/>
  <c r="A111" i="31"/>
  <c r="E111" i="31" s="1"/>
  <c r="F16" i="43" s="1"/>
  <c r="A110" i="31"/>
  <c r="E110" i="31" s="1"/>
  <c r="F15" i="43" s="1"/>
  <c r="A109" i="31"/>
  <c r="E109" i="31" s="1"/>
  <c r="F14" i="43" s="1"/>
  <c r="A107" i="31"/>
  <c r="E107" i="31" s="1"/>
  <c r="F12" i="43" s="1"/>
  <c r="A106" i="31"/>
  <c r="E106" i="31" s="1"/>
  <c r="F11" i="43" s="1"/>
  <c r="A105" i="31"/>
  <c r="E105" i="31" s="1"/>
  <c r="F10" i="43" s="1"/>
  <c r="D104" i="31"/>
  <c r="A103" i="31"/>
  <c r="O100" i="31"/>
  <c r="B100" i="31"/>
  <c r="O99" i="31"/>
  <c r="B99" i="31"/>
  <c r="O98" i="31"/>
  <c r="B98" i="31"/>
  <c r="O97" i="31"/>
  <c r="B97" i="31"/>
  <c r="O96" i="31"/>
  <c r="B96" i="31"/>
  <c r="O95" i="31"/>
  <c r="B95" i="31"/>
  <c r="O94" i="31"/>
  <c r="B94" i="31"/>
  <c r="O93" i="31"/>
  <c r="B93" i="31"/>
  <c r="O92" i="31"/>
  <c r="B92" i="31"/>
  <c r="O91" i="31"/>
  <c r="B91" i="31"/>
  <c r="O90" i="31"/>
  <c r="B90" i="31"/>
  <c r="O89" i="31"/>
  <c r="B89" i="31"/>
  <c r="O88" i="31"/>
  <c r="B88" i="31"/>
  <c r="O87" i="31"/>
  <c r="B87" i="31"/>
  <c r="O86" i="31"/>
  <c r="B86" i="31"/>
  <c r="O85" i="31"/>
  <c r="B85" i="31"/>
  <c r="O84" i="31"/>
  <c r="B84" i="31"/>
  <c r="O83" i="31"/>
  <c r="B83" i="31"/>
  <c r="O82" i="31"/>
  <c r="B82" i="31"/>
  <c r="O81" i="31"/>
  <c r="B81" i="31"/>
  <c r="O80" i="31"/>
  <c r="B80" i="31"/>
  <c r="O79" i="31"/>
  <c r="B79" i="31"/>
  <c r="O78" i="31"/>
  <c r="B78" i="31"/>
  <c r="O77" i="31"/>
  <c r="B77" i="31"/>
  <c r="O76" i="31"/>
  <c r="B76" i="31"/>
  <c r="O75" i="31"/>
  <c r="B75" i="31"/>
  <c r="O74" i="31"/>
  <c r="B74" i="31"/>
  <c r="O73" i="31"/>
  <c r="B73" i="31"/>
  <c r="O72" i="31"/>
  <c r="B72" i="31"/>
  <c r="O71" i="31"/>
  <c r="B71" i="31"/>
  <c r="O70" i="31"/>
  <c r="B70" i="31"/>
  <c r="O69" i="31"/>
  <c r="B69" i="31"/>
  <c r="O68" i="31"/>
  <c r="B68" i="31"/>
  <c r="O67" i="31"/>
  <c r="B67" i="31"/>
  <c r="O66" i="31"/>
  <c r="B66" i="31"/>
  <c r="O65" i="31"/>
  <c r="B65" i="31"/>
  <c r="O64" i="31"/>
  <c r="B64" i="31"/>
  <c r="O63" i="31"/>
  <c r="B63" i="31"/>
  <c r="O62" i="31"/>
  <c r="B62" i="31"/>
  <c r="O61" i="31"/>
  <c r="B61" i="31"/>
  <c r="O60" i="31"/>
  <c r="B60" i="31"/>
  <c r="O59" i="31"/>
  <c r="B59" i="31"/>
  <c r="O58" i="31"/>
  <c r="B58" i="31"/>
  <c r="O57" i="31"/>
  <c r="B57" i="31"/>
  <c r="O56" i="31"/>
  <c r="B56" i="31"/>
  <c r="O55" i="31"/>
  <c r="B55" i="31"/>
  <c r="O54" i="31"/>
  <c r="B54" i="31"/>
  <c r="O53" i="31"/>
  <c r="B53" i="31"/>
  <c r="O52" i="31"/>
  <c r="B52" i="31"/>
  <c r="O51" i="31"/>
  <c r="B51" i="31"/>
  <c r="O50" i="31"/>
  <c r="B50" i="31"/>
  <c r="O49" i="31"/>
  <c r="B49" i="31"/>
  <c r="O48" i="31"/>
  <c r="B48" i="31"/>
  <c r="O47" i="31"/>
  <c r="B47" i="31"/>
  <c r="O46" i="31"/>
  <c r="B46" i="31"/>
  <c r="O45" i="31"/>
  <c r="B45" i="31"/>
  <c r="O44" i="31"/>
  <c r="B44" i="31"/>
  <c r="O43" i="31"/>
  <c r="B43" i="31"/>
  <c r="O42" i="31"/>
  <c r="B42" i="31"/>
  <c r="O41" i="31"/>
  <c r="B41" i="31"/>
  <c r="O40" i="31"/>
  <c r="B40" i="31"/>
  <c r="O39" i="31"/>
  <c r="B39" i="31"/>
  <c r="O38" i="31"/>
  <c r="B38" i="31"/>
  <c r="O37" i="31"/>
  <c r="B37" i="31"/>
  <c r="O36" i="31"/>
  <c r="B36" i="31"/>
  <c r="O35" i="31"/>
  <c r="B35" i="31"/>
  <c r="O34" i="31"/>
  <c r="B34" i="31"/>
  <c r="O33" i="31"/>
  <c r="B33" i="31"/>
  <c r="O32" i="31"/>
  <c r="B32" i="31"/>
  <c r="O31" i="31"/>
  <c r="B31" i="31"/>
  <c r="O30" i="31"/>
  <c r="B30" i="31"/>
  <c r="O29" i="31"/>
  <c r="B29" i="31"/>
  <c r="O28" i="31"/>
  <c r="B28" i="31"/>
  <c r="O27" i="31"/>
  <c r="B27" i="31"/>
  <c r="O26" i="31"/>
  <c r="B26" i="31"/>
  <c r="O25" i="31"/>
  <c r="B25" i="31"/>
  <c r="O24" i="31"/>
  <c r="B24" i="31"/>
  <c r="O23" i="31"/>
  <c r="B23" i="31"/>
  <c r="O22" i="31"/>
  <c r="B22" i="31"/>
  <c r="O21" i="31"/>
  <c r="B21" i="31"/>
  <c r="O20" i="31"/>
  <c r="B20" i="31"/>
  <c r="O19" i="31"/>
  <c r="B19" i="31"/>
  <c r="O18" i="31"/>
  <c r="B18" i="31"/>
  <c r="O17" i="31"/>
  <c r="B17" i="31"/>
  <c r="O16" i="31"/>
  <c r="B16" i="31"/>
  <c r="O15" i="31"/>
  <c r="B15" i="31"/>
  <c r="O14" i="31"/>
  <c r="B14" i="31"/>
  <c r="O13" i="31"/>
  <c r="B13" i="31"/>
  <c r="O12" i="31"/>
  <c r="B12" i="31"/>
  <c r="A141" i="30"/>
  <c r="E141" i="30" s="1"/>
  <c r="G46" i="43" s="1"/>
  <c r="A140" i="30"/>
  <c r="E140" i="30" s="1"/>
  <c r="G45" i="43" s="1"/>
  <c r="A139" i="30"/>
  <c r="E139" i="30" s="1"/>
  <c r="G44" i="43" s="1"/>
  <c r="A138" i="30"/>
  <c r="E138" i="30" s="1"/>
  <c r="G43" i="43" s="1"/>
  <c r="A137" i="30"/>
  <c r="E137" i="30" s="1"/>
  <c r="G42" i="43" s="1"/>
  <c r="A136" i="30"/>
  <c r="E136" i="30" s="1"/>
  <c r="G41" i="43" s="1"/>
  <c r="A135" i="30"/>
  <c r="E135" i="30" s="1"/>
  <c r="G40" i="43" s="1"/>
  <c r="A134" i="30"/>
  <c r="E134" i="30" s="1"/>
  <c r="G39" i="43" s="1"/>
  <c r="A133" i="30"/>
  <c r="E133" i="30" s="1"/>
  <c r="G38" i="43" s="1"/>
  <c r="A132" i="30"/>
  <c r="E132" i="30" s="1"/>
  <c r="G37" i="43" s="1"/>
  <c r="A131" i="30"/>
  <c r="E131" i="30" s="1"/>
  <c r="G36" i="43" s="1"/>
  <c r="A130" i="30"/>
  <c r="E130" i="30" s="1"/>
  <c r="G35" i="43" s="1"/>
  <c r="A129" i="30"/>
  <c r="E129" i="30" s="1"/>
  <c r="G34" i="43" s="1"/>
  <c r="A127" i="30"/>
  <c r="E127" i="30" s="1"/>
  <c r="G32" i="43" s="1"/>
  <c r="A126" i="30"/>
  <c r="E126" i="30" s="1"/>
  <c r="G31" i="43" s="1"/>
  <c r="A125" i="30"/>
  <c r="E125" i="30" s="1"/>
  <c r="G30" i="43" s="1"/>
  <c r="A124" i="30"/>
  <c r="E124" i="30" s="1"/>
  <c r="G29" i="43" s="1"/>
  <c r="A123" i="30"/>
  <c r="E123" i="30" s="1"/>
  <c r="G28" i="43" s="1"/>
  <c r="A122" i="30"/>
  <c r="E122" i="30" s="1"/>
  <c r="G27" i="43" s="1"/>
  <c r="A121" i="30"/>
  <c r="E121" i="30" s="1"/>
  <c r="G26" i="43" s="1"/>
  <c r="A119" i="30"/>
  <c r="E119" i="30" s="1"/>
  <c r="G24" i="43" s="1"/>
  <c r="A118" i="30"/>
  <c r="E118" i="30" s="1"/>
  <c r="G23" i="43" s="1"/>
  <c r="A117" i="30"/>
  <c r="E117" i="30" s="1"/>
  <c r="G22" i="43" s="1"/>
  <c r="A116" i="30"/>
  <c r="E116" i="30" s="1"/>
  <c r="G21" i="43" s="1"/>
  <c r="A114" i="30"/>
  <c r="E114" i="30" s="1"/>
  <c r="G19" i="43" s="1"/>
  <c r="A113" i="30"/>
  <c r="E113" i="30" s="1"/>
  <c r="G18" i="43" s="1"/>
  <c r="A112" i="30"/>
  <c r="E112" i="30" s="1"/>
  <c r="G17" i="43" s="1"/>
  <c r="A111" i="30"/>
  <c r="E111" i="30" s="1"/>
  <c r="G16" i="43" s="1"/>
  <c r="A110" i="30"/>
  <c r="E110" i="30" s="1"/>
  <c r="G15" i="43" s="1"/>
  <c r="A109" i="30"/>
  <c r="E109" i="30" s="1"/>
  <c r="G14" i="43" s="1"/>
  <c r="A107" i="30"/>
  <c r="E107" i="30" s="1"/>
  <c r="G12" i="43" s="1"/>
  <c r="A106" i="30"/>
  <c r="E106" i="30" s="1"/>
  <c r="G11" i="43" s="1"/>
  <c r="A105" i="30"/>
  <c r="E105" i="30" s="1"/>
  <c r="G10" i="43" s="1"/>
  <c r="D104" i="30"/>
  <c r="A103" i="30"/>
  <c r="O100" i="30"/>
  <c r="B100" i="30"/>
  <c r="O99" i="30"/>
  <c r="B99" i="30"/>
  <c r="O98" i="30"/>
  <c r="B98" i="30"/>
  <c r="O97" i="30"/>
  <c r="B97" i="30"/>
  <c r="O96" i="30"/>
  <c r="B96" i="30"/>
  <c r="O95" i="30"/>
  <c r="B95" i="30"/>
  <c r="O94" i="30"/>
  <c r="B94" i="30"/>
  <c r="O93" i="30"/>
  <c r="B93" i="30"/>
  <c r="O92" i="30"/>
  <c r="B92" i="30"/>
  <c r="O91" i="30"/>
  <c r="B91" i="30"/>
  <c r="O90" i="30"/>
  <c r="B90" i="30"/>
  <c r="O89" i="30"/>
  <c r="B89" i="30"/>
  <c r="O88" i="30"/>
  <c r="B88" i="30"/>
  <c r="O87" i="30"/>
  <c r="B87" i="30"/>
  <c r="O86" i="30"/>
  <c r="B86" i="30"/>
  <c r="O85" i="30"/>
  <c r="B85" i="30"/>
  <c r="O84" i="30"/>
  <c r="B84" i="30"/>
  <c r="O83" i="30"/>
  <c r="B83" i="30"/>
  <c r="O82" i="30"/>
  <c r="B82" i="30"/>
  <c r="O81" i="30"/>
  <c r="B81" i="30"/>
  <c r="O80" i="30"/>
  <c r="B80" i="30"/>
  <c r="O79" i="30"/>
  <c r="B79" i="30"/>
  <c r="O78" i="30"/>
  <c r="B78" i="30"/>
  <c r="O77" i="30"/>
  <c r="B77" i="30"/>
  <c r="O76" i="30"/>
  <c r="B76" i="30"/>
  <c r="O75" i="30"/>
  <c r="B75" i="30"/>
  <c r="O74" i="30"/>
  <c r="B74" i="30"/>
  <c r="O73" i="30"/>
  <c r="B73" i="30"/>
  <c r="O72" i="30"/>
  <c r="B72" i="30"/>
  <c r="O71" i="30"/>
  <c r="B71" i="30"/>
  <c r="O70" i="30"/>
  <c r="B70" i="30"/>
  <c r="O69" i="30"/>
  <c r="B69" i="30"/>
  <c r="O68" i="30"/>
  <c r="B68" i="30"/>
  <c r="O67" i="30"/>
  <c r="B67" i="30"/>
  <c r="O66" i="30"/>
  <c r="B66" i="30"/>
  <c r="O65" i="30"/>
  <c r="B65" i="30"/>
  <c r="O64" i="30"/>
  <c r="B64" i="30"/>
  <c r="O63" i="30"/>
  <c r="B63" i="30"/>
  <c r="O62" i="30"/>
  <c r="B62" i="30"/>
  <c r="O61" i="30"/>
  <c r="B61" i="30"/>
  <c r="O60" i="30"/>
  <c r="B60" i="30"/>
  <c r="O59" i="30"/>
  <c r="B59" i="30"/>
  <c r="O58" i="30"/>
  <c r="B58" i="30"/>
  <c r="O57" i="30"/>
  <c r="B57" i="30"/>
  <c r="O56" i="30"/>
  <c r="B56" i="30"/>
  <c r="O55" i="30"/>
  <c r="B55" i="30"/>
  <c r="O54" i="30"/>
  <c r="B54" i="30"/>
  <c r="O53" i="30"/>
  <c r="B53" i="30"/>
  <c r="O52" i="30"/>
  <c r="B52" i="30"/>
  <c r="O51" i="30"/>
  <c r="B51" i="30"/>
  <c r="O50" i="30"/>
  <c r="B50" i="30"/>
  <c r="O49" i="30"/>
  <c r="B49" i="30"/>
  <c r="O48" i="30"/>
  <c r="B48" i="30"/>
  <c r="O47" i="30"/>
  <c r="B47" i="30"/>
  <c r="O46" i="30"/>
  <c r="B46" i="30"/>
  <c r="O45" i="30"/>
  <c r="B45" i="30"/>
  <c r="O44" i="30"/>
  <c r="B44" i="30"/>
  <c r="O43" i="30"/>
  <c r="B43" i="30"/>
  <c r="O42" i="30"/>
  <c r="B42" i="30"/>
  <c r="O41" i="30"/>
  <c r="B41" i="30"/>
  <c r="O40" i="30"/>
  <c r="B40" i="30"/>
  <c r="O39" i="30"/>
  <c r="B39" i="30"/>
  <c r="O38" i="30"/>
  <c r="B38" i="30"/>
  <c r="O37" i="30"/>
  <c r="B37" i="30"/>
  <c r="O36" i="30"/>
  <c r="B36" i="30"/>
  <c r="O35" i="30"/>
  <c r="B35" i="30"/>
  <c r="O34" i="30"/>
  <c r="B34" i="30"/>
  <c r="O33" i="30"/>
  <c r="B33" i="30"/>
  <c r="O32" i="30"/>
  <c r="B32" i="30"/>
  <c r="O31" i="30"/>
  <c r="B31" i="30"/>
  <c r="O30" i="30"/>
  <c r="B30" i="30"/>
  <c r="O29" i="30"/>
  <c r="B29" i="30"/>
  <c r="O28" i="30"/>
  <c r="B28" i="30"/>
  <c r="O27" i="30"/>
  <c r="B27" i="30"/>
  <c r="O26" i="30"/>
  <c r="B26" i="30"/>
  <c r="O25" i="30"/>
  <c r="B25" i="30"/>
  <c r="O24" i="30"/>
  <c r="B24" i="30"/>
  <c r="O23" i="30"/>
  <c r="B23" i="30"/>
  <c r="O22" i="30"/>
  <c r="B22" i="30"/>
  <c r="O21" i="30"/>
  <c r="B21" i="30"/>
  <c r="O20" i="30"/>
  <c r="B20" i="30"/>
  <c r="O19" i="30"/>
  <c r="B19" i="30"/>
  <c r="O18" i="30"/>
  <c r="B18" i="30"/>
  <c r="O17" i="30"/>
  <c r="B17" i="30"/>
  <c r="O16" i="30"/>
  <c r="B16" i="30"/>
  <c r="O15" i="30"/>
  <c r="B15" i="30"/>
  <c r="O14" i="30"/>
  <c r="B14" i="30"/>
  <c r="O13" i="30"/>
  <c r="B13" i="30"/>
  <c r="O12" i="30"/>
  <c r="B12" i="30"/>
  <c r="L21" i="43" l="1"/>
  <c r="L20" i="43"/>
  <c r="U20" i="43" s="1"/>
  <c r="F47" i="43"/>
  <c r="G47" i="43"/>
  <c r="O47" i="43"/>
  <c r="E104" i="40"/>
  <c r="K47" i="43"/>
  <c r="E104" i="31"/>
  <c r="L47" i="43"/>
  <c r="Q47" i="43"/>
  <c r="J47" i="43"/>
  <c r="M47" i="43"/>
  <c r="N47" i="43"/>
  <c r="E104" i="42"/>
  <c r="H10" i="43"/>
  <c r="E47" i="43"/>
  <c r="E95" i="36"/>
  <c r="E104" i="35"/>
  <c r="E104" i="30"/>
  <c r="E104" i="37"/>
  <c r="E104" i="39"/>
  <c r="P47" i="43"/>
  <c r="I47" i="43"/>
  <c r="E104" i="41"/>
  <c r="E104" i="38"/>
  <c r="E104" i="34"/>
  <c r="E104" i="33"/>
  <c r="E104" i="32"/>
  <c r="A139" i="13"/>
  <c r="E139" i="13" s="1"/>
  <c r="R44" i="43" s="1"/>
  <c r="U44" i="43" s="1"/>
  <c r="H47" i="43" l="1"/>
  <c r="A129" i="13"/>
  <c r="E129" i="13" s="1"/>
  <c r="R34" i="43" s="1"/>
  <c r="U34" i="43" s="1"/>
  <c r="A141" i="13" l="1"/>
  <c r="E141" i="13" s="1"/>
  <c r="R46" i="43" s="1"/>
  <c r="U46" i="43" s="1"/>
  <c r="A140" i="13"/>
  <c r="E140" i="13" s="1"/>
  <c r="R45" i="43" s="1"/>
  <c r="U45" i="43" s="1"/>
  <c r="A138" i="13"/>
  <c r="E138" i="13" s="1"/>
  <c r="R43" i="43" s="1"/>
  <c r="U43" i="43" s="1"/>
  <c r="A137" i="13"/>
  <c r="E137" i="13" s="1"/>
  <c r="R42" i="43" s="1"/>
  <c r="U42" i="43" s="1"/>
  <c r="A136" i="13"/>
  <c r="E136" i="13" s="1"/>
  <c r="R41" i="43" s="1"/>
  <c r="U41" i="43" s="1"/>
  <c r="A135" i="13"/>
  <c r="E135" i="13" s="1"/>
  <c r="R40" i="43" s="1"/>
  <c r="U40" i="43" s="1"/>
  <c r="A134" i="13"/>
  <c r="E134" i="13" s="1"/>
  <c r="R39" i="43" s="1"/>
  <c r="U39" i="43" s="1"/>
  <c r="A133" i="13"/>
  <c r="E133" i="13" s="1"/>
  <c r="R38" i="43" s="1"/>
  <c r="U38" i="43" s="1"/>
  <c r="A132" i="13"/>
  <c r="E132" i="13" s="1"/>
  <c r="R37" i="43" s="1"/>
  <c r="U37" i="43" s="1"/>
  <c r="A131" i="13"/>
  <c r="E131" i="13" s="1"/>
  <c r="R36" i="43" s="1"/>
  <c r="U36" i="43" s="1"/>
  <c r="A130" i="13"/>
  <c r="E130" i="13" s="1"/>
  <c r="R35" i="43" s="1"/>
  <c r="U35" i="43" s="1"/>
  <c r="A127" i="13"/>
  <c r="E127" i="13" s="1"/>
  <c r="R32" i="43" s="1"/>
  <c r="U32" i="43" s="1"/>
  <c r="A126" i="13"/>
  <c r="E126" i="13" s="1"/>
  <c r="R31" i="43" s="1"/>
  <c r="U31" i="43" s="1"/>
  <c r="A125" i="13"/>
  <c r="E125" i="13" s="1"/>
  <c r="R30" i="43" s="1"/>
  <c r="U30" i="43" s="1"/>
  <c r="A124" i="13"/>
  <c r="E124" i="13" s="1"/>
  <c r="R29" i="43" s="1"/>
  <c r="U29" i="43" s="1"/>
  <c r="A123" i="13"/>
  <c r="E123" i="13" s="1"/>
  <c r="R28" i="43" s="1"/>
  <c r="U28" i="43" s="1"/>
  <c r="A122" i="13"/>
  <c r="E122" i="13" s="1"/>
  <c r="R27" i="43" s="1"/>
  <c r="U27" i="43" s="1"/>
  <c r="A121" i="13"/>
  <c r="E121" i="13" s="1"/>
  <c r="R26" i="43" s="1"/>
  <c r="U26" i="43" s="1"/>
  <c r="A119" i="13"/>
  <c r="E119" i="13" s="1"/>
  <c r="R24" i="43" s="1"/>
  <c r="U24" i="43" s="1"/>
  <c r="A118" i="13"/>
  <c r="E118" i="13" s="1"/>
  <c r="R23" i="43" s="1"/>
  <c r="U23" i="43" s="1"/>
  <c r="A117" i="13"/>
  <c r="E117" i="13" s="1"/>
  <c r="R22" i="43" s="1"/>
  <c r="U22" i="43" s="1"/>
  <c r="A116" i="13"/>
  <c r="E116" i="13" s="1"/>
  <c r="R21" i="43" s="1"/>
  <c r="U21" i="43" s="1"/>
  <c r="A114" i="13"/>
  <c r="E114" i="13" s="1"/>
  <c r="R19" i="43" s="1"/>
  <c r="U19" i="43" s="1"/>
  <c r="A113" i="13"/>
  <c r="E113" i="13" s="1"/>
  <c r="R18" i="43" s="1"/>
  <c r="U18" i="43" s="1"/>
  <c r="A112" i="13"/>
  <c r="E112" i="13" s="1"/>
  <c r="R17" i="43" s="1"/>
  <c r="U17" i="43" s="1"/>
  <c r="A111" i="13"/>
  <c r="E111" i="13" s="1"/>
  <c r="R16" i="43" s="1"/>
  <c r="U16" i="43" s="1"/>
  <c r="A110" i="13"/>
  <c r="E110" i="13" s="1"/>
  <c r="R15" i="43" s="1"/>
  <c r="U15" i="43" s="1"/>
  <c r="A109" i="13"/>
  <c r="E109" i="13" s="1"/>
  <c r="R14" i="43" s="1"/>
  <c r="U14" i="43" s="1"/>
  <c r="A107" i="13"/>
  <c r="E107" i="13" s="1"/>
  <c r="R12" i="43" s="1"/>
  <c r="U12" i="43" s="1"/>
  <c r="A106" i="13"/>
  <c r="E106" i="13" s="1"/>
  <c r="R11" i="43" s="1"/>
  <c r="U11" i="43" s="1"/>
  <c r="A105" i="13"/>
  <c r="E105" i="13" s="1"/>
  <c r="R10" i="43" s="1"/>
  <c r="U10" i="43" s="1"/>
  <c r="D104" i="13"/>
  <c r="A103" i="13"/>
  <c r="O100" i="13"/>
  <c r="B100" i="13"/>
  <c r="O99" i="13"/>
  <c r="B99" i="13"/>
  <c r="O98" i="13"/>
  <c r="B98" i="13"/>
  <c r="O97" i="13"/>
  <c r="B97" i="13"/>
  <c r="O96" i="13"/>
  <c r="B96" i="13"/>
  <c r="O95" i="13"/>
  <c r="B95" i="13"/>
  <c r="O94" i="13"/>
  <c r="B94" i="13"/>
  <c r="O93" i="13"/>
  <c r="B93" i="13"/>
  <c r="O92" i="13"/>
  <c r="B92" i="13"/>
  <c r="O91" i="13"/>
  <c r="B91" i="13"/>
  <c r="O90" i="13"/>
  <c r="B90" i="13"/>
  <c r="O89" i="13"/>
  <c r="B89" i="13"/>
  <c r="O88" i="13"/>
  <c r="B88" i="13"/>
  <c r="O87" i="13"/>
  <c r="B87" i="13"/>
  <c r="O86" i="13"/>
  <c r="B86" i="13"/>
  <c r="O85" i="13"/>
  <c r="B85" i="13"/>
  <c r="O84" i="13"/>
  <c r="B84" i="13"/>
  <c r="O83" i="13"/>
  <c r="B83" i="13"/>
  <c r="O82" i="13"/>
  <c r="B82" i="13"/>
  <c r="O81" i="13"/>
  <c r="B81" i="13"/>
  <c r="O80" i="13"/>
  <c r="B80" i="13"/>
  <c r="O79" i="13"/>
  <c r="B79" i="13"/>
  <c r="O78" i="13"/>
  <c r="B78" i="13"/>
  <c r="O77" i="13"/>
  <c r="B77" i="13"/>
  <c r="O76" i="13"/>
  <c r="B76" i="13"/>
  <c r="O75" i="13"/>
  <c r="B75" i="13"/>
  <c r="O74" i="13"/>
  <c r="B74" i="13"/>
  <c r="O73" i="13"/>
  <c r="B73" i="13"/>
  <c r="O72" i="13"/>
  <c r="B72" i="13"/>
  <c r="O71" i="13"/>
  <c r="B71" i="13"/>
  <c r="O70" i="13"/>
  <c r="B70" i="13"/>
  <c r="O69" i="13"/>
  <c r="B69" i="13"/>
  <c r="O68" i="13"/>
  <c r="B68" i="13"/>
  <c r="O67" i="13"/>
  <c r="B67" i="13"/>
  <c r="O66" i="13"/>
  <c r="B66" i="13"/>
  <c r="O65" i="13"/>
  <c r="B65" i="13"/>
  <c r="O64" i="13"/>
  <c r="B64" i="13"/>
  <c r="O63" i="13"/>
  <c r="B63" i="13"/>
  <c r="O62" i="13"/>
  <c r="B62" i="13"/>
  <c r="O61" i="13"/>
  <c r="B61" i="13"/>
  <c r="O60" i="13"/>
  <c r="B60" i="13"/>
  <c r="O59" i="13"/>
  <c r="B59" i="13"/>
  <c r="O58" i="13"/>
  <c r="B58" i="13"/>
  <c r="O57" i="13"/>
  <c r="B57" i="13"/>
  <c r="O56" i="13"/>
  <c r="B56" i="13"/>
  <c r="O55" i="13"/>
  <c r="B55" i="13"/>
  <c r="O54" i="13"/>
  <c r="B54" i="13"/>
  <c r="O53" i="13"/>
  <c r="B53" i="13"/>
  <c r="O52" i="13"/>
  <c r="B52" i="13"/>
  <c r="O51" i="13"/>
  <c r="B51" i="13"/>
  <c r="O50" i="13"/>
  <c r="B50" i="13"/>
  <c r="O49" i="13"/>
  <c r="B49" i="13"/>
  <c r="O48" i="13"/>
  <c r="B48" i="13"/>
  <c r="O47" i="13"/>
  <c r="B47" i="13"/>
  <c r="O46" i="13"/>
  <c r="B46" i="13"/>
  <c r="O45" i="13"/>
  <c r="B45" i="13"/>
  <c r="O44" i="13"/>
  <c r="B44" i="13"/>
  <c r="O43" i="13"/>
  <c r="B43" i="13"/>
  <c r="O42" i="13"/>
  <c r="B42" i="13"/>
  <c r="O41" i="13"/>
  <c r="B41" i="13"/>
  <c r="O40" i="13"/>
  <c r="B40" i="13"/>
  <c r="O39" i="13"/>
  <c r="B39" i="13"/>
  <c r="O38" i="13"/>
  <c r="B38" i="13"/>
  <c r="O37" i="13"/>
  <c r="B37" i="13"/>
  <c r="O36" i="13"/>
  <c r="B36" i="13"/>
  <c r="O35" i="13"/>
  <c r="B35" i="13"/>
  <c r="O34" i="13"/>
  <c r="B34" i="13"/>
  <c r="O33" i="13"/>
  <c r="B33" i="13"/>
  <c r="O32" i="13"/>
  <c r="B32" i="13"/>
  <c r="O31" i="13"/>
  <c r="B31" i="13"/>
  <c r="O30" i="13"/>
  <c r="B30" i="13"/>
  <c r="O29" i="13"/>
  <c r="B29" i="13"/>
  <c r="O28" i="13"/>
  <c r="B28" i="13"/>
  <c r="O27" i="13"/>
  <c r="B27" i="13"/>
  <c r="O26" i="13"/>
  <c r="B26" i="13"/>
  <c r="O25" i="13"/>
  <c r="B25" i="13"/>
  <c r="O24" i="13"/>
  <c r="B24" i="13"/>
  <c r="O23" i="13"/>
  <c r="B23" i="13"/>
  <c r="O22" i="13"/>
  <c r="B22" i="13"/>
  <c r="O21" i="13"/>
  <c r="B21" i="13"/>
  <c r="B20" i="13"/>
  <c r="B19" i="13"/>
  <c r="B18" i="13"/>
  <c r="O17" i="13"/>
  <c r="B17" i="13"/>
  <c r="O15" i="13"/>
  <c r="B15" i="13"/>
  <c r="O14" i="13"/>
  <c r="B14" i="13"/>
  <c r="O13" i="13"/>
  <c r="O12" i="13"/>
  <c r="B12" i="13"/>
  <c r="R47" i="43" l="1"/>
  <c r="U47" i="43"/>
  <c r="E104" i="13"/>
  <c r="C15" i="4" l="1"/>
  <c r="E15" i="4" s="1"/>
  <c r="C16" i="4"/>
  <c r="E16" i="4" s="1"/>
  <c r="C17" i="4"/>
  <c r="E17" i="4" s="1"/>
  <c r="C18" i="4"/>
  <c r="E18" i="4" s="1"/>
  <c r="B20" i="4"/>
  <c r="C19" i="4"/>
  <c r="E19" i="4" s="1"/>
  <c r="C14" i="4"/>
  <c r="E14" i="4" s="1"/>
  <c r="C13" i="4"/>
  <c r="E13" i="4" s="1"/>
  <c r="C12" i="4"/>
  <c r="E12" i="4" s="1"/>
  <c r="C11" i="4"/>
  <c r="E11" i="4" s="1"/>
  <c r="C10" i="4"/>
  <c r="E10" i="4" s="1"/>
  <c r="C9" i="4"/>
  <c r="E9" i="4" s="1"/>
  <c r="C8" i="4"/>
  <c r="E8" i="4" s="1"/>
  <c r="C7" i="4"/>
  <c r="E7" i="4" s="1"/>
  <c r="C6" i="4"/>
  <c r="E6" i="4" s="1"/>
  <c r="C5" i="4"/>
  <c r="E5" i="4" s="1"/>
  <c r="C4" i="4"/>
  <c r="E4" i="4" s="1"/>
  <c r="C20" i="4" l="1"/>
  <c r="E20" i="4"/>
</calcChain>
</file>

<file path=xl/comments1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0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1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2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3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4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5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6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7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8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</commentList>
</comments>
</file>

<file path=xl/comments19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0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1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2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3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4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5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6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7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3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4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5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6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7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8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9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sharedStrings.xml><?xml version="1.0" encoding="utf-8"?>
<sst xmlns="http://schemas.openxmlformats.org/spreadsheetml/2006/main" count="1191" uniqueCount="403">
  <si>
    <t>Date d'enlèvement</t>
  </si>
  <si>
    <t>Nature du déchet</t>
  </si>
  <si>
    <t>Code Déchet</t>
  </si>
  <si>
    <t>Nom du Transporteur</t>
  </si>
  <si>
    <t>Adresse du Transporteur</t>
  </si>
  <si>
    <t>Code Traitement</t>
  </si>
  <si>
    <t xml:space="preserve">Site  </t>
  </si>
  <si>
    <t>CODES DE TRAITEMENT DES DECHETS</t>
  </si>
  <si>
    <t>Codes</t>
  </si>
  <si>
    <t>Significations</t>
  </si>
  <si>
    <t>D1</t>
  </si>
  <si>
    <t>D2</t>
  </si>
  <si>
    <t>Traitement en milieu terrestre</t>
  </si>
  <si>
    <t>D3</t>
  </si>
  <si>
    <t>Injection en profondeur</t>
  </si>
  <si>
    <t>D4</t>
  </si>
  <si>
    <t>Lagunage</t>
  </si>
  <si>
    <t>D5</t>
  </si>
  <si>
    <t>Mise en décharge spécialement aménagée</t>
  </si>
  <si>
    <t>D6</t>
  </si>
  <si>
    <t>Rejet dans le milieu aquatique, sauf immersion</t>
  </si>
  <si>
    <t>D7</t>
  </si>
  <si>
    <t>Immersion, y compris enfouissement dans le sous-sol marin</t>
  </si>
  <si>
    <t>D8</t>
  </si>
  <si>
    <t>Traitement biologique</t>
  </si>
  <si>
    <t>D9</t>
  </si>
  <si>
    <t>Traitement physico-chimique</t>
  </si>
  <si>
    <t>D10</t>
  </si>
  <si>
    <t>Incinération à terre</t>
  </si>
  <si>
    <t>D11</t>
  </si>
  <si>
    <t>Incinération en mer</t>
  </si>
  <si>
    <t>D12</t>
  </si>
  <si>
    <t>Stockage permanent</t>
  </si>
  <si>
    <t>D13</t>
  </si>
  <si>
    <t>Regroupement ou mélange préalablement aux opérations D1 à D12</t>
  </si>
  <si>
    <t>D14</t>
  </si>
  <si>
    <t>Reconditionnement préalablement aux opérations D1 à D13</t>
  </si>
  <si>
    <t>D15</t>
  </si>
  <si>
    <t>Stockage préalablement aux opérations D1 à D14</t>
  </si>
  <si>
    <t>R1</t>
  </si>
  <si>
    <t>Utilisation principale comme combustible</t>
  </si>
  <si>
    <t>R2</t>
  </si>
  <si>
    <t>Récupération ou régénaration des solvants</t>
  </si>
  <si>
    <t>R3</t>
  </si>
  <si>
    <t>Recyclage ou récupération des substances organiques non utilisées comme solvants</t>
  </si>
  <si>
    <t>R4</t>
  </si>
  <si>
    <t>Recyclage ou récupération des métaux et composés métalliques</t>
  </si>
  <si>
    <t>R5</t>
  </si>
  <si>
    <t>Recyclage ou récupération d'autres matières inorganiques</t>
  </si>
  <si>
    <t>R6</t>
  </si>
  <si>
    <t>Régénération des acides ou des bases</t>
  </si>
  <si>
    <t>R7</t>
  </si>
  <si>
    <t>Récupération des produits servant à capter les polluants</t>
  </si>
  <si>
    <t>R8</t>
  </si>
  <si>
    <t>Récupération des produits provenant des catalyseurs</t>
  </si>
  <si>
    <t>Régénération ou autres réemplois des huiles</t>
  </si>
  <si>
    <t>R10</t>
  </si>
  <si>
    <t>Epandage sur le sol au profit de l'agriculture ou l'écologie</t>
  </si>
  <si>
    <t>R11</t>
  </si>
  <si>
    <t>Utilisation de déchets résiduels obtenus à partir d'une des opérations R1 à R10</t>
  </si>
  <si>
    <t>R12</t>
  </si>
  <si>
    <t>Echange de déchets en vue de les soumettre aux opérations R1 à R11</t>
  </si>
  <si>
    <t>R13</t>
  </si>
  <si>
    <t>Stockage de déchets en vue de les soumettre aux opérations R1 à R12</t>
  </si>
  <si>
    <t>35, Avenue Doyen Louis Weil - 38000 GRENOBLE</t>
  </si>
  <si>
    <t>CNAM de Grenoble</t>
  </si>
  <si>
    <t xml:space="preserve">Adresse  </t>
  </si>
  <si>
    <t>emballages métalliques</t>
  </si>
  <si>
    <t>emballages en mélange</t>
  </si>
  <si>
    <t>15 01 01</t>
  </si>
  <si>
    <t>20 01 01</t>
  </si>
  <si>
    <t>15 01 02</t>
  </si>
  <si>
    <t>20 01 02</t>
  </si>
  <si>
    <t>15 01 03</t>
  </si>
  <si>
    <t>15 01 04</t>
  </si>
  <si>
    <t>15 01 06</t>
  </si>
  <si>
    <t>CODES NATURE DES DECHETS</t>
  </si>
  <si>
    <t>verre</t>
  </si>
  <si>
    <t>20 01 08</t>
  </si>
  <si>
    <t>N°SIRET</t>
  </si>
  <si>
    <t>Date d'admission des déchets</t>
  </si>
  <si>
    <t>Nom du site de traitement</t>
  </si>
  <si>
    <t>Adresse du site de traitement</t>
  </si>
  <si>
    <t>Mode de traitement</t>
  </si>
  <si>
    <t>Date de traitement</t>
  </si>
  <si>
    <t>N° Bordereau de Suivi des Déchets</t>
  </si>
  <si>
    <t>huiles et matières grasses alimentaires</t>
  </si>
  <si>
    <t>matières plastiques</t>
  </si>
  <si>
    <t>métaux</t>
  </si>
  <si>
    <t>20 01 21*</t>
  </si>
  <si>
    <t>20 01 25*</t>
  </si>
  <si>
    <t>20 01 28</t>
  </si>
  <si>
    <t>20 01 39</t>
  </si>
  <si>
    <t>20 01 40</t>
  </si>
  <si>
    <t>20 01 99</t>
  </si>
  <si>
    <t>20 02 01</t>
  </si>
  <si>
    <t>20 03 01</t>
  </si>
  <si>
    <t>20 03 07</t>
  </si>
  <si>
    <t>Déchets générés dans les sites CNAM</t>
  </si>
  <si>
    <t>peinture, encres, colles et résines (ex. cartouches encre)</t>
  </si>
  <si>
    <t>16 02 14</t>
  </si>
  <si>
    <t>déchets verts</t>
  </si>
  <si>
    <t>déchets de cuisine (biodéchets)</t>
  </si>
  <si>
    <t>déchets en mélange (DIB)</t>
  </si>
  <si>
    <t>emballages bois (ex. palettes)</t>
  </si>
  <si>
    <t>emballages plastiques</t>
  </si>
  <si>
    <t>emballages papier/carton</t>
  </si>
  <si>
    <t>R3.a</t>
  </si>
  <si>
    <t>R3.b</t>
  </si>
  <si>
    <t>R3.c</t>
  </si>
  <si>
    <t>Alimentation animale</t>
  </si>
  <si>
    <t>Biométhanisation</t>
  </si>
  <si>
    <t>Compostage</t>
  </si>
  <si>
    <t>R9.a</t>
  </si>
  <si>
    <t>R9.b</t>
  </si>
  <si>
    <t>Autre réemploi des huiles</t>
  </si>
  <si>
    <t>traitements concernant les sites CNAM</t>
  </si>
  <si>
    <t>S.O.</t>
  </si>
  <si>
    <t>biométhanisation</t>
  </si>
  <si>
    <t>compostage</t>
  </si>
  <si>
    <t>incinération</t>
  </si>
  <si>
    <t>mise en centre d'enfouissement technique</t>
  </si>
  <si>
    <t>recyclage inorganique</t>
  </si>
  <si>
    <t>recyclage métallique</t>
  </si>
  <si>
    <t>utilisation en combustible</t>
  </si>
  <si>
    <t>Dépôt sur ou dans le sol (décharge / remblais)</t>
  </si>
  <si>
    <t>régénération des huiles (ou réemplois)</t>
  </si>
  <si>
    <t>Volume en m3</t>
  </si>
  <si>
    <t>Poids estimé en Kg</t>
  </si>
  <si>
    <t>Total</t>
  </si>
  <si>
    <t>Valeur moyenne</t>
  </si>
  <si>
    <t>Vieux papiers, cartons, composites</t>
  </si>
  <si>
    <t>Vieux papiers vrac</t>
  </si>
  <si>
    <t>Carton vrac</t>
  </si>
  <si>
    <t>Carton plié</t>
  </si>
  <si>
    <t>Briques, composites</t>
  </si>
  <si>
    <t>Métaux ferreux et non ferreux</t>
  </si>
  <si>
    <t>Platinage</t>
  </si>
  <si>
    <t>Ferrailles lourdes</t>
  </si>
  <si>
    <t>Fontes</t>
  </si>
  <si>
    <t>Fût 200 litres</t>
  </si>
  <si>
    <r>
      <t>50 kg/m</t>
    </r>
    <r>
      <rPr>
        <vertAlign val="superscript"/>
        <sz val="10"/>
        <rFont val="Arial"/>
        <family val="2"/>
      </rPr>
      <t>3</t>
    </r>
  </si>
  <si>
    <t>Boîte acier</t>
  </si>
  <si>
    <t>Barquette aluminium</t>
  </si>
  <si>
    <t>Matières plastiques</t>
  </si>
  <si>
    <t>Caisse PSE</t>
  </si>
  <si>
    <t>PVC broyé</t>
  </si>
  <si>
    <t>Polyéthylène</t>
  </si>
  <si>
    <t>Flacons</t>
  </si>
  <si>
    <t>Flacons en balle</t>
  </si>
  <si>
    <t>Bouteilles en balle</t>
  </si>
  <si>
    <t>Housse-films :  Vrac</t>
  </si>
  <si>
    <t>Tassées</t>
  </si>
  <si>
    <t>Compactées</t>
  </si>
  <si>
    <t>Verre industriel</t>
  </si>
  <si>
    <t>Verre vrac</t>
  </si>
  <si>
    <t>Verre broyé</t>
  </si>
  <si>
    <t>Caoutchouc et pneumatiques usagés</t>
  </si>
  <si>
    <t>Type tourisme</t>
  </si>
  <si>
    <r>
      <t>140 kg/m</t>
    </r>
    <r>
      <rPr>
        <vertAlign val="superscript"/>
        <sz val="10"/>
        <rFont val="Arial"/>
        <family val="2"/>
      </rPr>
      <t>3</t>
    </r>
  </si>
  <si>
    <t>Type poids lourd</t>
  </si>
  <si>
    <r>
      <t>160 kg/m</t>
    </r>
    <r>
      <rPr>
        <vertAlign val="superscript"/>
        <sz val="10"/>
        <rFont val="Arial"/>
        <family val="2"/>
      </rPr>
      <t>3</t>
    </r>
  </si>
  <si>
    <t>Caoutchouc déchiqueté</t>
  </si>
  <si>
    <t>Déchets issus des travaux de construction, réhabilitation et démolition</t>
  </si>
  <si>
    <t>Terres, gravats</t>
  </si>
  <si>
    <t>Déchets de bois</t>
  </si>
  <si>
    <t>Bois de rebut</t>
  </si>
  <si>
    <t>Palettes : Vrac</t>
  </si>
  <si>
    <t>Légères</t>
  </si>
  <si>
    <t>8 à 12/unité</t>
  </si>
  <si>
    <t>Réemployables</t>
  </si>
  <si>
    <t>17 à 50/unité</t>
  </si>
  <si>
    <t>Europe</t>
  </si>
  <si>
    <t>22 à 25/unité</t>
  </si>
  <si>
    <t>Cagettes :   50*30*25 cm</t>
  </si>
  <si>
    <t>1.2/unité</t>
  </si>
  <si>
    <t>50*30*15 cm</t>
  </si>
  <si>
    <t>1/unité</t>
  </si>
  <si>
    <t>50*30*10 cm</t>
  </si>
  <si>
    <t>0.8/unité</t>
  </si>
  <si>
    <t>Déchets verts</t>
  </si>
  <si>
    <t>Déchets organiques</t>
  </si>
  <si>
    <t>Eaux grasses</t>
  </si>
  <si>
    <t>Déchets d’épuration</t>
  </si>
  <si>
    <t>Boues liquides de STEP</t>
  </si>
  <si>
    <t>Boues d’hydroxydes métalliques</t>
  </si>
  <si>
    <t>Cendres, scories</t>
  </si>
  <si>
    <t>Déchets dangereux</t>
  </si>
  <si>
    <t>Peintures et vernis</t>
  </si>
  <si>
    <t>Solvants usés</t>
  </si>
  <si>
    <t>Hydrocarbures</t>
  </si>
  <si>
    <t xml:space="preserve">Huiles </t>
  </si>
  <si>
    <t>Documents (magazines, archives, etc.)</t>
  </si>
  <si>
    <t>Table de densités des déchets</t>
  </si>
  <si>
    <r>
      <t>80 à 150 kg/m</t>
    </r>
    <r>
      <rPr>
        <vertAlign val="superscript"/>
        <sz val="10"/>
        <rFont val="Arial"/>
        <family val="2"/>
      </rPr>
      <t>3</t>
    </r>
  </si>
  <si>
    <r>
      <t>400 à 500 kg/m</t>
    </r>
    <r>
      <rPr>
        <vertAlign val="superscript"/>
        <sz val="10"/>
        <rFont val="Arial"/>
        <family val="2"/>
      </rPr>
      <t>3</t>
    </r>
  </si>
  <si>
    <r>
      <t>200 kg/m</t>
    </r>
    <r>
      <rPr>
        <vertAlign val="superscript"/>
        <sz val="10"/>
        <rFont val="Arial"/>
        <family val="2"/>
      </rPr>
      <t>3</t>
    </r>
  </si>
  <si>
    <r>
      <t>800 kg/m</t>
    </r>
    <r>
      <rPr>
        <vertAlign val="superscript"/>
        <sz val="10"/>
        <rFont val="Arial"/>
        <family val="2"/>
      </rPr>
      <t>3</t>
    </r>
  </si>
  <si>
    <r>
      <t>10 à 20 kg/m</t>
    </r>
    <r>
      <rPr>
        <vertAlign val="superscript"/>
        <sz val="10"/>
        <rFont val="Arial"/>
        <family val="2"/>
      </rPr>
      <t>3</t>
    </r>
  </si>
  <si>
    <r>
      <t>50 à 80 kg/m</t>
    </r>
    <r>
      <rPr>
        <vertAlign val="superscript"/>
        <sz val="10"/>
        <rFont val="Arial"/>
        <family val="2"/>
      </rPr>
      <t>3</t>
    </r>
  </si>
  <si>
    <r>
      <t>20 à 25 kg/m</t>
    </r>
    <r>
      <rPr>
        <vertAlign val="superscript"/>
        <sz val="10"/>
        <rFont val="Arial"/>
        <family val="2"/>
      </rPr>
      <t>3</t>
    </r>
  </si>
  <si>
    <r>
      <t>180 kg/m</t>
    </r>
    <r>
      <rPr>
        <vertAlign val="superscript"/>
        <sz val="10"/>
        <rFont val="Arial"/>
        <family val="2"/>
      </rPr>
      <t>3</t>
    </r>
  </si>
  <si>
    <r>
      <t>300 kg/m</t>
    </r>
    <r>
      <rPr>
        <vertAlign val="superscript"/>
        <sz val="10"/>
        <rFont val="Arial"/>
        <family val="2"/>
      </rPr>
      <t>3</t>
    </r>
  </si>
  <si>
    <r>
      <t>80 à 120 kg/m</t>
    </r>
    <r>
      <rPr>
        <vertAlign val="superscript"/>
        <sz val="10"/>
        <rFont val="Arial"/>
        <family val="2"/>
      </rPr>
      <t>3</t>
    </r>
  </si>
  <si>
    <r>
      <t>35 à 40 kg/m</t>
    </r>
    <r>
      <rPr>
        <vertAlign val="superscript"/>
        <sz val="10"/>
        <rFont val="Arial"/>
        <family val="2"/>
      </rPr>
      <t>3</t>
    </r>
  </si>
  <si>
    <r>
      <t>40 kg/m</t>
    </r>
    <r>
      <rPr>
        <vertAlign val="superscript"/>
        <sz val="10"/>
        <rFont val="Arial"/>
        <family val="2"/>
      </rPr>
      <t>3</t>
    </r>
  </si>
  <si>
    <r>
      <t>10 kg/m</t>
    </r>
    <r>
      <rPr>
        <vertAlign val="superscript"/>
        <sz val="10"/>
        <rFont val="Arial"/>
        <family val="2"/>
      </rPr>
      <t>3</t>
    </r>
  </si>
  <si>
    <r>
      <t>400 kg/m</t>
    </r>
    <r>
      <rPr>
        <vertAlign val="superscript"/>
        <sz val="10"/>
        <rFont val="Arial"/>
        <family val="2"/>
      </rPr>
      <t>3</t>
    </r>
  </si>
  <si>
    <r>
      <t>280 kg/m</t>
    </r>
    <r>
      <rPr>
        <vertAlign val="superscript"/>
        <sz val="10"/>
        <rFont val="Arial"/>
        <family val="2"/>
      </rPr>
      <t>3</t>
    </r>
  </si>
  <si>
    <r>
      <t>160 à 180 kg/m</t>
    </r>
    <r>
      <rPr>
        <vertAlign val="superscript"/>
        <sz val="10"/>
        <rFont val="Arial"/>
        <family val="2"/>
      </rPr>
      <t>3</t>
    </r>
  </si>
  <si>
    <r>
      <t>30 à 50 kg/m</t>
    </r>
    <r>
      <rPr>
        <vertAlign val="superscript"/>
        <sz val="10"/>
        <rFont val="Arial"/>
        <family val="2"/>
      </rPr>
      <t>3</t>
    </r>
  </si>
  <si>
    <r>
      <t>100 à 200 kg/m</t>
    </r>
    <r>
      <rPr>
        <vertAlign val="superscript"/>
        <sz val="10"/>
        <rFont val="Arial"/>
        <family val="2"/>
      </rPr>
      <t>3</t>
    </r>
  </si>
  <si>
    <r>
      <t>700 kg/m</t>
    </r>
    <r>
      <rPr>
        <vertAlign val="superscript"/>
        <sz val="10"/>
        <rFont val="Arial"/>
        <family val="2"/>
      </rPr>
      <t>3</t>
    </r>
  </si>
  <si>
    <r>
      <t>500 kg/m</t>
    </r>
    <r>
      <rPr>
        <vertAlign val="superscript"/>
        <sz val="10"/>
        <rFont val="Arial"/>
        <family val="2"/>
      </rPr>
      <t>3</t>
    </r>
  </si>
  <si>
    <r>
      <t>1200 à 1500 kg/m</t>
    </r>
    <r>
      <rPr>
        <vertAlign val="superscript"/>
        <sz val="10"/>
        <rFont val="Arial"/>
        <family val="2"/>
      </rPr>
      <t>3</t>
    </r>
  </si>
  <si>
    <r>
      <t>100 kg/m</t>
    </r>
    <r>
      <rPr>
        <vertAlign val="superscript"/>
        <sz val="10"/>
        <rFont val="Arial"/>
        <family val="2"/>
      </rPr>
      <t>3</t>
    </r>
  </si>
  <si>
    <r>
      <t>80 kg/m</t>
    </r>
    <r>
      <rPr>
        <vertAlign val="superscript"/>
        <sz val="10"/>
        <rFont val="Arial"/>
        <family val="2"/>
      </rPr>
      <t>3</t>
    </r>
  </si>
  <si>
    <r>
      <t>900 kg/m</t>
    </r>
    <r>
      <rPr>
        <vertAlign val="superscript"/>
        <sz val="10"/>
        <rFont val="Arial"/>
        <family val="2"/>
      </rPr>
      <t>3</t>
    </r>
  </si>
  <si>
    <r>
      <t>1000 kg/m</t>
    </r>
    <r>
      <rPr>
        <vertAlign val="superscript"/>
        <sz val="10"/>
        <rFont val="Arial"/>
        <family val="2"/>
      </rPr>
      <t>3</t>
    </r>
  </si>
  <si>
    <r>
      <t>1200 kg/m</t>
    </r>
    <r>
      <rPr>
        <vertAlign val="superscript"/>
        <sz val="10"/>
        <rFont val="Arial"/>
        <family val="2"/>
      </rPr>
      <t>3</t>
    </r>
  </si>
  <si>
    <r>
      <t>900 à 1000 kg/m</t>
    </r>
    <r>
      <rPr>
        <vertAlign val="superscript"/>
        <sz val="10"/>
        <rFont val="Arial"/>
        <family val="2"/>
      </rPr>
      <t>3</t>
    </r>
  </si>
  <si>
    <t>115 kg/m3</t>
  </si>
  <si>
    <t>450 kg/m3</t>
  </si>
  <si>
    <t>200 kg/m3</t>
  </si>
  <si>
    <t>800 kg/m3</t>
  </si>
  <si>
    <t>15 kg/m3</t>
  </si>
  <si>
    <t>65 kg/m3</t>
  </si>
  <si>
    <t>22,5 kg/m3</t>
  </si>
  <si>
    <t>140 kg/m3</t>
  </si>
  <si>
    <t>180 kg/m3</t>
  </si>
  <si>
    <t>300 kg/m3</t>
  </si>
  <si>
    <t>50 kg/m3</t>
  </si>
  <si>
    <t>100 kg/m3</t>
  </si>
  <si>
    <t>37,5 kg/m3</t>
  </si>
  <si>
    <t>40 kg/m3</t>
  </si>
  <si>
    <t>10 kg/m3</t>
  </si>
  <si>
    <t>400 kg/m3</t>
  </si>
  <si>
    <t>280 kg/m3</t>
  </si>
  <si>
    <t>170 kg/m3</t>
  </si>
  <si>
    <t>150 kg/m3</t>
  </si>
  <si>
    <t>700 kg/m3</t>
  </si>
  <si>
    <t>160 kg/m3</t>
  </si>
  <si>
    <t>500 kg/m3</t>
  </si>
  <si>
    <t>1 350 kg/m3</t>
  </si>
  <si>
    <t>80 kg/m3</t>
  </si>
  <si>
    <t>900 kg/m3</t>
  </si>
  <si>
    <t>1 200 kg/m3</t>
  </si>
  <si>
    <t>950 kg/m3</t>
  </si>
  <si>
    <t>1 000 kg/m3</t>
  </si>
  <si>
    <t>10 kg/unité</t>
  </si>
  <si>
    <t>33,5 kg/unité</t>
  </si>
  <si>
    <t>23,5 kg/unité</t>
  </si>
  <si>
    <t>1,2 kg/unité</t>
  </si>
  <si>
    <t>1 kg/unité</t>
  </si>
  <si>
    <t>0,8 kg/unité</t>
  </si>
  <si>
    <t>Densité</t>
  </si>
  <si>
    <t>Calcul des quantités de déchets</t>
  </si>
  <si>
    <r>
      <t xml:space="preserve">Volume bacs en litres </t>
    </r>
    <r>
      <rPr>
        <b/>
        <sz val="8"/>
        <color theme="0"/>
        <rFont val="Arial"/>
        <family val="2"/>
      </rPr>
      <t>(1)</t>
    </r>
  </si>
  <si>
    <r>
      <t xml:space="preserve">Nombre de bacs </t>
    </r>
    <r>
      <rPr>
        <b/>
        <sz val="8"/>
        <color theme="0"/>
        <rFont val="Arial"/>
        <family val="2"/>
      </rPr>
      <t>(2)</t>
    </r>
  </si>
  <si>
    <r>
      <t xml:space="preserve">Densité moy. en kg/m3 </t>
    </r>
    <r>
      <rPr>
        <b/>
        <sz val="8"/>
        <color theme="0"/>
        <rFont val="Arial"/>
        <family val="2"/>
      </rPr>
      <t>(3)</t>
    </r>
  </si>
  <si>
    <r>
      <rPr>
        <b/>
        <sz val="8"/>
        <rFont val="Arial"/>
        <family val="2"/>
      </rPr>
      <t>(2) Nombre de bacs :</t>
    </r>
    <r>
      <rPr>
        <sz val="8"/>
        <rFont val="Arial"/>
        <family val="2"/>
      </rPr>
      <t xml:space="preserve"> saisir le nombre moyen de bacs à ordures sortis pour enlèvement (par volume de bac)</t>
    </r>
  </si>
  <si>
    <r>
      <rPr>
        <b/>
        <sz val="8"/>
        <rFont val="Arial"/>
        <family val="2"/>
      </rPr>
      <t xml:space="preserve">(3) Densité moyenne en kg/m3 : </t>
    </r>
    <r>
      <rPr>
        <sz val="8"/>
        <rFont val="Arial"/>
        <family val="2"/>
      </rPr>
      <t>saisir la densité en fonction de la nature du déchet (cf onglet Densités)</t>
    </r>
  </si>
  <si>
    <t>Les densités sont indiquées à titre indicatif</t>
  </si>
  <si>
    <t>COMMENTAIRES</t>
  </si>
  <si>
    <r>
      <rPr>
        <b/>
        <sz val="8"/>
        <rFont val="Arial"/>
        <family val="2"/>
      </rPr>
      <t>(1) Volumes bacs en litres :</t>
    </r>
    <r>
      <rPr>
        <sz val="8"/>
        <rFont val="Arial"/>
        <family val="2"/>
      </rPr>
      <t xml:space="preserve"> vous pouvez saisir un volume non présent dans la liste via les lignes vierges</t>
    </r>
  </si>
  <si>
    <t>Tontes, tailles, feuilles mortes, etc.</t>
  </si>
  <si>
    <t>reconditionnement et valorisation</t>
  </si>
  <si>
    <t>TRAITEMENT DES DECHETS</t>
  </si>
  <si>
    <t>COLLECTE DES DECHETS SUR SITE</t>
  </si>
  <si>
    <t>TRANSPORT - EVACUATION DES DECHETS</t>
  </si>
  <si>
    <t>cartons</t>
  </si>
  <si>
    <t>papier</t>
  </si>
  <si>
    <t>papier "à plat"</t>
  </si>
  <si>
    <t>papier confidentiel à détruire</t>
  </si>
  <si>
    <t>N° SIRET</t>
  </si>
  <si>
    <t>18 01 00</t>
  </si>
  <si>
    <t>18 01 03*</t>
  </si>
  <si>
    <t>bouchons plastique</t>
  </si>
  <si>
    <t>Année</t>
  </si>
  <si>
    <t>Registre de Suivi des Déchets</t>
  </si>
  <si>
    <t>Stockage avant envoi sur site de traitement</t>
  </si>
  <si>
    <t>Quantité
en kg</t>
  </si>
  <si>
    <t>mégots de cigarettes</t>
  </si>
  <si>
    <t>matériaux contenant de l'amiante</t>
  </si>
  <si>
    <t>stockage permanent</t>
  </si>
  <si>
    <t>Total déchets traités sur l'année</t>
  </si>
  <si>
    <t>mise en décharge (ou remblais)</t>
  </si>
  <si>
    <t>Date ou N° Certificat de Destruction</t>
  </si>
  <si>
    <t>Spécificité  
Gestion déchets</t>
  </si>
  <si>
    <t>CNAM de Bordeaux</t>
  </si>
  <si>
    <t>Retrait par l'agglomération des Déchets ménagers et Déchets recyclables (papier, carton, plastique, métal, emballages)</t>
  </si>
  <si>
    <t>12, Allée Haussmann - 33300 BORDEAUX</t>
  </si>
  <si>
    <t>CNAM d'Angers</t>
  </si>
  <si>
    <t>16, Rue Papiau de la Verrerie - 49004 ANGERS Cedex 01</t>
  </si>
  <si>
    <t>Retrait par l'agglomération des Déchets ménagers et Déchets recyclables (plastique, métal, emballages)
Retrait par un ESAT du papier et des cartons</t>
  </si>
  <si>
    <t>CNAM de Dijon</t>
  </si>
  <si>
    <t>10-12, Rue Louis de Broglie - 21000 DIJON</t>
  </si>
  <si>
    <t>CNAM d'Evreux</t>
  </si>
  <si>
    <t>129, Rue Jacqueline Auriol - 27001 EVREUX</t>
  </si>
  <si>
    <t>CNAM de Lyon</t>
  </si>
  <si>
    <t>25, Cours Emile Zola - 69616 VILLEURBANNE Cedex</t>
  </si>
  <si>
    <t>CNAM de Rennes</t>
  </si>
  <si>
    <t>Retrait par l'agglomération des Déchets ménagers et Déchets recyclables (carton, plastique, métal, verre, emballages)
Retrait du papier par l'organisme "La feuille d'érable"</t>
  </si>
  <si>
    <t>CNAM de Troyes</t>
  </si>
  <si>
    <t>33, Rue Marc Verdier - 10150 PONT SAINTE-MARIE</t>
  </si>
  <si>
    <t>15, Rue des Frères Dana - 59308 VALENCIENNES Cedex</t>
  </si>
  <si>
    <t>CNAM de Caen</t>
  </si>
  <si>
    <t>9, Avenue de Verdun - 14061 CAEN Cedex</t>
  </si>
  <si>
    <t>CNAM de Nantes</t>
  </si>
  <si>
    <t>9, Rue Gaëtan Rondeau - 44958 NANTES Cedex 9</t>
  </si>
  <si>
    <t>CNAM de Quimper</t>
  </si>
  <si>
    <t>1, Rue Belle Ile en mer - 29000 QUIMPER</t>
  </si>
  <si>
    <t>CNAM de Toufflers</t>
  </si>
  <si>
    <t>17, Rue du Trieu du Quesnoy - 59390 TOUFFLERS</t>
  </si>
  <si>
    <t>CNAM de Valence</t>
  </si>
  <si>
    <t>6, Avenue du Président Herriot - 26024 VALENCE</t>
  </si>
  <si>
    <t>hygiène féminine</t>
  </si>
  <si>
    <t>17 06 00*</t>
  </si>
  <si>
    <t>déchets d'équipements électriques ou électroniques (DEEE)</t>
  </si>
  <si>
    <t>déchets des soins médicaux (non infectieux)</t>
  </si>
  <si>
    <t>18 01 01/02/04</t>
  </si>
  <si>
    <t>déchets des soins médicaux (infectieux)</t>
  </si>
  <si>
    <t>encombrants (ex. mobilier)</t>
  </si>
  <si>
    <t>filtres appareils climatisation/chauffage</t>
  </si>
  <si>
    <t>ampoules avec mercure (tubes fluo., lampes à diode, à décharge, fluocompactes)</t>
  </si>
  <si>
    <t>ampoules sans mercure (led, incandescence, halogènes, etc.)</t>
  </si>
  <si>
    <t>16 02 14 et 20 03 01</t>
  </si>
  <si>
    <t>déchets chantier (produits bitumineux)</t>
  </si>
  <si>
    <t>17 03 00*</t>
  </si>
  <si>
    <t>15 02 03</t>
  </si>
  <si>
    <t>16 06 04</t>
  </si>
  <si>
    <t>piles alcalines</t>
  </si>
  <si>
    <t>Adresse du site de stockage</t>
  </si>
  <si>
    <t>16 06 01/02/03*</t>
  </si>
  <si>
    <t>ANGERS</t>
  </si>
  <si>
    <t>BORDEAUX</t>
  </si>
  <si>
    <t>CAEN</t>
  </si>
  <si>
    <t>DIJON</t>
  </si>
  <si>
    <t>EVREUX</t>
  </si>
  <si>
    <t>GRENOBLE</t>
  </si>
  <si>
    <t>LYON</t>
  </si>
  <si>
    <t>NANTES</t>
  </si>
  <si>
    <t>QUIMPER</t>
  </si>
  <si>
    <t>RENNES</t>
  </si>
  <si>
    <t>TOUFFLERS</t>
  </si>
  <si>
    <t>TROYES</t>
  </si>
  <si>
    <t>VALENCE</t>
  </si>
  <si>
    <t>TOTAL</t>
  </si>
  <si>
    <t>Récapitulatif de l'Année</t>
  </si>
  <si>
    <t>déchets COVID (masques, mouchoirs, lingettes, etc.)</t>
  </si>
  <si>
    <t>CNAM de Paris Frontalis</t>
  </si>
  <si>
    <t>50, Av. du Professeur André Lemierre - 75986 PARIS Cedex 20</t>
  </si>
  <si>
    <t>Retrait de l'ensemble des déchets (valorisables et non valorisables) par des collecteurs privés.</t>
  </si>
  <si>
    <t>Janvier</t>
  </si>
  <si>
    <t xml:space="preserve">Total déchets traités sur </t>
  </si>
  <si>
    <t>FRONTALIS</t>
  </si>
  <si>
    <t>TERRA NOVA</t>
  </si>
  <si>
    <t>Février</t>
  </si>
  <si>
    <t>Mars</t>
  </si>
  <si>
    <t>Avril</t>
  </si>
  <si>
    <t>TOTAL SITES</t>
  </si>
  <si>
    <t>CNAM de Paris Terra Nova</t>
  </si>
  <si>
    <t>2, Rue des Longs Quartiers - MONTREUIL</t>
  </si>
  <si>
    <t>DIB Vrac</t>
  </si>
  <si>
    <t>DIB Compacté / Bio déchets</t>
  </si>
  <si>
    <t>Déchets banals en mélange (DIB) / Bio déchets</t>
  </si>
  <si>
    <t>CNAM de Valenciennes</t>
  </si>
  <si>
    <t>VALENCIENNES</t>
  </si>
  <si>
    <t>Date du dernier contrôle :</t>
  </si>
  <si>
    <t>stockage de déchets avant traitement (R1 à R12)</t>
  </si>
  <si>
    <t>Bureaux CNAM hébergés par la CPAM.
Prestations de Nettoyage et Gestion des déchets pilotées par la CPAM.
AUCUNE EVACUATION EFFECTUEE PAR UN COLLECTEUR PRIVE EN 2021</t>
  </si>
  <si>
    <t>Déchets organiques / DASRI</t>
  </si>
  <si>
    <t>déchets chantier (terre, gravas, béton, brique, céramique, tuile, placo, isolation, etc.)</t>
  </si>
  <si>
    <t>17 01/05/06</t>
  </si>
  <si>
    <r>
      <rPr>
        <b/>
        <sz val="8"/>
        <rFont val="Arial"/>
        <family val="2"/>
      </rPr>
      <t xml:space="preserve">  Cellules en jaune : </t>
    </r>
    <r>
      <rPr>
        <sz val="8"/>
        <rFont val="Arial"/>
        <family val="2"/>
      </rPr>
      <t>cellules modifiables pour effectuer des calculs et simulations</t>
    </r>
  </si>
  <si>
    <t>Retrait par l'agglomération des Déchets ménagers et Déchets recyclables (papier, carton, plastique, métal, emballages)
AUCUNE EVACUATION EFFECTUEE PAR UN COLLECTEUR PRIVE EN 2022</t>
  </si>
  <si>
    <t xml:space="preserve">Bureaux CNAM hébergés par la CPAM du Calvados
AUCUNE EVACUATION EFFECTUEE PAR UN COLLECTEUR PRIVE EN 2022
</t>
  </si>
  <si>
    <t>AUCUNE EVACUATION EFFECTUEE PAR UN COLLECTEUR PRIVE EN 2022</t>
  </si>
  <si>
    <t>Bureaux CNAM hébergés par la CPAM de la Drôme.
Prestations de Nettoyage et Gestion des déchets pilotées par la CPAM.
AUCUNE EVACUATION EFFECTUEE PAR UN COLLECTEUR PRIVE EN 2022</t>
  </si>
  <si>
    <t>D9/R3</t>
  </si>
  <si>
    <t>traitement physico-chimique et recyclage organique</t>
  </si>
  <si>
    <t>fluides frigorigènes (CFC / HCFC / HFC / HFO)</t>
  </si>
  <si>
    <t>14 06 01*</t>
  </si>
  <si>
    <t>déchets de solvants organiques</t>
  </si>
  <si>
    <t>piles mercure, batteries plomb et accumulateurs nickel-cadmium</t>
  </si>
  <si>
    <t>boues hydrocarbures</t>
  </si>
  <si>
    <t>13 05 02*</t>
  </si>
  <si>
    <t>eaux hydrocarburées</t>
  </si>
  <si>
    <t>13 05 07*</t>
  </si>
  <si>
    <t>14 06 02=&gt;05*</t>
  </si>
  <si>
    <t>Non cunnue</t>
  </si>
  <si>
    <t>Sans objet</t>
  </si>
  <si>
    <t>N° cerfa</t>
  </si>
  <si>
    <t>2A, Rue Bignon - 35000 RENNES</t>
  </si>
  <si>
    <t>BSD-20240524-DJD6BGPEJ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</si>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</sst>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&quot; Kg&quot;"/>
    <numFmt numFmtId="165" formatCode="00000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name val="Calibri"/>
      <family val="2"/>
      <scheme val="minor"/>
    </font>
    <font>
      <sz val="20"/>
      <name val="Berlin Sans FB"/>
      <family val="2"/>
    </font>
    <font>
      <b/>
      <sz val="12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Arial"/>
      <family val="2"/>
    </font>
    <font>
      <b/>
      <sz val="10"/>
      <color theme="0"/>
      <name val="Arial"/>
      <family val="2"/>
    </font>
    <font>
      <b/>
      <sz val="14"/>
      <name val="Arial"/>
      <family val="2"/>
    </font>
    <font>
      <b/>
      <sz val="8"/>
      <color theme="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i/>
      <sz val="10"/>
      <name val="Arial"/>
      <family val="2"/>
    </font>
    <font>
      <sz val="18"/>
      <name val="Berlin Sans FB"/>
      <family val="2"/>
    </font>
    <font>
      <sz val="9"/>
      <color indexed="81"/>
      <name val="Tahoma"/>
      <family val="2"/>
    </font>
    <font>
      <sz val="10"/>
      <name val="Calibri"/>
      <family val="2"/>
      <scheme val="minor"/>
    </font>
    <font>
      <sz val="11"/>
      <color rgb="FF1F497D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30F40"/>
      <name val="Calibri"/>
      <family val="2"/>
    </font>
  </fonts>
  <fills count="25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4F6FB"/>
        <bgColor rgb="FFFFFFFF"/>
      </patternFill>
    </fill>
  </fills>
  <borders count="8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17">
    <xf numFmtId="0" fontId="0" fillId="0" borderId="0" xfId="0"/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0" fillId="0" borderId="0" xfId="0"/>
    <xf numFmtId="0" fontId="0" fillId="0" borderId="1" xfId="0" applyBorder="1"/>
    <xf numFmtId="0" fontId="7" fillId="0" borderId="0" xfId="0" applyFont="1"/>
    <xf numFmtId="0" fontId="1" fillId="8" borderId="1" xfId="0" applyFont="1" applyFill="1" applyBorder="1"/>
    <xf numFmtId="0" fontId="1" fillId="0" borderId="1" xfId="0" applyFont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5" fillId="0" borderId="0" xfId="0" applyFont="1" applyAlignment="1">
      <alignment vertical="center"/>
    </xf>
    <xf numFmtId="0" fontId="4" fillId="0" borderId="0" xfId="0" applyFont="1" applyBorder="1" applyAlignment="1">
      <alignment horizontal="left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7" borderId="1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0" fillId="0" borderId="1" xfId="0" applyFill="1" applyBorder="1"/>
    <xf numFmtId="0" fontId="3" fillId="5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 vertical="center" wrapText="1"/>
    </xf>
    <xf numFmtId="0" fontId="8" fillId="0" borderId="1" xfId="1" applyBorder="1" applyAlignment="1">
      <alignment horizontal="center" vertical="center"/>
    </xf>
    <xf numFmtId="0" fontId="8" fillId="0" borderId="0" xfId="1"/>
    <xf numFmtId="0" fontId="8" fillId="0" borderId="0" xfId="1" applyAlignment="1">
      <alignment vertical="center"/>
    </xf>
    <xf numFmtId="0" fontId="8" fillId="0" borderId="1" xfId="1" applyFont="1" applyBorder="1" applyAlignment="1">
      <alignment horizontal="center" vertical="center" wrapText="1"/>
    </xf>
    <xf numFmtId="0" fontId="11" fillId="11" borderId="1" xfId="1" applyFont="1" applyFill="1" applyBorder="1" applyAlignment="1">
      <alignment horizontal="center" vertical="center" wrapText="1"/>
    </xf>
    <xf numFmtId="0" fontId="8" fillId="0" borderId="22" xfId="1" applyFont="1" applyBorder="1" applyAlignment="1">
      <alignment vertical="center" wrapText="1"/>
    </xf>
    <xf numFmtId="0" fontId="8" fillId="0" borderId="24" xfId="1" applyFont="1" applyBorder="1" applyAlignment="1">
      <alignment vertical="center" wrapText="1"/>
    </xf>
    <xf numFmtId="0" fontId="8" fillId="0" borderId="25" xfId="1" applyFont="1" applyBorder="1" applyAlignment="1">
      <alignment horizontal="center" vertical="center" wrapText="1"/>
    </xf>
    <xf numFmtId="0" fontId="11" fillId="11" borderId="20" xfId="1" applyFont="1" applyFill="1" applyBorder="1" applyAlignment="1">
      <alignment horizontal="center" vertical="center" wrapText="1"/>
    </xf>
    <xf numFmtId="0" fontId="9" fillId="0" borderId="0" xfId="1" applyFont="1" applyAlignment="1">
      <alignment vertical="center"/>
    </xf>
    <xf numFmtId="0" fontId="9" fillId="0" borderId="23" xfId="1" applyFont="1" applyBorder="1" applyAlignment="1">
      <alignment horizontal="center" vertical="center" wrapText="1"/>
    </xf>
    <xf numFmtId="0" fontId="9" fillId="0" borderId="26" xfId="1" applyFont="1" applyBorder="1" applyAlignment="1">
      <alignment horizontal="center" vertical="center" wrapText="1"/>
    </xf>
    <xf numFmtId="0" fontId="1" fillId="0" borderId="0" xfId="0" applyFont="1"/>
    <xf numFmtId="0" fontId="9" fillId="0" borderId="27" xfId="1" applyFont="1" applyBorder="1" applyAlignment="1">
      <alignment horizontal="center" vertical="center"/>
    </xf>
    <xf numFmtId="0" fontId="8" fillId="0" borderId="28" xfId="1" applyBorder="1" applyAlignment="1">
      <alignment horizontal="center" vertical="center"/>
    </xf>
    <xf numFmtId="2" fontId="8" fillId="12" borderId="1" xfId="1" applyNumberFormat="1" applyFill="1" applyBorder="1" applyAlignment="1">
      <alignment horizontal="center" vertical="center"/>
    </xf>
    <xf numFmtId="2" fontId="8" fillId="12" borderId="20" xfId="1" applyNumberFormat="1" applyFill="1" applyBorder="1" applyAlignment="1">
      <alignment horizontal="center" vertical="center"/>
    </xf>
    <xf numFmtId="0" fontId="9" fillId="0" borderId="28" xfId="1" applyFont="1" applyBorder="1" applyAlignment="1">
      <alignment horizontal="center" vertical="center"/>
    </xf>
    <xf numFmtId="2" fontId="9" fillId="12" borderId="28" xfId="1" applyNumberFormat="1" applyFont="1" applyFill="1" applyBorder="1" applyAlignment="1">
      <alignment horizontal="center" vertical="center"/>
    </xf>
    <xf numFmtId="164" fontId="8" fillId="12" borderId="1" xfId="1" applyNumberFormat="1" applyFill="1" applyBorder="1" applyAlignment="1">
      <alignment horizontal="center" vertical="center"/>
    </xf>
    <xf numFmtId="164" fontId="8" fillId="12" borderId="20" xfId="1" applyNumberFormat="1" applyFill="1" applyBorder="1" applyAlignment="1">
      <alignment horizontal="center" vertical="center"/>
    </xf>
    <xf numFmtId="164" fontId="9" fillId="12" borderId="28" xfId="1" applyNumberFormat="1" applyFont="1" applyFill="1" applyBorder="1" applyAlignment="1">
      <alignment horizontal="center" vertical="center"/>
    </xf>
    <xf numFmtId="0" fontId="14" fillId="0" borderId="0" xfId="1" applyFont="1"/>
    <xf numFmtId="14" fontId="0" fillId="0" borderId="6" xfId="0" applyNumberFormat="1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14" fontId="0" fillId="0" borderId="6" xfId="0" applyNumberForma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0" xfId="0" applyProtection="1"/>
    <xf numFmtId="0" fontId="0" fillId="0" borderId="5" xfId="0" applyBorder="1" applyAlignment="1" applyProtection="1">
      <alignment horizontal="center" vertical="center"/>
    </xf>
    <xf numFmtId="0" fontId="0" fillId="0" borderId="29" xfId="0" applyBorder="1"/>
    <xf numFmtId="0" fontId="1" fillId="13" borderId="1" xfId="0" applyFont="1" applyFill="1" applyBorder="1" applyAlignment="1">
      <alignment vertical="center"/>
    </xf>
    <xf numFmtId="0" fontId="0" fillId="13" borderId="1" xfId="0" applyFill="1" applyBorder="1"/>
    <xf numFmtId="0" fontId="0" fillId="13" borderId="1" xfId="0" applyFill="1" applyBorder="1" applyAlignment="1">
      <alignment wrapText="1"/>
    </xf>
    <xf numFmtId="0" fontId="1" fillId="13" borderId="1" xfId="0" applyFont="1" applyFill="1" applyBorder="1" applyAlignment="1">
      <alignment horizontal="center"/>
    </xf>
    <xf numFmtId="0" fontId="0" fillId="0" borderId="4" xfId="0" applyBorder="1" applyAlignment="1" applyProtection="1">
      <alignment vertical="center" wrapText="1"/>
      <protection locked="0"/>
    </xf>
    <xf numFmtId="0" fontId="3" fillId="7" borderId="6" xfId="0" applyFont="1" applyFill="1" applyBorder="1" applyAlignment="1">
      <alignment horizontal="center" vertical="center" wrapText="1"/>
    </xf>
    <xf numFmtId="0" fontId="0" fillId="0" borderId="0" xfId="0" applyBorder="1"/>
    <xf numFmtId="0" fontId="17" fillId="0" borderId="31" xfId="0" applyFont="1" applyBorder="1" applyAlignment="1">
      <alignment vertical="center"/>
    </xf>
    <xf numFmtId="0" fontId="17" fillId="0" borderId="29" xfId="0" applyFont="1" applyBorder="1" applyAlignment="1">
      <alignment horizontal="right" vertical="top"/>
    </xf>
    <xf numFmtId="0" fontId="17" fillId="0" borderId="29" xfId="0" applyFont="1" applyBorder="1" applyAlignment="1">
      <alignment vertical="center"/>
    </xf>
    <xf numFmtId="0" fontId="17" fillId="0" borderId="35" xfId="0" applyFont="1" applyBorder="1" applyAlignment="1">
      <alignment vertical="center"/>
    </xf>
    <xf numFmtId="0" fontId="3" fillId="7" borderId="36" xfId="0" applyFont="1" applyFill="1" applyBorder="1" applyAlignment="1">
      <alignment horizontal="center" vertical="center" wrapText="1"/>
    </xf>
    <xf numFmtId="0" fontId="3" fillId="3" borderId="36" xfId="0" applyFont="1" applyFill="1" applyBorder="1" applyAlignment="1">
      <alignment horizontal="center" vertical="center" wrapText="1"/>
    </xf>
    <xf numFmtId="14" fontId="0" fillId="0" borderId="5" xfId="0" applyNumberFormat="1" applyBorder="1" applyAlignment="1" applyProtection="1">
      <alignment horizontal="center" vertical="center"/>
      <protection locked="0"/>
    </xf>
    <xf numFmtId="0" fontId="0" fillId="0" borderId="37" xfId="0" applyBorder="1" applyAlignment="1" applyProtection="1">
      <alignment vertical="center" wrapText="1"/>
      <protection locked="0"/>
    </xf>
    <xf numFmtId="0" fontId="0" fillId="0" borderId="38" xfId="0" applyBorder="1" applyAlignment="1" applyProtection="1">
      <alignment horizontal="center" vertical="center"/>
    </xf>
    <xf numFmtId="14" fontId="0" fillId="0" borderId="40" xfId="0" applyNumberFormat="1" applyBorder="1" applyAlignment="1" applyProtection="1">
      <alignment horizontal="center" vertical="center"/>
      <protection locked="0"/>
    </xf>
    <xf numFmtId="0" fontId="0" fillId="0" borderId="41" xfId="0" applyBorder="1" applyAlignment="1" applyProtection="1">
      <alignment horizontal="center" vertical="center" wrapText="1"/>
      <protection locked="0"/>
    </xf>
    <xf numFmtId="0" fontId="0" fillId="0" borderId="38" xfId="0" applyBorder="1" applyAlignment="1" applyProtection="1">
      <alignment horizontal="center" vertical="center" wrapText="1"/>
      <protection locked="0"/>
    </xf>
    <xf numFmtId="0" fontId="0" fillId="0" borderId="30" xfId="0" applyBorder="1" applyAlignment="1" applyProtection="1">
      <alignment vertical="center" wrapText="1"/>
      <protection locked="0"/>
    </xf>
    <xf numFmtId="0" fontId="0" fillId="0" borderId="43" xfId="0" applyBorder="1" applyAlignment="1" applyProtection="1">
      <alignment horizontal="center" vertical="center"/>
    </xf>
    <xf numFmtId="14" fontId="0" fillId="0" borderId="45" xfId="0" applyNumberFormat="1" applyBorder="1" applyAlignment="1" applyProtection="1">
      <alignment horizontal="center" vertical="center"/>
      <protection locked="0"/>
    </xf>
    <xf numFmtId="0" fontId="0" fillId="0" borderId="46" xfId="0" applyBorder="1" applyAlignment="1" applyProtection="1">
      <alignment horizontal="center" vertical="center" wrapText="1"/>
      <protection locked="0"/>
    </xf>
    <xf numFmtId="0" fontId="0" fillId="0" borderId="43" xfId="0" applyBorder="1" applyAlignment="1" applyProtection="1">
      <alignment horizontal="center" vertical="center" wrapText="1"/>
      <protection locked="0"/>
    </xf>
    <xf numFmtId="0" fontId="2" fillId="14" borderId="48" xfId="0" applyFont="1" applyFill="1" applyBorder="1" applyAlignment="1">
      <alignment horizontal="center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1" fontId="0" fillId="0" borderId="5" xfId="0" applyNumberFormat="1" applyBorder="1" applyAlignment="1" applyProtection="1">
      <alignment horizontal="center" vertical="center" wrapText="1"/>
      <protection locked="0"/>
    </xf>
    <xf numFmtId="1" fontId="0" fillId="0" borderId="38" xfId="0" applyNumberFormat="1" applyBorder="1" applyAlignment="1" applyProtection="1">
      <alignment horizontal="center" vertical="center" wrapText="1"/>
      <protection locked="0"/>
    </xf>
    <xf numFmtId="1" fontId="0" fillId="0" borderId="43" xfId="0" applyNumberForma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right" vertical="center" wrapText="1"/>
    </xf>
    <xf numFmtId="0" fontId="0" fillId="15" borderId="5" xfId="0" applyFill="1" applyBorder="1" applyAlignment="1" applyProtection="1">
      <alignment horizontal="center" vertical="center"/>
      <protection locked="0"/>
    </xf>
    <xf numFmtId="0" fontId="0" fillId="15" borderId="38" xfId="0" applyFill="1" applyBorder="1" applyAlignment="1" applyProtection="1">
      <alignment horizontal="center" vertical="center"/>
      <protection locked="0"/>
    </xf>
    <xf numFmtId="0" fontId="0" fillId="15" borderId="43" xfId="0" applyFill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 wrapText="1"/>
    </xf>
    <xf numFmtId="0" fontId="0" fillId="0" borderId="38" xfId="0" applyBorder="1" applyAlignment="1" applyProtection="1">
      <alignment horizontal="center" vertical="center" wrapText="1"/>
    </xf>
    <xf numFmtId="0" fontId="0" fillId="0" borderId="43" xfId="0" applyBorder="1" applyAlignment="1" applyProtection="1">
      <alignment horizontal="center" vertical="center" wrapText="1"/>
    </xf>
    <xf numFmtId="14" fontId="0" fillId="16" borderId="5" xfId="0" applyNumberFormat="1" applyFill="1" applyBorder="1" applyAlignment="1" applyProtection="1">
      <alignment horizontal="center" vertical="center" wrapText="1"/>
      <protection locked="0"/>
    </xf>
    <xf numFmtId="14" fontId="0" fillId="16" borderId="36" xfId="0" applyNumberFormat="1" applyFill="1" applyBorder="1" applyAlignment="1" applyProtection="1">
      <alignment horizontal="center" vertical="center" wrapText="1"/>
      <protection locked="0"/>
    </xf>
    <xf numFmtId="0" fontId="0" fillId="16" borderId="14" xfId="0" applyFill="1" applyBorder="1" applyAlignment="1" applyProtection="1">
      <alignment horizontal="center" vertical="center" wrapText="1"/>
      <protection locked="0"/>
    </xf>
    <xf numFmtId="14" fontId="0" fillId="16" borderId="7" xfId="0" applyNumberFormat="1" applyFill="1" applyBorder="1" applyAlignment="1" applyProtection="1">
      <alignment horizontal="center" vertical="center" wrapText="1"/>
      <protection locked="0"/>
    </xf>
    <xf numFmtId="0" fontId="0" fillId="16" borderId="42" xfId="0" applyFill="1" applyBorder="1" applyAlignment="1" applyProtection="1">
      <alignment horizontal="center" vertical="center" wrapText="1"/>
      <protection locked="0"/>
    </xf>
    <xf numFmtId="14" fontId="0" fillId="16" borderId="39" xfId="0" applyNumberFormat="1" applyFill="1" applyBorder="1" applyAlignment="1" applyProtection="1">
      <alignment horizontal="center" vertical="center" wrapText="1"/>
      <protection locked="0"/>
    </xf>
    <xf numFmtId="0" fontId="0" fillId="16" borderId="47" xfId="0" applyFill="1" applyBorder="1" applyAlignment="1" applyProtection="1">
      <alignment horizontal="center" vertical="center" wrapText="1"/>
      <protection locked="0"/>
    </xf>
    <xf numFmtId="14" fontId="0" fillId="16" borderId="44" xfId="0" applyNumberFormat="1" applyFill="1" applyBorder="1" applyAlignment="1" applyProtection="1">
      <alignment horizontal="center" vertical="center" wrapText="1"/>
      <protection locked="0"/>
    </xf>
    <xf numFmtId="0" fontId="0" fillId="15" borderId="36" xfId="0" applyFill="1" applyBorder="1" applyAlignment="1" applyProtection="1">
      <alignment horizontal="center" vertical="center" wrapText="1"/>
      <protection locked="0"/>
    </xf>
    <xf numFmtId="0" fontId="0" fillId="15" borderId="52" xfId="0" applyFill="1" applyBorder="1" applyAlignment="1" applyProtection="1">
      <alignment horizontal="center" vertical="center" wrapText="1"/>
      <protection locked="0"/>
    </xf>
    <xf numFmtId="0" fontId="0" fillId="15" borderId="31" xfId="0" applyFill="1" applyBorder="1" applyAlignment="1" applyProtection="1">
      <alignment horizontal="center" vertical="center" wrapText="1"/>
      <protection locked="0"/>
    </xf>
    <xf numFmtId="164" fontId="0" fillId="0" borderId="7" xfId="0" applyNumberFormat="1" applyBorder="1" applyAlignment="1" applyProtection="1">
      <alignment horizontal="center" vertical="center"/>
      <protection locked="0"/>
    </xf>
    <xf numFmtId="164" fontId="0" fillId="0" borderId="39" xfId="0" applyNumberFormat="1" applyBorder="1" applyAlignment="1" applyProtection="1">
      <alignment horizontal="center" vertical="center"/>
      <protection locked="0"/>
    </xf>
    <xf numFmtId="164" fontId="0" fillId="0" borderId="44" xfId="0" applyNumberFormat="1" applyBorder="1" applyAlignment="1" applyProtection="1">
      <alignment horizontal="center" vertical="center"/>
      <protection locked="0"/>
    </xf>
    <xf numFmtId="164" fontId="2" fillId="14" borderId="1" xfId="0" applyNumberFormat="1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0" fontId="17" fillId="0" borderId="31" xfId="0" applyFont="1" applyBorder="1" applyAlignment="1" applyProtection="1">
      <alignment horizontal="left" vertical="top"/>
      <protection locked="0"/>
    </xf>
    <xf numFmtId="0" fontId="4" fillId="0" borderId="0" xfId="0" applyFont="1" applyBorder="1" applyAlignment="1" applyProtection="1">
      <alignment wrapText="1"/>
      <protection locked="0"/>
    </xf>
    <xf numFmtId="164" fontId="2" fillId="14" borderId="49" xfId="0" applyNumberFormat="1" applyFont="1" applyFill="1" applyBorder="1" applyAlignment="1">
      <alignment horizontal="center"/>
    </xf>
    <xf numFmtId="164" fontId="0" fillId="0" borderId="49" xfId="0" applyNumberFormat="1" applyBorder="1" applyAlignment="1">
      <alignment horizontal="center"/>
    </xf>
    <xf numFmtId="164" fontId="1" fillId="8" borderId="54" xfId="0" applyNumberFormat="1" applyFont="1" applyFill="1" applyBorder="1" applyAlignment="1">
      <alignment horizontal="center"/>
    </xf>
    <xf numFmtId="164" fontId="0" fillId="0" borderId="55" xfId="0" applyNumberFormat="1" applyBorder="1" applyAlignment="1">
      <alignment horizontal="center"/>
    </xf>
    <xf numFmtId="0" fontId="2" fillId="14" borderId="57" xfId="0" applyFont="1" applyFill="1" applyBorder="1" applyAlignment="1">
      <alignment horizontal="center"/>
    </xf>
    <xf numFmtId="164" fontId="2" fillId="14" borderId="56" xfId="0" applyNumberFormat="1" applyFont="1" applyFill="1" applyBorder="1" applyAlignment="1">
      <alignment horizontal="center"/>
    </xf>
    <xf numFmtId="164" fontId="2" fillId="14" borderId="51" xfId="0" applyNumberFormat="1" applyFont="1" applyFill="1" applyBorder="1" applyAlignment="1">
      <alignment horizontal="center"/>
    </xf>
    <xf numFmtId="164" fontId="0" fillId="0" borderId="51" xfId="0" applyNumberFormat="1" applyBorder="1" applyAlignment="1">
      <alignment horizontal="center"/>
    </xf>
    <xf numFmtId="164" fontId="0" fillId="0" borderId="50" xfId="0" applyNumberFormat="1" applyBorder="1" applyAlignment="1">
      <alignment horizontal="center"/>
    </xf>
    <xf numFmtId="164" fontId="2" fillId="14" borderId="58" xfId="0" applyNumberFormat="1" applyFont="1" applyFill="1" applyBorder="1" applyAlignment="1">
      <alignment horizontal="center"/>
    </xf>
    <xf numFmtId="164" fontId="2" fillId="14" borderId="5" xfId="0" applyNumberFormat="1" applyFont="1" applyFill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38" xfId="0" applyNumberFormat="1" applyBorder="1" applyAlignment="1">
      <alignment horizontal="center"/>
    </xf>
    <xf numFmtId="164" fontId="2" fillId="14" borderId="59" xfId="0" applyNumberFormat="1" applyFont="1" applyFill="1" applyBorder="1" applyAlignment="1">
      <alignment horizontal="center"/>
    </xf>
    <xf numFmtId="164" fontId="0" fillId="0" borderId="49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51" xfId="0" applyNumberFormat="1" applyBorder="1" applyAlignment="1">
      <alignment horizontal="center" vertical="center"/>
    </xf>
    <xf numFmtId="0" fontId="17" fillId="0" borderId="29" xfId="0" applyFont="1" applyBorder="1" applyAlignment="1">
      <alignment horizontal="right" vertical="top"/>
    </xf>
    <xf numFmtId="0" fontId="6" fillId="0" borderId="0" xfId="0" applyFont="1" applyBorder="1" applyAlignment="1" applyProtection="1">
      <alignment wrapText="1"/>
      <protection locked="0"/>
    </xf>
    <xf numFmtId="0" fontId="6" fillId="0" borderId="0" xfId="0" applyFont="1" applyBorder="1" applyAlignment="1" applyProtection="1">
      <alignment wrapText="1"/>
    </xf>
    <xf numFmtId="0" fontId="17" fillId="0" borderId="31" xfId="0" applyFont="1" applyBorder="1" applyAlignment="1">
      <alignment horizontal="right" vertical="top"/>
    </xf>
    <xf numFmtId="0" fontId="2" fillId="14" borderId="51" xfId="0" applyFont="1" applyFill="1" applyBorder="1" applyAlignment="1">
      <alignment horizontal="center"/>
    </xf>
    <xf numFmtId="0" fontId="17" fillId="0" borderId="29" xfId="0" applyFont="1" applyBorder="1" applyAlignment="1" applyProtection="1">
      <alignment horizontal="left" vertical="top"/>
    </xf>
    <xf numFmtId="164" fontId="1" fillId="8" borderId="54" xfId="0" applyNumberFormat="1" applyFont="1" applyFill="1" applyBorder="1" applyAlignment="1">
      <alignment horizontal="center" vertical="center"/>
    </xf>
    <xf numFmtId="164" fontId="2" fillId="17" borderId="59" xfId="0" applyNumberFormat="1" applyFont="1" applyFill="1" applyBorder="1" applyAlignment="1">
      <alignment horizontal="center"/>
    </xf>
    <xf numFmtId="164" fontId="2" fillId="19" borderId="58" xfId="0" applyNumberFormat="1" applyFont="1" applyFill="1" applyBorder="1" applyAlignment="1">
      <alignment horizontal="center"/>
    </xf>
    <xf numFmtId="164" fontId="2" fillId="17" borderId="5" xfId="0" applyNumberFormat="1" applyFont="1" applyFill="1" applyBorder="1" applyAlignment="1">
      <alignment horizontal="center"/>
    </xf>
    <xf numFmtId="164" fontId="2" fillId="19" borderId="36" xfId="0" applyNumberFormat="1" applyFont="1" applyFill="1" applyBorder="1" applyAlignment="1">
      <alignment horizontal="center"/>
    </xf>
    <xf numFmtId="164" fontId="2" fillId="21" borderId="53" xfId="0" applyNumberFormat="1" applyFont="1" applyFill="1" applyBorder="1" applyAlignment="1">
      <alignment horizontal="center"/>
    </xf>
    <xf numFmtId="164" fontId="0" fillId="20" borderId="60" xfId="0" applyNumberFormat="1" applyFill="1" applyBorder="1" applyAlignment="1">
      <alignment horizontal="center" vertical="center"/>
    </xf>
    <xf numFmtId="14" fontId="0" fillId="0" borderId="6" xfId="0" applyNumberFormat="1" applyBorder="1" applyAlignment="1" applyProtection="1">
      <alignment horizontal="center" vertical="center"/>
      <protection locked="0"/>
    </xf>
    <xf numFmtId="1" fontId="0" fillId="0" borderId="5" xfId="0" applyNumberFormat="1" applyBorder="1" applyAlignment="1" applyProtection="1">
      <alignment horizontal="center" vertical="center" wrapText="1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16" borderId="14" xfId="0" applyFill="1" applyBorder="1" applyAlignment="1" applyProtection="1">
      <alignment horizontal="center" vertical="center" wrapText="1"/>
      <protection locked="0"/>
    </xf>
    <xf numFmtId="14" fontId="0" fillId="0" borderId="63" xfId="0" applyNumberFormat="1" applyBorder="1" applyAlignment="1">
      <alignment horizontal="center" vertical="center"/>
    </xf>
    <xf numFmtId="14" fontId="0" fillId="0" borderId="58" xfId="0" applyNumberFormat="1" applyBorder="1" applyAlignment="1" applyProtection="1">
      <protection locked="0"/>
    </xf>
    <xf numFmtId="0" fontId="0" fillId="15" borderId="36" xfId="0" quotePrefix="1" applyFill="1" applyBorder="1" applyAlignment="1" applyProtection="1">
      <alignment horizontal="center" vertical="center" wrapText="1"/>
      <protection locked="0"/>
    </xf>
    <xf numFmtId="14" fontId="0" fillId="0" borderId="14" xfId="0" applyNumberFormat="1" applyBorder="1" applyAlignment="1" applyProtection="1">
      <alignment horizontal="center" vertical="center"/>
      <protection locked="0"/>
    </xf>
    <xf numFmtId="14" fontId="0" fillId="0" borderId="6" xfId="0" applyNumberFormat="1" applyBorder="1" applyAlignment="1" applyProtection="1">
      <alignment horizontal="center" vertical="center"/>
      <protection locked="0"/>
    </xf>
    <xf numFmtId="14" fontId="0" fillId="0" borderId="6" xfId="0" applyNumberFormat="1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1" fontId="0" fillId="0" borderId="5" xfId="0" applyNumberFormat="1" applyBorder="1" applyAlignment="1" applyProtection="1">
      <alignment horizontal="center" vertical="center" wrapText="1"/>
      <protection locked="0"/>
    </xf>
    <xf numFmtId="3" fontId="0" fillId="0" borderId="0" xfId="0" applyNumberFormat="1" applyProtection="1">
      <protection locked="0"/>
    </xf>
    <xf numFmtId="14" fontId="0" fillId="0" borderId="13" xfId="0" applyNumberFormat="1" applyBorder="1" applyAlignment="1" applyProtection="1">
      <alignment horizontal="center" vertical="center" wrapText="1"/>
      <protection locked="0"/>
    </xf>
    <xf numFmtId="0" fontId="8" fillId="23" borderId="20" xfId="1" applyFill="1" applyBorder="1" applyAlignment="1" applyProtection="1">
      <alignment horizontal="center" vertical="center"/>
      <protection locked="0"/>
    </xf>
    <xf numFmtId="0" fontId="8" fillId="23" borderId="1" xfId="1" applyFill="1" applyBorder="1" applyAlignment="1" applyProtection="1">
      <alignment horizontal="center" vertical="center"/>
      <protection locked="0"/>
    </xf>
    <xf numFmtId="3" fontId="8" fillId="23" borderId="1" xfId="1" applyNumberFormat="1" applyFill="1" applyBorder="1" applyAlignment="1" applyProtection="1">
      <alignment horizontal="center" vertical="center"/>
      <protection locked="0"/>
    </xf>
    <xf numFmtId="0" fontId="0" fillId="23" borderId="1" xfId="0" applyFill="1" applyBorder="1"/>
    <xf numFmtId="0" fontId="0" fillId="16" borderId="5" xfId="0" applyNumberFormat="1" applyFill="1" applyBorder="1" applyAlignment="1" applyProtection="1">
      <alignment horizontal="center" vertical="center" wrapText="1"/>
      <protection locked="0"/>
    </xf>
    <xf numFmtId="0" fontId="0" fillId="22" borderId="5" xfId="0" applyFill="1" applyBorder="1" applyAlignment="1" applyProtection="1">
      <alignment horizontal="center" vertical="center" wrapText="1"/>
      <protection locked="0"/>
    </xf>
    <xf numFmtId="0" fontId="0" fillId="0" borderId="4" xfId="0" applyFill="1" applyBorder="1" applyAlignment="1" applyProtection="1">
      <alignment vertical="center" wrapText="1"/>
      <protection locked="0"/>
    </xf>
    <xf numFmtId="0" fontId="0" fillId="0" borderId="5" xfId="0" applyFill="1" applyBorder="1" applyAlignment="1" applyProtection="1">
      <alignment horizontal="center" vertical="center" wrapText="1"/>
    </xf>
    <xf numFmtId="164" fontId="0" fillId="0" borderId="7" xfId="0" applyNumberFormat="1" applyFill="1" applyBorder="1" applyAlignment="1" applyProtection="1">
      <alignment horizontal="center" vertical="center"/>
      <protection locked="0"/>
    </xf>
    <xf numFmtId="14" fontId="0" fillId="0" borderId="6" xfId="0" applyNumberFormat="1" applyBorder="1" applyAlignment="1" applyProtection="1">
      <alignment horizontal="center" vertical="center"/>
      <protection locked="0"/>
    </xf>
    <xf numFmtId="0" fontId="0" fillId="15" borderId="5" xfId="0" applyFill="1" applyBorder="1" applyAlignment="1" applyProtection="1">
      <alignment horizontal="center" vertical="center"/>
      <protection locked="0"/>
    </xf>
    <xf numFmtId="0" fontId="0" fillId="15" borderId="36" xfId="0" applyFill="1" applyBorder="1" applyAlignment="1" applyProtection="1">
      <alignment horizontal="center" vertical="center" wrapText="1"/>
      <protection locked="0"/>
    </xf>
    <xf numFmtId="14" fontId="0" fillId="0" borderId="6" xfId="0" applyNumberFormat="1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1" fontId="0" fillId="0" borderId="5" xfId="0" applyNumberFormat="1" applyBorder="1" applyAlignment="1" applyProtection="1">
      <alignment horizontal="center" vertical="center" wrapText="1"/>
      <protection locked="0"/>
    </xf>
    <xf numFmtId="14" fontId="0" fillId="0" borderId="5" xfId="0" applyNumberFormat="1" applyBorder="1" applyAlignment="1" applyProtection="1">
      <alignment horizontal="center" vertical="center"/>
      <protection locked="0"/>
    </xf>
    <xf numFmtId="14" fontId="0" fillId="16" borderId="5" xfId="0" applyNumberFormat="1" applyFill="1" applyBorder="1" applyAlignment="1" applyProtection="1">
      <alignment horizontal="center" vertical="center" wrapText="1"/>
      <protection locked="0"/>
    </xf>
    <xf numFmtId="14" fontId="0" fillId="16" borderId="36" xfId="0" applyNumberFormat="1" applyFill="1" applyBorder="1" applyAlignment="1" applyProtection="1">
      <alignment horizontal="center" vertical="center" wrapText="1"/>
      <protection locked="0"/>
    </xf>
    <xf numFmtId="164" fontId="0" fillId="0" borderId="7" xfId="0" applyNumberFormat="1" applyBorder="1" applyAlignment="1" applyProtection="1">
      <alignment horizontal="center" vertical="center"/>
      <protection locked="0"/>
    </xf>
    <xf numFmtId="0" fontId="0" fillId="15" borderId="5" xfId="0" applyFill="1" applyBorder="1" applyAlignment="1" applyProtection="1">
      <alignment horizontal="center" vertical="center" wrapText="1"/>
      <protection locked="0"/>
    </xf>
    <xf numFmtId="1" fontId="0" fillId="0" borderId="0" xfId="0" applyNumberFormat="1" applyProtection="1">
      <protection locked="0"/>
    </xf>
    <xf numFmtId="0" fontId="3" fillId="5" borderId="37" xfId="0" applyFont="1" applyFill="1" applyBorder="1" applyAlignment="1">
      <alignment horizontal="center" vertical="center" wrapText="1"/>
    </xf>
    <xf numFmtId="0" fontId="3" fillId="5" borderId="38" xfId="0" applyFont="1" applyFill="1" applyBorder="1" applyAlignment="1">
      <alignment horizontal="center" vertical="center" wrapText="1"/>
    </xf>
    <xf numFmtId="0" fontId="3" fillId="5" borderId="39" xfId="0" applyFont="1" applyFill="1" applyBorder="1" applyAlignment="1">
      <alignment horizontal="center" vertical="center" wrapText="1"/>
    </xf>
    <xf numFmtId="0" fontId="3" fillId="7" borderId="40" xfId="0" applyFont="1" applyFill="1" applyBorder="1" applyAlignment="1">
      <alignment horizontal="center" vertical="center" wrapText="1"/>
    </xf>
    <xf numFmtId="0" fontId="3" fillId="7" borderId="41" xfId="0" applyFont="1" applyFill="1" applyBorder="1" applyAlignment="1">
      <alignment horizontal="center" vertical="center" wrapText="1"/>
    </xf>
    <xf numFmtId="0" fontId="3" fillId="7" borderId="38" xfId="0" applyFont="1" applyFill="1" applyBorder="1" applyAlignment="1">
      <alignment horizontal="center" vertical="center" wrapText="1"/>
    </xf>
    <xf numFmtId="0" fontId="3" fillId="7" borderId="52" xfId="0" applyFont="1" applyFill="1" applyBorder="1" applyAlignment="1">
      <alignment horizontal="center" vertical="center" wrapText="1"/>
    </xf>
    <xf numFmtId="0" fontId="3" fillId="3" borderId="40" xfId="0" applyFont="1" applyFill="1" applyBorder="1" applyAlignment="1">
      <alignment horizontal="center" vertical="center" wrapText="1"/>
    </xf>
    <xf numFmtId="0" fontId="3" fillId="3" borderId="41" xfId="0" applyFont="1" applyFill="1" applyBorder="1" applyAlignment="1">
      <alignment horizontal="center" vertical="center" wrapText="1"/>
    </xf>
    <xf numFmtId="0" fontId="3" fillId="3" borderId="38" xfId="0" applyFont="1" applyFill="1" applyBorder="1" applyAlignment="1">
      <alignment horizontal="center" vertical="center" wrapText="1"/>
    </xf>
    <xf numFmtId="0" fontId="3" fillId="3" borderId="42" xfId="0" applyFont="1" applyFill="1" applyBorder="1" applyAlignment="1">
      <alignment horizontal="center" vertical="center" wrapText="1"/>
    </xf>
    <xf numFmtId="0" fontId="3" fillId="3" borderId="52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17" fillId="0" borderId="29" xfId="0" applyFont="1" applyBorder="1" applyAlignment="1">
      <alignment horizontal="right" vertical="top"/>
    </xf>
    <xf numFmtId="0" fontId="2" fillId="14" borderId="51" xfId="0" applyFont="1" applyFill="1" applyBorder="1" applyAlignment="1">
      <alignment horizontal="center"/>
    </xf>
    <xf numFmtId="14" fontId="22" fillId="24" borderId="65" xfId="0" applyNumberFormat="1" applyFont="1" applyFill="1" applyBorder="1" applyAlignment="1" applyProtection="1">
      <alignment horizontal="center" vertical="top" wrapText="1" readingOrder="1"/>
      <protection locked="0"/>
    </xf>
    <xf numFmtId="0" fontId="1" fillId="3" borderId="14" xfId="0" applyFont="1" applyFill="1" applyBorder="1" applyAlignment="1" applyProtection="1">
      <alignment horizontal="center" vertical="center"/>
      <protection locked="0"/>
    </xf>
    <xf numFmtId="14" fontId="1" fillId="16" borderId="7" xfId="0" applyNumberFormat="1" applyFont="1" applyFill="1" applyBorder="1" applyAlignment="1" applyProtection="1">
      <alignment horizontal="center" vertical="center" wrapText="1"/>
      <protection locked="0"/>
    </xf>
    <xf numFmtId="49" fontId="22" fillId="16" borderId="65" xfId="0" applyNumberFormat="1" applyFont="1" applyFill="1" applyBorder="1" applyAlignment="1">
      <alignment horizontal="center" vertical="top" wrapText="1" readingOrder="1"/>
    </xf>
    <xf numFmtId="0" fontId="17" fillId="0" borderId="29" xfId="0" applyFont="1" applyBorder="1" applyAlignment="1">
      <alignment horizontal="right" vertical="top"/>
    </xf>
    <xf numFmtId="0" fontId="2" fillId="14" borderId="51" xfId="0" applyFont="1" applyFill="1" applyBorder="1" applyAlignment="1">
      <alignment horizontal="center"/>
    </xf>
    <xf numFmtId="0" fontId="0" fillId="0" borderId="66" xfId="0" applyBorder="1" applyAlignment="1" applyProtection="1">
      <alignment vertical="center" wrapText="1"/>
      <protection locked="0"/>
    </xf>
    <xf numFmtId="164" fontId="0" fillId="0" borderId="68" xfId="0" applyNumberFormat="1" applyBorder="1" applyAlignment="1" applyProtection="1">
      <alignment horizontal="center" vertical="center"/>
      <protection locked="0"/>
    </xf>
    <xf numFmtId="14" fontId="0" fillId="0" borderId="69" xfId="0" applyNumberFormat="1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 wrapText="1"/>
      <protection locked="0"/>
    </xf>
    <xf numFmtId="0" fontId="0" fillId="16" borderId="70" xfId="0" applyFill="1" applyBorder="1" applyAlignment="1" applyProtection="1">
      <alignment horizontal="center" vertical="center" wrapText="1"/>
      <protection locked="0"/>
    </xf>
    <xf numFmtId="0" fontId="0" fillId="0" borderId="71" xfId="0" applyBorder="1" applyAlignment="1" applyProtection="1">
      <alignment vertical="center" wrapText="1"/>
      <protection locked="0"/>
    </xf>
    <xf numFmtId="0" fontId="0" fillId="0" borderId="72" xfId="0" applyBorder="1" applyAlignment="1" applyProtection="1">
      <alignment horizontal="center" vertical="center" wrapText="1"/>
    </xf>
    <xf numFmtId="164" fontId="0" fillId="0" borderId="73" xfId="0" applyNumberFormat="1" applyBorder="1" applyAlignment="1" applyProtection="1">
      <alignment horizontal="center" vertical="center"/>
      <protection locked="0"/>
    </xf>
    <xf numFmtId="14" fontId="0" fillId="0" borderId="74" xfId="0" applyNumberFormat="1" applyBorder="1" applyAlignment="1" applyProtection="1">
      <alignment horizontal="center" vertical="center"/>
      <protection locked="0"/>
    </xf>
    <xf numFmtId="0" fontId="0" fillId="0" borderId="75" xfId="0" applyBorder="1" applyAlignment="1" applyProtection="1">
      <alignment horizontal="center" vertical="center" wrapText="1"/>
      <protection locked="0"/>
    </xf>
    <xf numFmtId="0" fontId="0" fillId="0" borderId="72" xfId="0" applyBorder="1" applyAlignment="1" applyProtection="1">
      <alignment horizontal="center" vertical="center" wrapText="1"/>
      <protection locked="0"/>
    </xf>
    <xf numFmtId="1" fontId="0" fillId="0" borderId="72" xfId="0" applyNumberFormat="1" applyBorder="1" applyAlignment="1" applyProtection="1">
      <alignment horizontal="center" vertical="center" wrapText="1"/>
      <protection locked="0"/>
    </xf>
    <xf numFmtId="0" fontId="0" fillId="15" borderId="72" xfId="0" applyFill="1" applyBorder="1" applyAlignment="1" applyProtection="1">
      <alignment horizontal="center" vertical="center"/>
      <protection locked="0"/>
    </xf>
    <xf numFmtId="0" fontId="0" fillId="15" borderId="76" xfId="0" applyFill="1" applyBorder="1" applyAlignment="1" applyProtection="1">
      <alignment horizontal="center" vertical="center" wrapText="1"/>
      <protection locked="0"/>
    </xf>
    <xf numFmtId="0" fontId="0" fillId="0" borderId="72" xfId="0" applyBorder="1" applyAlignment="1" applyProtection="1">
      <alignment horizontal="center" vertical="center"/>
    </xf>
    <xf numFmtId="0" fontId="0" fillId="0" borderId="77" xfId="0" applyBorder="1" applyAlignment="1" applyProtection="1">
      <alignment horizontal="center" vertical="center"/>
      <protection locked="0"/>
    </xf>
    <xf numFmtId="0" fontId="0" fillId="16" borderId="77" xfId="0" applyFill="1" applyBorder="1" applyAlignment="1" applyProtection="1">
      <alignment horizontal="center" vertical="center" wrapText="1"/>
      <protection locked="0"/>
    </xf>
    <xf numFmtId="14" fontId="0" fillId="16" borderId="73" xfId="0" applyNumberFormat="1" applyFill="1" applyBorder="1" applyAlignment="1" applyProtection="1">
      <alignment horizontal="center" vertical="center" wrapText="1"/>
      <protection locked="0"/>
    </xf>
    <xf numFmtId="0" fontId="0" fillId="0" borderId="78" xfId="0" applyBorder="1" applyAlignment="1" applyProtection="1">
      <alignment horizontal="left" vertical="center" wrapText="1"/>
      <protection locked="0"/>
    </xf>
    <xf numFmtId="0" fontId="0" fillId="0" borderId="79" xfId="0" applyBorder="1" applyAlignment="1" applyProtection="1">
      <alignment horizontal="left" vertical="center" wrapText="1"/>
      <protection locked="0"/>
    </xf>
    <xf numFmtId="0" fontId="0" fillId="0" borderId="80" xfId="0" applyBorder="1" applyAlignment="1" applyProtection="1">
      <alignment horizontal="left" vertical="center" wrapText="1"/>
      <protection locked="0"/>
    </xf>
    <xf numFmtId="0" fontId="0" fillId="0" borderId="81" xfId="0" applyBorder="1" applyProtection="1"/>
    <xf numFmtId="0" fontId="0" fillId="0" borderId="15" xfId="0" applyBorder="1" applyAlignment="1" applyProtection="1">
      <alignment vertical="center" wrapText="1"/>
      <protection locked="0"/>
    </xf>
    <xf numFmtId="164" fontId="0" fillId="0" borderId="17" xfId="0" applyNumberFormat="1" applyBorder="1" applyAlignment="1" applyProtection="1">
      <alignment horizontal="center" vertical="center"/>
      <protection locked="0"/>
    </xf>
    <xf numFmtId="164" fontId="0" fillId="0" borderId="36" xfId="0" applyNumberFormat="1" applyBorder="1" applyAlignment="1" applyProtection="1">
      <alignment horizontal="center" vertical="center"/>
      <protection locked="0"/>
    </xf>
    <xf numFmtId="164" fontId="0" fillId="0" borderId="76" xfId="0" applyNumberFormat="1" applyBorder="1" applyAlignment="1" applyProtection="1">
      <alignment horizontal="center" vertical="center"/>
      <protection locked="0"/>
    </xf>
    <xf numFmtId="0" fontId="0" fillId="0" borderId="82" xfId="0" applyBorder="1" applyAlignment="1" applyProtection="1">
      <alignment horizontal="center" vertical="center" wrapText="1"/>
    </xf>
    <xf numFmtId="14" fontId="0" fillId="0" borderId="15" xfId="0" applyNumberFormat="1" applyBorder="1" applyAlignment="1" applyProtection="1">
      <alignment horizontal="center" vertical="center"/>
      <protection locked="0"/>
    </xf>
    <xf numFmtId="14" fontId="0" fillId="0" borderId="4" xfId="0" applyNumberFormat="1" applyBorder="1" applyAlignment="1" applyProtection="1">
      <alignment horizontal="center" vertical="center"/>
      <protection locked="0"/>
    </xf>
    <xf numFmtId="14" fontId="0" fillId="0" borderId="71" xfId="0" applyNumberFormat="1" applyBorder="1" applyAlignment="1" applyProtection="1">
      <alignment horizontal="center" vertical="center"/>
      <protection locked="0"/>
    </xf>
    <xf numFmtId="0" fontId="0" fillId="0" borderId="82" xfId="0" applyBorder="1" applyAlignment="1" applyProtection="1">
      <alignment horizontal="center" vertical="center" wrapText="1"/>
      <protection locked="0"/>
    </xf>
    <xf numFmtId="0" fontId="0" fillId="0" borderId="16" xfId="0" applyBorder="1" applyAlignment="1" applyProtection="1">
      <alignment horizontal="center" vertical="center" wrapText="1"/>
      <protection locked="0"/>
    </xf>
    <xf numFmtId="0" fontId="0" fillId="0" borderId="51" xfId="0" applyBorder="1" applyAlignment="1" applyProtection="1">
      <alignment horizontal="center" vertical="center" wrapText="1"/>
      <protection locked="0"/>
    </xf>
    <xf numFmtId="0" fontId="0" fillId="0" borderId="83" xfId="0" applyBorder="1" applyAlignment="1" applyProtection="1">
      <alignment horizontal="center" vertical="center" wrapText="1"/>
      <protection locked="0"/>
    </xf>
    <xf numFmtId="165" fontId="0" fillId="0" borderId="82" xfId="0" applyNumberFormat="1" applyFont="1" applyBorder="1" applyAlignment="1" applyProtection="1">
      <alignment horizontal="center" vertical="center"/>
      <protection locked="0"/>
    </xf>
    <xf numFmtId="165" fontId="0" fillId="0" borderId="5" xfId="0" applyNumberFormat="1" applyFont="1" applyBorder="1" applyAlignment="1" applyProtection="1">
      <alignment horizontal="center" vertical="center"/>
      <protection locked="0"/>
    </xf>
    <xf numFmtId="1" fontId="20" fillId="0" borderId="5" xfId="0" applyNumberFormat="1" applyFont="1" applyBorder="1" applyAlignment="1">
      <alignment horizontal="center" vertical="center"/>
    </xf>
    <xf numFmtId="1" fontId="0" fillId="0" borderId="82" xfId="0" applyNumberFormat="1" applyBorder="1" applyAlignment="1" applyProtection="1">
      <alignment horizontal="center" vertical="center" wrapText="1"/>
      <protection locked="0"/>
    </xf>
    <xf numFmtId="0" fontId="0" fillId="0" borderId="82" xfId="0" applyBorder="1" applyAlignment="1" applyProtection="1">
      <alignment horizontal="center" vertical="center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83" xfId="0" applyBorder="1" applyAlignment="1" applyProtection="1">
      <alignment horizontal="center" vertical="center"/>
      <protection locked="0"/>
    </xf>
    <xf numFmtId="14" fontId="0" fillId="16" borderId="17" xfId="0" applyNumberFormat="1" applyFill="1" applyBorder="1" applyAlignment="1" applyProtection="1">
      <alignment horizontal="center" vertical="center" wrapText="1"/>
      <protection locked="0"/>
    </xf>
    <xf numFmtId="14" fontId="0" fillId="16" borderId="76" xfId="0" applyNumberFormat="1" applyFill="1" applyBorder="1" applyAlignment="1" applyProtection="1">
      <alignment horizontal="center" vertical="center" wrapText="1"/>
      <protection locked="0"/>
    </xf>
    <xf numFmtId="0" fontId="0" fillId="16" borderId="82" xfId="0" applyFill="1" applyBorder="1" applyAlignment="1" applyProtection="1">
      <alignment horizontal="center" vertical="center" wrapText="1"/>
      <protection locked="0"/>
    </xf>
    <xf numFmtId="0" fontId="0" fillId="16" borderId="5" xfId="0" applyFill="1" applyBorder="1" applyAlignment="1" applyProtection="1">
      <alignment horizontal="center" vertical="center" wrapText="1"/>
      <protection locked="0"/>
    </xf>
    <xf numFmtId="0" fontId="0" fillId="16" borderId="72" xfId="0" applyFill="1" applyBorder="1" applyAlignment="1" applyProtection="1">
      <alignment horizontal="center" vertical="center" wrapText="1"/>
      <protection locked="0"/>
    </xf>
    <xf numFmtId="0" fontId="0" fillId="15" borderId="16" xfId="0" applyFill="1" applyBorder="1" applyAlignment="1" applyProtection="1">
      <alignment horizontal="center" vertical="center"/>
      <protection locked="0"/>
    </xf>
    <xf numFmtId="0" fontId="0" fillId="15" borderId="51" xfId="0" applyFill="1" applyBorder="1" applyAlignment="1" applyProtection="1">
      <alignment horizontal="center" vertical="center"/>
      <protection locked="0"/>
    </xf>
    <xf numFmtId="0" fontId="0" fillId="15" borderId="83" xfId="0" applyFill="1" applyBorder="1" applyAlignment="1" applyProtection="1">
      <alignment horizontal="center" vertical="center"/>
      <protection locked="0"/>
    </xf>
    <xf numFmtId="0" fontId="0" fillId="15" borderId="84" xfId="0" applyFill="1" applyBorder="1" applyAlignment="1" applyProtection="1">
      <alignment horizontal="center" vertical="center" wrapText="1"/>
      <protection locked="0"/>
    </xf>
    <xf numFmtId="0" fontId="0" fillId="15" borderId="7" xfId="0" applyFill="1" applyBorder="1" applyAlignment="1" applyProtection="1">
      <alignment horizontal="center" vertical="center" wrapText="1"/>
      <protection locked="0"/>
    </xf>
    <xf numFmtId="0" fontId="0" fillId="15" borderId="73" xfId="0" applyFill="1" applyBorder="1" applyAlignment="1" applyProtection="1">
      <alignment horizontal="center" vertical="center" wrapText="1"/>
      <protection locked="0"/>
    </xf>
    <xf numFmtId="164" fontId="0" fillId="18" borderId="61" xfId="0" applyNumberFormat="1" applyFill="1" applyBorder="1" applyAlignment="1">
      <alignment horizontal="center" vertical="center"/>
    </xf>
    <xf numFmtId="0" fontId="9" fillId="9" borderId="15" xfId="1" applyFont="1" applyFill="1" applyBorder="1" applyAlignment="1">
      <alignment horizontal="left" vertical="center" wrapText="1"/>
    </xf>
    <xf numFmtId="0" fontId="9" fillId="9" borderId="16" xfId="1" applyFont="1" applyFill="1" applyBorder="1" applyAlignment="1">
      <alignment horizontal="left" vertical="center" wrapText="1"/>
    </xf>
    <xf numFmtId="0" fontId="9" fillId="9" borderId="17" xfId="1" applyFont="1" applyFill="1" applyBorder="1" applyAlignment="1">
      <alignment horizontal="left" vertical="center" wrapText="1"/>
    </xf>
    <xf numFmtId="0" fontId="12" fillId="0" borderId="0" xfId="1" applyFont="1" applyAlignment="1">
      <alignment horizontal="center" vertical="center"/>
    </xf>
    <xf numFmtId="0" fontId="16" fillId="13" borderId="19" xfId="1" applyFont="1" applyFill="1" applyBorder="1" applyAlignment="1">
      <alignment horizontal="center" vertical="center" wrapText="1"/>
    </xf>
    <xf numFmtId="0" fontId="16" fillId="13" borderId="0" xfId="1" applyFont="1" applyFill="1" applyBorder="1" applyAlignment="1">
      <alignment horizontal="center" vertical="center" wrapText="1"/>
    </xf>
    <xf numFmtId="0" fontId="17" fillId="0" borderId="32" xfId="0" applyFont="1" applyBorder="1" applyAlignment="1">
      <alignment horizontal="center" vertical="center"/>
    </xf>
    <xf numFmtId="0" fontId="17" fillId="0" borderId="33" xfId="0" applyFont="1" applyBorder="1" applyAlignment="1">
      <alignment horizontal="center" vertical="center"/>
    </xf>
    <xf numFmtId="0" fontId="17" fillId="0" borderId="34" xfId="0" applyFont="1" applyBorder="1" applyAlignment="1">
      <alignment horizontal="center" vertical="center"/>
    </xf>
    <xf numFmtId="0" fontId="0" fillId="0" borderId="50" xfId="0" applyBorder="1" applyAlignment="1">
      <alignment horizontal="right"/>
    </xf>
    <xf numFmtId="0" fontId="2" fillId="14" borderId="1" xfId="0" applyFont="1" applyFill="1" applyBorder="1" applyAlignment="1">
      <alignment horizontal="right"/>
    </xf>
    <xf numFmtId="0" fontId="2" fillId="14" borderId="49" xfId="0" applyFont="1" applyFill="1" applyBorder="1" applyAlignment="1">
      <alignment horizontal="right"/>
    </xf>
    <xf numFmtId="0" fontId="0" fillId="0" borderId="51" xfId="0" applyBorder="1" applyAlignment="1">
      <alignment horizontal="right"/>
    </xf>
    <xf numFmtId="0" fontId="0" fillId="0" borderId="48" xfId="0" applyBorder="1" applyAlignment="1">
      <alignment horizontal="right"/>
    </xf>
    <xf numFmtId="0" fontId="0" fillId="0" borderId="51" xfId="0" applyBorder="1" applyAlignment="1">
      <alignment horizontal="right" wrapText="1"/>
    </xf>
    <xf numFmtId="0" fontId="0" fillId="0" borderId="48" xfId="0" applyBorder="1" applyAlignment="1">
      <alignment horizontal="right" wrapText="1"/>
    </xf>
    <xf numFmtId="0" fontId="0" fillId="0" borderId="0" xfId="0" applyAlignment="1">
      <alignment horizontal="center"/>
    </xf>
    <xf numFmtId="0" fontId="17" fillId="0" borderId="30" xfId="0" applyFont="1" applyBorder="1" applyAlignment="1">
      <alignment horizontal="right" vertical="top"/>
    </xf>
    <xf numFmtId="0" fontId="17" fillId="0" borderId="29" xfId="0" applyFont="1" applyBorder="1" applyAlignment="1">
      <alignment horizontal="right" vertical="top"/>
    </xf>
    <xf numFmtId="0" fontId="2" fillId="14" borderId="27" xfId="0" applyFont="1" applyFill="1" applyBorder="1" applyAlignment="1">
      <alignment horizontal="right"/>
    </xf>
    <xf numFmtId="0" fontId="2" fillId="14" borderId="28" xfId="0" applyFont="1" applyFill="1" applyBorder="1" applyAlignment="1">
      <alignment horizontal="right"/>
    </xf>
    <xf numFmtId="0" fontId="2" fillId="14" borderId="56" xfId="0" applyFont="1" applyFill="1" applyBorder="1" applyAlignment="1">
      <alignment horizontal="right"/>
    </xf>
    <xf numFmtId="0" fontId="6" fillId="0" borderId="8" xfId="0" applyFont="1" applyBorder="1" applyAlignment="1" applyProtection="1">
      <alignment horizontal="left" wrapText="1"/>
      <protection locked="0"/>
    </xf>
    <xf numFmtId="0" fontId="6" fillId="0" borderId="9" xfId="0" applyFont="1" applyBorder="1" applyAlignment="1" applyProtection="1">
      <alignment horizontal="left" wrapText="1"/>
      <protection locked="0"/>
    </xf>
    <xf numFmtId="0" fontId="6" fillId="0" borderId="10" xfId="0" applyFont="1" applyBorder="1" applyAlignment="1" applyProtection="1">
      <alignment horizontal="left" wrapText="1"/>
      <protection locked="0"/>
    </xf>
    <xf numFmtId="0" fontId="4" fillId="0" borderId="8" xfId="0" applyFont="1" applyBorder="1" applyAlignment="1" applyProtection="1">
      <alignment horizontal="left" wrapText="1"/>
      <protection locked="0"/>
    </xf>
    <xf numFmtId="0" fontId="4" fillId="0" borderId="9" xfId="0" applyFont="1" applyBorder="1" applyAlignment="1" applyProtection="1">
      <alignment horizontal="left" wrapText="1"/>
      <protection locked="0"/>
    </xf>
    <xf numFmtId="0" fontId="4" fillId="0" borderId="10" xfId="0" applyFont="1" applyBorder="1" applyAlignment="1" applyProtection="1">
      <alignment horizontal="left" wrapText="1"/>
      <protection locked="0"/>
    </xf>
    <xf numFmtId="0" fontId="19" fillId="0" borderId="8" xfId="0" applyFont="1" applyBorder="1" applyAlignment="1" applyProtection="1">
      <alignment horizontal="left" vertical="center" wrapText="1"/>
      <protection locked="0"/>
    </xf>
    <xf numFmtId="0" fontId="19" fillId="0" borderId="9" xfId="0" applyFont="1" applyBorder="1" applyAlignment="1" applyProtection="1">
      <alignment horizontal="left" vertical="center" wrapText="1"/>
      <protection locked="0"/>
    </xf>
    <xf numFmtId="0" fontId="19" fillId="0" borderId="10" xfId="0" applyFont="1" applyBorder="1" applyAlignment="1" applyProtection="1">
      <alignment horizontal="left" vertical="center" wrapText="1"/>
      <protection locked="0"/>
    </xf>
    <xf numFmtId="0" fontId="2" fillId="4" borderId="15" xfId="0" applyFont="1" applyFill="1" applyBorder="1" applyAlignment="1">
      <alignment horizontal="center"/>
    </xf>
    <xf numFmtId="0" fontId="2" fillId="4" borderId="16" xfId="0" applyFont="1" applyFill="1" applyBorder="1" applyAlignment="1">
      <alignment horizontal="center"/>
    </xf>
    <xf numFmtId="0" fontId="2" fillId="4" borderId="17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/>
    </xf>
    <xf numFmtId="0" fontId="2" fillId="6" borderId="16" xfId="0" applyFont="1" applyFill="1" applyBorder="1" applyAlignment="1">
      <alignment horizontal="center"/>
    </xf>
    <xf numFmtId="0" fontId="2" fillId="6" borderId="17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62" xfId="0" applyBorder="1" applyAlignment="1">
      <alignment horizontal="right"/>
    </xf>
    <xf numFmtId="0" fontId="0" fillId="0" borderId="58" xfId="0" applyBorder="1" applyAlignment="1">
      <alignment horizontal="right"/>
    </xf>
    <xf numFmtId="0" fontId="2" fillId="10" borderId="20" xfId="0" applyFont="1" applyFill="1" applyBorder="1" applyAlignment="1">
      <alignment horizontal="center" vertical="center" wrapText="1"/>
    </xf>
    <xf numFmtId="0" fontId="2" fillId="10" borderId="2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/>
    </xf>
    <xf numFmtId="0" fontId="2" fillId="10" borderId="64" xfId="0" applyFont="1" applyFill="1" applyBorder="1" applyAlignment="1">
      <alignment horizontal="center" vertical="center" wrapText="1"/>
    </xf>
    <xf numFmtId="0" fontId="2" fillId="14" borderId="51" xfId="0" applyFont="1" applyFill="1" applyBorder="1" applyAlignment="1">
      <alignment horizontal="right"/>
    </xf>
    <xf numFmtId="0" fontId="2" fillId="14" borderId="49" xfId="0" applyFont="1" applyFill="1" applyBorder="1" applyAlignment="1">
      <alignment horizontal="center"/>
    </xf>
    <xf numFmtId="0" fontId="2" fillId="14" borderId="51" xfId="0" applyFont="1" applyFill="1" applyBorder="1" applyAlignment="1">
      <alignment horizontal="center"/>
    </xf>
    <xf numFmtId="0" fontId="6" fillId="0" borderId="8" xfId="0" applyFont="1" applyBorder="1" applyAlignment="1" applyProtection="1">
      <alignment horizontal="left" wrapText="1"/>
    </xf>
    <xf numFmtId="0" fontId="6" fillId="0" borderId="9" xfId="0" applyFont="1" applyBorder="1" applyAlignment="1" applyProtection="1">
      <alignment horizontal="left" wrapText="1"/>
    </xf>
    <xf numFmtId="0" fontId="6" fillId="0" borderId="10" xfId="0" applyFont="1" applyBorder="1" applyAlignment="1" applyProtection="1">
      <alignment horizontal="left" wrapText="1"/>
    </xf>
    <xf numFmtId="0" fontId="4" fillId="0" borderId="8" xfId="0" applyFont="1" applyBorder="1" applyAlignment="1" applyProtection="1">
      <alignment horizontal="left" wrapText="1"/>
    </xf>
    <xf numFmtId="0" fontId="4" fillId="0" borderId="9" xfId="0" applyFont="1" applyBorder="1" applyAlignment="1" applyProtection="1">
      <alignment horizontal="left" wrapText="1"/>
    </xf>
    <xf numFmtId="0" fontId="4" fillId="0" borderId="10" xfId="0" applyFont="1" applyBorder="1" applyAlignment="1" applyProtection="1">
      <alignment horizontal="left" wrapText="1"/>
    </xf>
    <xf numFmtId="0" fontId="19" fillId="0" borderId="8" xfId="0" applyFont="1" applyBorder="1" applyAlignment="1" applyProtection="1">
      <alignment horizontal="left" vertical="center" wrapText="1"/>
    </xf>
    <xf numFmtId="0" fontId="19" fillId="0" borderId="9" xfId="0" applyFont="1" applyBorder="1" applyAlignment="1" applyProtection="1">
      <alignment horizontal="left" vertical="center" wrapText="1"/>
    </xf>
    <xf numFmtId="0" fontId="19" fillId="0" borderId="10" xfId="0" applyFont="1" applyBorder="1" applyAlignment="1" applyProtection="1">
      <alignment horizontal="left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38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152400</xdr:rowOff>
    </xdr:from>
    <xdr:to>
      <xdr:col>0</xdr:col>
      <xdr:colOff>1468967</xdr:colOff>
      <xdr:row>2</xdr:row>
      <xdr:rowOff>146815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52400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4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7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8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9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10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4" Type="http://schemas.openxmlformats.org/officeDocument/2006/relationships/comments" Target="../comments11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Relationship Id="rId4" Type="http://schemas.openxmlformats.org/officeDocument/2006/relationships/comments" Target="../comments12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Relationship Id="rId4" Type="http://schemas.openxmlformats.org/officeDocument/2006/relationships/comments" Target="../comments13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Relationship Id="rId4" Type="http://schemas.openxmlformats.org/officeDocument/2006/relationships/comments" Target="../comments14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Relationship Id="rId4" Type="http://schemas.openxmlformats.org/officeDocument/2006/relationships/comments" Target="../comments15.x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Relationship Id="rId4" Type="http://schemas.openxmlformats.org/officeDocument/2006/relationships/comments" Target="../comments16.x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Relationship Id="rId4" Type="http://schemas.openxmlformats.org/officeDocument/2006/relationships/comments" Target="../comments17.xm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0.bin"/><Relationship Id="rId4" Type="http://schemas.openxmlformats.org/officeDocument/2006/relationships/comments" Target="../comments18.xm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Relationship Id="rId4" Type="http://schemas.openxmlformats.org/officeDocument/2006/relationships/comments" Target="../comments19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drawing" Target="../drawings/drawing21.xml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drawing" Target="../drawings/drawing22.xml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2.vml"/><Relationship Id="rId1" Type="http://schemas.openxmlformats.org/officeDocument/2006/relationships/drawing" Target="../drawings/drawing23.xml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3.vml"/><Relationship Id="rId1" Type="http://schemas.openxmlformats.org/officeDocument/2006/relationships/drawing" Target="../drawings/drawing24.xml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4.xml"/><Relationship Id="rId2" Type="http://schemas.openxmlformats.org/officeDocument/2006/relationships/vmlDrawing" Target="../drawings/vmlDrawing24.vml"/><Relationship Id="rId1" Type="http://schemas.openxmlformats.org/officeDocument/2006/relationships/drawing" Target="../drawings/drawing25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5.xml"/><Relationship Id="rId2" Type="http://schemas.openxmlformats.org/officeDocument/2006/relationships/vmlDrawing" Target="../drawings/vmlDrawing25.vml"/><Relationship Id="rId1" Type="http://schemas.openxmlformats.org/officeDocument/2006/relationships/drawing" Target="../drawings/drawing26.xml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6.xml"/><Relationship Id="rId2" Type="http://schemas.openxmlformats.org/officeDocument/2006/relationships/vmlDrawing" Target="../drawings/vmlDrawing26.vml"/><Relationship Id="rId1" Type="http://schemas.openxmlformats.org/officeDocument/2006/relationships/drawing" Target="../drawings/drawing27.xml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7.xml"/><Relationship Id="rId2" Type="http://schemas.openxmlformats.org/officeDocument/2006/relationships/vmlDrawing" Target="../drawings/vmlDrawing27.vml"/><Relationship Id="rId1" Type="http://schemas.openxmlformats.org/officeDocument/2006/relationships/drawing" Target="../drawings/drawing28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3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4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5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theme="6" tint="-0.249977111117893"/>
  </sheetPr>
  <dimension ref="A1:C63"/>
  <sheetViews>
    <sheetView showGridLines="0" tabSelected="1" workbookViewId="0">
      <pane ySplit="4" topLeftCell="A53" activePane="bottomLeft" state="frozen"/>
      <selection activeCell="L7" sqref="L7"/>
      <selection pane="bottomLeft" activeCell="G22" sqref="G22"/>
    </sheetView>
  </sheetViews>
  <sheetFormatPr baseColWidth="10" defaultRowHeight="14.4" x14ac:dyDescent="0.3"/>
  <cols>
    <col min="1" max="1" width="34.44140625" customWidth="1"/>
    <col min="2" max="2" width="19.6640625" customWidth="1"/>
    <col min="3" max="3" width="15.33203125" style="37" customWidth="1"/>
  </cols>
  <sheetData>
    <row r="1" spans="1:3" ht="17.399999999999999" x14ac:dyDescent="0.3">
      <c r="A1" s="260" t="s">
        <v>193</v>
      </c>
      <c r="B1" s="260"/>
      <c r="C1" s="260"/>
    </row>
    <row r="2" spans="1:3" x14ac:dyDescent="0.3">
      <c r="A2" s="27"/>
      <c r="B2" s="27"/>
      <c r="C2" s="34"/>
    </row>
    <row r="3" spans="1:3" x14ac:dyDescent="0.3">
      <c r="A3" s="261" t="s">
        <v>262</v>
      </c>
      <c r="B3" s="262"/>
      <c r="C3" s="262"/>
    </row>
    <row r="4" spans="1:3" s="9" customFormat="1" ht="15" thickBot="1" x14ac:dyDescent="0.35">
      <c r="A4" s="33" t="s">
        <v>1</v>
      </c>
      <c r="B4" s="33" t="s">
        <v>255</v>
      </c>
      <c r="C4" s="33" t="s">
        <v>130</v>
      </c>
    </row>
    <row r="5" spans="1:3" ht="18" customHeight="1" x14ac:dyDescent="0.3">
      <c r="A5" s="257" t="s">
        <v>365</v>
      </c>
      <c r="B5" s="258"/>
      <c r="C5" s="259"/>
    </row>
    <row r="6" spans="1:3" ht="18" customHeight="1" x14ac:dyDescent="0.3">
      <c r="A6" s="30" t="s">
        <v>363</v>
      </c>
      <c r="B6" s="28" t="s">
        <v>194</v>
      </c>
      <c r="C6" s="35" t="s">
        <v>221</v>
      </c>
    </row>
    <row r="7" spans="1:3" ht="18" customHeight="1" thickBot="1" x14ac:dyDescent="0.35">
      <c r="A7" s="31" t="s">
        <v>364</v>
      </c>
      <c r="B7" s="32" t="s">
        <v>195</v>
      </c>
      <c r="C7" s="36" t="s">
        <v>222</v>
      </c>
    </row>
    <row r="8" spans="1:3" ht="18" customHeight="1" x14ac:dyDescent="0.3">
      <c r="A8" s="257" t="s">
        <v>131</v>
      </c>
      <c r="B8" s="258"/>
      <c r="C8" s="259"/>
    </row>
    <row r="9" spans="1:3" ht="18" customHeight="1" x14ac:dyDescent="0.3">
      <c r="A9" s="30" t="s">
        <v>132</v>
      </c>
      <c r="B9" s="28" t="s">
        <v>196</v>
      </c>
      <c r="C9" s="35" t="s">
        <v>223</v>
      </c>
    </row>
    <row r="10" spans="1:3" ht="18" customHeight="1" x14ac:dyDescent="0.3">
      <c r="A10" s="30" t="s">
        <v>192</v>
      </c>
      <c r="B10" s="28" t="s">
        <v>197</v>
      </c>
      <c r="C10" s="35" t="s">
        <v>224</v>
      </c>
    </row>
    <row r="11" spans="1:3" ht="18" customHeight="1" x14ac:dyDescent="0.3">
      <c r="A11" s="30" t="s">
        <v>133</v>
      </c>
      <c r="B11" s="28" t="s">
        <v>198</v>
      </c>
      <c r="C11" s="35" t="s">
        <v>225</v>
      </c>
    </row>
    <row r="12" spans="1:3" ht="18" customHeight="1" x14ac:dyDescent="0.3">
      <c r="A12" s="30" t="s">
        <v>134</v>
      </c>
      <c r="B12" s="28" t="s">
        <v>199</v>
      </c>
      <c r="C12" s="35" t="s">
        <v>226</v>
      </c>
    </row>
    <row r="13" spans="1:3" ht="18" customHeight="1" thickBot="1" x14ac:dyDescent="0.35">
      <c r="A13" s="31" t="s">
        <v>135</v>
      </c>
      <c r="B13" s="32" t="s">
        <v>200</v>
      </c>
      <c r="C13" s="36" t="s">
        <v>227</v>
      </c>
    </row>
    <row r="14" spans="1:3" ht="18" customHeight="1" x14ac:dyDescent="0.3">
      <c r="A14" s="257" t="s">
        <v>136</v>
      </c>
      <c r="B14" s="258"/>
      <c r="C14" s="259"/>
    </row>
    <row r="15" spans="1:3" ht="18" customHeight="1" x14ac:dyDescent="0.3">
      <c r="A15" s="30" t="s">
        <v>137</v>
      </c>
      <c r="B15" s="28" t="s">
        <v>159</v>
      </c>
      <c r="C15" s="35" t="s">
        <v>228</v>
      </c>
    </row>
    <row r="16" spans="1:3" ht="18" customHeight="1" x14ac:dyDescent="0.3">
      <c r="A16" s="30" t="s">
        <v>138</v>
      </c>
      <c r="B16" s="28" t="s">
        <v>201</v>
      </c>
      <c r="C16" s="35" t="s">
        <v>229</v>
      </c>
    </row>
    <row r="17" spans="1:3" ht="18" customHeight="1" x14ac:dyDescent="0.3">
      <c r="A17" s="30" t="s">
        <v>139</v>
      </c>
      <c r="B17" s="28" t="s">
        <v>202</v>
      </c>
      <c r="C17" s="35" t="s">
        <v>230</v>
      </c>
    </row>
    <row r="18" spans="1:3" ht="18" customHeight="1" x14ac:dyDescent="0.3">
      <c r="A18" s="30" t="s">
        <v>140</v>
      </c>
      <c r="B18" s="28" t="s">
        <v>141</v>
      </c>
      <c r="C18" s="35" t="s">
        <v>231</v>
      </c>
    </row>
    <row r="19" spans="1:3" ht="18" customHeight="1" x14ac:dyDescent="0.3">
      <c r="A19" s="30" t="s">
        <v>142</v>
      </c>
      <c r="B19" s="28" t="s">
        <v>203</v>
      </c>
      <c r="C19" s="35" t="s">
        <v>232</v>
      </c>
    </row>
    <row r="20" spans="1:3" ht="18" customHeight="1" thickBot="1" x14ac:dyDescent="0.35">
      <c r="A20" s="31" t="s">
        <v>143</v>
      </c>
      <c r="B20" s="32" t="s">
        <v>204</v>
      </c>
      <c r="C20" s="36" t="s">
        <v>233</v>
      </c>
    </row>
    <row r="21" spans="1:3" ht="18" customHeight="1" x14ac:dyDescent="0.3">
      <c r="A21" s="257" t="s">
        <v>144</v>
      </c>
      <c r="B21" s="258"/>
      <c r="C21" s="259"/>
    </row>
    <row r="22" spans="1:3" ht="18" customHeight="1" x14ac:dyDescent="0.3">
      <c r="A22" s="30" t="s">
        <v>140</v>
      </c>
      <c r="B22" s="28" t="s">
        <v>205</v>
      </c>
      <c r="C22" s="35" t="s">
        <v>234</v>
      </c>
    </row>
    <row r="23" spans="1:3" ht="18" customHeight="1" x14ac:dyDescent="0.3">
      <c r="A23" s="30" t="s">
        <v>145</v>
      </c>
      <c r="B23" s="28" t="s">
        <v>206</v>
      </c>
      <c r="C23" s="35" t="s">
        <v>235</v>
      </c>
    </row>
    <row r="24" spans="1:3" ht="18" customHeight="1" thickBot="1" x14ac:dyDescent="0.35">
      <c r="A24" s="31" t="s">
        <v>146</v>
      </c>
      <c r="B24" s="32" t="s">
        <v>207</v>
      </c>
      <c r="C24" s="36" t="s">
        <v>236</v>
      </c>
    </row>
    <row r="25" spans="1:3" ht="18" customHeight="1" x14ac:dyDescent="0.3">
      <c r="A25" s="257" t="s">
        <v>147</v>
      </c>
      <c r="B25" s="258"/>
      <c r="C25" s="259"/>
    </row>
    <row r="26" spans="1:3" ht="18" customHeight="1" x14ac:dyDescent="0.3">
      <c r="A26" s="30" t="s">
        <v>148</v>
      </c>
      <c r="B26" s="28" t="s">
        <v>141</v>
      </c>
      <c r="C26" s="35" t="s">
        <v>231</v>
      </c>
    </row>
    <row r="27" spans="1:3" ht="18" customHeight="1" x14ac:dyDescent="0.3">
      <c r="A27" s="30" t="s">
        <v>149</v>
      </c>
      <c r="B27" s="28" t="s">
        <v>208</v>
      </c>
      <c r="C27" s="35" t="s">
        <v>237</v>
      </c>
    </row>
    <row r="28" spans="1:3" ht="18" customHeight="1" x14ac:dyDescent="0.3">
      <c r="A28" s="30" t="s">
        <v>150</v>
      </c>
      <c r="B28" s="28" t="s">
        <v>209</v>
      </c>
      <c r="C28" s="35" t="s">
        <v>238</v>
      </c>
    </row>
    <row r="29" spans="1:3" ht="18" customHeight="1" x14ac:dyDescent="0.3">
      <c r="A29" s="30" t="s">
        <v>151</v>
      </c>
      <c r="B29" s="28" t="s">
        <v>198</v>
      </c>
      <c r="C29" s="35" t="s">
        <v>225</v>
      </c>
    </row>
    <row r="30" spans="1:3" ht="18" customHeight="1" x14ac:dyDescent="0.3">
      <c r="A30" s="30" t="s">
        <v>152</v>
      </c>
      <c r="B30" s="28" t="s">
        <v>210</v>
      </c>
      <c r="C30" s="35" t="s">
        <v>234</v>
      </c>
    </row>
    <row r="31" spans="1:3" ht="18" customHeight="1" thickBot="1" x14ac:dyDescent="0.35">
      <c r="A31" s="31" t="s">
        <v>153</v>
      </c>
      <c r="B31" s="32" t="s">
        <v>211</v>
      </c>
      <c r="C31" s="36" t="s">
        <v>239</v>
      </c>
    </row>
    <row r="32" spans="1:3" ht="18" customHeight="1" x14ac:dyDescent="0.3">
      <c r="A32" s="257" t="s">
        <v>154</v>
      </c>
      <c r="B32" s="258"/>
      <c r="C32" s="259"/>
    </row>
    <row r="33" spans="1:3" ht="18" customHeight="1" x14ac:dyDescent="0.3">
      <c r="A33" s="30" t="s">
        <v>155</v>
      </c>
      <c r="B33" s="28" t="s">
        <v>207</v>
      </c>
      <c r="C33" s="35" t="s">
        <v>236</v>
      </c>
    </row>
    <row r="34" spans="1:3" ht="18" customHeight="1" thickBot="1" x14ac:dyDescent="0.35">
      <c r="A34" s="31" t="s">
        <v>156</v>
      </c>
      <c r="B34" s="32" t="s">
        <v>212</v>
      </c>
      <c r="C34" s="36" t="s">
        <v>240</v>
      </c>
    </row>
    <row r="35" spans="1:3" ht="18" customHeight="1" x14ac:dyDescent="0.3">
      <c r="A35" s="257" t="s">
        <v>157</v>
      </c>
      <c r="B35" s="258"/>
      <c r="C35" s="259"/>
    </row>
    <row r="36" spans="1:3" ht="18" customHeight="1" x14ac:dyDescent="0.3">
      <c r="A36" s="30" t="s">
        <v>158</v>
      </c>
      <c r="B36" s="28" t="s">
        <v>159</v>
      </c>
      <c r="C36" s="35" t="s">
        <v>228</v>
      </c>
    </row>
    <row r="37" spans="1:3" ht="18" customHeight="1" x14ac:dyDescent="0.3">
      <c r="A37" s="30" t="s">
        <v>160</v>
      </c>
      <c r="B37" s="28" t="s">
        <v>161</v>
      </c>
      <c r="C37" s="35" t="s">
        <v>241</v>
      </c>
    </row>
    <row r="38" spans="1:3" ht="18" customHeight="1" thickBot="1" x14ac:dyDescent="0.35">
      <c r="A38" s="31" t="s">
        <v>162</v>
      </c>
      <c r="B38" s="32" t="s">
        <v>213</v>
      </c>
      <c r="C38" s="36" t="s">
        <v>242</v>
      </c>
    </row>
    <row r="39" spans="1:3" ht="18" customHeight="1" x14ac:dyDescent="0.3">
      <c r="A39" s="257" t="s">
        <v>163</v>
      </c>
      <c r="B39" s="258"/>
      <c r="C39" s="259"/>
    </row>
    <row r="40" spans="1:3" ht="18" customHeight="1" thickBot="1" x14ac:dyDescent="0.35">
      <c r="A40" s="31" t="s">
        <v>164</v>
      </c>
      <c r="B40" s="32" t="s">
        <v>214</v>
      </c>
      <c r="C40" s="36" t="s">
        <v>243</v>
      </c>
    </row>
    <row r="41" spans="1:3" ht="18" customHeight="1" x14ac:dyDescent="0.3">
      <c r="A41" s="257" t="s">
        <v>165</v>
      </c>
      <c r="B41" s="258"/>
      <c r="C41" s="259"/>
    </row>
    <row r="42" spans="1:3" ht="18" customHeight="1" x14ac:dyDescent="0.3">
      <c r="A42" s="30" t="s">
        <v>166</v>
      </c>
      <c r="B42" s="28" t="s">
        <v>215</v>
      </c>
      <c r="C42" s="35" t="s">
        <v>232</v>
      </c>
    </row>
    <row r="43" spans="1:3" ht="18" customHeight="1" x14ac:dyDescent="0.3">
      <c r="A43" s="30" t="s">
        <v>167</v>
      </c>
      <c r="B43" s="28" t="s">
        <v>216</v>
      </c>
      <c r="C43" s="35" t="s">
        <v>244</v>
      </c>
    </row>
    <row r="44" spans="1:3" ht="18" customHeight="1" x14ac:dyDescent="0.3">
      <c r="A44" s="30" t="s">
        <v>168</v>
      </c>
      <c r="B44" s="28" t="s">
        <v>169</v>
      </c>
      <c r="C44" s="35" t="s">
        <v>249</v>
      </c>
    </row>
    <row r="45" spans="1:3" ht="18" customHeight="1" x14ac:dyDescent="0.3">
      <c r="A45" s="30" t="s">
        <v>170</v>
      </c>
      <c r="B45" s="28" t="s">
        <v>171</v>
      </c>
      <c r="C45" s="35" t="s">
        <v>250</v>
      </c>
    </row>
    <row r="46" spans="1:3" ht="18" customHeight="1" x14ac:dyDescent="0.3">
      <c r="A46" s="30" t="s">
        <v>172</v>
      </c>
      <c r="B46" s="28" t="s">
        <v>173</v>
      </c>
      <c r="C46" s="35" t="s">
        <v>251</v>
      </c>
    </row>
    <row r="47" spans="1:3" ht="18" customHeight="1" x14ac:dyDescent="0.3">
      <c r="A47" s="30" t="s">
        <v>174</v>
      </c>
      <c r="B47" s="28" t="s">
        <v>175</v>
      </c>
      <c r="C47" s="35" t="s">
        <v>252</v>
      </c>
    </row>
    <row r="48" spans="1:3" ht="18" customHeight="1" x14ac:dyDescent="0.3">
      <c r="A48" s="30" t="s">
        <v>176</v>
      </c>
      <c r="B48" s="28" t="s">
        <v>177</v>
      </c>
      <c r="C48" s="35" t="s">
        <v>253</v>
      </c>
    </row>
    <row r="49" spans="1:3" ht="18" customHeight="1" thickBot="1" x14ac:dyDescent="0.35">
      <c r="A49" s="31" t="s">
        <v>178</v>
      </c>
      <c r="B49" s="32" t="s">
        <v>179</v>
      </c>
      <c r="C49" s="36" t="s">
        <v>254</v>
      </c>
    </row>
    <row r="50" spans="1:3" ht="18" customHeight="1" x14ac:dyDescent="0.3">
      <c r="A50" s="257" t="s">
        <v>180</v>
      </c>
      <c r="B50" s="258"/>
      <c r="C50" s="259"/>
    </row>
    <row r="51" spans="1:3" s="9" customFormat="1" ht="18" customHeight="1" thickBot="1" x14ac:dyDescent="0.35">
      <c r="A51" s="31" t="s">
        <v>265</v>
      </c>
      <c r="B51" s="32" t="s">
        <v>159</v>
      </c>
      <c r="C51" s="36" t="s">
        <v>228</v>
      </c>
    </row>
    <row r="52" spans="1:3" ht="18" customHeight="1" x14ac:dyDescent="0.3">
      <c r="A52" s="257" t="s">
        <v>181</v>
      </c>
      <c r="B52" s="258"/>
      <c r="C52" s="259"/>
    </row>
    <row r="53" spans="1:3" ht="18" customHeight="1" x14ac:dyDescent="0.3">
      <c r="A53" s="30" t="s">
        <v>182</v>
      </c>
      <c r="B53" s="28" t="s">
        <v>217</v>
      </c>
      <c r="C53" s="35" t="s">
        <v>245</v>
      </c>
    </row>
    <row r="54" spans="1:3" ht="18" customHeight="1" thickBot="1" x14ac:dyDescent="0.35">
      <c r="A54" s="31" t="s">
        <v>371</v>
      </c>
      <c r="B54" s="32" t="s">
        <v>202</v>
      </c>
      <c r="C54" s="36" t="s">
        <v>230</v>
      </c>
    </row>
    <row r="55" spans="1:3" ht="18" customHeight="1" x14ac:dyDescent="0.3">
      <c r="A55" s="257" t="s">
        <v>183</v>
      </c>
      <c r="B55" s="258"/>
      <c r="C55" s="259"/>
    </row>
    <row r="56" spans="1:3" ht="18" customHeight="1" x14ac:dyDescent="0.3">
      <c r="A56" s="30" t="s">
        <v>184</v>
      </c>
      <c r="B56" s="28" t="s">
        <v>218</v>
      </c>
      <c r="C56" s="35" t="s">
        <v>248</v>
      </c>
    </row>
    <row r="57" spans="1:3" ht="18" customHeight="1" x14ac:dyDescent="0.3">
      <c r="A57" s="30" t="s">
        <v>185</v>
      </c>
      <c r="B57" s="28" t="s">
        <v>219</v>
      </c>
      <c r="C57" s="35" t="s">
        <v>246</v>
      </c>
    </row>
    <row r="58" spans="1:3" ht="18" customHeight="1" thickBot="1" x14ac:dyDescent="0.35">
      <c r="A58" s="31" t="s">
        <v>186</v>
      </c>
      <c r="B58" s="32" t="s">
        <v>213</v>
      </c>
      <c r="C58" s="36" t="s">
        <v>242</v>
      </c>
    </row>
    <row r="59" spans="1:3" ht="18" customHeight="1" x14ac:dyDescent="0.3">
      <c r="A59" s="257" t="s">
        <v>187</v>
      </c>
      <c r="B59" s="258"/>
      <c r="C59" s="259"/>
    </row>
    <row r="60" spans="1:3" ht="18" customHeight="1" x14ac:dyDescent="0.3">
      <c r="A60" s="30" t="s">
        <v>188</v>
      </c>
      <c r="B60" s="28" t="s">
        <v>219</v>
      </c>
      <c r="C60" s="35" t="s">
        <v>246</v>
      </c>
    </row>
    <row r="61" spans="1:3" ht="18" customHeight="1" x14ac:dyDescent="0.3">
      <c r="A61" s="30" t="s">
        <v>189</v>
      </c>
      <c r="B61" s="28" t="s">
        <v>220</v>
      </c>
      <c r="C61" s="35" t="s">
        <v>247</v>
      </c>
    </row>
    <row r="62" spans="1:3" ht="18" customHeight="1" x14ac:dyDescent="0.3">
      <c r="A62" s="30" t="s">
        <v>190</v>
      </c>
      <c r="B62" s="28" t="s">
        <v>217</v>
      </c>
      <c r="C62" s="35" t="s">
        <v>245</v>
      </c>
    </row>
    <row r="63" spans="1:3" ht="18" customHeight="1" thickBot="1" x14ac:dyDescent="0.35">
      <c r="A63" s="31" t="s">
        <v>191</v>
      </c>
      <c r="B63" s="32" t="s">
        <v>218</v>
      </c>
      <c r="C63" s="36" t="s">
        <v>248</v>
      </c>
    </row>
  </sheetData>
  <sheetProtection sheet="1" objects="1" scenarios="1"/>
  <mergeCells count="15">
    <mergeCell ref="A25:C25"/>
    <mergeCell ref="A32:C32"/>
    <mergeCell ref="A35:C35"/>
    <mergeCell ref="A39:C39"/>
    <mergeCell ref="A3:C3"/>
    <mergeCell ref="A1:C1"/>
    <mergeCell ref="A5:C5"/>
    <mergeCell ref="A8:C8"/>
    <mergeCell ref="A14:C14"/>
    <mergeCell ref="A21:C21"/>
    <mergeCell ref="A41:C41"/>
    <mergeCell ref="A50:C50"/>
    <mergeCell ref="A52:C52"/>
    <mergeCell ref="A55:C55"/>
    <mergeCell ref="A59:C59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0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299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300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375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49"/>
      <c r="F13" s="50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Lyon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8:D128"/>
    <mergeCell ref="A120:D120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1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308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309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377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49"/>
      <c r="F13" s="50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Nantes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déchets'!B16</f>
        <v>déchets des soins médicaux (non infectieux)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déchets'!B17</f>
        <v>déchets des soins médicaux (infectieux)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6:D116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5:D115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2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6" width="12.44140625" style="9" customWidth="1"/>
    <col min="17" max="17" width="13.8867187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310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311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/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157"/>
      <c r="H12" s="88"/>
      <c r="I12" s="102"/>
      <c r="J12" s="51"/>
      <c r="K12" s="154"/>
      <c r="L12" s="155"/>
      <c r="M12" s="157"/>
      <c r="N12" s="50"/>
      <c r="O12" s="54" t="str">
        <f>IF(N12="","",VLOOKUP(N12,'Codes Traitement'!$B$40:$C$53,2,FALSE))</f>
        <v/>
      </c>
      <c r="P12" s="69"/>
      <c r="Q12" s="16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53"/>
      <c r="E13" s="154"/>
      <c r="F13" s="155"/>
      <c r="G13" s="157"/>
      <c r="H13" s="88"/>
      <c r="I13" s="102"/>
      <c r="J13" s="51"/>
      <c r="K13" s="154"/>
      <c r="L13" s="155"/>
      <c r="M13" s="157"/>
      <c r="N13" s="50"/>
      <c r="O13" s="54" t="str">
        <f>IF(N13="","",VLOOKUP(N13,'Codes Traitement'!$B$40:$C$53,2,FALSE))</f>
        <v/>
      </c>
      <c r="P13" s="69"/>
      <c r="Q13" s="16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Quimper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 t="shared" ref="E105:E141" si="0"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si="0"/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3">
    <pageSetUpPr fitToPage="1"/>
  </sheetPr>
  <dimension ref="A1:T136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21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20.3320312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301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393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302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thickBot="1" x14ac:dyDescent="0.35">
      <c r="A11" s="182" t="s">
        <v>1</v>
      </c>
      <c r="B11" s="183" t="s">
        <v>2</v>
      </c>
      <c r="C11" s="184" t="s">
        <v>281</v>
      </c>
      <c r="D11" s="185" t="s">
        <v>0</v>
      </c>
      <c r="E11" s="186" t="s">
        <v>3</v>
      </c>
      <c r="F11" s="187" t="s">
        <v>4</v>
      </c>
      <c r="G11" s="187" t="s">
        <v>274</v>
      </c>
      <c r="H11" s="187" t="s">
        <v>280</v>
      </c>
      <c r="I11" s="188" t="s">
        <v>332</v>
      </c>
      <c r="J11" s="189" t="s">
        <v>80</v>
      </c>
      <c r="K11" s="190" t="s">
        <v>81</v>
      </c>
      <c r="L11" s="191" t="s">
        <v>82</v>
      </c>
      <c r="M11" s="191" t="s">
        <v>79</v>
      </c>
      <c r="N11" s="191" t="s">
        <v>83</v>
      </c>
      <c r="O11" s="192" t="s">
        <v>5</v>
      </c>
      <c r="P11" s="191" t="s">
        <v>84</v>
      </c>
      <c r="Q11" s="191" t="s">
        <v>85</v>
      </c>
      <c r="R11" s="193" t="s">
        <v>287</v>
      </c>
      <c r="T11" s="304"/>
    </row>
    <row r="12" spans="1:20" x14ac:dyDescent="0.3">
      <c r="A12" s="225"/>
      <c r="B12" s="229" t="str">
        <f>IF(A12="","",VLOOKUP(A12,'Codes déchets'!$B$4:$C$41,2,FALSE))</f>
        <v/>
      </c>
      <c r="C12" s="226"/>
      <c r="D12" s="230"/>
      <c r="E12" s="233"/>
      <c r="F12" s="234"/>
      <c r="G12" s="237"/>
      <c r="H12" s="250"/>
      <c r="I12" s="253"/>
      <c r="J12" s="230"/>
      <c r="K12" s="233"/>
      <c r="L12" s="234"/>
      <c r="M12" s="240"/>
      <c r="N12" s="234"/>
      <c r="O12" s="241" t="str">
        <f>IF(N12="","",VLOOKUP(N12,'Codes Traitement'!$B$40:$C$53,2,FALSE))</f>
        <v/>
      </c>
      <c r="P12" s="242"/>
      <c r="Q12" s="247"/>
      <c r="R12" s="245"/>
      <c r="S12" s="224"/>
      <c r="T12" s="221"/>
    </row>
    <row r="13" spans="1:20" x14ac:dyDescent="0.3">
      <c r="A13" s="60"/>
      <c r="B13" s="91" t="str">
        <f>IF(A13="","",VLOOKUP(A13,'Codes déchets'!$B$4:$C$41,2,FALSE))</f>
        <v/>
      </c>
      <c r="C13" s="227"/>
      <c r="D13" s="231"/>
      <c r="E13" s="174"/>
      <c r="F13" s="235"/>
      <c r="G13" s="238"/>
      <c r="H13" s="251"/>
      <c r="I13" s="254"/>
      <c r="J13" s="231"/>
      <c r="K13" s="174"/>
      <c r="L13" s="235"/>
      <c r="M13" s="175"/>
      <c r="N13" s="235"/>
      <c r="O13" s="54" t="str">
        <f>IF(N13="","",VLOOKUP(N13,'Codes Traitement'!$B$40:$C$53,2,FALSE))</f>
        <v/>
      </c>
      <c r="P13" s="243"/>
      <c r="Q13" s="248"/>
      <c r="R13" s="178"/>
      <c r="S13" s="224"/>
      <c r="T13" s="222"/>
    </row>
    <row r="14" spans="1:20" x14ac:dyDescent="0.3">
      <c r="A14" s="60"/>
      <c r="B14" s="91" t="str">
        <f>IF(A14="","",VLOOKUP(A14,'Codes déchets'!$B$4:$C$41,2,FALSE))</f>
        <v/>
      </c>
      <c r="C14" s="227"/>
      <c r="D14" s="231"/>
      <c r="E14" s="174"/>
      <c r="F14" s="235"/>
      <c r="G14" s="238"/>
      <c r="H14" s="251"/>
      <c r="I14" s="254"/>
      <c r="J14" s="231"/>
      <c r="K14" s="174"/>
      <c r="L14" s="235"/>
      <c r="M14" s="175"/>
      <c r="N14" s="235"/>
      <c r="O14" s="54" t="str">
        <f>IF(N14="","",VLOOKUP(N14,'Codes Traitement'!$B$40:$C$53,2,FALSE))</f>
        <v/>
      </c>
      <c r="P14" s="243"/>
      <c r="Q14" s="248"/>
      <c r="R14" s="178"/>
      <c r="S14" s="224"/>
      <c r="T14" s="222"/>
    </row>
    <row r="15" spans="1:20" x14ac:dyDescent="0.3">
      <c r="A15" s="60"/>
      <c r="B15" s="91" t="str">
        <f>IF(A15="","",VLOOKUP(A15,'Codes déchets'!$B$4:$C$41,2,FALSE))</f>
        <v/>
      </c>
      <c r="C15" s="227"/>
      <c r="D15" s="231"/>
      <c r="E15" s="174"/>
      <c r="F15" s="235"/>
      <c r="G15" s="238"/>
      <c r="H15" s="251"/>
      <c r="I15" s="254"/>
      <c r="J15" s="231"/>
      <c r="K15" s="174"/>
      <c r="L15" s="235"/>
      <c r="M15" s="175"/>
      <c r="N15" s="235"/>
      <c r="O15" s="54" t="str">
        <f>IF(N15="","",VLOOKUP(N15,'Codes Traitement'!$B$40:$C$53,2,FALSE))</f>
        <v/>
      </c>
      <c r="P15" s="243"/>
      <c r="Q15" s="248"/>
      <c r="R15" s="178"/>
      <c r="S15" s="224"/>
      <c r="T15" s="222"/>
    </row>
    <row r="16" spans="1:20" x14ac:dyDescent="0.3">
      <c r="A16" s="60"/>
      <c r="B16" s="91" t="str">
        <f>IF(A16="","",VLOOKUP(A16,'Codes déchets'!$B$4:$C$41,2,FALSE))</f>
        <v/>
      </c>
      <c r="C16" s="227"/>
      <c r="D16" s="231"/>
      <c r="E16" s="174"/>
      <c r="F16" s="235"/>
      <c r="G16" s="175"/>
      <c r="H16" s="251"/>
      <c r="I16" s="254"/>
      <c r="J16" s="231"/>
      <c r="K16" s="174"/>
      <c r="L16" s="235"/>
      <c r="M16" s="175"/>
      <c r="N16" s="235"/>
      <c r="O16" s="54" t="str">
        <f>IF(N16="","",VLOOKUP(N16,'Codes Traitement'!$B$40:$C$53,2,FALSE))</f>
        <v/>
      </c>
      <c r="P16" s="243"/>
      <c r="Q16" s="248"/>
      <c r="R16" s="178"/>
      <c r="S16" s="224"/>
      <c r="T16" s="222"/>
    </row>
    <row r="17" spans="1:20" x14ac:dyDescent="0.3">
      <c r="A17" s="60"/>
      <c r="B17" s="91" t="str">
        <f>IF(A17="","",VLOOKUP(A17,'Codes déchets'!$B$4:$C$41,2,FALSE))</f>
        <v/>
      </c>
      <c r="C17" s="227"/>
      <c r="D17" s="231"/>
      <c r="E17" s="174"/>
      <c r="F17" s="235"/>
      <c r="G17" s="238"/>
      <c r="H17" s="251"/>
      <c r="I17" s="254"/>
      <c r="J17" s="231"/>
      <c r="K17" s="174"/>
      <c r="L17" s="235"/>
      <c r="M17" s="175"/>
      <c r="N17" s="235"/>
      <c r="O17" s="54" t="str">
        <f>IF(N17="","",VLOOKUP(N17,'Codes Traitement'!$B$40:$C$53,2,FALSE))</f>
        <v/>
      </c>
      <c r="P17" s="243"/>
      <c r="Q17" s="248"/>
      <c r="R17" s="178"/>
      <c r="S17" s="224"/>
      <c r="T17" s="222"/>
    </row>
    <row r="18" spans="1:20" x14ac:dyDescent="0.3">
      <c r="A18" s="60"/>
      <c r="B18" s="91" t="str">
        <f>IF(A18="","",VLOOKUP(A18,'Codes déchets'!$B$4:$C$41,2,FALSE))</f>
        <v/>
      </c>
      <c r="C18" s="227"/>
      <c r="D18" s="231"/>
      <c r="E18" s="174"/>
      <c r="F18" s="235"/>
      <c r="G18" s="175"/>
      <c r="H18" s="251"/>
      <c r="I18" s="254"/>
      <c r="J18" s="231"/>
      <c r="K18" s="174"/>
      <c r="L18" s="235"/>
      <c r="M18" s="175"/>
      <c r="N18" s="235"/>
      <c r="O18" s="54" t="str">
        <f>IF(N18="","",VLOOKUP(N18,'Codes Traitement'!$B$40:$C$53,2,FALSE))</f>
        <v/>
      </c>
      <c r="P18" s="243"/>
      <c r="Q18" s="248"/>
      <c r="R18" s="178"/>
      <c r="S18" s="224"/>
      <c r="T18" s="222"/>
    </row>
    <row r="19" spans="1:20" x14ac:dyDescent="0.3">
      <c r="A19" s="60"/>
      <c r="B19" s="91" t="str">
        <f>IF(A19="","",VLOOKUP(A19,'Codes déchets'!$B$4:$C$41,2,FALSE))</f>
        <v/>
      </c>
      <c r="C19" s="227"/>
      <c r="D19" s="231"/>
      <c r="E19" s="174"/>
      <c r="F19" s="235"/>
      <c r="G19" s="175"/>
      <c r="H19" s="251"/>
      <c r="I19" s="254"/>
      <c r="J19" s="231"/>
      <c r="K19" s="174"/>
      <c r="L19" s="235"/>
      <c r="M19" s="175"/>
      <c r="N19" s="235"/>
      <c r="O19" s="54" t="str">
        <f>IF(N19="","",VLOOKUP(N19,'Codes Traitement'!$B$40:$C$53,2,FALSE))</f>
        <v/>
      </c>
      <c r="P19" s="243"/>
      <c r="Q19" s="248"/>
      <c r="R19" s="178"/>
      <c r="S19" s="224"/>
      <c r="T19" s="222"/>
    </row>
    <row r="20" spans="1:20" x14ac:dyDescent="0.3">
      <c r="A20" s="60"/>
      <c r="B20" s="91" t="str">
        <f>IF(A20="","",VLOOKUP(A20,'Codes déchets'!$B$4:$C$41,2,FALSE))</f>
        <v/>
      </c>
      <c r="C20" s="227"/>
      <c r="D20" s="231"/>
      <c r="E20" s="174"/>
      <c r="F20" s="235"/>
      <c r="G20" s="238"/>
      <c r="H20" s="251"/>
      <c r="I20" s="254"/>
      <c r="J20" s="231"/>
      <c r="K20" s="174"/>
      <c r="L20" s="235"/>
      <c r="M20" s="175"/>
      <c r="N20" s="235"/>
      <c r="O20" s="54" t="str">
        <f>IF(N20="","",VLOOKUP(N20,'Codes Traitement'!$B$40:$C$53,2,FALSE))</f>
        <v/>
      </c>
      <c r="P20" s="243"/>
      <c r="Q20" s="248"/>
      <c r="R20" s="178"/>
      <c r="S20" s="224"/>
      <c r="T20" s="222"/>
    </row>
    <row r="21" spans="1:20" x14ac:dyDescent="0.3">
      <c r="A21" s="60"/>
      <c r="B21" s="91" t="str">
        <f>IF(A21="","",VLOOKUP(A21,'Codes déchets'!$B$4:$C$41,2,FALSE))</f>
        <v/>
      </c>
      <c r="C21" s="227"/>
      <c r="D21" s="231"/>
      <c r="E21" s="174"/>
      <c r="F21" s="235"/>
      <c r="G21" s="175"/>
      <c r="H21" s="251"/>
      <c r="I21" s="254"/>
      <c r="J21" s="231"/>
      <c r="K21" s="174"/>
      <c r="L21" s="235"/>
      <c r="M21" s="175"/>
      <c r="N21" s="235"/>
      <c r="O21" s="54" t="str">
        <f>IF(N21="","",VLOOKUP(N21,'Codes Traitement'!$B$40:$C$53,2,FALSE))</f>
        <v/>
      </c>
      <c r="P21" s="243"/>
      <c r="Q21" s="248"/>
      <c r="R21" s="178"/>
      <c r="S21" s="224"/>
      <c r="T21" s="222"/>
    </row>
    <row r="22" spans="1:20" x14ac:dyDescent="0.3">
      <c r="A22" s="60"/>
      <c r="B22" s="91" t="str">
        <f>IF(A22="","",VLOOKUP(A22,'Codes déchets'!$B$4:$C$41,2,FALSE))</f>
        <v/>
      </c>
      <c r="C22" s="227"/>
      <c r="D22" s="231"/>
      <c r="E22" s="174"/>
      <c r="F22" s="235"/>
      <c r="G22" s="175"/>
      <c r="H22" s="251"/>
      <c r="I22" s="254"/>
      <c r="J22" s="231"/>
      <c r="K22" s="174"/>
      <c r="L22" s="235"/>
      <c r="M22" s="175"/>
      <c r="N22" s="235"/>
      <c r="O22" s="54" t="str">
        <f>IF(N22="","",VLOOKUP(N22,'Codes Traitement'!$B$40:$C$53,2,FALSE))</f>
        <v/>
      </c>
      <c r="P22" s="243"/>
      <c r="Q22" s="248"/>
      <c r="R22" s="178"/>
      <c r="S22" s="224"/>
      <c r="T22" s="222"/>
    </row>
    <row r="23" spans="1:20" x14ac:dyDescent="0.3">
      <c r="A23" s="60"/>
      <c r="B23" s="91" t="str">
        <f>IF(A23="","",VLOOKUP(A23,'Codes déchets'!$B$4:$C$41,2,FALSE))</f>
        <v/>
      </c>
      <c r="C23" s="227"/>
      <c r="D23" s="231"/>
      <c r="E23" s="174"/>
      <c r="F23" s="235"/>
      <c r="G23" s="175"/>
      <c r="H23" s="251"/>
      <c r="I23" s="254"/>
      <c r="J23" s="231"/>
      <c r="K23" s="174"/>
      <c r="L23" s="235"/>
      <c r="M23" s="175"/>
      <c r="N23" s="235"/>
      <c r="O23" s="54" t="str">
        <f>IF(N23="","",VLOOKUP(N23,'Codes Traitement'!$B$40:$C$53,2,FALSE))</f>
        <v/>
      </c>
      <c r="P23" s="243"/>
      <c r="Q23" s="248"/>
      <c r="R23" s="178"/>
      <c r="S23" s="224"/>
      <c r="T23" s="222"/>
    </row>
    <row r="24" spans="1:20" x14ac:dyDescent="0.3">
      <c r="A24" s="60"/>
      <c r="B24" s="91" t="str">
        <f>IF(A24="","",VLOOKUP(A24,'Codes déchets'!$B$4:$C$41,2,FALSE))</f>
        <v/>
      </c>
      <c r="C24" s="227"/>
      <c r="D24" s="231"/>
      <c r="E24" s="174"/>
      <c r="F24" s="235"/>
      <c r="G24" s="175"/>
      <c r="H24" s="251"/>
      <c r="I24" s="254"/>
      <c r="J24" s="231"/>
      <c r="K24" s="174"/>
      <c r="L24" s="235"/>
      <c r="M24" s="175"/>
      <c r="N24" s="235"/>
      <c r="O24" s="54" t="str">
        <f>IF(N24="","",VLOOKUP(N24,'Codes Traitement'!$B$40:$C$53,2,FALSE))</f>
        <v/>
      </c>
      <c r="P24" s="243"/>
      <c r="Q24" s="248"/>
      <c r="R24" s="178"/>
      <c r="S24" s="224"/>
      <c r="T24" s="222"/>
    </row>
    <row r="25" spans="1:20" x14ac:dyDescent="0.3">
      <c r="A25" s="60"/>
      <c r="B25" s="91" t="str">
        <f>IF(A25="","",VLOOKUP(A25,'Codes déchets'!$B$4:$C$41,2,FALSE))</f>
        <v/>
      </c>
      <c r="C25" s="227"/>
      <c r="D25" s="231"/>
      <c r="E25" s="174"/>
      <c r="F25" s="235"/>
      <c r="G25" s="175"/>
      <c r="H25" s="251"/>
      <c r="I25" s="254"/>
      <c r="J25" s="231"/>
      <c r="K25" s="174"/>
      <c r="L25" s="235"/>
      <c r="M25" s="175"/>
      <c r="N25" s="235"/>
      <c r="O25" s="54" t="str">
        <f>IF(N25="","",VLOOKUP(N25,'Codes Traitement'!$B$40:$C$53,2,FALSE))</f>
        <v/>
      </c>
      <c r="P25" s="243"/>
      <c r="Q25" s="248"/>
      <c r="R25" s="178"/>
      <c r="S25" s="224"/>
      <c r="T25" s="222"/>
    </row>
    <row r="26" spans="1:20" x14ac:dyDescent="0.3">
      <c r="A26" s="60"/>
      <c r="B26" s="91" t="str">
        <f>IF(A26="","",VLOOKUP(A26,'Codes déchets'!$B$4:$C$41,2,FALSE))</f>
        <v/>
      </c>
      <c r="C26" s="227"/>
      <c r="D26" s="231"/>
      <c r="E26" s="174"/>
      <c r="F26" s="235"/>
      <c r="G26" s="175"/>
      <c r="H26" s="251"/>
      <c r="I26" s="254"/>
      <c r="J26" s="231"/>
      <c r="K26" s="174"/>
      <c r="L26" s="235"/>
      <c r="M26" s="175"/>
      <c r="N26" s="235"/>
      <c r="O26" s="54" t="str">
        <f>IF(N26="","",VLOOKUP(N26,'Codes Traitement'!$B$40:$C$53,2,FALSE))</f>
        <v/>
      </c>
      <c r="P26" s="243"/>
      <c r="Q26" s="248"/>
      <c r="R26" s="178"/>
      <c r="S26" s="224"/>
      <c r="T26" s="222"/>
    </row>
    <row r="27" spans="1:20" x14ac:dyDescent="0.3">
      <c r="A27" s="60"/>
      <c r="B27" s="91" t="str">
        <f>IF(A27="","",VLOOKUP(A27,'Codes déchets'!$B$4:$C$41,2,FALSE))</f>
        <v/>
      </c>
      <c r="C27" s="227"/>
      <c r="D27" s="231"/>
      <c r="E27" s="174"/>
      <c r="F27" s="235"/>
      <c r="G27" s="175"/>
      <c r="H27" s="251"/>
      <c r="I27" s="254"/>
      <c r="J27" s="231"/>
      <c r="K27" s="174"/>
      <c r="L27" s="235"/>
      <c r="M27" s="175"/>
      <c r="N27" s="235"/>
      <c r="O27" s="54" t="str">
        <f>IF(N27="","",VLOOKUP(N27,'Codes Traitement'!$B$40:$C$53,2,FALSE))</f>
        <v/>
      </c>
      <c r="P27" s="243"/>
      <c r="Q27" s="248"/>
      <c r="R27" s="178"/>
      <c r="S27" s="224"/>
      <c r="T27" s="222"/>
    </row>
    <row r="28" spans="1:20" x14ac:dyDescent="0.3">
      <c r="A28" s="60"/>
      <c r="B28" s="91" t="str">
        <f>IF(A28="","",VLOOKUP(A28,'Codes déchets'!$B$4:$C$41,2,FALSE))</f>
        <v/>
      </c>
      <c r="C28" s="227"/>
      <c r="D28" s="231"/>
      <c r="E28" s="174"/>
      <c r="F28" s="235"/>
      <c r="G28" s="239"/>
      <c r="H28" s="251"/>
      <c r="I28" s="254"/>
      <c r="J28" s="231"/>
      <c r="K28" s="174"/>
      <c r="L28" s="235"/>
      <c r="M28" s="175"/>
      <c r="N28" s="235"/>
      <c r="O28" s="54" t="str">
        <f>IF(N28="","",VLOOKUP(N28,'Codes Traitement'!$B$40:$C$53,2,FALSE))</f>
        <v/>
      </c>
      <c r="P28" s="243"/>
      <c r="Q28" s="248"/>
      <c r="R28" s="178"/>
      <c r="S28" s="224"/>
      <c r="T28" s="222"/>
    </row>
    <row r="29" spans="1:20" x14ac:dyDescent="0.3">
      <c r="A29" s="60"/>
      <c r="B29" s="91" t="str">
        <f>IF(A29="","",VLOOKUP(A29,'Codes déchets'!$B$4:$C$41,2,FALSE))</f>
        <v/>
      </c>
      <c r="C29" s="227"/>
      <c r="D29" s="231"/>
      <c r="E29" s="174"/>
      <c r="F29" s="235"/>
      <c r="G29" s="175"/>
      <c r="H29" s="251"/>
      <c r="I29" s="254"/>
      <c r="J29" s="231"/>
      <c r="K29" s="174"/>
      <c r="L29" s="235"/>
      <c r="M29" s="175"/>
      <c r="N29" s="235"/>
      <c r="O29" s="54" t="str">
        <f>IF(N29="","",VLOOKUP(N29,'Codes Traitement'!$B$40:$C$53,2,FALSE))</f>
        <v/>
      </c>
      <c r="P29" s="243"/>
      <c r="Q29" s="248"/>
      <c r="R29" s="178"/>
      <c r="S29" s="224"/>
      <c r="T29" s="222"/>
    </row>
    <row r="30" spans="1:20" x14ac:dyDescent="0.3">
      <c r="A30" s="60"/>
      <c r="B30" s="91" t="str">
        <f>IF(A30="","",VLOOKUP(A30,'Codes déchets'!$B$4:$C$41,2,FALSE))</f>
        <v/>
      </c>
      <c r="C30" s="227"/>
      <c r="D30" s="231"/>
      <c r="E30" s="174"/>
      <c r="F30" s="235"/>
      <c r="G30" s="175"/>
      <c r="H30" s="251"/>
      <c r="I30" s="254"/>
      <c r="J30" s="231"/>
      <c r="K30" s="174"/>
      <c r="L30" s="235"/>
      <c r="M30" s="175"/>
      <c r="N30" s="235"/>
      <c r="O30" s="54" t="str">
        <f>IF(N30="","",VLOOKUP(N30,'Codes Traitement'!$B$40:$C$53,2,FALSE))</f>
        <v/>
      </c>
      <c r="P30" s="243"/>
      <c r="Q30" s="248"/>
      <c r="R30" s="178"/>
      <c r="S30" s="224"/>
      <c r="T30" s="222"/>
    </row>
    <row r="31" spans="1:20" x14ac:dyDescent="0.3">
      <c r="A31" s="60"/>
      <c r="B31" s="91" t="str">
        <f>IF(A31="","",VLOOKUP(A31,'Codes déchets'!$B$4:$C$41,2,FALSE))</f>
        <v/>
      </c>
      <c r="C31" s="227"/>
      <c r="D31" s="231"/>
      <c r="E31" s="174"/>
      <c r="F31" s="235"/>
      <c r="G31" s="175"/>
      <c r="H31" s="251"/>
      <c r="I31" s="254"/>
      <c r="J31" s="231"/>
      <c r="K31" s="174"/>
      <c r="L31" s="235"/>
      <c r="M31" s="175"/>
      <c r="N31" s="235"/>
      <c r="O31" s="54" t="str">
        <f>IF(N31="","",VLOOKUP(N31,'Codes Traitement'!$B$40:$C$53,2,FALSE))</f>
        <v/>
      </c>
      <c r="P31" s="243"/>
      <c r="Q31" s="248"/>
      <c r="R31" s="178"/>
      <c r="S31" s="224"/>
      <c r="T31" s="222"/>
    </row>
    <row r="32" spans="1:20" x14ac:dyDescent="0.3">
      <c r="A32" s="60"/>
      <c r="B32" s="91" t="str">
        <f>IF(A32="","",VLOOKUP(A32,'Codes déchets'!$B$4:$C$41,2,FALSE))</f>
        <v/>
      </c>
      <c r="C32" s="227"/>
      <c r="D32" s="231"/>
      <c r="E32" s="174"/>
      <c r="F32" s="235"/>
      <c r="G32" s="175"/>
      <c r="H32" s="251"/>
      <c r="I32" s="254"/>
      <c r="J32" s="231"/>
      <c r="K32" s="174"/>
      <c r="L32" s="235"/>
      <c r="M32" s="175"/>
      <c r="N32" s="235"/>
      <c r="O32" s="54" t="str">
        <f>IF(N32="","",VLOOKUP(N32,'Codes Traitement'!$B$40:$C$53,2,FALSE))</f>
        <v/>
      </c>
      <c r="P32" s="243"/>
      <c r="Q32" s="248"/>
      <c r="R32" s="178"/>
      <c r="S32" s="224"/>
      <c r="T32" s="222"/>
    </row>
    <row r="33" spans="1:20" x14ac:dyDescent="0.3">
      <c r="A33" s="60"/>
      <c r="B33" s="91" t="str">
        <f>IF(A33="","",VLOOKUP(A33,'Codes déchets'!$B$4:$C$41,2,FALSE))</f>
        <v/>
      </c>
      <c r="C33" s="227"/>
      <c r="D33" s="231"/>
      <c r="E33" s="174"/>
      <c r="F33" s="235"/>
      <c r="G33" s="175"/>
      <c r="H33" s="251"/>
      <c r="I33" s="254"/>
      <c r="J33" s="231"/>
      <c r="K33" s="174"/>
      <c r="L33" s="235"/>
      <c r="M33" s="175"/>
      <c r="N33" s="235"/>
      <c r="O33" s="54" t="str">
        <f>IF(N33="","",VLOOKUP(N33,'Codes Traitement'!$B$40:$C$53,2,FALSE))</f>
        <v/>
      </c>
      <c r="P33" s="243"/>
      <c r="Q33" s="248"/>
      <c r="R33" s="178"/>
      <c r="S33" s="224"/>
      <c r="T33" s="222"/>
    </row>
    <row r="34" spans="1:20" x14ac:dyDescent="0.3">
      <c r="A34" s="60"/>
      <c r="B34" s="91" t="str">
        <f>IF(A34="","",VLOOKUP(A34,'Codes déchets'!$B$4:$C$41,2,FALSE))</f>
        <v/>
      </c>
      <c r="C34" s="227"/>
      <c r="D34" s="231"/>
      <c r="E34" s="174"/>
      <c r="F34" s="235"/>
      <c r="G34" s="175"/>
      <c r="H34" s="251"/>
      <c r="I34" s="254"/>
      <c r="J34" s="231"/>
      <c r="K34" s="174"/>
      <c r="L34" s="235"/>
      <c r="M34" s="175"/>
      <c r="N34" s="235"/>
      <c r="O34" s="54" t="str">
        <f>IF(N34="","",VLOOKUP(N34,'Codes Traitement'!$B$40:$C$53,2,FALSE))</f>
        <v/>
      </c>
      <c r="P34" s="243"/>
      <c r="Q34" s="248"/>
      <c r="R34" s="178"/>
      <c r="S34" s="224"/>
      <c r="T34" s="222"/>
    </row>
    <row r="35" spans="1:20" x14ac:dyDescent="0.3">
      <c r="A35" s="60"/>
      <c r="B35" s="91" t="str">
        <f>IF(A35="","",VLOOKUP(A35,'Codes déchets'!$B$4:$C$41,2,FALSE))</f>
        <v/>
      </c>
      <c r="C35" s="227"/>
      <c r="D35" s="231"/>
      <c r="E35" s="174"/>
      <c r="F35" s="235"/>
      <c r="G35" s="175"/>
      <c r="H35" s="251"/>
      <c r="I35" s="254"/>
      <c r="J35" s="231"/>
      <c r="K35" s="174"/>
      <c r="L35" s="235"/>
      <c r="M35" s="175"/>
      <c r="N35" s="235"/>
      <c r="O35" s="54" t="str">
        <f>IF(N35="","",VLOOKUP(N35,'Codes Traitement'!$B$40:$C$53,2,FALSE))</f>
        <v/>
      </c>
      <c r="P35" s="243"/>
      <c r="Q35" s="248"/>
      <c r="R35" s="178"/>
      <c r="S35" s="224"/>
      <c r="T35" s="222"/>
    </row>
    <row r="36" spans="1:20" x14ac:dyDescent="0.3">
      <c r="A36" s="60"/>
      <c r="B36" s="91" t="str">
        <f>IF(A36="","",VLOOKUP(A36,'Codes déchets'!$B$4:$C$41,2,FALSE))</f>
        <v/>
      </c>
      <c r="C36" s="227"/>
      <c r="D36" s="231"/>
      <c r="E36" s="174"/>
      <c r="F36" s="235"/>
      <c r="G36" s="175"/>
      <c r="H36" s="251"/>
      <c r="I36" s="254"/>
      <c r="J36" s="231"/>
      <c r="K36" s="174"/>
      <c r="L36" s="235"/>
      <c r="M36" s="175"/>
      <c r="N36" s="235"/>
      <c r="O36" s="54" t="str">
        <f>IF(N36="","",VLOOKUP(N36,'Codes Traitement'!$B$40:$C$53,2,FALSE))</f>
        <v/>
      </c>
      <c r="P36" s="243"/>
      <c r="Q36" s="248"/>
      <c r="R36" s="178"/>
      <c r="S36" s="224"/>
      <c r="T36" s="222"/>
    </row>
    <row r="37" spans="1:20" x14ac:dyDescent="0.3">
      <c r="A37" s="60"/>
      <c r="B37" s="91" t="str">
        <f>IF(A37="","",VLOOKUP(A37,'Codes déchets'!$B$4:$C$41,2,FALSE))</f>
        <v/>
      </c>
      <c r="C37" s="227"/>
      <c r="D37" s="231"/>
      <c r="E37" s="174"/>
      <c r="F37" s="235"/>
      <c r="G37" s="175"/>
      <c r="H37" s="251"/>
      <c r="I37" s="254"/>
      <c r="J37" s="231"/>
      <c r="K37" s="174"/>
      <c r="L37" s="235"/>
      <c r="M37" s="175"/>
      <c r="N37" s="235"/>
      <c r="O37" s="54" t="str">
        <f>IF(N37="","",VLOOKUP(N37,'Codes Traitement'!$B$40:$C$53,2,FALSE))</f>
        <v/>
      </c>
      <c r="P37" s="243"/>
      <c r="Q37" s="248"/>
      <c r="R37" s="178"/>
      <c r="S37" s="224"/>
      <c r="T37" s="222"/>
    </row>
    <row r="38" spans="1:20" x14ac:dyDescent="0.3">
      <c r="A38" s="60"/>
      <c r="B38" s="91" t="str">
        <f>IF(A38="","",VLOOKUP(A38,'Codes déchets'!$B$4:$C$41,2,FALSE))</f>
        <v/>
      </c>
      <c r="C38" s="227"/>
      <c r="D38" s="231"/>
      <c r="E38" s="174"/>
      <c r="F38" s="235"/>
      <c r="G38" s="175"/>
      <c r="H38" s="251"/>
      <c r="I38" s="254"/>
      <c r="J38" s="231"/>
      <c r="K38" s="174"/>
      <c r="L38" s="235"/>
      <c r="M38" s="175"/>
      <c r="N38" s="235"/>
      <c r="O38" s="54" t="str">
        <f>IF(N38="","",VLOOKUP(N38,'Codes Traitement'!$B$40:$C$53,2,FALSE))</f>
        <v/>
      </c>
      <c r="P38" s="243"/>
      <c r="Q38" s="248"/>
      <c r="R38" s="178"/>
      <c r="S38" s="224"/>
      <c r="T38" s="222"/>
    </row>
    <row r="39" spans="1:20" x14ac:dyDescent="0.3">
      <c r="A39" s="60"/>
      <c r="B39" s="91" t="str">
        <f>IF(A39="","",VLOOKUP(A39,'Codes déchets'!$B$4:$C$41,2,FALSE))</f>
        <v/>
      </c>
      <c r="C39" s="227"/>
      <c r="D39" s="231"/>
      <c r="E39" s="174"/>
      <c r="F39" s="235"/>
      <c r="G39" s="175"/>
      <c r="H39" s="251"/>
      <c r="I39" s="254"/>
      <c r="J39" s="231"/>
      <c r="K39" s="174"/>
      <c r="L39" s="235"/>
      <c r="M39" s="175"/>
      <c r="N39" s="235"/>
      <c r="O39" s="54" t="str">
        <f>IF(N39="","",VLOOKUP(N39,'Codes Traitement'!$B$40:$C$53,2,FALSE))</f>
        <v/>
      </c>
      <c r="P39" s="243"/>
      <c r="Q39" s="248"/>
      <c r="R39" s="178"/>
      <c r="S39" s="224"/>
      <c r="T39" s="222"/>
    </row>
    <row r="40" spans="1:20" x14ac:dyDescent="0.3">
      <c r="A40" s="60"/>
      <c r="B40" s="91" t="str">
        <f>IF(A40="","",VLOOKUP(A40,'Codes déchets'!$B$4:$C$41,2,FALSE))</f>
        <v/>
      </c>
      <c r="C40" s="227"/>
      <c r="D40" s="231"/>
      <c r="E40" s="174"/>
      <c r="F40" s="235"/>
      <c r="G40" s="175"/>
      <c r="H40" s="251"/>
      <c r="I40" s="254"/>
      <c r="J40" s="231"/>
      <c r="K40" s="174"/>
      <c r="L40" s="235"/>
      <c r="M40" s="175"/>
      <c r="N40" s="235"/>
      <c r="O40" s="54" t="str">
        <f>IF(N40="","",VLOOKUP(N40,'Codes Traitement'!$B$40:$C$53,2,FALSE))</f>
        <v/>
      </c>
      <c r="P40" s="243"/>
      <c r="Q40" s="248"/>
      <c r="R40" s="178"/>
      <c r="S40" s="224"/>
      <c r="T40" s="222"/>
    </row>
    <row r="41" spans="1:20" x14ac:dyDescent="0.3">
      <c r="A41" s="60"/>
      <c r="B41" s="91" t="str">
        <f>IF(A41="","",VLOOKUP(A41,'Codes déchets'!$B$4:$C$41,2,FALSE))</f>
        <v/>
      </c>
      <c r="C41" s="227"/>
      <c r="D41" s="231"/>
      <c r="E41" s="174"/>
      <c r="F41" s="235"/>
      <c r="G41" s="175"/>
      <c r="H41" s="251"/>
      <c r="I41" s="254"/>
      <c r="J41" s="231"/>
      <c r="K41" s="174"/>
      <c r="L41" s="235"/>
      <c r="M41" s="175"/>
      <c r="N41" s="235"/>
      <c r="O41" s="54" t="str">
        <f>IF(N41="","",VLOOKUP(N41,'Codes Traitement'!$B$40:$C$53,2,FALSE))</f>
        <v/>
      </c>
      <c r="P41" s="243"/>
      <c r="Q41" s="248"/>
      <c r="R41" s="178"/>
      <c r="S41" s="224"/>
      <c r="T41" s="222"/>
    </row>
    <row r="42" spans="1:20" x14ac:dyDescent="0.3">
      <c r="A42" s="60"/>
      <c r="B42" s="91" t="str">
        <f>IF(A42="","",VLOOKUP(A42,'Codes déchets'!$B$4:$C$41,2,FALSE))</f>
        <v/>
      </c>
      <c r="C42" s="227"/>
      <c r="D42" s="231"/>
      <c r="E42" s="174"/>
      <c r="F42" s="235"/>
      <c r="G42" s="175"/>
      <c r="H42" s="251"/>
      <c r="I42" s="254"/>
      <c r="J42" s="231"/>
      <c r="K42" s="174"/>
      <c r="L42" s="235"/>
      <c r="M42" s="175"/>
      <c r="N42" s="235"/>
      <c r="O42" s="54" t="str">
        <f>IF(N42="","",VLOOKUP(N42,'Codes Traitement'!$B$40:$C$53,2,FALSE))</f>
        <v/>
      </c>
      <c r="P42" s="243"/>
      <c r="Q42" s="248"/>
      <c r="R42" s="178"/>
      <c r="S42" s="224"/>
      <c r="T42" s="222"/>
    </row>
    <row r="43" spans="1:20" x14ac:dyDescent="0.3">
      <c r="A43" s="60"/>
      <c r="B43" s="91" t="str">
        <f>IF(A43="","",VLOOKUP(A43,'Codes déchets'!$B$4:$C$41,2,FALSE))</f>
        <v/>
      </c>
      <c r="C43" s="227"/>
      <c r="D43" s="231"/>
      <c r="E43" s="174"/>
      <c r="F43" s="235"/>
      <c r="G43" s="175"/>
      <c r="H43" s="251"/>
      <c r="I43" s="254"/>
      <c r="J43" s="231"/>
      <c r="K43" s="174"/>
      <c r="L43" s="235"/>
      <c r="M43" s="175"/>
      <c r="N43" s="235"/>
      <c r="O43" s="54" t="str">
        <f>IF(N43="","",VLOOKUP(N43,'Codes Traitement'!$B$40:$C$53,2,FALSE))</f>
        <v/>
      </c>
      <c r="P43" s="243"/>
      <c r="Q43" s="248"/>
      <c r="R43" s="178"/>
      <c r="S43" s="224"/>
      <c r="T43" s="222"/>
    </row>
    <row r="44" spans="1:20" x14ac:dyDescent="0.3">
      <c r="A44" s="60"/>
      <c r="B44" s="91" t="str">
        <f>IF(A44="","",VLOOKUP(A44,'Codes déchets'!$B$4:$C$41,2,FALSE))</f>
        <v/>
      </c>
      <c r="C44" s="227"/>
      <c r="D44" s="231"/>
      <c r="E44" s="174"/>
      <c r="F44" s="235"/>
      <c r="G44" s="175"/>
      <c r="H44" s="251"/>
      <c r="I44" s="254"/>
      <c r="J44" s="231"/>
      <c r="K44" s="174"/>
      <c r="L44" s="235"/>
      <c r="M44" s="175"/>
      <c r="N44" s="235"/>
      <c r="O44" s="54" t="str">
        <f>IF(N44="","",VLOOKUP(N44,'Codes Traitement'!$B$40:$C$53,2,FALSE))</f>
        <v/>
      </c>
      <c r="P44" s="243"/>
      <c r="Q44" s="248"/>
      <c r="R44" s="178"/>
      <c r="S44" s="224"/>
      <c r="T44" s="222"/>
    </row>
    <row r="45" spans="1:20" x14ac:dyDescent="0.3">
      <c r="A45" s="60"/>
      <c r="B45" s="91" t="str">
        <f>IF(A45="","",VLOOKUP(A45,'Codes déchets'!$B$4:$C$41,2,FALSE))</f>
        <v/>
      </c>
      <c r="C45" s="227"/>
      <c r="D45" s="231"/>
      <c r="E45" s="174"/>
      <c r="F45" s="235"/>
      <c r="G45" s="175"/>
      <c r="H45" s="251"/>
      <c r="I45" s="254"/>
      <c r="J45" s="231"/>
      <c r="K45" s="174"/>
      <c r="L45" s="235"/>
      <c r="M45" s="175"/>
      <c r="N45" s="235"/>
      <c r="O45" s="54" t="str">
        <f>IF(N45="","",VLOOKUP(N45,'Codes Traitement'!$B$40:$C$53,2,FALSE))</f>
        <v/>
      </c>
      <c r="P45" s="243"/>
      <c r="Q45" s="248"/>
      <c r="R45" s="178"/>
      <c r="S45" s="224"/>
      <c r="T45" s="222"/>
    </row>
    <row r="46" spans="1:20" x14ac:dyDescent="0.3">
      <c r="A46" s="60"/>
      <c r="B46" s="91" t="str">
        <f>IF(A46="","",VLOOKUP(A46,'Codes déchets'!$B$4:$C$41,2,FALSE))</f>
        <v/>
      </c>
      <c r="C46" s="227"/>
      <c r="D46" s="231"/>
      <c r="E46" s="174"/>
      <c r="F46" s="235"/>
      <c r="G46" s="175"/>
      <c r="H46" s="251"/>
      <c r="I46" s="254"/>
      <c r="J46" s="231"/>
      <c r="K46" s="174"/>
      <c r="L46" s="235"/>
      <c r="M46" s="175"/>
      <c r="N46" s="235"/>
      <c r="O46" s="54" t="str">
        <f>IF(N46="","",VLOOKUP(N46,'Codes Traitement'!$B$40:$C$53,2,FALSE))</f>
        <v/>
      </c>
      <c r="P46" s="243"/>
      <c r="Q46" s="248"/>
      <c r="R46" s="178"/>
      <c r="S46" s="224"/>
      <c r="T46" s="222"/>
    </row>
    <row r="47" spans="1:20" x14ac:dyDescent="0.3">
      <c r="A47" s="60"/>
      <c r="B47" s="91" t="str">
        <f>IF(A47="","",VLOOKUP(A47,'Codes déchets'!$B$4:$C$41,2,FALSE))</f>
        <v/>
      </c>
      <c r="C47" s="227"/>
      <c r="D47" s="231"/>
      <c r="E47" s="174"/>
      <c r="F47" s="235"/>
      <c r="G47" s="175"/>
      <c r="H47" s="251"/>
      <c r="I47" s="254"/>
      <c r="J47" s="231"/>
      <c r="K47" s="174"/>
      <c r="L47" s="235"/>
      <c r="M47" s="175"/>
      <c r="N47" s="235"/>
      <c r="O47" s="54" t="str">
        <f>IF(N47="","",VLOOKUP(N47,'Codes Traitement'!$B$40:$C$53,2,FALSE))</f>
        <v/>
      </c>
      <c r="P47" s="243"/>
      <c r="Q47" s="248"/>
      <c r="R47" s="178"/>
      <c r="S47" s="224"/>
      <c r="T47" s="222"/>
    </row>
    <row r="48" spans="1:20" x14ac:dyDescent="0.3">
      <c r="A48" s="60"/>
      <c r="B48" s="91" t="str">
        <f>IF(A48="","",VLOOKUP(A48,'Codes déchets'!$B$4:$C$41,2,FALSE))</f>
        <v/>
      </c>
      <c r="C48" s="227"/>
      <c r="D48" s="231"/>
      <c r="E48" s="174"/>
      <c r="F48" s="235"/>
      <c r="G48" s="175"/>
      <c r="H48" s="251"/>
      <c r="I48" s="254"/>
      <c r="J48" s="231"/>
      <c r="K48" s="174"/>
      <c r="L48" s="235"/>
      <c r="M48" s="175"/>
      <c r="N48" s="235"/>
      <c r="O48" s="54" t="str">
        <f>IF(N48="","",VLOOKUP(N48,'Codes Traitement'!$B$40:$C$53,2,FALSE))</f>
        <v/>
      </c>
      <c r="P48" s="243"/>
      <c r="Q48" s="248"/>
      <c r="R48" s="178"/>
      <c r="S48" s="224"/>
      <c r="T48" s="222"/>
    </row>
    <row r="49" spans="1:20" x14ac:dyDescent="0.3">
      <c r="A49" s="60"/>
      <c r="B49" s="91" t="str">
        <f>IF(A49="","",VLOOKUP(A49,'Codes déchets'!$B$4:$C$41,2,FALSE))</f>
        <v/>
      </c>
      <c r="C49" s="227"/>
      <c r="D49" s="231"/>
      <c r="E49" s="174"/>
      <c r="F49" s="235"/>
      <c r="G49" s="175"/>
      <c r="H49" s="251"/>
      <c r="I49" s="254"/>
      <c r="J49" s="231"/>
      <c r="K49" s="174"/>
      <c r="L49" s="235"/>
      <c r="M49" s="175"/>
      <c r="N49" s="235"/>
      <c r="O49" s="54" t="str">
        <f>IF(N49="","",VLOOKUP(N49,'Codes Traitement'!$B$40:$C$53,2,FALSE))</f>
        <v/>
      </c>
      <c r="P49" s="243"/>
      <c r="Q49" s="248"/>
      <c r="R49" s="178"/>
      <c r="S49" s="224"/>
      <c r="T49" s="222"/>
    </row>
    <row r="50" spans="1:20" x14ac:dyDescent="0.3">
      <c r="A50" s="60"/>
      <c r="B50" s="91" t="str">
        <f>IF(A50="","",VLOOKUP(A50,'Codes déchets'!$B$4:$C$41,2,FALSE))</f>
        <v/>
      </c>
      <c r="C50" s="227"/>
      <c r="D50" s="231"/>
      <c r="E50" s="174"/>
      <c r="F50" s="235"/>
      <c r="G50" s="175"/>
      <c r="H50" s="251"/>
      <c r="I50" s="254"/>
      <c r="J50" s="231"/>
      <c r="K50" s="174"/>
      <c r="L50" s="235"/>
      <c r="M50" s="175"/>
      <c r="N50" s="235"/>
      <c r="O50" s="54" t="str">
        <f>IF(N50="","",VLOOKUP(N50,'Codes Traitement'!$B$40:$C$53,2,FALSE))</f>
        <v/>
      </c>
      <c r="P50" s="243"/>
      <c r="Q50" s="248"/>
      <c r="R50" s="178"/>
      <c r="S50" s="224"/>
      <c r="T50" s="222"/>
    </row>
    <row r="51" spans="1:20" x14ac:dyDescent="0.3">
      <c r="A51" s="60"/>
      <c r="B51" s="91" t="str">
        <f>IF(A51="","",VLOOKUP(A51,'Codes déchets'!$B$4:$C$41,2,FALSE))</f>
        <v/>
      </c>
      <c r="C51" s="227"/>
      <c r="D51" s="231"/>
      <c r="E51" s="174"/>
      <c r="F51" s="235"/>
      <c r="G51" s="175"/>
      <c r="H51" s="251"/>
      <c r="I51" s="254"/>
      <c r="J51" s="231"/>
      <c r="K51" s="174"/>
      <c r="L51" s="235"/>
      <c r="M51" s="175"/>
      <c r="N51" s="235"/>
      <c r="O51" s="54" t="str">
        <f>IF(N51="","",VLOOKUP(N51,'Codes Traitement'!$B$40:$C$53,2,FALSE))</f>
        <v/>
      </c>
      <c r="P51" s="243"/>
      <c r="Q51" s="248"/>
      <c r="R51" s="178"/>
      <c r="S51" s="224"/>
      <c r="T51" s="222"/>
    </row>
    <row r="52" spans="1:20" x14ac:dyDescent="0.3">
      <c r="A52" s="60"/>
      <c r="B52" s="91" t="str">
        <f>IF(A52="","",VLOOKUP(A52,'Codes déchets'!$B$4:$C$41,2,FALSE))</f>
        <v/>
      </c>
      <c r="C52" s="227"/>
      <c r="D52" s="231"/>
      <c r="E52" s="174"/>
      <c r="F52" s="235"/>
      <c r="G52" s="175"/>
      <c r="H52" s="251"/>
      <c r="I52" s="254"/>
      <c r="J52" s="231"/>
      <c r="K52" s="174"/>
      <c r="L52" s="235"/>
      <c r="M52" s="175"/>
      <c r="N52" s="235"/>
      <c r="O52" s="54" t="str">
        <f>IF(N52="","",VLOOKUP(N52,'Codes Traitement'!$B$40:$C$53,2,FALSE))</f>
        <v/>
      </c>
      <c r="P52" s="243"/>
      <c r="Q52" s="248"/>
      <c r="R52" s="178"/>
      <c r="S52" s="224"/>
      <c r="T52" s="222"/>
    </row>
    <row r="53" spans="1:20" x14ac:dyDescent="0.3">
      <c r="A53" s="60"/>
      <c r="B53" s="91" t="str">
        <f>IF(A53="","",VLOOKUP(A53,'Codes déchets'!$B$4:$C$41,2,FALSE))</f>
        <v/>
      </c>
      <c r="C53" s="227"/>
      <c r="D53" s="231"/>
      <c r="E53" s="174"/>
      <c r="F53" s="235"/>
      <c r="G53" s="175"/>
      <c r="H53" s="251"/>
      <c r="I53" s="254"/>
      <c r="J53" s="231"/>
      <c r="K53" s="174"/>
      <c r="L53" s="235"/>
      <c r="M53" s="175"/>
      <c r="N53" s="235"/>
      <c r="O53" s="54" t="str">
        <f>IF(N53="","",VLOOKUP(N53,'Codes Traitement'!$B$40:$C$53,2,FALSE))</f>
        <v/>
      </c>
      <c r="P53" s="243"/>
      <c r="Q53" s="248"/>
      <c r="R53" s="178"/>
      <c r="S53" s="224"/>
      <c r="T53" s="222"/>
    </row>
    <row r="54" spans="1:20" x14ac:dyDescent="0.3">
      <c r="A54" s="60"/>
      <c r="B54" s="91" t="str">
        <f>IF(A54="","",VLOOKUP(A54,'Codes déchets'!$B$4:$C$41,2,FALSE))</f>
        <v/>
      </c>
      <c r="C54" s="227"/>
      <c r="D54" s="231"/>
      <c r="E54" s="174"/>
      <c r="F54" s="235"/>
      <c r="G54" s="175"/>
      <c r="H54" s="251"/>
      <c r="I54" s="254"/>
      <c r="J54" s="231"/>
      <c r="K54" s="174"/>
      <c r="L54" s="235"/>
      <c r="M54" s="175"/>
      <c r="N54" s="235"/>
      <c r="O54" s="54" t="str">
        <f>IF(N54="","",VLOOKUP(N54,'Codes Traitement'!$B$40:$C$53,2,FALSE))</f>
        <v/>
      </c>
      <c r="P54" s="243"/>
      <c r="Q54" s="248"/>
      <c r="R54" s="178"/>
      <c r="S54" s="224"/>
      <c r="T54" s="222"/>
    </row>
    <row r="55" spans="1:20" x14ac:dyDescent="0.3">
      <c r="A55" s="60"/>
      <c r="B55" s="91" t="str">
        <f>IF(A55="","",VLOOKUP(A55,'Codes déchets'!$B$4:$C$41,2,FALSE))</f>
        <v/>
      </c>
      <c r="C55" s="227"/>
      <c r="D55" s="231"/>
      <c r="E55" s="174"/>
      <c r="F55" s="235"/>
      <c r="G55" s="175"/>
      <c r="H55" s="251"/>
      <c r="I55" s="254"/>
      <c r="J55" s="231"/>
      <c r="K55" s="174"/>
      <c r="L55" s="235"/>
      <c r="M55" s="175"/>
      <c r="N55" s="235"/>
      <c r="O55" s="54" t="str">
        <f>IF(N55="","",VLOOKUP(N55,'Codes Traitement'!$B$40:$C$53,2,FALSE))</f>
        <v/>
      </c>
      <c r="P55" s="243"/>
      <c r="Q55" s="248"/>
      <c r="R55" s="178"/>
      <c r="S55" s="224"/>
      <c r="T55" s="222"/>
    </row>
    <row r="56" spans="1:20" x14ac:dyDescent="0.3">
      <c r="A56" s="60"/>
      <c r="B56" s="91" t="str">
        <f>IF(A56="","",VLOOKUP(A56,'Codes déchets'!$B$4:$C$41,2,FALSE))</f>
        <v/>
      </c>
      <c r="C56" s="227"/>
      <c r="D56" s="231"/>
      <c r="E56" s="174"/>
      <c r="F56" s="235"/>
      <c r="G56" s="175"/>
      <c r="H56" s="251"/>
      <c r="I56" s="254"/>
      <c r="J56" s="231"/>
      <c r="K56" s="174"/>
      <c r="L56" s="235"/>
      <c r="M56" s="175"/>
      <c r="N56" s="235"/>
      <c r="O56" s="54" t="str">
        <f>IF(N56="","",VLOOKUP(N56,'Codes Traitement'!$B$40:$C$53,2,FALSE))</f>
        <v/>
      </c>
      <c r="P56" s="243"/>
      <c r="Q56" s="248"/>
      <c r="R56" s="178"/>
      <c r="S56" s="224"/>
      <c r="T56" s="222"/>
    </row>
    <row r="57" spans="1:20" x14ac:dyDescent="0.3">
      <c r="A57" s="60"/>
      <c r="B57" s="91" t="str">
        <f>IF(A57="","",VLOOKUP(A57,'Codes déchets'!$B$4:$C$41,2,FALSE))</f>
        <v/>
      </c>
      <c r="C57" s="227"/>
      <c r="D57" s="231"/>
      <c r="E57" s="174"/>
      <c r="F57" s="235"/>
      <c r="G57" s="175"/>
      <c r="H57" s="251"/>
      <c r="I57" s="254"/>
      <c r="J57" s="231"/>
      <c r="K57" s="174"/>
      <c r="L57" s="235"/>
      <c r="M57" s="175"/>
      <c r="N57" s="235"/>
      <c r="O57" s="54" t="str">
        <f>IF(N57="","",VLOOKUP(N57,'Codes Traitement'!$B$40:$C$53,2,FALSE))</f>
        <v/>
      </c>
      <c r="P57" s="243"/>
      <c r="Q57" s="248"/>
      <c r="R57" s="178"/>
      <c r="S57" s="224"/>
      <c r="T57" s="222"/>
    </row>
    <row r="58" spans="1:20" x14ac:dyDescent="0.3">
      <c r="A58" s="60"/>
      <c r="B58" s="91" t="str">
        <f>IF(A58="","",VLOOKUP(A58,'Codes déchets'!$B$4:$C$41,2,FALSE))</f>
        <v/>
      </c>
      <c r="C58" s="227"/>
      <c r="D58" s="231"/>
      <c r="E58" s="174"/>
      <c r="F58" s="235"/>
      <c r="G58" s="175"/>
      <c r="H58" s="251"/>
      <c r="I58" s="254"/>
      <c r="J58" s="231"/>
      <c r="K58" s="174"/>
      <c r="L58" s="235"/>
      <c r="M58" s="175"/>
      <c r="N58" s="235"/>
      <c r="O58" s="54" t="str">
        <f>IF(N58="","",VLOOKUP(N58,'Codes Traitement'!$B$40:$C$53,2,FALSE))</f>
        <v/>
      </c>
      <c r="P58" s="243"/>
      <c r="Q58" s="248"/>
      <c r="R58" s="178"/>
      <c r="S58" s="224"/>
      <c r="T58" s="222"/>
    </row>
    <row r="59" spans="1:20" x14ac:dyDescent="0.3">
      <c r="A59" s="60"/>
      <c r="B59" s="91" t="str">
        <f>IF(A59="","",VLOOKUP(A59,'Codes déchets'!$B$4:$C$41,2,FALSE))</f>
        <v/>
      </c>
      <c r="C59" s="227"/>
      <c r="D59" s="231"/>
      <c r="E59" s="174"/>
      <c r="F59" s="235"/>
      <c r="G59" s="175"/>
      <c r="H59" s="251"/>
      <c r="I59" s="254"/>
      <c r="J59" s="231"/>
      <c r="K59" s="174"/>
      <c r="L59" s="235"/>
      <c r="M59" s="175"/>
      <c r="N59" s="235"/>
      <c r="O59" s="54" t="str">
        <f>IF(N59="","",VLOOKUP(N59,'Codes Traitement'!$B$40:$C$53,2,FALSE))</f>
        <v/>
      </c>
      <c r="P59" s="243"/>
      <c r="Q59" s="248"/>
      <c r="R59" s="178"/>
      <c r="S59" s="224"/>
      <c r="T59" s="222"/>
    </row>
    <row r="60" spans="1:20" x14ac:dyDescent="0.3">
      <c r="A60" s="60"/>
      <c r="B60" s="91" t="str">
        <f>IF(A60="","",VLOOKUP(A60,'Codes déchets'!$B$4:$C$41,2,FALSE))</f>
        <v/>
      </c>
      <c r="C60" s="227"/>
      <c r="D60" s="231"/>
      <c r="E60" s="174"/>
      <c r="F60" s="235"/>
      <c r="G60" s="175"/>
      <c r="H60" s="251"/>
      <c r="I60" s="254"/>
      <c r="J60" s="231"/>
      <c r="K60" s="174"/>
      <c r="L60" s="235"/>
      <c r="M60" s="175"/>
      <c r="N60" s="235"/>
      <c r="O60" s="54" t="str">
        <f>IF(N60="","",VLOOKUP(N60,'Codes Traitement'!$B$40:$C$53,2,FALSE))</f>
        <v/>
      </c>
      <c r="P60" s="243"/>
      <c r="Q60" s="248"/>
      <c r="R60" s="178"/>
      <c r="S60" s="224"/>
      <c r="T60" s="222"/>
    </row>
    <row r="61" spans="1:20" x14ac:dyDescent="0.3">
      <c r="A61" s="60"/>
      <c r="B61" s="91" t="str">
        <f>IF(A61="","",VLOOKUP(A61,'Codes déchets'!$B$4:$C$41,2,FALSE))</f>
        <v/>
      </c>
      <c r="C61" s="227"/>
      <c r="D61" s="231"/>
      <c r="E61" s="174"/>
      <c r="F61" s="235"/>
      <c r="G61" s="175"/>
      <c r="H61" s="251"/>
      <c r="I61" s="254"/>
      <c r="J61" s="231"/>
      <c r="K61" s="174"/>
      <c r="L61" s="235"/>
      <c r="M61" s="175"/>
      <c r="N61" s="235"/>
      <c r="O61" s="54" t="str">
        <f>IF(N61="","",VLOOKUP(N61,'Codes Traitement'!$B$40:$C$53,2,FALSE))</f>
        <v/>
      </c>
      <c r="P61" s="243"/>
      <c r="Q61" s="248"/>
      <c r="R61" s="178"/>
      <c r="S61" s="224"/>
      <c r="T61" s="222"/>
    </row>
    <row r="62" spans="1:20" x14ac:dyDescent="0.3">
      <c r="A62" s="60"/>
      <c r="B62" s="91" t="str">
        <f>IF(A62="","",VLOOKUP(A62,'Codes déchets'!$B$4:$C$41,2,FALSE))</f>
        <v/>
      </c>
      <c r="C62" s="227"/>
      <c r="D62" s="231"/>
      <c r="E62" s="174"/>
      <c r="F62" s="235"/>
      <c r="G62" s="175"/>
      <c r="H62" s="251"/>
      <c r="I62" s="254"/>
      <c r="J62" s="231"/>
      <c r="K62" s="174"/>
      <c r="L62" s="235"/>
      <c r="M62" s="175"/>
      <c r="N62" s="235"/>
      <c r="O62" s="54" t="str">
        <f>IF(N62="","",VLOOKUP(N62,'Codes Traitement'!$B$40:$C$53,2,FALSE))</f>
        <v/>
      </c>
      <c r="P62" s="243"/>
      <c r="Q62" s="248"/>
      <c r="R62" s="178"/>
      <c r="S62" s="224"/>
      <c r="T62" s="222"/>
    </row>
    <row r="63" spans="1:20" x14ac:dyDescent="0.3">
      <c r="A63" s="60"/>
      <c r="B63" s="91" t="str">
        <f>IF(A63="","",VLOOKUP(A63,'Codes déchets'!$B$4:$C$41,2,FALSE))</f>
        <v/>
      </c>
      <c r="C63" s="227"/>
      <c r="D63" s="231"/>
      <c r="E63" s="174"/>
      <c r="F63" s="235"/>
      <c r="G63" s="175"/>
      <c r="H63" s="251"/>
      <c r="I63" s="254"/>
      <c r="J63" s="231"/>
      <c r="K63" s="174"/>
      <c r="L63" s="235"/>
      <c r="M63" s="175"/>
      <c r="N63" s="235"/>
      <c r="O63" s="54" t="str">
        <f>IF(N63="","",VLOOKUP(N63,'Codes Traitement'!$B$40:$C$53,2,FALSE))</f>
        <v/>
      </c>
      <c r="P63" s="243"/>
      <c r="Q63" s="248"/>
      <c r="R63" s="178"/>
      <c r="S63" s="224"/>
      <c r="T63" s="222"/>
    </row>
    <row r="64" spans="1:20" x14ac:dyDescent="0.3">
      <c r="A64" s="60"/>
      <c r="B64" s="91" t="str">
        <f>IF(A64="","",VLOOKUP(A64,'Codes déchets'!$B$4:$C$41,2,FALSE))</f>
        <v/>
      </c>
      <c r="C64" s="227"/>
      <c r="D64" s="231"/>
      <c r="E64" s="174"/>
      <c r="F64" s="235"/>
      <c r="G64" s="175"/>
      <c r="H64" s="251"/>
      <c r="I64" s="254"/>
      <c r="J64" s="231"/>
      <c r="K64" s="174"/>
      <c r="L64" s="235"/>
      <c r="M64" s="175"/>
      <c r="N64" s="235"/>
      <c r="O64" s="54" t="str">
        <f>IF(N64="","",VLOOKUP(N64,'Codes Traitement'!$B$40:$C$53,2,FALSE))</f>
        <v/>
      </c>
      <c r="P64" s="243"/>
      <c r="Q64" s="248"/>
      <c r="R64" s="178"/>
      <c r="S64" s="224"/>
      <c r="T64" s="222"/>
    </row>
    <row r="65" spans="1:20" x14ac:dyDescent="0.3">
      <c r="A65" s="60"/>
      <c r="B65" s="91" t="str">
        <f>IF(A65="","",VLOOKUP(A65,'Codes déchets'!$B$4:$C$41,2,FALSE))</f>
        <v/>
      </c>
      <c r="C65" s="227"/>
      <c r="D65" s="231"/>
      <c r="E65" s="174"/>
      <c r="F65" s="235"/>
      <c r="G65" s="175"/>
      <c r="H65" s="251"/>
      <c r="I65" s="254"/>
      <c r="J65" s="231"/>
      <c r="K65" s="174"/>
      <c r="L65" s="235"/>
      <c r="M65" s="175"/>
      <c r="N65" s="235"/>
      <c r="O65" s="54" t="str">
        <f>IF(N65="","",VLOOKUP(N65,'Codes Traitement'!$B$40:$C$53,2,FALSE))</f>
        <v/>
      </c>
      <c r="P65" s="243"/>
      <c r="Q65" s="248"/>
      <c r="R65" s="178"/>
      <c r="S65" s="224"/>
      <c r="T65" s="222"/>
    </row>
    <row r="66" spans="1:20" x14ac:dyDescent="0.3">
      <c r="A66" s="60"/>
      <c r="B66" s="91" t="str">
        <f>IF(A66="","",VLOOKUP(A66,'Codes déchets'!$B$4:$C$41,2,FALSE))</f>
        <v/>
      </c>
      <c r="C66" s="227"/>
      <c r="D66" s="231"/>
      <c r="E66" s="174"/>
      <c r="F66" s="235"/>
      <c r="G66" s="175"/>
      <c r="H66" s="251"/>
      <c r="I66" s="254"/>
      <c r="J66" s="231"/>
      <c r="K66" s="174"/>
      <c r="L66" s="235"/>
      <c r="M66" s="175"/>
      <c r="N66" s="235"/>
      <c r="O66" s="54" t="str">
        <f>IF(N66="","",VLOOKUP(N66,'Codes Traitement'!$B$40:$C$53,2,FALSE))</f>
        <v/>
      </c>
      <c r="P66" s="243"/>
      <c r="Q66" s="248"/>
      <c r="R66" s="178"/>
      <c r="S66" s="224"/>
      <c r="T66" s="222"/>
    </row>
    <row r="67" spans="1:20" x14ac:dyDescent="0.3">
      <c r="A67" s="60"/>
      <c r="B67" s="91" t="str">
        <f>IF(A67="","",VLOOKUP(A67,'Codes déchets'!$B$4:$C$41,2,FALSE))</f>
        <v/>
      </c>
      <c r="C67" s="227"/>
      <c r="D67" s="231"/>
      <c r="E67" s="174"/>
      <c r="F67" s="235"/>
      <c r="G67" s="175"/>
      <c r="H67" s="251"/>
      <c r="I67" s="254"/>
      <c r="J67" s="231"/>
      <c r="K67" s="174"/>
      <c r="L67" s="235"/>
      <c r="M67" s="175"/>
      <c r="N67" s="235"/>
      <c r="O67" s="54" t="str">
        <f>IF(N67="","",VLOOKUP(N67,'Codes Traitement'!$B$40:$C$53,2,FALSE))</f>
        <v/>
      </c>
      <c r="P67" s="243"/>
      <c r="Q67" s="248"/>
      <c r="R67" s="178"/>
      <c r="S67" s="224"/>
      <c r="T67" s="222"/>
    </row>
    <row r="68" spans="1:20" x14ac:dyDescent="0.3">
      <c r="A68" s="60"/>
      <c r="B68" s="91" t="str">
        <f>IF(A68="","",VLOOKUP(A68,'Codes déchets'!$B$4:$C$41,2,FALSE))</f>
        <v/>
      </c>
      <c r="C68" s="227"/>
      <c r="D68" s="231"/>
      <c r="E68" s="174"/>
      <c r="F68" s="235"/>
      <c r="G68" s="175"/>
      <c r="H68" s="251"/>
      <c r="I68" s="254"/>
      <c r="J68" s="231"/>
      <c r="K68" s="174"/>
      <c r="L68" s="235"/>
      <c r="M68" s="175"/>
      <c r="N68" s="235"/>
      <c r="O68" s="54" t="str">
        <f>IF(N68="","",VLOOKUP(N68,'Codes Traitement'!$B$40:$C$53,2,FALSE))</f>
        <v/>
      </c>
      <c r="P68" s="243"/>
      <c r="Q68" s="248"/>
      <c r="R68" s="178"/>
      <c r="S68" s="224"/>
      <c r="T68" s="222"/>
    </row>
    <row r="69" spans="1:20" x14ac:dyDescent="0.3">
      <c r="A69" s="60"/>
      <c r="B69" s="91" t="str">
        <f>IF(A69="","",VLOOKUP(A69,'Codes déchets'!$B$4:$C$41,2,FALSE))</f>
        <v/>
      </c>
      <c r="C69" s="227"/>
      <c r="D69" s="231"/>
      <c r="E69" s="174"/>
      <c r="F69" s="235"/>
      <c r="G69" s="175"/>
      <c r="H69" s="251"/>
      <c r="I69" s="254"/>
      <c r="J69" s="231"/>
      <c r="K69" s="174"/>
      <c r="L69" s="235"/>
      <c r="M69" s="175"/>
      <c r="N69" s="235"/>
      <c r="O69" s="54" t="str">
        <f>IF(N69="","",VLOOKUP(N69,'Codes Traitement'!$B$40:$C$53,2,FALSE))</f>
        <v/>
      </c>
      <c r="P69" s="243"/>
      <c r="Q69" s="248"/>
      <c r="R69" s="178"/>
      <c r="S69" s="224"/>
      <c r="T69" s="222"/>
    </row>
    <row r="70" spans="1:20" x14ac:dyDescent="0.3">
      <c r="A70" s="60"/>
      <c r="B70" s="91" t="str">
        <f>IF(A70="","",VLOOKUP(A70,'Codes déchets'!$B$4:$C$41,2,FALSE))</f>
        <v/>
      </c>
      <c r="C70" s="227"/>
      <c r="D70" s="231"/>
      <c r="E70" s="174"/>
      <c r="F70" s="235"/>
      <c r="G70" s="175"/>
      <c r="H70" s="251"/>
      <c r="I70" s="254"/>
      <c r="J70" s="231"/>
      <c r="K70" s="174"/>
      <c r="L70" s="235"/>
      <c r="M70" s="175"/>
      <c r="N70" s="235"/>
      <c r="O70" s="54" t="str">
        <f>IF(N70="","",VLOOKUP(N70,'Codes Traitement'!$B$40:$C$53,2,FALSE))</f>
        <v/>
      </c>
      <c r="P70" s="243"/>
      <c r="Q70" s="248"/>
      <c r="R70" s="178"/>
      <c r="S70" s="224"/>
      <c r="T70" s="222"/>
    </row>
    <row r="71" spans="1:20" x14ac:dyDescent="0.3">
      <c r="A71" s="60"/>
      <c r="B71" s="91" t="str">
        <f>IF(A71="","",VLOOKUP(A71,'Codes déchets'!$B$4:$C$41,2,FALSE))</f>
        <v/>
      </c>
      <c r="C71" s="227"/>
      <c r="D71" s="231"/>
      <c r="E71" s="174"/>
      <c r="F71" s="235"/>
      <c r="G71" s="175"/>
      <c r="H71" s="251"/>
      <c r="I71" s="254"/>
      <c r="J71" s="231"/>
      <c r="K71" s="174"/>
      <c r="L71" s="235"/>
      <c r="M71" s="175"/>
      <c r="N71" s="235"/>
      <c r="O71" s="54" t="str">
        <f>IF(N71="","",VLOOKUP(N71,'Codes Traitement'!$B$40:$C$53,2,FALSE))</f>
        <v/>
      </c>
      <c r="P71" s="243"/>
      <c r="Q71" s="248"/>
      <c r="R71" s="178"/>
      <c r="S71" s="224"/>
      <c r="T71" s="222"/>
    </row>
    <row r="72" spans="1:20" x14ac:dyDescent="0.3">
      <c r="A72" s="60"/>
      <c r="B72" s="91" t="str">
        <f>IF(A72="","",VLOOKUP(A72,'Codes déchets'!$B$4:$C$41,2,FALSE))</f>
        <v/>
      </c>
      <c r="C72" s="227"/>
      <c r="D72" s="231"/>
      <c r="E72" s="174"/>
      <c r="F72" s="235"/>
      <c r="G72" s="175"/>
      <c r="H72" s="251"/>
      <c r="I72" s="254"/>
      <c r="J72" s="231"/>
      <c r="K72" s="174"/>
      <c r="L72" s="235"/>
      <c r="M72" s="175"/>
      <c r="N72" s="235"/>
      <c r="O72" s="54" t="str">
        <f>IF(N72="","",VLOOKUP(N72,'Codes Traitement'!$B$40:$C$53,2,FALSE))</f>
        <v/>
      </c>
      <c r="P72" s="243"/>
      <c r="Q72" s="248"/>
      <c r="R72" s="178"/>
      <c r="S72" s="224"/>
      <c r="T72" s="222"/>
    </row>
    <row r="73" spans="1:20" x14ac:dyDescent="0.3">
      <c r="A73" s="60"/>
      <c r="B73" s="91" t="str">
        <f>IF(A73="","",VLOOKUP(A73,'Codes déchets'!$B$4:$C$41,2,FALSE))</f>
        <v/>
      </c>
      <c r="C73" s="227"/>
      <c r="D73" s="231"/>
      <c r="E73" s="174"/>
      <c r="F73" s="235"/>
      <c r="G73" s="175"/>
      <c r="H73" s="251"/>
      <c r="I73" s="254"/>
      <c r="J73" s="231"/>
      <c r="K73" s="174"/>
      <c r="L73" s="235"/>
      <c r="M73" s="175"/>
      <c r="N73" s="235"/>
      <c r="O73" s="54" t="str">
        <f>IF(N73="","",VLOOKUP(N73,'Codes Traitement'!$B$40:$C$53,2,FALSE))</f>
        <v/>
      </c>
      <c r="P73" s="243"/>
      <c r="Q73" s="248"/>
      <c r="R73" s="178"/>
      <c r="S73" s="224"/>
      <c r="T73" s="222"/>
    </row>
    <row r="74" spans="1:20" x14ac:dyDescent="0.3">
      <c r="A74" s="60"/>
      <c r="B74" s="91" t="str">
        <f>IF(A74="","",VLOOKUP(A74,'Codes déchets'!$B$4:$C$41,2,FALSE))</f>
        <v/>
      </c>
      <c r="C74" s="227"/>
      <c r="D74" s="231"/>
      <c r="E74" s="174"/>
      <c r="F74" s="235"/>
      <c r="G74" s="175"/>
      <c r="H74" s="251"/>
      <c r="I74" s="254"/>
      <c r="J74" s="231"/>
      <c r="K74" s="174"/>
      <c r="L74" s="235"/>
      <c r="M74" s="175"/>
      <c r="N74" s="235"/>
      <c r="O74" s="54" t="str">
        <f>IF(N74="","",VLOOKUP(N74,'Codes Traitement'!$B$40:$C$53,2,FALSE))</f>
        <v/>
      </c>
      <c r="P74" s="243"/>
      <c r="Q74" s="248"/>
      <c r="R74" s="178"/>
      <c r="S74" s="224"/>
      <c r="T74" s="222"/>
    </row>
    <row r="75" spans="1:20" x14ac:dyDescent="0.3">
      <c r="A75" s="60"/>
      <c r="B75" s="91" t="str">
        <f>IF(A75="","",VLOOKUP(A75,'Codes déchets'!$B$4:$C$41,2,FALSE))</f>
        <v/>
      </c>
      <c r="C75" s="227"/>
      <c r="D75" s="231"/>
      <c r="E75" s="174"/>
      <c r="F75" s="235"/>
      <c r="G75" s="175"/>
      <c r="H75" s="251"/>
      <c r="I75" s="254"/>
      <c r="J75" s="231"/>
      <c r="K75" s="174"/>
      <c r="L75" s="235"/>
      <c r="M75" s="175"/>
      <c r="N75" s="235"/>
      <c r="O75" s="54" t="str">
        <f>IF(N75="","",VLOOKUP(N75,'Codes Traitement'!$B$40:$C$53,2,FALSE))</f>
        <v/>
      </c>
      <c r="P75" s="243"/>
      <c r="Q75" s="248"/>
      <c r="R75" s="178"/>
      <c r="S75" s="224"/>
      <c r="T75" s="222"/>
    </row>
    <row r="76" spans="1:20" x14ac:dyDescent="0.3">
      <c r="A76" s="60"/>
      <c r="B76" s="91" t="str">
        <f>IF(A76="","",VLOOKUP(A76,'Codes déchets'!$B$4:$C$41,2,FALSE))</f>
        <v/>
      </c>
      <c r="C76" s="227"/>
      <c r="D76" s="231"/>
      <c r="E76" s="174"/>
      <c r="F76" s="235"/>
      <c r="G76" s="175"/>
      <c r="H76" s="251"/>
      <c r="I76" s="254"/>
      <c r="J76" s="231"/>
      <c r="K76" s="174"/>
      <c r="L76" s="235"/>
      <c r="M76" s="175"/>
      <c r="N76" s="235"/>
      <c r="O76" s="54" t="str">
        <f>IF(N76="","",VLOOKUP(N76,'Codes Traitement'!$B$40:$C$53,2,FALSE))</f>
        <v/>
      </c>
      <c r="P76" s="243"/>
      <c r="Q76" s="248"/>
      <c r="R76" s="178"/>
      <c r="S76" s="224"/>
      <c r="T76" s="222"/>
    </row>
    <row r="77" spans="1:20" x14ac:dyDescent="0.3">
      <c r="A77" s="60"/>
      <c r="B77" s="91" t="str">
        <f>IF(A77="","",VLOOKUP(A77,'Codes déchets'!$B$4:$C$41,2,FALSE))</f>
        <v/>
      </c>
      <c r="C77" s="227"/>
      <c r="D77" s="231"/>
      <c r="E77" s="174"/>
      <c r="F77" s="235"/>
      <c r="G77" s="175"/>
      <c r="H77" s="251"/>
      <c r="I77" s="254"/>
      <c r="J77" s="231"/>
      <c r="K77" s="174"/>
      <c r="L77" s="235"/>
      <c r="M77" s="175"/>
      <c r="N77" s="235"/>
      <c r="O77" s="54" t="str">
        <f>IF(N77="","",VLOOKUP(N77,'Codes Traitement'!$B$40:$C$53,2,FALSE))</f>
        <v/>
      </c>
      <c r="P77" s="243"/>
      <c r="Q77" s="248"/>
      <c r="R77" s="178"/>
      <c r="S77" s="224"/>
      <c r="T77" s="222"/>
    </row>
    <row r="78" spans="1:20" x14ac:dyDescent="0.3">
      <c r="A78" s="60"/>
      <c r="B78" s="91" t="str">
        <f>IF(A78="","",VLOOKUP(A78,'Codes déchets'!$B$4:$C$41,2,FALSE))</f>
        <v/>
      </c>
      <c r="C78" s="227"/>
      <c r="D78" s="231"/>
      <c r="E78" s="174"/>
      <c r="F78" s="235"/>
      <c r="G78" s="175"/>
      <c r="H78" s="251"/>
      <c r="I78" s="254"/>
      <c r="J78" s="231"/>
      <c r="K78" s="174"/>
      <c r="L78" s="235"/>
      <c r="M78" s="175"/>
      <c r="N78" s="235"/>
      <c r="O78" s="54" t="str">
        <f>IF(N78="","",VLOOKUP(N78,'Codes Traitement'!$B$40:$C$53,2,FALSE))</f>
        <v/>
      </c>
      <c r="P78" s="243"/>
      <c r="Q78" s="248"/>
      <c r="R78" s="178"/>
      <c r="S78" s="224"/>
      <c r="T78" s="222"/>
    </row>
    <row r="79" spans="1:20" x14ac:dyDescent="0.3">
      <c r="A79" s="60"/>
      <c r="B79" s="91" t="str">
        <f>IF(A79="","",VLOOKUP(A79,'Codes déchets'!$B$4:$C$41,2,FALSE))</f>
        <v/>
      </c>
      <c r="C79" s="227"/>
      <c r="D79" s="231"/>
      <c r="E79" s="174"/>
      <c r="F79" s="235"/>
      <c r="G79" s="175"/>
      <c r="H79" s="251"/>
      <c r="I79" s="254"/>
      <c r="J79" s="231"/>
      <c r="K79" s="174"/>
      <c r="L79" s="235"/>
      <c r="M79" s="175"/>
      <c r="N79" s="235"/>
      <c r="O79" s="54" t="str">
        <f>IF(N79="","",VLOOKUP(N79,'Codes Traitement'!$B$40:$C$53,2,FALSE))</f>
        <v/>
      </c>
      <c r="P79" s="243"/>
      <c r="Q79" s="248"/>
      <c r="R79" s="178"/>
      <c r="S79" s="224"/>
      <c r="T79" s="222"/>
    </row>
    <row r="80" spans="1:20" x14ac:dyDescent="0.3">
      <c r="A80" s="60"/>
      <c r="B80" s="91" t="str">
        <f>IF(A80="","",VLOOKUP(A80,'Codes déchets'!$B$4:$C$41,2,FALSE))</f>
        <v/>
      </c>
      <c r="C80" s="227"/>
      <c r="D80" s="231"/>
      <c r="E80" s="174"/>
      <c r="F80" s="235"/>
      <c r="G80" s="175"/>
      <c r="H80" s="251"/>
      <c r="I80" s="254"/>
      <c r="J80" s="231"/>
      <c r="K80" s="174"/>
      <c r="L80" s="235"/>
      <c r="M80" s="175"/>
      <c r="N80" s="235"/>
      <c r="O80" s="54" t="str">
        <f>IF(N80="","",VLOOKUP(N80,'Codes Traitement'!$B$40:$C$53,2,FALSE))</f>
        <v/>
      </c>
      <c r="P80" s="243"/>
      <c r="Q80" s="248"/>
      <c r="R80" s="178"/>
      <c r="S80" s="224"/>
      <c r="T80" s="222"/>
    </row>
    <row r="81" spans="1:20" x14ac:dyDescent="0.3">
      <c r="A81" s="60"/>
      <c r="B81" s="91" t="str">
        <f>IF(A81="","",VLOOKUP(A81,'Codes déchets'!$B$4:$C$41,2,FALSE))</f>
        <v/>
      </c>
      <c r="C81" s="227"/>
      <c r="D81" s="231"/>
      <c r="E81" s="174"/>
      <c r="F81" s="235"/>
      <c r="G81" s="175"/>
      <c r="H81" s="251"/>
      <c r="I81" s="254"/>
      <c r="J81" s="231"/>
      <c r="K81" s="174"/>
      <c r="L81" s="235"/>
      <c r="M81" s="175"/>
      <c r="N81" s="235"/>
      <c r="O81" s="54" t="str">
        <f>IF(N81="","",VLOOKUP(N81,'Codes Traitement'!$B$40:$C$53,2,FALSE))</f>
        <v/>
      </c>
      <c r="P81" s="243"/>
      <c r="Q81" s="248"/>
      <c r="R81" s="178"/>
      <c r="S81" s="224"/>
      <c r="T81" s="222"/>
    </row>
    <row r="82" spans="1:20" x14ac:dyDescent="0.3">
      <c r="A82" s="60"/>
      <c r="B82" s="91" t="str">
        <f>IF(A82="","",VLOOKUP(A82,'Codes déchets'!$B$4:$C$41,2,FALSE))</f>
        <v/>
      </c>
      <c r="C82" s="227"/>
      <c r="D82" s="231"/>
      <c r="E82" s="174"/>
      <c r="F82" s="235"/>
      <c r="G82" s="175"/>
      <c r="H82" s="251"/>
      <c r="I82" s="254"/>
      <c r="J82" s="231"/>
      <c r="K82" s="174"/>
      <c r="L82" s="235"/>
      <c r="M82" s="175"/>
      <c r="N82" s="235"/>
      <c r="O82" s="54" t="str">
        <f>IF(N82="","",VLOOKUP(N82,'Codes Traitement'!$B$40:$C$53,2,FALSE))</f>
        <v/>
      </c>
      <c r="P82" s="243"/>
      <c r="Q82" s="248"/>
      <c r="R82" s="178"/>
      <c r="S82" s="224"/>
      <c r="T82" s="222"/>
    </row>
    <row r="83" spans="1:20" x14ac:dyDescent="0.3">
      <c r="A83" s="60"/>
      <c r="B83" s="91" t="str">
        <f>IF(A83="","",VLOOKUP(A83,'Codes déchets'!$B$4:$C$41,2,FALSE))</f>
        <v/>
      </c>
      <c r="C83" s="227"/>
      <c r="D83" s="231"/>
      <c r="E83" s="174"/>
      <c r="F83" s="235"/>
      <c r="G83" s="175"/>
      <c r="H83" s="251"/>
      <c r="I83" s="254"/>
      <c r="J83" s="231"/>
      <c r="K83" s="174"/>
      <c r="L83" s="235"/>
      <c r="M83" s="175"/>
      <c r="N83" s="235"/>
      <c r="O83" s="54" t="str">
        <f>IF(N83="","",VLOOKUP(N83,'Codes Traitement'!$B$40:$C$53,2,FALSE))</f>
        <v/>
      </c>
      <c r="P83" s="243"/>
      <c r="Q83" s="248"/>
      <c r="R83" s="178"/>
      <c r="S83" s="224"/>
      <c r="T83" s="222"/>
    </row>
    <row r="84" spans="1:20" x14ac:dyDescent="0.3">
      <c r="A84" s="60"/>
      <c r="B84" s="91" t="str">
        <f>IF(A84="","",VLOOKUP(A84,'Codes déchets'!$B$4:$C$41,2,FALSE))</f>
        <v/>
      </c>
      <c r="C84" s="227"/>
      <c r="D84" s="231"/>
      <c r="E84" s="174"/>
      <c r="F84" s="235"/>
      <c r="G84" s="175"/>
      <c r="H84" s="251"/>
      <c r="I84" s="254"/>
      <c r="J84" s="231"/>
      <c r="K84" s="174"/>
      <c r="L84" s="235"/>
      <c r="M84" s="175"/>
      <c r="N84" s="235"/>
      <c r="O84" s="54" t="str">
        <f>IF(N84="","",VLOOKUP(N84,'Codes Traitement'!$B$40:$C$53,2,FALSE))</f>
        <v/>
      </c>
      <c r="P84" s="243"/>
      <c r="Q84" s="248"/>
      <c r="R84" s="178"/>
      <c r="S84" s="224"/>
      <c r="T84" s="222"/>
    </row>
    <row r="85" spans="1:20" x14ac:dyDescent="0.3">
      <c r="A85" s="60"/>
      <c r="B85" s="91" t="str">
        <f>IF(A85="","",VLOOKUP(A85,'Codes déchets'!$B$4:$C$41,2,FALSE))</f>
        <v/>
      </c>
      <c r="C85" s="227"/>
      <c r="D85" s="231"/>
      <c r="E85" s="174"/>
      <c r="F85" s="235"/>
      <c r="G85" s="175"/>
      <c r="H85" s="251"/>
      <c r="I85" s="254"/>
      <c r="J85" s="231"/>
      <c r="K85" s="174"/>
      <c r="L85" s="235"/>
      <c r="M85" s="175"/>
      <c r="N85" s="235"/>
      <c r="O85" s="54" t="str">
        <f>IF(N85="","",VLOOKUP(N85,'Codes Traitement'!$B$40:$C$53,2,FALSE))</f>
        <v/>
      </c>
      <c r="P85" s="243"/>
      <c r="Q85" s="248"/>
      <c r="R85" s="178"/>
      <c r="S85" s="224"/>
      <c r="T85" s="222"/>
    </row>
    <row r="86" spans="1:20" x14ac:dyDescent="0.3">
      <c r="A86" s="60"/>
      <c r="B86" s="91" t="str">
        <f>IF(A86="","",VLOOKUP(A86,'Codes déchets'!$B$4:$C$41,2,FALSE))</f>
        <v/>
      </c>
      <c r="C86" s="227"/>
      <c r="D86" s="231"/>
      <c r="E86" s="174"/>
      <c r="F86" s="235"/>
      <c r="G86" s="175"/>
      <c r="H86" s="251"/>
      <c r="I86" s="254"/>
      <c r="J86" s="231"/>
      <c r="K86" s="174"/>
      <c r="L86" s="235"/>
      <c r="M86" s="175"/>
      <c r="N86" s="235"/>
      <c r="O86" s="54" t="str">
        <f>IF(N86="","",VLOOKUP(N86,'Codes Traitement'!$B$40:$C$53,2,FALSE))</f>
        <v/>
      </c>
      <c r="P86" s="243"/>
      <c r="Q86" s="248"/>
      <c r="R86" s="178"/>
      <c r="S86" s="224"/>
      <c r="T86" s="222"/>
    </row>
    <row r="87" spans="1:20" x14ac:dyDescent="0.3">
      <c r="A87" s="60"/>
      <c r="B87" s="91" t="str">
        <f>IF(A87="","",VLOOKUP(A87,'Codes déchets'!$B$4:$C$41,2,FALSE))</f>
        <v/>
      </c>
      <c r="C87" s="227"/>
      <c r="D87" s="231"/>
      <c r="E87" s="174"/>
      <c r="F87" s="235"/>
      <c r="G87" s="175"/>
      <c r="H87" s="251"/>
      <c r="I87" s="254"/>
      <c r="J87" s="231"/>
      <c r="K87" s="174"/>
      <c r="L87" s="235"/>
      <c r="M87" s="175"/>
      <c r="N87" s="235"/>
      <c r="O87" s="54" t="str">
        <f>IF(N87="","",VLOOKUP(N87,'Codes Traitement'!$B$40:$C$53,2,FALSE))</f>
        <v/>
      </c>
      <c r="P87" s="243"/>
      <c r="Q87" s="248"/>
      <c r="R87" s="178"/>
      <c r="S87" s="224"/>
      <c r="T87" s="222"/>
    </row>
    <row r="88" spans="1:20" x14ac:dyDescent="0.3">
      <c r="A88" s="60"/>
      <c r="B88" s="91" t="str">
        <f>IF(A88="","",VLOOKUP(A88,'Codes déchets'!$B$4:$C$41,2,FALSE))</f>
        <v/>
      </c>
      <c r="C88" s="227"/>
      <c r="D88" s="231"/>
      <c r="E88" s="174"/>
      <c r="F88" s="235"/>
      <c r="G88" s="175"/>
      <c r="H88" s="251"/>
      <c r="I88" s="254"/>
      <c r="J88" s="231"/>
      <c r="K88" s="174"/>
      <c r="L88" s="235"/>
      <c r="M88" s="175"/>
      <c r="N88" s="235"/>
      <c r="O88" s="54" t="str">
        <f>IF(N88="","",VLOOKUP(N88,'Codes Traitement'!$B$40:$C$53,2,FALSE))</f>
        <v/>
      </c>
      <c r="P88" s="243"/>
      <c r="Q88" s="248"/>
      <c r="R88" s="178"/>
      <c r="S88" s="224"/>
      <c r="T88" s="222"/>
    </row>
    <row r="89" spans="1:20" x14ac:dyDescent="0.3">
      <c r="A89" s="60"/>
      <c r="B89" s="91" t="str">
        <f>IF(A89="","",VLOOKUP(A89,'Codes déchets'!$B$4:$C$41,2,FALSE))</f>
        <v/>
      </c>
      <c r="C89" s="227"/>
      <c r="D89" s="231"/>
      <c r="E89" s="174"/>
      <c r="F89" s="235"/>
      <c r="G89" s="175"/>
      <c r="H89" s="251"/>
      <c r="I89" s="254"/>
      <c r="J89" s="231"/>
      <c r="K89" s="174"/>
      <c r="L89" s="235"/>
      <c r="M89" s="175"/>
      <c r="N89" s="235"/>
      <c r="O89" s="54" t="str">
        <f>IF(N89="","",VLOOKUP(N89,'Codes Traitement'!$B$40:$C$53,2,FALSE))</f>
        <v/>
      </c>
      <c r="P89" s="243"/>
      <c r="Q89" s="248"/>
      <c r="R89" s="178"/>
      <c r="S89" s="224"/>
      <c r="T89" s="222"/>
    </row>
    <row r="90" spans="1:20" x14ac:dyDescent="0.3">
      <c r="A90" s="60"/>
      <c r="B90" s="91" t="str">
        <f>IF(A90="","",VLOOKUP(A90,'Codes déchets'!$B$4:$C$41,2,FALSE))</f>
        <v/>
      </c>
      <c r="C90" s="227"/>
      <c r="D90" s="231"/>
      <c r="E90" s="174"/>
      <c r="F90" s="235"/>
      <c r="G90" s="175"/>
      <c r="H90" s="251"/>
      <c r="I90" s="254"/>
      <c r="J90" s="231"/>
      <c r="K90" s="174"/>
      <c r="L90" s="235"/>
      <c r="M90" s="175"/>
      <c r="N90" s="235"/>
      <c r="O90" s="54" t="str">
        <f>IF(N90="","",VLOOKUP(N90,'Codes Traitement'!$B$40:$C$53,2,FALSE))</f>
        <v/>
      </c>
      <c r="P90" s="243"/>
      <c r="Q90" s="248"/>
      <c r="R90" s="178"/>
      <c r="S90" s="224"/>
      <c r="T90" s="222"/>
    </row>
    <row r="91" spans="1:20" ht="15" thickBot="1" x14ac:dyDescent="0.35">
      <c r="A91" s="208"/>
      <c r="B91" s="209" t="str">
        <f>IF(A91="","",VLOOKUP(A91,'Codes déchets'!$B$4:$C$41,2,FALSE))</f>
        <v/>
      </c>
      <c r="C91" s="228"/>
      <c r="D91" s="232"/>
      <c r="E91" s="213"/>
      <c r="F91" s="236"/>
      <c r="G91" s="214"/>
      <c r="H91" s="252"/>
      <c r="I91" s="255"/>
      <c r="J91" s="232"/>
      <c r="K91" s="213"/>
      <c r="L91" s="236"/>
      <c r="M91" s="214"/>
      <c r="N91" s="236"/>
      <c r="O91" s="217" t="str">
        <f>IF(N91="","",VLOOKUP(N91,'Codes Traitement'!$B$40:$C$53,2,FALSE))</f>
        <v/>
      </c>
      <c r="P91" s="244"/>
      <c r="Q91" s="249"/>
      <c r="R91" s="246"/>
      <c r="S91" s="224"/>
      <c r="T91" s="223"/>
    </row>
    <row r="94" spans="1:20" ht="15.6" x14ac:dyDescent="0.3">
      <c r="A94" s="303" t="str">
        <f>B4</f>
        <v>CNAM de Rennes</v>
      </c>
      <c r="B94" s="303"/>
      <c r="C94" s="303"/>
      <c r="D94" s="303"/>
      <c r="E94" s="303"/>
    </row>
    <row r="95" spans="1:20" ht="15.6" x14ac:dyDescent="0.3">
      <c r="A95" s="267" t="s">
        <v>285</v>
      </c>
      <c r="B95" s="267"/>
      <c r="C95" s="268"/>
      <c r="D95" s="80">
        <f>J3</f>
        <v>2025</v>
      </c>
      <c r="E95" s="108">
        <f>SUM(E96:E132)</f>
        <v>0</v>
      </c>
    </row>
    <row r="96" spans="1:20" x14ac:dyDescent="0.3">
      <c r="A96" s="269" t="str">
        <f>'Codes déchets'!B5</f>
        <v>ampoules sans mercure (led, incandescence, halogènes, etc.)</v>
      </c>
      <c r="B96" s="269"/>
      <c r="C96" s="269"/>
      <c r="D96" s="270"/>
      <c r="E96" s="109">
        <f t="shared" ref="E96:E132" si="0">SUMPRODUCT(SUMIF($A$12:$A$91,A96,$C$12:$C$91))</f>
        <v>0</v>
      </c>
    </row>
    <row r="97" spans="1:5" ht="30" customHeight="1" x14ac:dyDescent="0.3">
      <c r="A97" s="271" t="str">
        <f>'Codes déchets'!B6</f>
        <v>ampoules avec mercure (tubes fluo., lampes à diode, à décharge, fluocompactes)</v>
      </c>
      <c r="B97" s="271"/>
      <c r="C97" s="271"/>
      <c r="D97" s="272"/>
      <c r="E97" s="110">
        <f t="shared" si="0"/>
        <v>0</v>
      </c>
    </row>
    <row r="98" spans="1:5" x14ac:dyDescent="0.3">
      <c r="A98" s="269" t="str">
        <f>'Codes déchets'!B7</f>
        <v>bouchons plastique</v>
      </c>
      <c r="B98" s="269"/>
      <c r="C98" s="269"/>
      <c r="D98" s="270"/>
      <c r="E98" s="109">
        <f t="shared" si="0"/>
        <v>0</v>
      </c>
    </row>
    <row r="99" spans="1:5" x14ac:dyDescent="0.3">
      <c r="A99" s="269" t="str">
        <f>'Codes déchets'!B8</f>
        <v>boues hydrocarbures</v>
      </c>
      <c r="B99" s="269"/>
      <c r="C99" s="269"/>
      <c r="D99" s="270"/>
      <c r="E99" s="109">
        <f t="shared" si="0"/>
        <v>0</v>
      </c>
    </row>
    <row r="100" spans="1:5" x14ac:dyDescent="0.3">
      <c r="A100" s="266" t="str">
        <f>'Codes déchets'!B9</f>
        <v>déchets COVID (masques, mouchoirs, lingettes, etc.)</v>
      </c>
      <c r="B100" s="266"/>
      <c r="C100" s="266"/>
      <c r="D100" s="266"/>
      <c r="E100" s="109">
        <f t="shared" si="0"/>
        <v>0</v>
      </c>
    </row>
    <row r="101" spans="1:5" x14ac:dyDescent="0.3">
      <c r="A101" s="266" t="str">
        <f>'Codes déchets'!B10</f>
        <v>cartons</v>
      </c>
      <c r="B101" s="266"/>
      <c r="C101" s="266"/>
      <c r="D101" s="266"/>
      <c r="E101" s="109">
        <f t="shared" si="0"/>
        <v>0</v>
      </c>
    </row>
    <row r="102" spans="1:5" ht="29.25" customHeight="1" x14ac:dyDescent="0.3">
      <c r="A102" s="271" t="str">
        <f>'Codes déchets'!B11</f>
        <v>déchets chantier (terre, gravas, béton, brique, céramique, tuile, placo, isolation, etc.)</v>
      </c>
      <c r="B102" s="271"/>
      <c r="C102" s="271"/>
      <c r="D102" s="272"/>
      <c r="E102" s="110">
        <f t="shared" si="0"/>
        <v>0</v>
      </c>
    </row>
    <row r="103" spans="1:5" x14ac:dyDescent="0.3">
      <c r="A103" s="266" t="str">
        <f>'Codes déchets'!B12</f>
        <v>déchets chantier (produits bitumineux)</v>
      </c>
      <c r="B103" s="266"/>
      <c r="C103" s="266"/>
      <c r="D103" s="266"/>
      <c r="E103" s="109">
        <f t="shared" si="0"/>
        <v>0</v>
      </c>
    </row>
    <row r="104" spans="1:5" x14ac:dyDescent="0.3">
      <c r="A104" s="266" t="str">
        <f>'Codes déchets'!B13</f>
        <v>déchets d'équipements électriques ou électroniques (DEEE)</v>
      </c>
      <c r="B104" s="266"/>
      <c r="C104" s="266"/>
      <c r="D104" s="266"/>
      <c r="E104" s="109">
        <f t="shared" si="0"/>
        <v>0</v>
      </c>
    </row>
    <row r="105" spans="1:5" x14ac:dyDescent="0.3">
      <c r="A105" s="266" t="str">
        <f>'Codes déchets'!B14</f>
        <v>déchets de cuisine (biodéchets)</v>
      </c>
      <c r="B105" s="266"/>
      <c r="C105" s="266"/>
      <c r="D105" s="266"/>
      <c r="E105" s="109">
        <f t="shared" si="0"/>
        <v>0</v>
      </c>
    </row>
    <row r="106" spans="1:5" x14ac:dyDescent="0.3">
      <c r="A106" s="266" t="str">
        <f>'Codes déchets'!B15</f>
        <v>déchets de solvants organiques</v>
      </c>
      <c r="B106" s="266"/>
      <c r="C106" s="266"/>
      <c r="D106" s="266"/>
      <c r="E106" s="109">
        <f t="shared" si="0"/>
        <v>0</v>
      </c>
    </row>
    <row r="107" spans="1:5" x14ac:dyDescent="0.3">
      <c r="A107" s="266" t="str">
        <f>'Codes déchets'!B16</f>
        <v>déchets des soins médicaux (non infectieux)</v>
      </c>
      <c r="B107" s="266"/>
      <c r="C107" s="266"/>
      <c r="D107" s="266"/>
      <c r="E107" s="109">
        <f t="shared" si="0"/>
        <v>0</v>
      </c>
    </row>
    <row r="108" spans="1:5" x14ac:dyDescent="0.3">
      <c r="A108" s="266" t="str">
        <f>'Codes déchets'!B17</f>
        <v>déchets des soins médicaux (infectieux)</v>
      </c>
      <c r="B108" s="266"/>
      <c r="C108" s="266"/>
      <c r="D108" s="266"/>
      <c r="E108" s="109">
        <f t="shared" si="0"/>
        <v>0</v>
      </c>
    </row>
    <row r="109" spans="1:5" x14ac:dyDescent="0.3">
      <c r="A109" s="266" t="str">
        <f>'Codes déchets'!B18</f>
        <v>déchets en mélange (DIB)</v>
      </c>
      <c r="B109" s="266"/>
      <c r="C109" s="266"/>
      <c r="D109" s="266"/>
      <c r="E109" s="109">
        <f t="shared" si="0"/>
        <v>0</v>
      </c>
    </row>
    <row r="110" spans="1:5" x14ac:dyDescent="0.3">
      <c r="A110" s="266" t="str">
        <f>'Codes déchets'!B19</f>
        <v>déchets verts</v>
      </c>
      <c r="B110" s="266"/>
      <c r="C110" s="266"/>
      <c r="D110" s="266"/>
      <c r="E110" s="109">
        <f t="shared" si="0"/>
        <v>0</v>
      </c>
    </row>
    <row r="111" spans="1:5" x14ac:dyDescent="0.3">
      <c r="A111" s="266" t="str">
        <f>'Codes déchets'!B20</f>
        <v>eaux hydrocarburées</v>
      </c>
      <c r="B111" s="266"/>
      <c r="C111" s="266"/>
      <c r="D111" s="266"/>
      <c r="E111" s="109">
        <f t="shared" si="0"/>
        <v>0</v>
      </c>
    </row>
    <row r="112" spans="1:5" x14ac:dyDescent="0.3">
      <c r="A112" s="269" t="str">
        <f>'Codes déchets'!B21</f>
        <v>emballages bois (ex. palettes)</v>
      </c>
      <c r="B112" s="269"/>
      <c r="C112" s="269"/>
      <c r="D112" s="270"/>
      <c r="E112" s="109">
        <f t="shared" si="0"/>
        <v>0</v>
      </c>
    </row>
    <row r="113" spans="1:5" x14ac:dyDescent="0.3">
      <c r="A113" s="266" t="str">
        <f>'Codes déchets'!B22</f>
        <v>emballages papier/carton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déchets'!B23</f>
        <v>emballages métalliques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déchets'!B24</f>
        <v>emballages plastiques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déchets'!B25</f>
        <v>emballages en mélange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déchets'!B26</f>
        <v>encombrants (ex. mobilier)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déchets'!B27</f>
        <v>filtres appareils climatisation/chauffage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déchets'!B28</f>
        <v>fluides frigorigènes (CFC / HCFC / HFC / HFO)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déchets'!B29</f>
        <v>huiles et matières grasses alimentaires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déchets'!B30</f>
        <v>hygiène féminine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déchets'!B31</f>
        <v>matériaux contenant de l'amiante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déchets'!B32</f>
        <v>matières plastiques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déchets'!B33</f>
        <v>mégots de cigarettes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déchets'!B34</f>
        <v>métaux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déchets'!B35</f>
        <v>papier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déchets'!B36</f>
        <v>papier "à plat"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déchets'!B37</f>
        <v>papier confidentiel à détruire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déchets'!B38</f>
        <v>peinture, encres, colles et résines (ex. cartouches encre)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déchets'!B39</f>
        <v>piles alcalines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déchets'!B40</f>
        <v>piles mercure, batteries plomb et accumulateurs nickel-cadmium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déchets'!B41</f>
        <v>verre</v>
      </c>
      <c r="B132" s="266"/>
      <c r="C132" s="266"/>
      <c r="D132" s="266"/>
      <c r="E132" s="109">
        <f t="shared" si="0"/>
        <v>0</v>
      </c>
    </row>
    <row r="133" spans="1:5" x14ac:dyDescent="0.3">
      <c r="A133" s="266"/>
      <c r="B133" s="266"/>
      <c r="C133" s="266"/>
      <c r="D133" s="266"/>
    </row>
    <row r="134" spans="1:5" x14ac:dyDescent="0.3">
      <c r="A134" s="273"/>
      <c r="B134" s="273"/>
      <c r="C134" s="273"/>
      <c r="D134" s="273"/>
    </row>
    <row r="135" spans="1:5" x14ac:dyDescent="0.3">
      <c r="A135" s="273"/>
      <c r="B135" s="273"/>
      <c r="C135" s="273"/>
      <c r="D135" s="273"/>
    </row>
    <row r="136" spans="1:5" x14ac:dyDescent="0.3">
      <c r="A136" s="273"/>
      <c r="B136" s="273"/>
      <c r="C136" s="273"/>
      <c r="D136" s="273"/>
    </row>
  </sheetData>
  <sheetProtection sheet="1" objects="1" scenarios="1"/>
  <mergeCells count="52">
    <mergeCell ref="A133:D133"/>
    <mergeCell ref="A134:D134"/>
    <mergeCell ref="A135:D135"/>
    <mergeCell ref="A136:D136"/>
    <mergeCell ref="A127:D127"/>
    <mergeCell ref="A128:D128"/>
    <mergeCell ref="A129:D129"/>
    <mergeCell ref="A130:D130"/>
    <mergeCell ref="A131:D131"/>
    <mergeCell ref="A132:D132"/>
    <mergeCell ref="A112:D112"/>
    <mergeCell ref="A126:D126"/>
    <mergeCell ref="A114:D114"/>
    <mergeCell ref="A115:D115"/>
    <mergeCell ref="A116:D116"/>
    <mergeCell ref="A117:D117"/>
    <mergeCell ref="A118:D118"/>
    <mergeCell ref="A120:D120"/>
    <mergeCell ref="A121:D121"/>
    <mergeCell ref="A122:D122"/>
    <mergeCell ref="A123:D123"/>
    <mergeCell ref="A124:D124"/>
    <mergeCell ref="A125:D125"/>
    <mergeCell ref="T10:T11"/>
    <mergeCell ref="A94:E94"/>
    <mergeCell ref="A95:C95"/>
    <mergeCell ref="A96:D96"/>
    <mergeCell ref="A97:D97"/>
    <mergeCell ref="H2:K2"/>
    <mergeCell ref="B4:E4"/>
    <mergeCell ref="B6:E6"/>
    <mergeCell ref="B8:E8"/>
    <mergeCell ref="A10:C10"/>
    <mergeCell ref="D10:I10"/>
    <mergeCell ref="J10:R10"/>
    <mergeCell ref="H4:I4"/>
    <mergeCell ref="A99:D99"/>
    <mergeCell ref="A106:D106"/>
    <mergeCell ref="A111:D111"/>
    <mergeCell ref="A119:D119"/>
    <mergeCell ref="A98:D98"/>
    <mergeCell ref="A113:D113"/>
    <mergeCell ref="A100:D100"/>
    <mergeCell ref="A101:D101"/>
    <mergeCell ref="A102:D102"/>
    <mergeCell ref="A103:D103"/>
    <mergeCell ref="A104:D104"/>
    <mergeCell ref="A105:D105"/>
    <mergeCell ref="A107:D107"/>
    <mergeCell ref="A108:D108"/>
    <mergeCell ref="A109:D109"/>
    <mergeCell ref="A110:D110"/>
  </mergeCells>
  <dataValidations count="2">
    <dataValidation type="list" allowBlank="1" showInputMessage="1" showErrorMessage="1" sqref="H12:H91">
      <formula1>"non,oui"</formula1>
    </dataValidation>
    <dataValidation type="list" allowBlank="1" showInputMessage="1" showErrorMessage="1" sqref="A12:A91">
      <formula1>$B$4:$B$29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'Codes Traitement'!$B$40:$B$53</xm:f>
          </x14:formula1>
          <xm:sqref>N12:N91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5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312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313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370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154"/>
      <c r="L12" s="155"/>
      <c r="M12" s="158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154"/>
      <c r="F13" s="155"/>
      <c r="G13" s="157"/>
      <c r="H13" s="88"/>
      <c r="I13" s="102"/>
      <c r="J13" s="48"/>
      <c r="K13" s="49"/>
      <c r="L13" s="50"/>
      <c r="M13" s="157"/>
      <c r="N13" s="155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154"/>
      <c r="F14" s="155"/>
      <c r="G14" s="157"/>
      <c r="H14" s="88"/>
      <c r="I14" s="102"/>
      <c r="J14" s="48"/>
      <c r="K14" s="154"/>
      <c r="L14" s="155"/>
      <c r="M14" s="158"/>
      <c r="N14" s="50"/>
      <c r="O14" s="54" t="str">
        <f>IF(N14="","",VLOOKUP(N14,'Codes Traitement'!$B$40:$C$53,2,FALSE))</f>
        <v/>
      </c>
      <c r="P14" s="151"/>
      <c r="Q14" s="94"/>
      <c r="R14" s="95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154"/>
      <c r="F15" s="155"/>
      <c r="G15" s="157"/>
      <c r="H15" s="88"/>
      <c r="I15" s="102"/>
      <c r="J15" s="48"/>
      <c r="K15" s="154"/>
      <c r="L15" s="155"/>
      <c r="M15" s="157"/>
      <c r="N15" s="155"/>
      <c r="O15" s="54" t="str">
        <f>IF(N15="","",VLOOKUP(N15,'Codes Traitement'!$B$40:$C$53,2,FALSE))</f>
        <v/>
      </c>
      <c r="P15" s="151"/>
      <c r="Q15" s="94"/>
      <c r="R15" s="95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154"/>
      <c r="F16" s="155"/>
      <c r="G16" s="157"/>
      <c r="H16" s="88"/>
      <c r="I16" s="102"/>
      <c r="J16" s="48"/>
      <c r="K16" s="49"/>
      <c r="L16" s="50"/>
      <c r="M16" s="157"/>
      <c r="N16" s="50"/>
      <c r="O16" s="54" t="str">
        <f>IF(N16="","",VLOOKUP(N16,'Codes Traitement'!$B$40:$C$53,2,FALSE))</f>
        <v/>
      </c>
      <c r="P16" s="151"/>
      <c r="Q16" s="94"/>
      <c r="R16" s="95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154"/>
      <c r="F17" s="155"/>
      <c r="G17" s="157"/>
      <c r="H17" s="88"/>
      <c r="I17" s="102"/>
      <c r="J17" s="48"/>
      <c r="K17" s="49"/>
      <c r="L17" s="50"/>
      <c r="M17" s="157"/>
      <c r="N17" s="50"/>
      <c r="O17" s="54" t="str">
        <f>IF(N17="","",VLOOKUP(N17,'Codes Traitement'!$B$40:$C$53,2,FALSE))</f>
        <v/>
      </c>
      <c r="P17" s="151"/>
      <c r="Q17" s="94"/>
      <c r="R17" s="95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154"/>
      <c r="F18" s="155"/>
      <c r="G18" s="157"/>
      <c r="H18" s="88"/>
      <c r="I18" s="102"/>
      <c r="J18" s="48"/>
      <c r="K18" s="49"/>
      <c r="L18" s="155"/>
      <c r="M18" s="157"/>
      <c r="N18" s="155"/>
      <c r="O18" s="54" t="str">
        <f>IF(N18="","",VLOOKUP(N18,'Codes Traitement'!$B$40:$C$53,2,FALSE))</f>
        <v/>
      </c>
      <c r="P18" s="151"/>
      <c r="Q18" s="94"/>
      <c r="R18" s="95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154"/>
      <c r="F19" s="155"/>
      <c r="G19" s="157"/>
      <c r="H19" s="88"/>
      <c r="I19" s="102"/>
      <c r="J19" s="48"/>
      <c r="K19" s="154"/>
      <c r="L19" s="155"/>
      <c r="M19" s="157"/>
      <c r="N19" s="155"/>
      <c r="O19" s="54" t="str">
        <f>IF(N19="","",VLOOKUP(N19,'Codes Traitement'!$B$40:$C$53,2,FALSE))</f>
        <v/>
      </c>
      <c r="P19" s="151"/>
      <c r="Q19" s="94"/>
      <c r="R19" s="95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154"/>
      <c r="F20" s="155"/>
      <c r="G20" s="157"/>
      <c r="H20" s="88"/>
      <c r="I20" s="102"/>
      <c r="J20" s="48"/>
      <c r="K20" s="49"/>
      <c r="L20" s="50"/>
      <c r="M20" s="157"/>
      <c r="N20" s="50"/>
      <c r="O20" s="54" t="str">
        <f>IF(N20="","",VLOOKUP(N20,'Codes Traitement'!$B$40:$C$53,2,FALSE))</f>
        <v/>
      </c>
      <c r="P20" s="151"/>
      <c r="Q20" s="94"/>
      <c r="R20" s="95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154"/>
      <c r="F21" s="155"/>
      <c r="G21" s="157"/>
      <c r="H21" s="88"/>
      <c r="I21" s="102"/>
      <c r="J21" s="48"/>
      <c r="K21" s="49"/>
      <c r="L21" s="50"/>
      <c r="M21" s="157"/>
      <c r="N21" s="50"/>
      <c r="O21" s="54" t="str">
        <f>IF(N21="","",VLOOKUP(N21,'Codes Traitement'!$B$40:$C$53,2,FALSE))</f>
        <v/>
      </c>
      <c r="P21" s="151"/>
      <c r="Q21" s="94"/>
      <c r="R21" s="95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154"/>
      <c r="F22" s="155"/>
      <c r="G22" s="157"/>
      <c r="H22" s="88"/>
      <c r="I22" s="102"/>
      <c r="J22" s="48"/>
      <c r="K22" s="49"/>
      <c r="L22" s="50"/>
      <c r="M22" s="157"/>
      <c r="N22" s="50"/>
      <c r="O22" s="54" t="str">
        <f>IF(N22="","",VLOOKUP(N22,'Codes Traitement'!$B$40:$C$53,2,FALSE))</f>
        <v/>
      </c>
      <c r="P22" s="151"/>
      <c r="Q22" s="94"/>
      <c r="R22" s="95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154"/>
      <c r="F23" s="155"/>
      <c r="G23" s="157"/>
      <c r="H23" s="88"/>
      <c r="I23" s="102"/>
      <c r="J23" s="48"/>
      <c r="K23" s="49"/>
      <c r="L23" s="50"/>
      <c r="M23" s="157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154"/>
      <c r="F24" s="155"/>
      <c r="G24" s="157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Toufflers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6">
    <pageSetUpPr fitToPage="1"/>
  </sheetPr>
  <dimension ref="A1:T145"/>
  <sheetViews>
    <sheetView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303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304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290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159"/>
      <c r="F12" s="174"/>
      <c r="G12" s="175"/>
      <c r="H12" s="88"/>
      <c r="I12" s="171"/>
      <c r="J12" s="172"/>
      <c r="K12" s="173"/>
      <c r="L12" s="174"/>
      <c r="M12" s="17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72"/>
      <c r="E13" s="173"/>
      <c r="F13" s="174"/>
      <c r="G13" s="175"/>
      <c r="H13" s="88"/>
      <c r="I13" s="171"/>
      <c r="J13" s="172"/>
      <c r="K13" s="173"/>
      <c r="L13" s="174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84"/>
      <c r="N14" s="146"/>
      <c r="O14" s="54" t="str">
        <f>IF(N14="","",VLOOKUP(N14,'Codes Traitement'!$B$40:$C$53,2,FALSE))</f>
        <v/>
      </c>
      <c r="P14" s="69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154"/>
      <c r="F15" s="155"/>
      <c r="G15" s="175"/>
      <c r="H15" s="88"/>
      <c r="I15" s="171"/>
      <c r="J15" s="172"/>
      <c r="K15" s="154"/>
      <c r="L15" s="174"/>
      <c r="M15" s="84"/>
      <c r="N15" s="50"/>
      <c r="O15" s="54" t="str">
        <f>IF(N15="","",VLOOKUP(N15,'Codes Traitement'!$B$40:$C$53,2,FALSE))</f>
        <v/>
      </c>
      <c r="P15" s="69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48"/>
      <c r="E16" s="173"/>
      <c r="F16" s="174"/>
      <c r="G16" s="175"/>
      <c r="H16" s="170"/>
      <c r="I16" s="171"/>
      <c r="J16" s="172"/>
      <c r="K16" s="173"/>
      <c r="L16" s="174"/>
      <c r="M16" s="84"/>
      <c r="N16" s="50"/>
      <c r="O16" s="54" t="str">
        <f>IF(N16="","",VLOOKUP(N16,'Codes Traitement'!$B$40:$C$53,2,FALSE))</f>
        <v/>
      </c>
      <c r="P16" s="69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173"/>
      <c r="F17" s="174"/>
      <c r="G17" s="175"/>
      <c r="H17" s="170"/>
      <c r="I17" s="171"/>
      <c r="J17" s="172"/>
      <c r="K17" s="173"/>
      <c r="L17" s="174"/>
      <c r="M17" s="84"/>
      <c r="N17" s="50"/>
      <c r="O17" s="54" t="str">
        <f>IF(N17="","",VLOOKUP(N17,'Codes Traitement'!$B$40:$C$53,2,FALSE))</f>
        <v/>
      </c>
      <c r="P17" s="69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173"/>
      <c r="F18" s="174"/>
      <c r="G18" s="175"/>
      <c r="H18" s="170"/>
      <c r="I18" s="171"/>
      <c r="J18" s="172"/>
      <c r="K18" s="173"/>
      <c r="L18" s="174"/>
      <c r="M18" s="84"/>
      <c r="N18" s="50"/>
      <c r="O18" s="54" t="str">
        <f>IF(N18="","",VLOOKUP(N18,'Codes Traitement'!$B$40:$C$53,2,FALSE))</f>
        <v/>
      </c>
      <c r="P18" s="69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173"/>
      <c r="F19" s="174"/>
      <c r="G19" s="175"/>
      <c r="H19" s="170"/>
      <c r="I19" s="171"/>
      <c r="J19" s="172"/>
      <c r="K19" s="173"/>
      <c r="L19" s="174"/>
      <c r="M19" s="84"/>
      <c r="N19" s="50"/>
      <c r="O19" s="54" t="str">
        <f>IF(N19="","",VLOOKUP(N19,'Codes Traitement'!$B$40:$C$53,2,FALSE))</f>
        <v/>
      </c>
      <c r="P19" s="69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154"/>
      <c r="F20" s="155"/>
      <c r="G20" s="157"/>
      <c r="H20" s="88"/>
      <c r="I20" s="102"/>
      <c r="J20" s="153"/>
      <c r="K20" s="154"/>
      <c r="L20" s="155"/>
      <c r="M20" s="84"/>
      <c r="N20" s="50"/>
      <c r="O20" s="54" t="str">
        <f>IF(N20="","",VLOOKUP(N20,'Codes Traitement'!$B$40:$C$53,2,FALSE))</f>
        <v/>
      </c>
      <c r="P20" s="69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154"/>
      <c r="F21" s="155"/>
      <c r="G21" s="157"/>
      <c r="H21" s="170"/>
      <c r="I21" s="171"/>
      <c r="J21" s="172"/>
      <c r="K21" s="154"/>
      <c r="L21" s="174"/>
      <c r="M21" s="175"/>
      <c r="N21" s="50"/>
      <c r="O21" s="54" t="str">
        <f>IF(N21="","",VLOOKUP(N21,'Codes Traitement'!$B$40:$C$53,2,FALSE))</f>
        <v/>
      </c>
      <c r="P21" s="69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173"/>
      <c r="F22" s="174"/>
      <c r="G22" s="175"/>
      <c r="H22" s="88"/>
      <c r="I22" s="171"/>
      <c r="J22" s="172"/>
      <c r="K22" s="49"/>
      <c r="L22" s="174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173"/>
      <c r="F23" s="174"/>
      <c r="G23" s="175"/>
      <c r="H23" s="88"/>
      <c r="I23" s="171"/>
      <c r="J23" s="172"/>
      <c r="K23" s="173"/>
      <c r="L23" s="174"/>
      <c r="M23" s="175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173"/>
      <c r="F24" s="174"/>
      <c r="G24" s="175"/>
      <c r="H24" s="88"/>
      <c r="I24" s="171"/>
      <c r="J24" s="172"/>
      <c r="K24" s="173"/>
      <c r="L24" s="174"/>
      <c r="M24" s="175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173"/>
      <c r="F25" s="174"/>
      <c r="G25" s="175"/>
      <c r="H25" s="88"/>
      <c r="I25" s="171"/>
      <c r="J25" s="172"/>
      <c r="K25" s="173"/>
      <c r="L25" s="174"/>
      <c r="M25" s="175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48"/>
      <c r="E26" s="173"/>
      <c r="F26" s="174"/>
      <c r="G26" s="175"/>
      <c r="H26" s="88"/>
      <c r="I26" s="171"/>
      <c r="J26" s="172"/>
      <c r="K26" s="173"/>
      <c r="L26" s="174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173"/>
      <c r="F27" s="174"/>
      <c r="G27" s="175"/>
      <c r="H27" s="88"/>
      <c r="I27" s="171"/>
      <c r="J27" s="172"/>
      <c r="K27" s="173"/>
      <c r="L27" s="174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Troyes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7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314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315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378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49"/>
      <c r="F13" s="50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Valence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4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366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305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290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175"/>
      <c r="H12" s="88"/>
      <c r="I12" s="180"/>
      <c r="J12" s="51"/>
      <c r="K12" s="173"/>
      <c r="L12" s="174"/>
      <c r="M12" s="181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53"/>
      <c r="E13" s="173"/>
      <c r="F13" s="174"/>
      <c r="G13" s="175"/>
      <c r="H13" s="88"/>
      <c r="I13" s="180"/>
      <c r="J13" s="51"/>
      <c r="K13" s="173"/>
      <c r="L13" s="174"/>
      <c r="M13" s="181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153"/>
      <c r="E14" s="173"/>
      <c r="F14" s="174"/>
      <c r="G14" s="175"/>
      <c r="H14" s="88"/>
      <c r="I14" s="180"/>
      <c r="J14" s="51"/>
      <c r="K14" s="173"/>
      <c r="L14" s="174"/>
      <c r="M14" s="181"/>
      <c r="N14" s="50"/>
      <c r="O14" s="54" t="str">
        <f>IF(N14="","",VLOOKUP(N14,'Codes Traitement'!$B$40:$C$53,2,FALSE))</f>
        <v/>
      </c>
      <c r="P14" s="81"/>
      <c r="Q14" s="94"/>
      <c r="R14" s="95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153"/>
      <c r="E15" s="173"/>
      <c r="F15" s="174"/>
      <c r="G15" s="175"/>
      <c r="H15" s="88"/>
      <c r="I15" s="180"/>
      <c r="J15" s="51"/>
      <c r="K15" s="173"/>
      <c r="L15" s="174"/>
      <c r="M15" s="181"/>
      <c r="N15" s="50"/>
      <c r="O15" s="54" t="str">
        <f>IF(N15="","",VLOOKUP(N15,'Codes Traitement'!$B$40:$C$53,2,FALSE))</f>
        <v/>
      </c>
      <c r="P15" s="81"/>
      <c r="Q15" s="94"/>
      <c r="R15" s="95"/>
      <c r="S15" s="53"/>
      <c r="T15" s="52"/>
    </row>
    <row r="16" spans="1:20" x14ac:dyDescent="0.3">
      <c r="A16" s="60"/>
      <c r="B16" s="91"/>
      <c r="C16" s="179"/>
      <c r="D16" s="172"/>
      <c r="E16" s="173"/>
      <c r="F16" s="174"/>
      <c r="G16" s="175"/>
      <c r="H16" s="170"/>
      <c r="I16" s="180"/>
      <c r="J16" s="51"/>
      <c r="K16" s="173"/>
      <c r="L16" s="174"/>
      <c r="M16" s="175"/>
      <c r="N16" s="174"/>
      <c r="O16" s="54"/>
      <c r="P16" s="156"/>
      <c r="Q16" s="177"/>
      <c r="R16" s="178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153"/>
      <c r="E17" s="173"/>
      <c r="F17" s="174"/>
      <c r="G17" s="175"/>
      <c r="H17" s="88"/>
      <c r="I17" s="180"/>
      <c r="J17" s="51"/>
      <c r="K17" s="173"/>
      <c r="L17" s="174"/>
      <c r="M17" s="181"/>
      <c r="N17" s="50"/>
      <c r="O17" s="54" t="str">
        <f>IF(N17="","",VLOOKUP(N17,'Codes Traitement'!$B$40:$C$53,2,FALSE))</f>
        <v/>
      </c>
      <c r="P17" s="81"/>
      <c r="Q17" s="94"/>
      <c r="R17" s="95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153"/>
      <c r="E18" s="173"/>
      <c r="F18" s="174"/>
      <c r="G18" s="175"/>
      <c r="H18" s="170"/>
      <c r="I18" s="180"/>
      <c r="J18" s="51"/>
      <c r="K18" s="173"/>
      <c r="L18" s="174"/>
      <c r="M18" s="181"/>
      <c r="N18" s="174"/>
      <c r="O18" s="54" t="str">
        <f>IF(N18="","",VLOOKUP(N18,'Codes Traitement'!$B$40:$C$53,2,FALSE))</f>
        <v/>
      </c>
      <c r="P18" s="81"/>
      <c r="Q18" s="94"/>
      <c r="R18" s="95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173"/>
      <c r="F19" s="174"/>
      <c r="G19" s="175"/>
      <c r="H19" s="170"/>
      <c r="I19" s="180"/>
      <c r="J19" s="51"/>
      <c r="K19" s="173"/>
      <c r="L19" s="174"/>
      <c r="M19" s="181"/>
      <c r="N19" s="174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173"/>
      <c r="F20" s="174"/>
      <c r="G20" s="175"/>
      <c r="H20" s="88"/>
      <c r="I20" s="180"/>
      <c r="J20" s="51"/>
      <c r="K20" s="173"/>
      <c r="L20" s="174"/>
      <c r="M20" s="181"/>
      <c r="N20" s="174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173"/>
      <c r="F21" s="174"/>
      <c r="G21" s="175"/>
      <c r="H21" s="170"/>
      <c r="I21" s="180"/>
      <c r="J21" s="51"/>
      <c r="K21" s="173"/>
      <c r="L21" s="174"/>
      <c r="M21" s="181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173"/>
      <c r="F22" s="174"/>
      <c r="G22" s="175"/>
      <c r="H22" s="170"/>
      <c r="I22" s="171"/>
      <c r="J22" s="48"/>
      <c r="K22" s="49"/>
      <c r="L22" s="174"/>
      <c r="M22" s="175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173"/>
      <c r="F23" s="174"/>
      <c r="G23" s="181"/>
      <c r="H23" s="88"/>
      <c r="I23" s="180"/>
      <c r="J23" s="48"/>
      <c r="K23" s="173"/>
      <c r="L23" s="174"/>
      <c r="M23" s="181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Valenciennes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 t="shared" ref="E105:E141" si="0"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si="0"/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07:D107"/>
    <mergeCell ref="H2:K2"/>
    <mergeCell ref="B4:E4"/>
    <mergeCell ref="B6:E6"/>
    <mergeCell ref="B8:E8"/>
    <mergeCell ref="A10:C10"/>
    <mergeCell ref="D10:I10"/>
    <mergeCell ref="J10:R10"/>
    <mergeCell ref="H4:I4"/>
    <mergeCell ref="T10:T11"/>
    <mergeCell ref="A103:E103"/>
    <mergeCell ref="A104:C104"/>
    <mergeCell ref="A105:D105"/>
    <mergeCell ref="A106:D106"/>
    <mergeCell ref="A134:D134"/>
    <mergeCell ref="A135:D135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  <mergeCell ref="A121:D121"/>
    <mergeCell ref="A145:D145"/>
    <mergeCell ref="A137:D137"/>
    <mergeCell ref="A138:D138"/>
    <mergeCell ref="A140:D140"/>
    <mergeCell ref="A141:D141"/>
    <mergeCell ref="A142:D142"/>
    <mergeCell ref="A143:D143"/>
    <mergeCell ref="A139:D139"/>
    <mergeCell ref="A108:D108"/>
    <mergeCell ref="A115:D115"/>
    <mergeCell ref="A120:D120"/>
    <mergeCell ref="A128:D128"/>
    <mergeCell ref="A144:D144"/>
    <mergeCell ref="A136:D136"/>
    <mergeCell ref="A123:D123"/>
    <mergeCell ref="A124:D124"/>
    <mergeCell ref="A125:D125"/>
    <mergeCell ref="A126:D126"/>
    <mergeCell ref="A127:D127"/>
    <mergeCell ref="A130:D130"/>
    <mergeCell ref="A129:D129"/>
    <mergeCell ref="A131:D131"/>
    <mergeCell ref="A132:D132"/>
    <mergeCell ref="A133:D133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8">
    <tabColor theme="5" tint="-0.249977111117893"/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130" t="s">
        <v>278</v>
      </c>
      <c r="J3" s="135">
        <f>'Récap. Année'!K3</f>
        <v>2025</v>
      </c>
      <c r="K3" s="133"/>
    </row>
    <row r="4" spans="1:20" ht="15" customHeight="1" x14ac:dyDescent="0.3">
      <c r="A4" s="1" t="s">
        <v>6</v>
      </c>
      <c r="B4" s="279" t="s">
        <v>361</v>
      </c>
      <c r="C4" s="280"/>
      <c r="D4" s="280"/>
      <c r="E4" s="281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362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352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165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43"/>
      <c r="E13" s="154"/>
      <c r="F13" s="165"/>
      <c r="G13" s="157"/>
      <c r="H13" s="88"/>
      <c r="I13" s="102"/>
      <c r="J13" s="51"/>
      <c r="K13" s="154"/>
      <c r="L13" s="155"/>
      <c r="M13" s="157"/>
      <c r="N13" s="155"/>
      <c r="O13" s="54" t="str">
        <f>IF(N13="","",VLOOKUP(N13,'Codes Traitement'!$B$40:$C$53,2,FALSE))</f>
        <v/>
      </c>
      <c r="P13" s="69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154"/>
      <c r="F14" s="165"/>
      <c r="G14" s="157"/>
      <c r="H14" s="88"/>
      <c r="I14" s="102"/>
      <c r="J14" s="48"/>
      <c r="K14" s="154"/>
      <c r="L14" s="155"/>
      <c r="M14" s="157"/>
      <c r="N14" s="155"/>
      <c r="O14" s="54" t="str">
        <f>IF(N14="","",VLOOKUP(N14,'Codes Traitement'!$B$40:$C$53,2,FALSE))</f>
        <v/>
      </c>
      <c r="P14" s="69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53"/>
      <c r="E15" s="173"/>
      <c r="F15" s="165"/>
      <c r="G15" s="175"/>
      <c r="H15" s="170"/>
      <c r="I15" s="171"/>
      <c r="J15" s="48"/>
      <c r="K15" s="173"/>
      <c r="L15" s="174"/>
      <c r="M15" s="175"/>
      <c r="N15" s="174"/>
      <c r="O15" s="54" t="str">
        <f>IF(N15="","",VLOOKUP(N15,'Codes Traitement'!$B$40:$C$53,2,FALSE))</f>
        <v/>
      </c>
      <c r="P15" s="69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48"/>
      <c r="E16" s="173"/>
      <c r="F16" s="165"/>
      <c r="G16" s="175"/>
      <c r="H16" s="170"/>
      <c r="I16" s="171"/>
      <c r="J16" s="172"/>
      <c r="K16" s="173"/>
      <c r="L16" s="174"/>
      <c r="M16" s="175"/>
      <c r="N16" s="50"/>
      <c r="O16" s="54" t="str">
        <f>IF(N16="","",VLOOKUP(N16,'Codes Traitement'!$B$40:$C$53,2,FALSE))</f>
        <v/>
      </c>
      <c r="P16" s="17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48"/>
      <c r="E17" s="173"/>
      <c r="F17" s="165"/>
      <c r="G17" s="175"/>
      <c r="H17" s="170"/>
      <c r="I17" s="171"/>
      <c r="J17" s="172"/>
      <c r="K17" s="173"/>
      <c r="L17" s="174"/>
      <c r="M17" s="175"/>
      <c r="N17" s="155"/>
      <c r="O17" s="54" t="str">
        <f>IF(N17="","",VLOOKUP(N17,'Codes Traitement'!$B$40:$C$53,2,FALSE))</f>
        <v/>
      </c>
      <c r="P17" s="17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48"/>
      <c r="E18" s="173"/>
      <c r="F18" s="165"/>
      <c r="G18" s="175"/>
      <c r="H18" s="170"/>
      <c r="I18" s="171"/>
      <c r="J18" s="172"/>
      <c r="K18" s="173"/>
      <c r="L18" s="174"/>
      <c r="M18" s="175"/>
      <c r="N18" s="50"/>
      <c r="O18" s="54" t="str">
        <f>IF(N18="","",VLOOKUP(N18,'Codes Traitement'!$B$40:$C$53,2,FALSE))</f>
        <v/>
      </c>
      <c r="P18" s="17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48"/>
      <c r="E19" s="173"/>
      <c r="F19" s="165"/>
      <c r="G19" s="175"/>
      <c r="H19" s="170"/>
      <c r="I19" s="171"/>
      <c r="J19" s="172"/>
      <c r="K19" s="173"/>
      <c r="L19" s="174"/>
      <c r="M19" s="175"/>
      <c r="N19" s="50"/>
      <c r="O19" s="54" t="str">
        <f>IF(N19="","",VLOOKUP(N19,'Codes Traitement'!$B$40:$C$53,2,FALSE))</f>
        <v/>
      </c>
      <c r="P19" s="17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48"/>
      <c r="E20" s="173"/>
      <c r="F20" s="165"/>
      <c r="G20" s="175"/>
      <c r="H20" s="170"/>
      <c r="I20" s="171"/>
      <c r="J20" s="172"/>
      <c r="K20" s="173"/>
      <c r="L20" s="174"/>
      <c r="M20" s="175"/>
      <c r="N20" s="50"/>
      <c r="O20" s="54" t="str">
        <f>IF(N20="","",VLOOKUP(N20,'Codes Traitement'!$B$40:$C$53,2,FALSE))</f>
        <v/>
      </c>
      <c r="P20" s="17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48"/>
      <c r="E21" s="173"/>
      <c r="F21" s="165"/>
      <c r="G21" s="175"/>
      <c r="H21" s="170"/>
      <c r="I21" s="171"/>
      <c r="J21" s="172"/>
      <c r="K21" s="173"/>
      <c r="L21" s="174"/>
      <c r="M21" s="175"/>
      <c r="N21" s="155"/>
      <c r="O21" s="54" t="str">
        <f>IF(N21="","",VLOOKUP(N21,'Codes Traitement'!$B$40:$C$53,2,FALSE))</f>
        <v/>
      </c>
      <c r="P21" s="17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48"/>
      <c r="E22" s="173"/>
      <c r="F22" s="165"/>
      <c r="G22" s="175"/>
      <c r="H22" s="170"/>
      <c r="I22" s="171"/>
      <c r="J22" s="172"/>
      <c r="K22" s="173"/>
      <c r="L22" s="174"/>
      <c r="M22" s="175"/>
      <c r="N22" s="155"/>
      <c r="O22" s="54" t="str">
        <f>IF(N22="","",VLOOKUP(N22,'Codes Traitement'!$B$40:$C$53,2,FALSE))</f>
        <v/>
      </c>
      <c r="P22" s="17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48"/>
      <c r="E23" s="173"/>
      <c r="F23" s="165"/>
      <c r="G23" s="175"/>
      <c r="H23" s="170"/>
      <c r="I23" s="171"/>
      <c r="J23" s="172"/>
      <c r="K23" s="173"/>
      <c r="L23" s="174"/>
      <c r="M23" s="175"/>
      <c r="N23" s="155"/>
      <c r="O23" s="54" t="str">
        <f>IF(N23="","",VLOOKUP(N23,'Codes Traitement'!$B$40:$C$53,2,FALSE))</f>
        <v/>
      </c>
      <c r="P23" s="17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53"/>
      <c r="E24" s="173"/>
      <c r="F24" s="165"/>
      <c r="G24" s="175"/>
      <c r="H24" s="170"/>
      <c r="I24" s="171"/>
      <c r="J24" s="172"/>
      <c r="K24" s="173"/>
      <c r="L24" s="174"/>
      <c r="M24" s="175"/>
      <c r="N24" s="155"/>
      <c r="O24" s="54" t="str">
        <f>IF(N24="","",VLOOKUP(N24,'Codes Traitement'!$B$40:$C$53,2,FALSE))</f>
        <v/>
      </c>
      <c r="P24" s="17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48"/>
      <c r="E25" s="173"/>
      <c r="F25" s="165"/>
      <c r="G25" s="175"/>
      <c r="H25" s="170"/>
      <c r="I25" s="171"/>
      <c r="J25" s="172"/>
      <c r="K25" s="173"/>
      <c r="L25" s="174"/>
      <c r="M25" s="175"/>
      <c r="N25" s="50"/>
      <c r="O25" s="54" t="str">
        <f>IF(N25="","",VLOOKUP(N25,'Codes Traitement'!$B$40:$C$53,2,FALSE))</f>
        <v/>
      </c>
      <c r="P25" s="17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48"/>
      <c r="E26" s="173"/>
      <c r="F26" s="165"/>
      <c r="G26" s="175"/>
      <c r="H26" s="170"/>
      <c r="I26" s="171"/>
      <c r="J26" s="172"/>
      <c r="K26" s="173"/>
      <c r="L26" s="174"/>
      <c r="M26" s="175"/>
      <c r="N26" s="50"/>
      <c r="O26" s="54" t="str">
        <f>IF(N26="","",VLOOKUP(N26,'Codes Traitement'!$B$40:$C$53,2,FALSE))</f>
        <v/>
      </c>
      <c r="P26" s="17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48"/>
      <c r="E27" s="173"/>
      <c r="F27" s="165"/>
      <c r="G27" s="175"/>
      <c r="H27" s="170"/>
      <c r="I27" s="171"/>
      <c r="J27" s="172"/>
      <c r="K27" s="173"/>
      <c r="L27" s="174"/>
      <c r="M27" s="175"/>
      <c r="N27" s="50"/>
      <c r="O27" s="54" t="str">
        <f>IF(N27="","",VLOOKUP(N27,'Codes Traitement'!$B$40:$C$53,2,FALSE))</f>
        <v/>
      </c>
      <c r="P27" s="17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48"/>
      <c r="E28" s="173"/>
      <c r="F28" s="165"/>
      <c r="G28" s="175"/>
      <c r="H28" s="170"/>
      <c r="I28" s="171"/>
      <c r="J28" s="172"/>
      <c r="K28" s="173"/>
      <c r="L28" s="174"/>
      <c r="M28" s="175"/>
      <c r="N28" s="50"/>
      <c r="O28" s="54" t="str">
        <f>IF(N28="","",VLOOKUP(N28,'Codes Traitement'!$B$40:$C$53,2,FALSE))</f>
        <v/>
      </c>
      <c r="P28" s="17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53"/>
      <c r="E29" s="173"/>
      <c r="F29" s="165"/>
      <c r="G29" s="175"/>
      <c r="H29" s="170"/>
      <c r="I29" s="171"/>
      <c r="J29" s="172"/>
      <c r="K29" s="173"/>
      <c r="L29" s="174"/>
      <c r="M29" s="175"/>
      <c r="N29" s="50"/>
      <c r="O29" s="54" t="str">
        <f>IF(N29="","",VLOOKUP(N29,'Codes Traitement'!$B$40:$C$53,2,FALSE))</f>
        <v/>
      </c>
      <c r="P29" s="17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53"/>
      <c r="E30" s="173"/>
      <c r="F30" s="165"/>
      <c r="G30" s="175"/>
      <c r="H30" s="170"/>
      <c r="I30" s="171"/>
      <c r="J30" s="172"/>
      <c r="K30" s="173"/>
      <c r="L30" s="174"/>
      <c r="M30" s="175"/>
      <c r="N30" s="50"/>
      <c r="O30" s="54" t="str">
        <f>IF(N30="","",VLOOKUP(N30,'Codes Traitement'!$B$40:$C$53,2,FALSE))</f>
        <v/>
      </c>
      <c r="P30" s="17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153"/>
      <c r="E31" s="155"/>
      <c r="F31" s="155"/>
      <c r="G31" s="157"/>
      <c r="H31" s="88"/>
      <c r="I31" s="102"/>
      <c r="J31" s="153"/>
      <c r="K31" s="154"/>
      <c r="L31" s="155"/>
      <c r="M31" s="157"/>
      <c r="N31" s="50"/>
      <c r="O31" s="54" t="str">
        <f>IF(N31="","",VLOOKUP(N31,'Codes Traitement'!$B$40:$C$53,2,FALSE))</f>
        <v/>
      </c>
      <c r="P31" s="17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154"/>
      <c r="F32" s="155"/>
      <c r="G32" s="157"/>
      <c r="H32" s="88"/>
      <c r="I32" s="102"/>
      <c r="J32" s="153"/>
      <c r="K32" s="154"/>
      <c r="L32" s="155"/>
      <c r="M32" s="157"/>
      <c r="N32" s="50"/>
      <c r="O32" s="54" t="str">
        <f>IF(N32="","",VLOOKUP(N32,'Codes Traitement'!$B$40:$C$53,2,FALSE))</f>
        <v/>
      </c>
      <c r="P32" s="17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154"/>
      <c r="F33" s="155"/>
      <c r="G33" s="157"/>
      <c r="H33" s="88"/>
      <c r="I33" s="102"/>
      <c r="J33" s="48"/>
      <c r="K33" s="154"/>
      <c r="L33" s="155"/>
      <c r="M33" s="157"/>
      <c r="N33" s="50"/>
      <c r="O33" s="54" t="str">
        <f>IF(N33="","",VLOOKUP(N33,'Codes Traitement'!$B$40:$C$53,2,FALSE))</f>
        <v/>
      </c>
      <c r="P33" s="176"/>
      <c r="Q33" s="147"/>
      <c r="R33" s="97"/>
      <c r="S33" s="53"/>
      <c r="T33" s="52"/>
    </row>
    <row r="34" spans="1:20" x14ac:dyDescent="0.3">
      <c r="A34" s="166"/>
      <c r="B34" s="167" t="str">
        <f>IF(A34="","",VLOOKUP(A34,'Codes déchets'!$B$4:$C$41,2,FALSE))</f>
        <v/>
      </c>
      <c r="C34" s="168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176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60"/>
      <c r="B62" s="91" t="str">
        <f>IF(A62="","",VLOOKUP(A62,'Codes déchets'!$B$4:$C$41,2,FALSE))</f>
        <v/>
      </c>
      <c r="C62" s="105"/>
      <c r="D62" s="48"/>
      <c r="E62" s="49"/>
      <c r="F62" s="50"/>
      <c r="G62" s="84"/>
      <c r="H62" s="88"/>
      <c r="I62" s="102"/>
      <c r="J62" s="48"/>
      <c r="K62" s="49"/>
      <c r="L62" s="50"/>
      <c r="M62" s="84"/>
      <c r="N62" s="50"/>
      <c r="O62" s="54" t="str">
        <f>IF(N62="","",VLOOKUP(N62,'Codes Traitement'!$B$40:$C$53,2,FALSE))</f>
        <v/>
      </c>
      <c r="P62" s="81"/>
      <c r="Q62" s="96"/>
      <c r="R62" s="97"/>
      <c r="S62" s="53"/>
      <c r="T62" s="52"/>
    </row>
    <row r="63" spans="1:20" x14ac:dyDescent="0.3">
      <c r="A63" s="70"/>
      <c r="B63" s="92" t="str">
        <f>IF(A63="","",VLOOKUP(A63,'Codes déchets'!$B$4:$C$41,2,FALSE))</f>
        <v/>
      </c>
      <c r="C63" s="106"/>
      <c r="D63" s="72"/>
      <c r="E63" s="73"/>
      <c r="F63" s="74"/>
      <c r="G63" s="85"/>
      <c r="H63" s="89"/>
      <c r="I63" s="103"/>
      <c r="J63" s="72"/>
      <c r="K63" s="73"/>
      <c r="L63" s="74"/>
      <c r="M63" s="85"/>
      <c r="N63" s="74"/>
      <c r="O63" s="71" t="str">
        <f>IF(N63="","",VLOOKUP(N63,'Codes Traitement'!$B$40:$C$53,2,FALSE))</f>
        <v/>
      </c>
      <c r="P63" s="82"/>
      <c r="Q63" s="98"/>
      <c r="R63" s="99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Terra Nova</v>
      </c>
      <c r="B103" s="303"/>
      <c r="C103" s="303"/>
      <c r="D103" s="303"/>
      <c r="E103" s="303"/>
    </row>
    <row r="104" spans="1:20" ht="15.6" x14ac:dyDescent="0.3">
      <c r="A104" s="268" t="s">
        <v>285</v>
      </c>
      <c r="B104" s="305"/>
      <c r="C104" s="305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 t="shared" ref="E105:E141" si="0"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si="0"/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A104:C104"/>
    <mergeCell ref="T10:T11"/>
    <mergeCell ref="A103:E103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9">
    <tabColor theme="4" tint="-0.249977111117893"/>
    <pageSetUpPr fitToPage="1"/>
  </sheetPr>
  <dimension ref="A1:T145"/>
  <sheetViews>
    <sheetView showGridLines="0" zoomScale="90" zoomScaleNormal="90" workbookViewId="0">
      <pane ySplit="11" topLeftCell="A12" activePane="bottomLeft" state="frozen"/>
      <selection activeCell="L30" sqref="L30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130" t="s">
        <v>278</v>
      </c>
      <c r="J3" s="135">
        <f>'Récap. Année'!K3</f>
        <v>2025</v>
      </c>
      <c r="K3" s="133" t="s">
        <v>353</v>
      </c>
    </row>
    <row r="4" spans="1:20" ht="15" customHeight="1" x14ac:dyDescent="0.3">
      <c r="A4" s="1" t="s">
        <v>6</v>
      </c>
      <c r="B4" s="279" t="s">
        <v>350</v>
      </c>
      <c r="C4" s="280"/>
      <c r="D4" s="280"/>
      <c r="E4" s="281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351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352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173"/>
      <c r="F12" s="174"/>
      <c r="G12" s="175"/>
      <c r="H12" s="170"/>
      <c r="I12" s="171"/>
      <c r="J12" s="172"/>
      <c r="K12" s="173"/>
      <c r="L12" s="174"/>
      <c r="M12" s="175"/>
      <c r="N12" s="155"/>
      <c r="O12" s="54" t="str">
        <f>IF(N12="","",VLOOKUP(N12,'Codes Traitement'!$B$40:$C$53,2,FALSE))</f>
        <v/>
      </c>
      <c r="P12" s="156"/>
      <c r="Q12" s="94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72"/>
      <c r="E13" s="173"/>
      <c r="F13" s="174"/>
      <c r="G13" s="175"/>
      <c r="H13" s="170"/>
      <c r="I13" s="171"/>
      <c r="J13" s="48"/>
      <c r="K13" s="173"/>
      <c r="L13" s="174"/>
      <c r="M13" s="175"/>
      <c r="N13" s="155"/>
      <c r="O13" s="54" t="str">
        <f>IF(N13="","",VLOOKUP(N13,'Codes Traitement'!$B$40:$C$53,2,FALSE))</f>
        <v/>
      </c>
      <c r="P13" s="156"/>
      <c r="Q13" s="94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55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55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55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172"/>
      <c r="E17" s="173"/>
      <c r="F17" s="174"/>
      <c r="G17" s="175"/>
      <c r="H17" s="170"/>
      <c r="I17" s="171"/>
      <c r="J17" s="48"/>
      <c r="K17" s="173"/>
      <c r="L17" s="174"/>
      <c r="M17" s="175"/>
      <c r="N17" s="155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153"/>
      <c r="E18" s="173"/>
      <c r="F18" s="174"/>
      <c r="G18" s="175"/>
      <c r="H18" s="170"/>
      <c r="I18" s="171"/>
      <c r="J18" s="172"/>
      <c r="K18" s="173"/>
      <c r="L18" s="174"/>
      <c r="M18" s="175"/>
      <c r="N18" s="155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55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153"/>
      <c r="E20" s="173"/>
      <c r="F20" s="174"/>
      <c r="G20" s="175"/>
      <c r="H20" s="170"/>
      <c r="I20" s="171"/>
      <c r="J20" s="172"/>
      <c r="K20" s="173"/>
      <c r="L20" s="174"/>
      <c r="M20" s="175"/>
      <c r="N20" s="155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55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153"/>
      <c r="E22" s="173"/>
      <c r="F22" s="174"/>
      <c r="G22" s="175"/>
      <c r="H22" s="170"/>
      <c r="I22" s="171"/>
      <c r="J22" s="48"/>
      <c r="K22" s="173"/>
      <c r="L22" s="174"/>
      <c r="M22" s="175"/>
      <c r="N22" s="155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172"/>
      <c r="E23" s="173"/>
      <c r="F23" s="174"/>
      <c r="G23" s="175"/>
      <c r="H23" s="170"/>
      <c r="I23" s="171"/>
      <c r="J23" s="48"/>
      <c r="K23" s="173"/>
      <c r="L23" s="174"/>
      <c r="M23" s="175"/>
      <c r="N23" s="155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153"/>
      <c r="E24" s="173"/>
      <c r="F24" s="174"/>
      <c r="G24" s="175"/>
      <c r="H24" s="170"/>
      <c r="I24" s="171"/>
      <c r="J24" s="48"/>
      <c r="K24" s="173"/>
      <c r="L24" s="174"/>
      <c r="M24" s="175"/>
      <c r="N24" s="155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55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55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159"/>
      <c r="E27" s="173"/>
      <c r="F27" s="174"/>
      <c r="G27" s="175"/>
      <c r="H27" s="170"/>
      <c r="I27" s="171"/>
      <c r="J27" s="48"/>
      <c r="K27" s="173"/>
      <c r="L27" s="174"/>
      <c r="M27" s="175"/>
      <c r="N27" s="155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173"/>
      <c r="F28" s="174"/>
      <c r="G28" s="175"/>
      <c r="H28" s="170"/>
      <c r="I28" s="171"/>
      <c r="J28" s="48"/>
      <c r="K28" s="173"/>
      <c r="L28" s="174"/>
      <c r="M28" s="175"/>
      <c r="N28" s="155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153"/>
      <c r="E29" s="173"/>
      <c r="F29" s="174"/>
      <c r="G29" s="175"/>
      <c r="H29" s="170"/>
      <c r="I29" s="171"/>
      <c r="J29" s="48"/>
      <c r="K29" s="173"/>
      <c r="L29" s="174"/>
      <c r="M29" s="175"/>
      <c r="N29" s="155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173"/>
      <c r="F30" s="174"/>
      <c r="G30" s="175"/>
      <c r="H30" s="170"/>
      <c r="I30" s="171"/>
      <c r="J30" s="48"/>
      <c r="K30" s="173"/>
      <c r="L30" s="174"/>
      <c r="M30" s="175"/>
      <c r="N30" s="155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172"/>
      <c r="E31" s="173"/>
      <c r="F31" s="174"/>
      <c r="G31" s="175"/>
      <c r="H31" s="170"/>
      <c r="I31" s="171"/>
      <c r="J31" s="48"/>
      <c r="K31" s="173"/>
      <c r="L31" s="174"/>
      <c r="M31" s="175"/>
      <c r="N31" s="155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55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153"/>
      <c r="E33" s="173"/>
      <c r="F33" s="174"/>
      <c r="G33" s="175"/>
      <c r="H33" s="170"/>
      <c r="I33" s="171"/>
      <c r="J33" s="48"/>
      <c r="K33" s="173"/>
      <c r="L33" s="174"/>
      <c r="M33" s="175"/>
      <c r="N33" s="155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153"/>
      <c r="E34" s="173"/>
      <c r="F34" s="174"/>
      <c r="G34" s="175"/>
      <c r="H34" s="170"/>
      <c r="I34" s="171"/>
      <c r="J34" s="48"/>
      <c r="K34" s="173"/>
      <c r="L34" s="174"/>
      <c r="M34" s="175"/>
      <c r="N34" s="155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173"/>
      <c r="F35" s="174"/>
      <c r="G35" s="175"/>
      <c r="H35" s="170"/>
      <c r="I35" s="171"/>
      <c r="J35" s="48"/>
      <c r="K35" s="173"/>
      <c r="L35" s="174"/>
      <c r="M35" s="175"/>
      <c r="N35" s="155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173"/>
      <c r="F36" s="174"/>
      <c r="G36" s="175"/>
      <c r="H36" s="170"/>
      <c r="I36" s="171"/>
      <c r="J36" s="48"/>
      <c r="K36" s="173"/>
      <c r="L36" s="174"/>
      <c r="M36" s="175"/>
      <c r="N36" s="155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173"/>
      <c r="F37" s="174"/>
      <c r="G37" s="175"/>
      <c r="H37" s="170"/>
      <c r="I37" s="171"/>
      <c r="J37" s="48"/>
      <c r="K37" s="173"/>
      <c r="L37" s="174"/>
      <c r="M37" s="175"/>
      <c r="N37" s="155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153"/>
      <c r="E38" s="173"/>
      <c r="F38" s="174"/>
      <c r="G38" s="175"/>
      <c r="H38" s="170"/>
      <c r="I38" s="171"/>
      <c r="J38" s="153"/>
      <c r="K38" s="173"/>
      <c r="L38" s="174"/>
      <c r="M38" s="175"/>
      <c r="N38" s="155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173"/>
      <c r="F39" s="174"/>
      <c r="G39" s="175"/>
      <c r="H39" s="170"/>
      <c r="I39" s="171"/>
      <c r="J39" s="172"/>
      <c r="K39" s="173"/>
      <c r="L39" s="174"/>
      <c r="M39" s="175"/>
      <c r="N39" s="155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172"/>
      <c r="E40" s="173"/>
      <c r="F40" s="174"/>
      <c r="G40" s="175"/>
      <c r="H40" s="170"/>
      <c r="I40" s="171"/>
      <c r="J40" s="48"/>
      <c r="K40" s="173"/>
      <c r="L40" s="174"/>
      <c r="M40" s="175"/>
      <c r="N40" s="155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153"/>
      <c r="E41" s="173"/>
      <c r="F41" s="174"/>
      <c r="G41" s="175"/>
      <c r="H41" s="170"/>
      <c r="I41" s="171"/>
      <c r="J41" s="48"/>
      <c r="K41" s="173"/>
      <c r="L41" s="174"/>
      <c r="M41" s="175"/>
      <c r="N41" s="155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173"/>
      <c r="F42" s="174"/>
      <c r="G42" s="175"/>
      <c r="H42" s="170"/>
      <c r="I42" s="171"/>
      <c r="J42" s="48"/>
      <c r="K42" s="173"/>
      <c r="L42" s="174"/>
      <c r="M42" s="175"/>
      <c r="N42" s="155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173"/>
      <c r="F43" s="174"/>
      <c r="G43" s="175"/>
      <c r="H43" s="170"/>
      <c r="I43" s="171"/>
      <c r="J43" s="48"/>
      <c r="K43" s="173"/>
      <c r="L43" s="174"/>
      <c r="M43" s="175"/>
      <c r="N43" s="155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55"/>
      <c r="O44" s="54" t="str">
        <f>IF(N44="","",VLOOKUP(N44,'Codes Traitement'!$B$40:$C$53,2,FALSE))</f>
        <v/>
      </c>
      <c r="P44" s="156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173"/>
      <c r="F45" s="174"/>
      <c r="G45" s="175"/>
      <c r="H45" s="170"/>
      <c r="I45" s="171"/>
      <c r="J45" s="48"/>
      <c r="K45" s="173"/>
      <c r="L45" s="174"/>
      <c r="M45" s="175"/>
      <c r="N45" s="155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153"/>
      <c r="E46" s="173"/>
      <c r="F46" s="174"/>
      <c r="G46" s="175"/>
      <c r="H46" s="170"/>
      <c r="I46" s="171"/>
      <c r="J46" s="48"/>
      <c r="K46" s="173"/>
      <c r="L46" s="174"/>
      <c r="M46" s="175"/>
      <c r="N46" s="155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153"/>
      <c r="E47" s="173"/>
      <c r="F47" s="174"/>
      <c r="G47" s="175"/>
      <c r="H47" s="170"/>
      <c r="I47" s="171"/>
      <c r="J47" s="48"/>
      <c r="K47" s="173"/>
      <c r="L47" s="174"/>
      <c r="M47" s="175"/>
      <c r="N47" s="155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173"/>
      <c r="F48" s="174"/>
      <c r="G48" s="175"/>
      <c r="H48" s="170"/>
      <c r="I48" s="171"/>
      <c r="J48" s="48"/>
      <c r="K48" s="173"/>
      <c r="L48" s="174"/>
      <c r="M48" s="175"/>
      <c r="N48" s="155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153"/>
      <c r="E49" s="173"/>
      <c r="F49" s="174"/>
      <c r="G49" s="175"/>
      <c r="H49" s="170"/>
      <c r="I49" s="171"/>
      <c r="J49" s="48"/>
      <c r="K49" s="173"/>
      <c r="L49" s="174"/>
      <c r="M49" s="175"/>
      <c r="N49" s="155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173"/>
      <c r="F50" s="174"/>
      <c r="G50" s="175"/>
      <c r="H50" s="170"/>
      <c r="I50" s="171"/>
      <c r="J50" s="48"/>
      <c r="K50" s="173"/>
      <c r="L50" s="174"/>
      <c r="M50" s="175"/>
      <c r="N50" s="155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173"/>
      <c r="F51" s="174"/>
      <c r="G51" s="175"/>
      <c r="H51" s="170"/>
      <c r="I51" s="171"/>
      <c r="J51" s="48"/>
      <c r="K51" s="173"/>
      <c r="L51" s="174"/>
      <c r="M51" s="175"/>
      <c r="N51" s="155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173"/>
      <c r="F52" s="174"/>
      <c r="G52" s="175"/>
      <c r="H52" s="170"/>
      <c r="I52" s="171"/>
      <c r="J52" s="48"/>
      <c r="K52" s="173"/>
      <c r="L52" s="174"/>
      <c r="M52" s="175"/>
      <c r="N52" s="155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153"/>
      <c r="E53" s="173"/>
      <c r="F53" s="174"/>
      <c r="G53" s="175"/>
      <c r="H53" s="170"/>
      <c r="I53" s="171"/>
      <c r="J53" s="48"/>
      <c r="K53" s="173"/>
      <c r="L53" s="174"/>
      <c r="M53" s="175"/>
      <c r="N53" s="155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153"/>
      <c r="E54" s="173"/>
      <c r="F54" s="174"/>
      <c r="G54" s="175"/>
      <c r="H54" s="170"/>
      <c r="I54" s="171"/>
      <c r="J54" s="48"/>
      <c r="K54" s="173"/>
      <c r="L54" s="174"/>
      <c r="M54" s="175"/>
      <c r="N54" s="155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173"/>
      <c r="F55" s="174"/>
      <c r="G55" s="175"/>
      <c r="H55" s="170"/>
      <c r="I55" s="171"/>
      <c r="J55" s="48"/>
      <c r="K55" s="173"/>
      <c r="L55" s="174"/>
      <c r="M55" s="175"/>
      <c r="N55" s="155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173"/>
      <c r="F56" s="174"/>
      <c r="G56" s="175"/>
      <c r="H56" s="170"/>
      <c r="I56" s="171"/>
      <c r="J56" s="48"/>
      <c r="K56" s="173"/>
      <c r="L56" s="174"/>
      <c r="M56" s="175"/>
      <c r="N56" s="155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173"/>
      <c r="F57" s="174"/>
      <c r="G57" s="175"/>
      <c r="H57" s="170"/>
      <c r="I57" s="171"/>
      <c r="J57" s="48"/>
      <c r="K57" s="173"/>
      <c r="L57" s="174"/>
      <c r="M57" s="175"/>
      <c r="N57" s="155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153"/>
      <c r="E58" s="173"/>
      <c r="F58" s="174"/>
      <c r="G58" s="175"/>
      <c r="H58" s="170"/>
      <c r="I58" s="171"/>
      <c r="J58" s="48"/>
      <c r="K58" s="173"/>
      <c r="L58" s="174"/>
      <c r="M58" s="175"/>
      <c r="N58" s="155"/>
      <c r="O58" s="54" t="str">
        <f>IF(N58="","",VLOOKUP(N58,'Codes Traitement'!$B$40:$C$53,2,FALSE))</f>
        <v/>
      </c>
      <c r="P58" s="156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153"/>
      <c r="E59" s="173"/>
      <c r="F59" s="174"/>
      <c r="G59" s="175"/>
      <c r="H59" s="170"/>
      <c r="I59" s="171"/>
      <c r="J59" s="153"/>
      <c r="K59" s="173"/>
      <c r="L59" s="174"/>
      <c r="M59" s="175"/>
      <c r="N59" s="155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173"/>
      <c r="F60" s="174"/>
      <c r="G60" s="175"/>
      <c r="H60" s="170"/>
      <c r="I60" s="171"/>
      <c r="J60" s="48"/>
      <c r="K60" s="173"/>
      <c r="L60" s="174"/>
      <c r="M60" s="175"/>
      <c r="N60" s="155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173"/>
      <c r="F61" s="174"/>
      <c r="G61" s="175"/>
      <c r="H61" s="170"/>
      <c r="I61" s="171"/>
      <c r="J61" s="48"/>
      <c r="K61" s="173"/>
      <c r="L61" s="174"/>
      <c r="M61" s="175"/>
      <c r="N61" s="155"/>
      <c r="O61" s="54" t="str">
        <f>IF(N61="","",VLOOKUP(N61,'Codes Traitement'!$B$40:$C$53,2,FALSE))</f>
        <v/>
      </c>
      <c r="P61" s="156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153"/>
      <c r="E62" s="173"/>
      <c r="F62" s="174"/>
      <c r="G62" s="175"/>
      <c r="H62" s="170"/>
      <c r="I62" s="171"/>
      <c r="J62" s="153"/>
      <c r="K62" s="173"/>
      <c r="L62" s="174"/>
      <c r="M62" s="175"/>
      <c r="N62" s="155"/>
      <c r="O62" s="71" t="str">
        <f>IF(N62="","",VLOOKUP(N62,'Codes Traitement'!$B$40:$C$53,2,FALSE))</f>
        <v/>
      </c>
      <c r="P62" s="156"/>
      <c r="Q62" s="98"/>
      <c r="R62" s="97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153"/>
      <c r="E63" s="173"/>
      <c r="F63" s="174"/>
      <c r="G63" s="175"/>
      <c r="H63" s="170"/>
      <c r="I63" s="171"/>
      <c r="J63" s="48"/>
      <c r="K63" s="173"/>
      <c r="L63" s="174"/>
      <c r="M63" s="175"/>
      <c r="N63" s="155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153"/>
      <c r="E64" s="173"/>
      <c r="F64" s="174"/>
      <c r="G64" s="175"/>
      <c r="H64" s="170"/>
      <c r="I64" s="171"/>
      <c r="J64" s="48"/>
      <c r="K64" s="173"/>
      <c r="L64" s="174"/>
      <c r="M64" s="175"/>
      <c r="N64" s="155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173"/>
      <c r="F65" s="174"/>
      <c r="G65" s="175"/>
      <c r="H65" s="170"/>
      <c r="I65" s="171"/>
      <c r="J65" s="48"/>
      <c r="K65" s="173"/>
      <c r="L65" s="174"/>
      <c r="M65" s="175"/>
      <c r="N65" s="50"/>
      <c r="O65" s="54" t="str">
        <f>IF(N65="","",VLOOKUP(N65,'Codes Traitement'!$B$40:$C$53,2,FALSE))</f>
        <v/>
      </c>
      <c r="P65" s="156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173"/>
      <c r="F66" s="174"/>
      <c r="G66" s="175"/>
      <c r="H66" s="170"/>
      <c r="I66" s="171"/>
      <c r="J66" s="48"/>
      <c r="K66" s="173"/>
      <c r="L66" s="174"/>
      <c r="M66" s="175"/>
      <c r="N66" s="50"/>
      <c r="O66" s="54" t="str">
        <f>IF(N66="","",VLOOKUP(N66,'Codes Traitement'!$B$40:$C$53,2,FALSE))</f>
        <v/>
      </c>
      <c r="P66" s="156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173"/>
      <c r="L67" s="174"/>
      <c r="M67" s="175"/>
      <c r="N67" s="50"/>
      <c r="O67" s="54" t="str">
        <f>IF(N67="","",VLOOKUP(N67,'Codes Traitement'!$B$40:$C$53,2,FALSE))</f>
        <v/>
      </c>
      <c r="P67" s="156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134" t="str">
        <f>K3</f>
        <v>Janvier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2:D142"/>
    <mergeCell ref="A143:D143"/>
    <mergeCell ref="A144:D144"/>
    <mergeCell ref="A145:D145"/>
    <mergeCell ref="A104:B104"/>
    <mergeCell ref="A136:D136"/>
    <mergeCell ref="A137:D137"/>
    <mergeCell ref="A138:D138"/>
    <mergeCell ref="A139:D139"/>
    <mergeCell ref="A140:D140"/>
    <mergeCell ref="A141:D141"/>
    <mergeCell ref="A130:D130"/>
    <mergeCell ref="A131:D131"/>
    <mergeCell ref="A132:D132"/>
    <mergeCell ref="A133:D133"/>
    <mergeCell ref="A134:D134"/>
    <mergeCell ref="A119:D119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13:D113"/>
    <mergeCell ref="A114:D114"/>
    <mergeCell ref="A116:D116"/>
    <mergeCell ref="A117:D117"/>
    <mergeCell ref="A118:D118"/>
    <mergeCell ref="T10:T11"/>
    <mergeCell ref="A103:E103"/>
    <mergeCell ref="A105:D105"/>
    <mergeCell ref="A106:D106"/>
    <mergeCell ref="A107:D107"/>
    <mergeCell ref="A108:D108"/>
    <mergeCell ref="A115:D115"/>
    <mergeCell ref="A120:D120"/>
    <mergeCell ref="A128:D128"/>
    <mergeCell ref="H2:K2"/>
    <mergeCell ref="B4:E4"/>
    <mergeCell ref="B6:E6"/>
    <mergeCell ref="B8:E8"/>
    <mergeCell ref="A10:C10"/>
    <mergeCell ref="D10:I10"/>
    <mergeCell ref="J10:R10"/>
    <mergeCell ref="A122:D122"/>
    <mergeCell ref="A109:D109"/>
    <mergeCell ref="A110:D110"/>
    <mergeCell ref="A111:D111"/>
    <mergeCell ref="A112:D112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tabColor theme="6" tint="-0.249977111117893"/>
  </sheetPr>
  <dimension ref="A1:E27"/>
  <sheetViews>
    <sheetView showGridLines="0" workbookViewId="0">
      <selection sqref="A1:E1"/>
    </sheetView>
  </sheetViews>
  <sheetFormatPr baseColWidth="10" defaultRowHeight="14.4" x14ac:dyDescent="0.3"/>
  <cols>
    <col min="1" max="1" width="13" customWidth="1"/>
    <col min="4" max="4" width="13" customWidth="1"/>
    <col min="5" max="5" width="14" customWidth="1"/>
  </cols>
  <sheetData>
    <row r="1" spans="1:5" s="9" customFormat="1" ht="17.399999999999999" x14ac:dyDescent="0.3">
      <c r="A1" s="260" t="s">
        <v>256</v>
      </c>
      <c r="B1" s="260"/>
      <c r="C1" s="260"/>
      <c r="D1" s="260"/>
      <c r="E1" s="260"/>
    </row>
    <row r="2" spans="1:5" s="9" customFormat="1" x14ac:dyDescent="0.3"/>
    <row r="3" spans="1:5" ht="26.4" x14ac:dyDescent="0.3">
      <c r="A3" s="29" t="s">
        <v>257</v>
      </c>
      <c r="B3" s="29" t="s">
        <v>258</v>
      </c>
      <c r="C3" s="29" t="s">
        <v>127</v>
      </c>
      <c r="D3" s="29" t="s">
        <v>259</v>
      </c>
      <c r="E3" s="29" t="s">
        <v>128</v>
      </c>
    </row>
    <row r="4" spans="1:5" x14ac:dyDescent="0.3">
      <c r="A4" s="25">
        <v>90</v>
      </c>
      <c r="B4" s="161">
        <v>22</v>
      </c>
      <c r="C4" s="40">
        <f t="shared" ref="C4:C19" si="0">SUM(A4*0.001)*B4</f>
        <v>1.98</v>
      </c>
      <c r="D4" s="161"/>
      <c r="E4" s="44">
        <f t="shared" ref="E4:E19" si="1">SUM(C4*D4)</f>
        <v>0</v>
      </c>
    </row>
    <row r="5" spans="1:5" x14ac:dyDescent="0.3">
      <c r="A5" s="25">
        <v>120</v>
      </c>
      <c r="B5" s="161"/>
      <c r="C5" s="40">
        <f t="shared" si="0"/>
        <v>0</v>
      </c>
      <c r="D5" s="161"/>
      <c r="E5" s="44">
        <f t="shared" si="1"/>
        <v>0</v>
      </c>
    </row>
    <row r="6" spans="1:5" x14ac:dyDescent="0.3">
      <c r="A6" s="25">
        <v>140</v>
      </c>
      <c r="B6" s="161"/>
      <c r="C6" s="40">
        <f t="shared" si="0"/>
        <v>0</v>
      </c>
      <c r="D6" s="161"/>
      <c r="E6" s="44">
        <f t="shared" si="1"/>
        <v>0</v>
      </c>
    </row>
    <row r="7" spans="1:5" x14ac:dyDescent="0.3">
      <c r="A7" s="25">
        <v>240</v>
      </c>
      <c r="B7" s="161"/>
      <c r="C7" s="40">
        <f t="shared" si="0"/>
        <v>0</v>
      </c>
      <c r="D7" s="161"/>
      <c r="E7" s="44">
        <f t="shared" si="1"/>
        <v>0</v>
      </c>
    </row>
    <row r="8" spans="1:5" x14ac:dyDescent="0.3">
      <c r="A8" s="25">
        <v>340</v>
      </c>
      <c r="B8" s="161"/>
      <c r="C8" s="40">
        <f t="shared" si="0"/>
        <v>0</v>
      </c>
      <c r="D8" s="161"/>
      <c r="E8" s="44">
        <f t="shared" si="1"/>
        <v>0</v>
      </c>
    </row>
    <row r="9" spans="1:5" x14ac:dyDescent="0.3">
      <c r="A9" s="25">
        <v>360</v>
      </c>
      <c r="B9" s="161"/>
      <c r="C9" s="40">
        <f t="shared" si="0"/>
        <v>0</v>
      </c>
      <c r="D9" s="161"/>
      <c r="E9" s="44">
        <f t="shared" si="1"/>
        <v>0</v>
      </c>
    </row>
    <row r="10" spans="1:5" x14ac:dyDescent="0.3">
      <c r="A10" s="25">
        <v>500</v>
      </c>
      <c r="B10" s="161"/>
      <c r="C10" s="40">
        <f t="shared" si="0"/>
        <v>0</v>
      </c>
      <c r="D10" s="161"/>
      <c r="E10" s="44">
        <f t="shared" si="1"/>
        <v>0</v>
      </c>
    </row>
    <row r="11" spans="1:5" x14ac:dyDescent="0.3">
      <c r="A11" s="25">
        <v>660</v>
      </c>
      <c r="B11" s="161">
        <v>193</v>
      </c>
      <c r="C11" s="40">
        <f t="shared" si="0"/>
        <v>127.38000000000001</v>
      </c>
      <c r="D11" s="161">
        <v>65</v>
      </c>
      <c r="E11" s="44">
        <f t="shared" si="1"/>
        <v>8279.7000000000007</v>
      </c>
    </row>
    <row r="12" spans="1:5" x14ac:dyDescent="0.3">
      <c r="A12" s="25">
        <v>770</v>
      </c>
      <c r="B12" s="161"/>
      <c r="C12" s="40">
        <f t="shared" si="0"/>
        <v>0</v>
      </c>
      <c r="D12" s="161"/>
      <c r="E12" s="44">
        <f t="shared" si="1"/>
        <v>0</v>
      </c>
    </row>
    <row r="13" spans="1:5" x14ac:dyDescent="0.3">
      <c r="A13" s="25">
        <v>1000</v>
      </c>
      <c r="B13" s="161"/>
      <c r="C13" s="40">
        <f t="shared" si="0"/>
        <v>0</v>
      </c>
      <c r="D13" s="162"/>
      <c r="E13" s="44">
        <f t="shared" si="1"/>
        <v>0</v>
      </c>
    </row>
    <row r="14" spans="1:5" x14ac:dyDescent="0.3">
      <c r="A14" s="25">
        <v>1100</v>
      </c>
      <c r="B14" s="161"/>
      <c r="C14" s="40">
        <f t="shared" si="0"/>
        <v>0</v>
      </c>
      <c r="D14" s="161"/>
      <c r="E14" s="44">
        <f t="shared" si="1"/>
        <v>0</v>
      </c>
    </row>
    <row r="15" spans="1:5" s="9" customFormat="1" x14ac:dyDescent="0.3">
      <c r="A15" s="160">
        <v>400</v>
      </c>
      <c r="B15" s="160">
        <v>129</v>
      </c>
      <c r="C15" s="40">
        <f t="shared" si="0"/>
        <v>51.6</v>
      </c>
      <c r="D15" s="160">
        <v>450</v>
      </c>
      <c r="E15" s="44">
        <f t="shared" si="1"/>
        <v>23220</v>
      </c>
    </row>
    <row r="16" spans="1:5" s="9" customFormat="1" x14ac:dyDescent="0.3">
      <c r="A16" s="160">
        <v>660</v>
      </c>
      <c r="B16" s="160">
        <v>722</v>
      </c>
      <c r="C16" s="40">
        <f t="shared" si="0"/>
        <v>476.52000000000004</v>
      </c>
      <c r="D16" s="160">
        <v>115</v>
      </c>
      <c r="E16" s="44">
        <f t="shared" si="1"/>
        <v>54799.8</v>
      </c>
    </row>
    <row r="17" spans="1:5" s="9" customFormat="1" x14ac:dyDescent="0.3">
      <c r="A17" s="160">
        <v>660</v>
      </c>
      <c r="B17" s="160">
        <v>90</v>
      </c>
      <c r="C17" s="40">
        <f t="shared" si="0"/>
        <v>59.400000000000006</v>
      </c>
      <c r="D17" s="160">
        <v>200</v>
      </c>
      <c r="E17" s="44">
        <f t="shared" si="1"/>
        <v>11880.000000000002</v>
      </c>
    </row>
    <row r="18" spans="1:5" s="9" customFormat="1" x14ac:dyDescent="0.3">
      <c r="A18" s="160"/>
      <c r="B18" s="160"/>
      <c r="C18" s="40">
        <f t="shared" si="0"/>
        <v>0</v>
      </c>
      <c r="D18" s="160"/>
      <c r="E18" s="44">
        <f t="shared" si="1"/>
        <v>0</v>
      </c>
    </row>
    <row r="19" spans="1:5" ht="15" thickBot="1" x14ac:dyDescent="0.35">
      <c r="A19" s="160"/>
      <c r="B19" s="160"/>
      <c r="C19" s="41">
        <f t="shared" si="0"/>
        <v>0</v>
      </c>
      <c r="D19" s="160"/>
      <c r="E19" s="45">
        <f t="shared" si="1"/>
        <v>0</v>
      </c>
    </row>
    <row r="20" spans="1:5" ht="15" thickBot="1" x14ac:dyDescent="0.35">
      <c r="A20" s="38" t="s">
        <v>129</v>
      </c>
      <c r="B20" s="42">
        <f>SUM(B4:B19)</f>
        <v>1156</v>
      </c>
      <c r="C20" s="43">
        <f>SUM(C4:C19)</f>
        <v>716.88</v>
      </c>
      <c r="D20" s="39"/>
      <c r="E20" s="46">
        <f>SUM(E4:E19)</f>
        <v>98179.5</v>
      </c>
    </row>
    <row r="21" spans="1:5" x14ac:dyDescent="0.3">
      <c r="A21" s="26"/>
      <c r="B21" s="26"/>
      <c r="C21" s="26"/>
      <c r="D21" s="26"/>
      <c r="E21" s="26"/>
    </row>
    <row r="22" spans="1:5" x14ac:dyDescent="0.3">
      <c r="A22" s="26"/>
      <c r="B22" s="26"/>
      <c r="C22" s="26"/>
      <c r="D22" s="26"/>
      <c r="E22" s="26"/>
    </row>
    <row r="23" spans="1:5" x14ac:dyDescent="0.3">
      <c r="A23" s="47" t="s">
        <v>264</v>
      </c>
      <c r="B23" s="26"/>
      <c r="C23" s="26"/>
      <c r="D23" s="26"/>
      <c r="E23" s="26"/>
    </row>
    <row r="24" spans="1:5" x14ac:dyDescent="0.3">
      <c r="A24" s="47" t="s">
        <v>260</v>
      </c>
      <c r="B24" s="26"/>
      <c r="C24" s="26"/>
      <c r="D24" s="26"/>
      <c r="E24" s="26"/>
    </row>
    <row r="25" spans="1:5" x14ac:dyDescent="0.3">
      <c r="A25" s="47" t="s">
        <v>261</v>
      </c>
      <c r="B25" s="26"/>
      <c r="C25" s="26"/>
      <c r="D25" s="26"/>
      <c r="E25" s="26"/>
    </row>
    <row r="27" spans="1:5" x14ac:dyDescent="0.3">
      <c r="A27" s="163"/>
      <c r="B27" s="47" t="s">
        <v>374</v>
      </c>
    </row>
  </sheetData>
  <sheetProtection sheet="1" objects="1" scenarios="1"/>
  <mergeCells count="1">
    <mergeCell ref="A1:E1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20">
    <tabColor theme="4" tint="-0.249977111117893"/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30" sqref="L30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130" t="s">
        <v>278</v>
      </c>
      <c r="J3" s="135">
        <f>'Récap. Année'!K3</f>
        <v>2025</v>
      </c>
      <c r="K3" s="133" t="s">
        <v>357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159"/>
      <c r="E12" s="173"/>
      <c r="F12" s="174"/>
      <c r="G12" s="175"/>
      <c r="H12" s="170"/>
      <c r="I12" s="171"/>
      <c r="J12" s="172"/>
      <c r="K12" s="173"/>
      <c r="L12" s="174"/>
      <c r="M12" s="175"/>
      <c r="N12" s="155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59"/>
      <c r="E13" s="173"/>
      <c r="F13" s="174"/>
      <c r="G13" s="175"/>
      <c r="H13" s="170"/>
      <c r="I13" s="171"/>
      <c r="J13" s="153"/>
      <c r="K13" s="173"/>
      <c r="L13" s="174"/>
      <c r="M13" s="175"/>
      <c r="N13" s="155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159"/>
      <c r="E14" s="173"/>
      <c r="F14" s="174"/>
      <c r="G14" s="175"/>
      <c r="H14" s="170"/>
      <c r="I14" s="171"/>
      <c r="J14" s="172"/>
      <c r="K14" s="173"/>
      <c r="L14" s="174"/>
      <c r="M14" s="175"/>
      <c r="N14" s="155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159"/>
      <c r="E15" s="173"/>
      <c r="F15" s="174"/>
      <c r="G15" s="175"/>
      <c r="H15" s="170"/>
      <c r="I15" s="171"/>
      <c r="J15" s="172"/>
      <c r="K15" s="173"/>
      <c r="L15" s="174"/>
      <c r="M15" s="175"/>
      <c r="N15" s="155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159"/>
      <c r="E16" s="173"/>
      <c r="F16" s="174"/>
      <c r="G16" s="175"/>
      <c r="H16" s="170"/>
      <c r="I16" s="171"/>
      <c r="J16" s="172"/>
      <c r="K16" s="173"/>
      <c r="L16" s="174"/>
      <c r="M16" s="175"/>
      <c r="N16" s="155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159"/>
      <c r="E17" s="173"/>
      <c r="F17" s="174"/>
      <c r="G17" s="175"/>
      <c r="H17" s="170"/>
      <c r="I17" s="171"/>
      <c r="J17" s="172"/>
      <c r="K17" s="173"/>
      <c r="L17" s="174"/>
      <c r="M17" s="175"/>
      <c r="N17" s="155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159"/>
      <c r="E18" s="173"/>
      <c r="F18" s="174"/>
      <c r="G18" s="175"/>
      <c r="H18" s="170"/>
      <c r="I18" s="171"/>
      <c r="J18" s="172"/>
      <c r="K18" s="173"/>
      <c r="L18" s="174"/>
      <c r="M18" s="175"/>
      <c r="N18" s="155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159"/>
      <c r="E19" s="173"/>
      <c r="F19" s="174"/>
      <c r="G19" s="175"/>
      <c r="H19" s="170"/>
      <c r="I19" s="171"/>
      <c r="J19" s="172"/>
      <c r="K19" s="173"/>
      <c r="L19" s="174"/>
      <c r="M19" s="175"/>
      <c r="N19" s="155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159"/>
      <c r="E20" s="173"/>
      <c r="F20" s="174"/>
      <c r="G20" s="175"/>
      <c r="H20" s="170"/>
      <c r="I20" s="171"/>
      <c r="J20" s="172"/>
      <c r="K20" s="173"/>
      <c r="L20" s="174"/>
      <c r="M20" s="175"/>
      <c r="N20" s="155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159"/>
      <c r="E21" s="173"/>
      <c r="F21" s="174"/>
      <c r="G21" s="175"/>
      <c r="H21" s="170"/>
      <c r="I21" s="171"/>
      <c r="J21" s="48"/>
      <c r="K21" s="173"/>
      <c r="L21" s="174"/>
      <c r="M21" s="175"/>
      <c r="N21" s="155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55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159"/>
      <c r="E23" s="173"/>
      <c r="F23" s="174"/>
      <c r="G23" s="175"/>
      <c r="H23" s="170"/>
      <c r="I23" s="171"/>
      <c r="J23" s="172"/>
      <c r="K23" s="173"/>
      <c r="L23" s="174"/>
      <c r="M23" s="175"/>
      <c r="N23" s="155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159"/>
      <c r="E24" s="173"/>
      <c r="F24" s="174"/>
      <c r="G24" s="175"/>
      <c r="H24" s="170"/>
      <c r="I24" s="171"/>
      <c r="J24" s="172"/>
      <c r="K24" s="173"/>
      <c r="L24" s="174"/>
      <c r="M24" s="175"/>
      <c r="N24" s="155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159"/>
      <c r="E25" s="173"/>
      <c r="F25" s="174"/>
      <c r="G25" s="175"/>
      <c r="H25" s="170"/>
      <c r="I25" s="171"/>
      <c r="J25" s="172"/>
      <c r="K25" s="173"/>
      <c r="L25" s="174"/>
      <c r="M25" s="175"/>
      <c r="N25" s="155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159"/>
      <c r="E26" s="173"/>
      <c r="F26" s="174"/>
      <c r="G26" s="175"/>
      <c r="H26" s="170"/>
      <c r="I26" s="171"/>
      <c r="J26" s="172"/>
      <c r="K26" s="173"/>
      <c r="L26" s="174"/>
      <c r="M26" s="175"/>
      <c r="N26" s="155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197"/>
      <c r="E27" s="173"/>
      <c r="F27" s="174"/>
      <c r="G27" s="175"/>
      <c r="H27" s="170"/>
      <c r="I27" s="171"/>
      <c r="J27" s="172"/>
      <c r="K27" s="173"/>
      <c r="L27" s="174"/>
      <c r="M27" s="175"/>
      <c r="N27" s="155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197"/>
      <c r="E28" s="173"/>
      <c r="F28" s="174"/>
      <c r="G28" s="175"/>
      <c r="H28" s="170"/>
      <c r="I28" s="171"/>
      <c r="J28" s="197"/>
      <c r="K28" s="173"/>
      <c r="L28" s="174"/>
      <c r="M28" s="175"/>
      <c r="N28" s="155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159"/>
      <c r="E29" s="173"/>
      <c r="F29" s="174"/>
      <c r="G29" s="175"/>
      <c r="H29" s="170"/>
      <c r="I29" s="171"/>
      <c r="J29" s="197"/>
      <c r="K29" s="173"/>
      <c r="L29" s="174"/>
      <c r="M29" s="175"/>
      <c r="N29" s="155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159"/>
      <c r="E30" s="173"/>
      <c r="F30" s="174"/>
      <c r="G30" s="175"/>
      <c r="H30" s="170"/>
      <c r="I30" s="171"/>
      <c r="J30" s="172"/>
      <c r="K30" s="173"/>
      <c r="L30" s="174"/>
      <c r="M30" s="175"/>
      <c r="N30" s="155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159"/>
      <c r="E31" s="173"/>
      <c r="F31" s="174"/>
      <c r="G31" s="175"/>
      <c r="H31" s="170"/>
      <c r="I31" s="171"/>
      <c r="J31" s="172"/>
      <c r="K31" s="173"/>
      <c r="L31" s="174"/>
      <c r="M31" s="175"/>
      <c r="N31" s="155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159"/>
      <c r="E32" s="173"/>
      <c r="F32" s="174"/>
      <c r="G32" s="175"/>
      <c r="H32" s="170"/>
      <c r="I32" s="171"/>
      <c r="J32" s="172"/>
      <c r="K32" s="173"/>
      <c r="L32" s="174"/>
      <c r="M32" s="175"/>
      <c r="N32" s="155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159"/>
      <c r="E33" s="173"/>
      <c r="F33" s="174"/>
      <c r="G33" s="175"/>
      <c r="H33" s="170"/>
      <c r="I33" s="171"/>
      <c r="J33" s="172"/>
      <c r="K33" s="173"/>
      <c r="L33" s="174"/>
      <c r="M33" s="175"/>
      <c r="N33" s="155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159"/>
      <c r="E34" s="173"/>
      <c r="F34" s="174"/>
      <c r="G34" s="175"/>
      <c r="H34" s="170"/>
      <c r="I34" s="171"/>
      <c r="J34" s="172"/>
      <c r="K34" s="173"/>
      <c r="L34" s="174"/>
      <c r="M34" s="175"/>
      <c r="N34" s="155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159"/>
      <c r="E35" s="173"/>
      <c r="F35" s="174"/>
      <c r="G35" s="175"/>
      <c r="H35" s="170"/>
      <c r="I35" s="171"/>
      <c r="J35" s="172"/>
      <c r="K35" s="173"/>
      <c r="L35" s="174"/>
      <c r="M35" s="175"/>
      <c r="N35" s="155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159"/>
      <c r="E36" s="173"/>
      <c r="F36" s="174"/>
      <c r="G36" s="175"/>
      <c r="H36" s="170"/>
      <c r="I36" s="171"/>
      <c r="J36" s="172"/>
      <c r="K36" s="173"/>
      <c r="L36" s="174"/>
      <c r="M36" s="175"/>
      <c r="N36" s="155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159"/>
      <c r="E37" s="173"/>
      <c r="F37" s="174"/>
      <c r="G37" s="175"/>
      <c r="H37" s="170"/>
      <c r="I37" s="171"/>
      <c r="J37" s="172"/>
      <c r="K37" s="173"/>
      <c r="L37" s="174"/>
      <c r="M37" s="175"/>
      <c r="N37" s="155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159"/>
      <c r="E38" s="173"/>
      <c r="F38" s="174"/>
      <c r="G38" s="175"/>
      <c r="H38" s="170"/>
      <c r="I38" s="171"/>
      <c r="J38" s="172"/>
      <c r="K38" s="173"/>
      <c r="L38" s="174"/>
      <c r="M38" s="175"/>
      <c r="N38" s="155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159"/>
      <c r="E39" s="173"/>
      <c r="F39" s="174"/>
      <c r="G39" s="175"/>
      <c r="H39" s="170"/>
      <c r="I39" s="171"/>
      <c r="J39" s="172"/>
      <c r="K39" s="173"/>
      <c r="L39" s="174"/>
      <c r="M39" s="175"/>
      <c r="N39" s="155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159"/>
      <c r="E40" s="173"/>
      <c r="F40" s="174"/>
      <c r="G40" s="175"/>
      <c r="H40" s="170"/>
      <c r="I40" s="171"/>
      <c r="J40" s="172"/>
      <c r="K40" s="173"/>
      <c r="L40" s="174"/>
      <c r="M40" s="175"/>
      <c r="N40" s="155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159"/>
      <c r="E41" s="173"/>
      <c r="F41" s="174"/>
      <c r="G41" s="175"/>
      <c r="H41" s="170"/>
      <c r="I41" s="171"/>
      <c r="J41" s="172"/>
      <c r="K41" s="173"/>
      <c r="L41" s="174"/>
      <c r="M41" s="175"/>
      <c r="N41" s="155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159"/>
      <c r="E42" s="173"/>
      <c r="F42" s="174"/>
      <c r="G42" s="175"/>
      <c r="H42" s="170"/>
      <c r="I42" s="171"/>
      <c r="J42" s="172"/>
      <c r="K42" s="173"/>
      <c r="L42" s="174"/>
      <c r="M42" s="175"/>
      <c r="N42" s="155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159"/>
      <c r="E43" s="173"/>
      <c r="F43" s="174"/>
      <c r="G43" s="175"/>
      <c r="H43" s="170"/>
      <c r="I43" s="171"/>
      <c r="J43" s="172"/>
      <c r="K43" s="173"/>
      <c r="L43" s="174"/>
      <c r="M43" s="175"/>
      <c r="N43" s="155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159"/>
      <c r="E44" s="173"/>
      <c r="F44" s="174"/>
      <c r="G44" s="175"/>
      <c r="H44" s="170"/>
      <c r="I44" s="171"/>
      <c r="J44" s="172"/>
      <c r="K44" s="173"/>
      <c r="L44" s="174"/>
      <c r="M44" s="175"/>
      <c r="N44" s="155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159"/>
      <c r="E45" s="173"/>
      <c r="F45" s="174"/>
      <c r="G45" s="175"/>
      <c r="H45" s="170"/>
      <c r="I45" s="171"/>
      <c r="J45" s="172"/>
      <c r="K45" s="173"/>
      <c r="L45" s="174"/>
      <c r="M45" s="175"/>
      <c r="N45" s="155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159"/>
      <c r="E46" s="173"/>
      <c r="F46" s="174"/>
      <c r="G46" s="175"/>
      <c r="H46" s="170"/>
      <c r="I46" s="171"/>
      <c r="J46" s="172"/>
      <c r="K46" s="173"/>
      <c r="L46" s="174"/>
      <c r="M46" s="175"/>
      <c r="N46" s="155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159"/>
      <c r="E47" s="173"/>
      <c r="F47" s="174"/>
      <c r="G47" s="175"/>
      <c r="H47" s="170"/>
      <c r="I47" s="171"/>
      <c r="J47" s="172"/>
      <c r="K47" s="173"/>
      <c r="L47" s="174"/>
      <c r="M47" s="175"/>
      <c r="N47" s="155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159"/>
      <c r="E48" s="173"/>
      <c r="F48" s="174"/>
      <c r="G48" s="175"/>
      <c r="H48" s="170"/>
      <c r="I48" s="171"/>
      <c r="J48" s="172"/>
      <c r="K48" s="173"/>
      <c r="L48" s="174"/>
      <c r="M48" s="175"/>
      <c r="N48" s="155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159"/>
      <c r="E49" s="173"/>
      <c r="F49" s="174"/>
      <c r="G49" s="175"/>
      <c r="H49" s="170"/>
      <c r="I49" s="171"/>
      <c r="J49" s="172"/>
      <c r="K49" s="173"/>
      <c r="L49" s="174"/>
      <c r="M49" s="175"/>
      <c r="N49" s="155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55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172"/>
      <c r="E51" s="173"/>
      <c r="F51" s="174"/>
      <c r="G51" s="175"/>
      <c r="H51" s="170"/>
      <c r="I51" s="171"/>
      <c r="J51" s="172"/>
      <c r="K51" s="173"/>
      <c r="L51" s="174"/>
      <c r="M51" s="175"/>
      <c r="N51" s="155"/>
      <c r="O51" s="54" t="str">
        <f>IF(N51="","",VLOOKUP(N51,'Codes Traitement'!$B$40:$C$53,2,FALSE))</f>
        <v/>
      </c>
      <c r="P51" s="156"/>
      <c r="Q51" s="147"/>
      <c r="R51" s="97"/>
      <c r="S51" s="53"/>
      <c r="T51" s="52" t="s">
        <v>392</v>
      </c>
    </row>
    <row r="52" spans="1:20" x14ac:dyDescent="0.3">
      <c r="A52" s="60"/>
      <c r="B52" s="91" t="str">
        <f>IF(A52="","",VLOOKUP(A52,'Codes déchets'!$B$4:$C$41,2,FALSE))</f>
        <v/>
      </c>
      <c r="C52" s="105"/>
      <c r="D52" s="172"/>
      <c r="E52" s="173"/>
      <c r="F52" s="174"/>
      <c r="G52" s="175"/>
      <c r="H52" s="170"/>
      <c r="I52" s="171"/>
      <c r="J52" s="172"/>
      <c r="K52" s="173"/>
      <c r="L52" s="174"/>
      <c r="M52" s="175"/>
      <c r="N52" s="155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172"/>
      <c r="E53" s="173"/>
      <c r="F53" s="174"/>
      <c r="G53" s="175"/>
      <c r="H53" s="170"/>
      <c r="I53" s="171"/>
      <c r="J53" s="172"/>
      <c r="K53" s="173"/>
      <c r="L53" s="174"/>
      <c r="M53" s="175"/>
      <c r="N53" s="155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55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55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55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55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55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50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50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50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173"/>
      <c r="F62" s="174"/>
      <c r="G62" s="175"/>
      <c r="H62" s="170"/>
      <c r="I62" s="171"/>
      <c r="J62" s="72"/>
      <c r="K62" s="173"/>
      <c r="L62" s="174"/>
      <c r="M62" s="175"/>
      <c r="N62" s="74"/>
      <c r="O62" s="71" t="str">
        <f>IF(N62="","",VLOOKUP(N62,'Codes Traitement'!$B$40:$C$53,2,FALSE))</f>
        <v/>
      </c>
      <c r="P62" s="156"/>
      <c r="Q62" s="98"/>
      <c r="R62" s="97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50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50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50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50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173"/>
      <c r="F67" s="174"/>
      <c r="G67" s="175"/>
      <c r="H67" s="170"/>
      <c r="I67" s="171"/>
      <c r="J67" s="48"/>
      <c r="K67" s="173"/>
      <c r="L67" s="174"/>
      <c r="M67" s="175"/>
      <c r="N67" s="50"/>
      <c r="O67" s="54" t="str">
        <f>IF(N67="","",VLOOKUP(N67,'Codes Traitement'!$B$40:$C$53,2,FALSE))</f>
        <v/>
      </c>
      <c r="P67" s="156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173"/>
      <c r="F68" s="174"/>
      <c r="G68" s="175"/>
      <c r="H68" s="170"/>
      <c r="I68" s="171"/>
      <c r="J68" s="48"/>
      <c r="K68" s="173"/>
      <c r="L68" s="174"/>
      <c r="M68" s="175"/>
      <c r="N68" s="50"/>
      <c r="O68" s="54" t="str">
        <f>IF(N68="","",VLOOKUP(N68,'Codes Traitement'!$B$40:$C$53,2,FALSE))</f>
        <v/>
      </c>
      <c r="P68" s="156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134" t="str">
        <f>K3</f>
        <v>Février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9" t="str">
        <f>'Codes déchets'!B29</f>
        <v>huiles et matières grasses alimentaires</v>
      </c>
      <c r="B129" s="269"/>
      <c r="C129" s="269"/>
      <c r="D129" s="270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B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21">
    <tabColor theme="4" tint="-0.249977111117893"/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30" sqref="L30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130" t="s">
        <v>278</v>
      </c>
      <c r="J3" s="135">
        <f>'Récap. Année'!K3</f>
        <v>2025</v>
      </c>
      <c r="K3" s="133" t="s">
        <v>358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198" t="s">
        <v>390</v>
      </c>
      <c r="Q11" s="8" t="s">
        <v>85</v>
      </c>
      <c r="R11" s="199" t="s">
        <v>391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153"/>
      <c r="E12" s="173"/>
      <c r="F12" s="174"/>
      <c r="G12" s="175"/>
      <c r="H12" s="170"/>
      <c r="I12" s="171"/>
      <c r="J12" s="51"/>
      <c r="K12" s="173"/>
      <c r="L12" s="174"/>
      <c r="M12" s="175"/>
      <c r="N12" s="50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72"/>
      <c r="E13" s="173"/>
      <c r="F13" s="174"/>
      <c r="G13" s="175"/>
      <c r="H13" s="170"/>
      <c r="I13" s="171"/>
      <c r="J13" s="51"/>
      <c r="K13" s="173"/>
      <c r="L13" s="174"/>
      <c r="M13" s="175"/>
      <c r="N13" s="155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172"/>
      <c r="E14" s="173"/>
      <c r="F14" s="174"/>
      <c r="G14" s="175"/>
      <c r="H14" s="170"/>
      <c r="I14" s="171"/>
      <c r="J14" s="51"/>
      <c r="K14" s="173"/>
      <c r="L14" s="174"/>
      <c r="M14" s="175"/>
      <c r="N14" s="155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55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55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55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55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55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55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55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50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50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173"/>
      <c r="F24" s="174"/>
      <c r="G24" s="175"/>
      <c r="H24" s="170"/>
      <c r="I24" s="171"/>
      <c r="J24" s="48"/>
      <c r="K24" s="173"/>
      <c r="L24" s="174"/>
      <c r="M24" s="175"/>
      <c r="N24" s="50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50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50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50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50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50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50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50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50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50"/>
      <c r="O33" s="54" t="str">
        <f>IF(N33="","",VLOOKUP(N33,'Codes Traitement'!$B$40:$C$53,2,FALSE))</f>
        <v/>
      </c>
      <c r="P33" s="156"/>
      <c r="Q33" s="200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50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50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50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50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50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50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50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50"/>
      <c r="O41" s="54" t="str">
        <f>IF(N41="","",VLOOKUP(N41,'Codes Traitement'!$B$40:$C$53,2,FALSE))</f>
        <v/>
      </c>
      <c r="P41" s="156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50"/>
      <c r="O42" s="54" t="str">
        <f>IF(N42="","",VLOOKUP(N42,'Codes Traitement'!$B$40:$C$53,2,FALSE))</f>
        <v/>
      </c>
      <c r="P42" s="156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50"/>
      <c r="O43" s="54" t="str">
        <f>IF(N43="","",VLOOKUP(N43,'Codes Traitement'!$B$40:$C$53,2,FALSE))</f>
        <v/>
      </c>
      <c r="P43" s="156"/>
      <c r="Q43" s="96"/>
      <c r="R43" s="97"/>
      <c r="S43" s="53"/>
      <c r="T43" s="52"/>
    </row>
    <row r="44" spans="1:20" x14ac:dyDescent="0.3">
      <c r="A44" s="203"/>
      <c r="B44" s="92" t="str">
        <f>IF(A44="","",VLOOKUP(A44,'Codes déchets'!$B$4:$C$41,2,FALSE))</f>
        <v/>
      </c>
      <c r="C44" s="204"/>
      <c r="D44" s="205"/>
      <c r="E44" s="73"/>
      <c r="F44" s="74"/>
      <c r="G44" s="85"/>
      <c r="H44" s="89"/>
      <c r="I44" s="103"/>
      <c r="J44" s="72"/>
      <c r="K44" s="73"/>
      <c r="L44" s="74"/>
      <c r="M44" s="85"/>
      <c r="N44" s="206"/>
      <c r="O44" s="71" t="str">
        <f>IF(N44="","",VLOOKUP(N44,'Codes Traitement'!$B$40:$C$53,2,FALSE))</f>
        <v/>
      </c>
      <c r="P44" s="82"/>
      <c r="Q44" s="207"/>
      <c r="R44" s="99"/>
      <c r="S44" s="53"/>
      <c r="T44" s="52"/>
    </row>
    <row r="45" spans="1:20" x14ac:dyDescent="0.3">
      <c r="A45" s="60"/>
      <c r="B45" s="91"/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/>
      <c r="P45" s="156"/>
      <c r="Q45" s="147"/>
      <c r="R45" s="97"/>
      <c r="S45" s="53"/>
      <c r="T45" s="52"/>
    </row>
    <row r="46" spans="1:20" x14ac:dyDescent="0.3">
      <c r="A46" s="70"/>
      <c r="B46" s="92"/>
      <c r="C46" s="106"/>
      <c r="D46" s="72"/>
      <c r="E46" s="73"/>
      <c r="F46" s="74"/>
      <c r="G46" s="85"/>
      <c r="H46" s="89"/>
      <c r="I46" s="103"/>
      <c r="J46" s="72"/>
      <c r="K46" s="73"/>
      <c r="L46" s="74"/>
      <c r="M46" s="85"/>
      <c r="N46" s="74"/>
      <c r="O46" s="71"/>
      <c r="P46" s="82"/>
      <c r="Q46" s="98"/>
      <c r="R46" s="99"/>
      <c r="S46" s="53"/>
      <c r="T46" s="52"/>
    </row>
    <row r="47" spans="1:20" x14ac:dyDescent="0.3">
      <c r="A47" s="70"/>
      <c r="B47" s="92"/>
      <c r="C47" s="106"/>
      <c r="D47" s="72"/>
      <c r="E47" s="73"/>
      <c r="F47" s="74"/>
      <c r="G47" s="85"/>
      <c r="H47" s="89"/>
      <c r="I47" s="103"/>
      <c r="J47" s="72"/>
      <c r="K47" s="73"/>
      <c r="L47" s="74"/>
      <c r="M47" s="85"/>
      <c r="N47" s="74"/>
      <c r="O47" s="71"/>
      <c r="P47" s="82"/>
      <c r="Q47" s="98"/>
      <c r="R47" s="99"/>
      <c r="S47" s="53"/>
      <c r="T47" s="52"/>
    </row>
    <row r="48" spans="1:20" x14ac:dyDescent="0.3">
      <c r="A48" s="70"/>
      <c r="B48" s="92"/>
      <c r="C48" s="106"/>
      <c r="D48" s="72"/>
      <c r="E48" s="73"/>
      <c r="F48" s="74"/>
      <c r="G48" s="85"/>
      <c r="H48" s="89"/>
      <c r="I48" s="103"/>
      <c r="J48" s="72"/>
      <c r="K48" s="73"/>
      <c r="L48" s="74"/>
      <c r="M48" s="85"/>
      <c r="N48" s="74"/>
      <c r="O48" s="71"/>
      <c r="P48" s="82"/>
      <c r="Q48" s="98"/>
      <c r="R48" s="99"/>
      <c r="S48" s="53"/>
      <c r="T48" s="52"/>
    </row>
    <row r="49" spans="1:20" x14ac:dyDescent="0.3">
      <c r="A49" s="70"/>
      <c r="B49" s="92"/>
      <c r="C49" s="106"/>
      <c r="D49" s="72"/>
      <c r="E49" s="73"/>
      <c r="F49" s="74"/>
      <c r="G49" s="85"/>
      <c r="H49" s="89"/>
      <c r="I49" s="103"/>
      <c r="J49" s="72"/>
      <c r="K49" s="73"/>
      <c r="L49" s="74"/>
      <c r="M49" s="85"/>
      <c r="N49" s="74"/>
      <c r="O49" s="71"/>
      <c r="P49" s="82"/>
      <c r="Q49" s="98"/>
      <c r="R49" s="99"/>
      <c r="S49" s="53"/>
      <c r="T49" s="52"/>
    </row>
    <row r="50" spans="1:20" x14ac:dyDescent="0.3">
      <c r="A50" s="70"/>
      <c r="B50" s="92"/>
      <c r="C50" s="106"/>
      <c r="D50" s="72"/>
      <c r="E50" s="73"/>
      <c r="F50" s="74"/>
      <c r="G50" s="85"/>
      <c r="H50" s="89"/>
      <c r="I50" s="103"/>
      <c r="J50" s="72"/>
      <c r="K50" s="73"/>
      <c r="L50" s="74"/>
      <c r="M50" s="85"/>
      <c r="N50" s="74"/>
      <c r="O50" s="71"/>
      <c r="P50" s="82"/>
      <c r="Q50" s="98"/>
      <c r="R50" s="99"/>
      <c r="S50" s="53"/>
      <c r="T50" s="52"/>
    </row>
    <row r="51" spans="1:20" x14ac:dyDescent="0.3">
      <c r="A51" s="70"/>
      <c r="B51" s="92"/>
      <c r="C51" s="106"/>
      <c r="D51" s="72"/>
      <c r="E51" s="73"/>
      <c r="F51" s="74"/>
      <c r="G51" s="85"/>
      <c r="H51" s="89"/>
      <c r="I51" s="103"/>
      <c r="J51" s="72"/>
      <c r="K51" s="73"/>
      <c r="L51" s="74"/>
      <c r="M51" s="85"/>
      <c r="N51" s="74"/>
      <c r="O51" s="71"/>
      <c r="P51" s="82"/>
      <c r="Q51" s="98"/>
      <c r="R51" s="99"/>
      <c r="S51" s="53"/>
      <c r="T51" s="52"/>
    </row>
    <row r="52" spans="1:20" x14ac:dyDescent="0.3">
      <c r="A52" s="70"/>
      <c r="B52" s="92"/>
      <c r="C52" s="106"/>
      <c r="D52" s="72"/>
      <c r="E52" s="73"/>
      <c r="F52" s="74"/>
      <c r="G52" s="85"/>
      <c r="H52" s="89"/>
      <c r="I52" s="103"/>
      <c r="J52" s="72"/>
      <c r="K52" s="73"/>
      <c r="L52" s="74"/>
      <c r="M52" s="85"/>
      <c r="N52" s="74"/>
      <c r="O52" s="71"/>
      <c r="P52" s="82"/>
      <c r="Q52" s="98"/>
      <c r="R52" s="99"/>
      <c r="S52" s="53"/>
      <c r="T52" s="52"/>
    </row>
    <row r="53" spans="1:20" x14ac:dyDescent="0.3">
      <c r="A53" s="70"/>
      <c r="B53" s="92"/>
      <c r="C53" s="106"/>
      <c r="D53" s="72"/>
      <c r="E53" s="73"/>
      <c r="F53" s="74"/>
      <c r="G53" s="85"/>
      <c r="H53" s="89"/>
      <c r="I53" s="103"/>
      <c r="J53" s="72"/>
      <c r="K53" s="73"/>
      <c r="L53" s="74"/>
      <c r="M53" s="85"/>
      <c r="N53" s="74"/>
      <c r="O53" s="71"/>
      <c r="P53" s="82"/>
      <c r="Q53" s="98"/>
      <c r="R53" s="99"/>
      <c r="S53" s="53"/>
      <c r="T53" s="52"/>
    </row>
    <row r="54" spans="1:20" x14ac:dyDescent="0.3">
      <c r="A54" s="70"/>
      <c r="B54" s="92"/>
      <c r="C54" s="106"/>
      <c r="D54" s="72"/>
      <c r="E54" s="73"/>
      <c r="F54" s="74"/>
      <c r="G54" s="85"/>
      <c r="H54" s="89"/>
      <c r="I54" s="103"/>
      <c r="J54" s="72"/>
      <c r="K54" s="73"/>
      <c r="L54" s="74"/>
      <c r="M54" s="85"/>
      <c r="N54" s="74"/>
      <c r="O54" s="71"/>
      <c r="P54" s="82"/>
      <c r="Q54" s="98"/>
      <c r="R54" s="99"/>
      <c r="S54" s="53"/>
      <c r="T54" s="52"/>
    </row>
    <row r="55" spans="1:20" x14ac:dyDescent="0.3">
      <c r="A55" s="70"/>
      <c r="B55" s="92"/>
      <c r="C55" s="106"/>
      <c r="D55" s="72"/>
      <c r="E55" s="73"/>
      <c r="F55" s="74"/>
      <c r="G55" s="85"/>
      <c r="H55" s="89"/>
      <c r="I55" s="103"/>
      <c r="J55" s="72"/>
      <c r="K55" s="73"/>
      <c r="L55" s="74"/>
      <c r="M55" s="85"/>
      <c r="N55" s="74"/>
      <c r="O55" s="71"/>
      <c r="P55" s="82"/>
      <c r="Q55" s="98"/>
      <c r="R55" s="99"/>
      <c r="S55" s="53"/>
      <c r="T55" s="52"/>
    </row>
    <row r="56" spans="1:20" x14ac:dyDescent="0.3">
      <c r="A56" s="70"/>
      <c r="B56" s="92"/>
      <c r="C56" s="106"/>
      <c r="D56" s="72"/>
      <c r="E56" s="73"/>
      <c r="F56" s="74"/>
      <c r="G56" s="85"/>
      <c r="H56" s="89"/>
      <c r="I56" s="103"/>
      <c r="J56" s="72"/>
      <c r="K56" s="73"/>
      <c r="L56" s="74"/>
      <c r="M56" s="85"/>
      <c r="N56" s="74"/>
      <c r="O56" s="71"/>
      <c r="P56" s="82"/>
      <c r="Q56" s="98"/>
      <c r="R56" s="99"/>
      <c r="S56" s="53"/>
      <c r="T56" s="52"/>
    </row>
    <row r="57" spans="1:20" x14ac:dyDescent="0.3">
      <c r="A57" s="70"/>
      <c r="B57" s="92"/>
      <c r="C57" s="106"/>
      <c r="D57" s="72"/>
      <c r="E57" s="73"/>
      <c r="F57" s="74"/>
      <c r="G57" s="85"/>
      <c r="H57" s="89"/>
      <c r="I57" s="103"/>
      <c r="J57" s="72"/>
      <c r="K57" s="73"/>
      <c r="L57" s="74"/>
      <c r="M57" s="85"/>
      <c r="N57" s="74"/>
      <c r="O57" s="71"/>
      <c r="P57" s="82"/>
      <c r="Q57" s="98"/>
      <c r="R57" s="99"/>
      <c r="S57" s="53"/>
      <c r="T57" s="52"/>
    </row>
    <row r="58" spans="1:20" x14ac:dyDescent="0.3">
      <c r="A58" s="70"/>
      <c r="B58" s="92"/>
      <c r="C58" s="106"/>
      <c r="D58" s="72"/>
      <c r="E58" s="73"/>
      <c r="F58" s="74"/>
      <c r="G58" s="85"/>
      <c r="H58" s="89"/>
      <c r="I58" s="103"/>
      <c r="J58" s="72"/>
      <c r="K58" s="73"/>
      <c r="L58" s="74"/>
      <c r="M58" s="85"/>
      <c r="N58" s="74"/>
      <c r="O58" s="71"/>
      <c r="P58" s="82"/>
      <c r="Q58" s="98"/>
      <c r="R58" s="99"/>
      <c r="S58" s="53"/>
      <c r="T58" s="52"/>
    </row>
    <row r="59" spans="1:20" x14ac:dyDescent="0.3">
      <c r="A59" s="70"/>
      <c r="B59" s="92"/>
      <c r="C59" s="106"/>
      <c r="D59" s="72"/>
      <c r="E59" s="73"/>
      <c r="F59" s="74"/>
      <c r="G59" s="85"/>
      <c r="H59" s="89"/>
      <c r="I59" s="103"/>
      <c r="J59" s="72"/>
      <c r="K59" s="73"/>
      <c r="L59" s="74"/>
      <c r="M59" s="85"/>
      <c r="N59" s="74"/>
      <c r="O59" s="71"/>
      <c r="P59" s="82"/>
      <c r="Q59" s="98"/>
      <c r="R59" s="99"/>
      <c r="S59" s="53"/>
      <c r="T59" s="52"/>
    </row>
    <row r="60" spans="1:20" x14ac:dyDescent="0.3">
      <c r="A60" s="70"/>
      <c r="B60" s="92"/>
      <c r="C60" s="106"/>
      <c r="D60" s="72"/>
      <c r="E60" s="73"/>
      <c r="F60" s="74"/>
      <c r="G60" s="85"/>
      <c r="H60" s="89"/>
      <c r="I60" s="103"/>
      <c r="J60" s="72"/>
      <c r="K60" s="73"/>
      <c r="L60" s="74"/>
      <c r="M60" s="85"/>
      <c r="N60" s="74"/>
      <c r="O60" s="71"/>
      <c r="P60" s="82"/>
      <c r="Q60" s="98"/>
      <c r="R60" s="99"/>
      <c r="S60" s="53"/>
      <c r="T60" s="52"/>
    </row>
    <row r="61" spans="1:20" x14ac:dyDescent="0.3">
      <c r="A61" s="70"/>
      <c r="B61" s="92"/>
      <c r="C61" s="106"/>
      <c r="D61" s="72"/>
      <c r="E61" s="73"/>
      <c r="F61" s="74"/>
      <c r="G61" s="85"/>
      <c r="H61" s="89"/>
      <c r="I61" s="103"/>
      <c r="J61" s="72"/>
      <c r="K61" s="73"/>
      <c r="L61" s="74"/>
      <c r="M61" s="85"/>
      <c r="N61" s="74"/>
      <c r="O61" s="71"/>
      <c r="P61" s="82"/>
      <c r="Q61" s="98"/>
      <c r="R61" s="99"/>
      <c r="S61" s="53"/>
      <c r="T61" s="52"/>
    </row>
    <row r="62" spans="1:20" x14ac:dyDescent="0.3">
      <c r="A62" s="70"/>
      <c r="B62" s="92"/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/>
      <c r="P62" s="82"/>
      <c r="Q62" s="98"/>
      <c r="R62" s="99"/>
      <c r="S62" s="53"/>
      <c r="T62" s="52"/>
    </row>
    <row r="63" spans="1:20" x14ac:dyDescent="0.3">
      <c r="A63" s="70"/>
      <c r="B63" s="92"/>
      <c r="C63" s="106"/>
      <c r="D63" s="72"/>
      <c r="E63" s="73"/>
      <c r="F63" s="74"/>
      <c r="G63" s="85"/>
      <c r="H63" s="89"/>
      <c r="I63" s="103"/>
      <c r="J63" s="72"/>
      <c r="K63" s="73"/>
      <c r="L63" s="74"/>
      <c r="M63" s="85"/>
      <c r="N63" s="74"/>
      <c r="O63" s="71"/>
      <c r="P63" s="82"/>
      <c r="Q63" s="98"/>
      <c r="R63" s="99"/>
      <c r="S63" s="53"/>
      <c r="T63" s="52"/>
    </row>
    <row r="64" spans="1:20" x14ac:dyDescent="0.3">
      <c r="A64" s="70"/>
      <c r="B64" s="92"/>
      <c r="C64" s="106"/>
      <c r="D64" s="72"/>
      <c r="E64" s="73"/>
      <c r="F64" s="74"/>
      <c r="G64" s="85"/>
      <c r="H64" s="89"/>
      <c r="I64" s="103"/>
      <c r="J64" s="72"/>
      <c r="K64" s="73"/>
      <c r="L64" s="74"/>
      <c r="M64" s="85"/>
      <c r="N64" s="74"/>
      <c r="O64" s="71"/>
      <c r="P64" s="82"/>
      <c r="Q64" s="98"/>
      <c r="R64" s="99"/>
      <c r="S64" s="53"/>
      <c r="T64" s="52"/>
    </row>
    <row r="65" spans="1:20" x14ac:dyDescent="0.3">
      <c r="A65" s="70"/>
      <c r="B65" s="92"/>
      <c r="C65" s="106"/>
      <c r="D65" s="72"/>
      <c r="E65" s="73"/>
      <c r="F65" s="74"/>
      <c r="G65" s="85"/>
      <c r="H65" s="89"/>
      <c r="I65" s="103"/>
      <c r="J65" s="72"/>
      <c r="K65" s="73"/>
      <c r="L65" s="74"/>
      <c r="M65" s="85"/>
      <c r="N65" s="74"/>
      <c r="O65" s="71"/>
      <c r="P65" s="82"/>
      <c r="Q65" s="98"/>
      <c r="R65" s="99"/>
      <c r="S65" s="53"/>
      <c r="T65" s="52"/>
    </row>
    <row r="66" spans="1:20" x14ac:dyDescent="0.3">
      <c r="A66" s="70"/>
      <c r="B66" s="92"/>
      <c r="C66" s="106"/>
      <c r="D66" s="72"/>
      <c r="E66" s="73"/>
      <c r="F66" s="74"/>
      <c r="G66" s="85"/>
      <c r="H66" s="89"/>
      <c r="I66" s="103"/>
      <c r="J66" s="72"/>
      <c r="K66" s="73"/>
      <c r="L66" s="74"/>
      <c r="M66" s="85"/>
      <c r="N66" s="74"/>
      <c r="O66" s="71"/>
      <c r="P66" s="82"/>
      <c r="Q66" s="98"/>
      <c r="R66" s="99"/>
      <c r="S66" s="53"/>
      <c r="T66" s="52"/>
    </row>
    <row r="67" spans="1:20" x14ac:dyDescent="0.3">
      <c r="A67" s="70"/>
      <c r="B67" s="92"/>
      <c r="C67" s="106"/>
      <c r="D67" s="72"/>
      <c r="E67" s="73"/>
      <c r="F67" s="74"/>
      <c r="G67" s="85"/>
      <c r="H67" s="89"/>
      <c r="I67" s="103"/>
      <c r="J67" s="72"/>
      <c r="K67" s="73"/>
      <c r="L67" s="74"/>
      <c r="M67" s="85"/>
      <c r="N67" s="74"/>
      <c r="O67" s="71"/>
      <c r="P67" s="82"/>
      <c r="Q67" s="98"/>
      <c r="R67" s="99"/>
      <c r="S67" s="53"/>
      <c r="T67" s="52"/>
    </row>
    <row r="68" spans="1:20" x14ac:dyDescent="0.3">
      <c r="A68" s="70"/>
      <c r="B68" s="92"/>
      <c r="C68" s="106"/>
      <c r="D68" s="72"/>
      <c r="E68" s="73"/>
      <c r="F68" s="74"/>
      <c r="G68" s="85"/>
      <c r="H68" s="89"/>
      <c r="I68" s="103"/>
      <c r="J68" s="72"/>
      <c r="K68" s="73"/>
      <c r="L68" s="74"/>
      <c r="M68" s="85"/>
      <c r="N68" s="74"/>
      <c r="O68" s="71"/>
      <c r="P68" s="82"/>
      <c r="Q68" s="98"/>
      <c r="R68" s="99"/>
      <c r="S68" s="53"/>
      <c r="T68" s="52"/>
    </row>
    <row r="69" spans="1:20" x14ac:dyDescent="0.3">
      <c r="A69" s="70"/>
      <c r="B69" s="92"/>
      <c r="C69" s="106"/>
      <c r="D69" s="72"/>
      <c r="E69" s="73"/>
      <c r="F69" s="74"/>
      <c r="G69" s="85"/>
      <c r="H69" s="89"/>
      <c r="I69" s="103"/>
      <c r="J69" s="72"/>
      <c r="K69" s="73"/>
      <c r="L69" s="74"/>
      <c r="M69" s="85"/>
      <c r="N69" s="74"/>
      <c r="O69" s="71"/>
      <c r="P69" s="82"/>
      <c r="Q69" s="98"/>
      <c r="R69" s="99"/>
      <c r="S69" s="53"/>
      <c r="T69" s="52"/>
    </row>
    <row r="70" spans="1:20" x14ac:dyDescent="0.3">
      <c r="A70" s="70"/>
      <c r="B70" s="92"/>
      <c r="C70" s="106"/>
      <c r="D70" s="72"/>
      <c r="E70" s="73"/>
      <c r="F70" s="74"/>
      <c r="G70" s="85"/>
      <c r="H70" s="89"/>
      <c r="I70" s="103"/>
      <c r="J70" s="72"/>
      <c r="K70" s="73"/>
      <c r="L70" s="74"/>
      <c r="M70" s="85"/>
      <c r="N70" s="74"/>
      <c r="O70" s="71"/>
      <c r="P70" s="82"/>
      <c r="Q70" s="98"/>
      <c r="R70" s="99"/>
      <c r="S70" s="53"/>
      <c r="T70" s="52"/>
    </row>
    <row r="71" spans="1:20" x14ac:dyDescent="0.3">
      <c r="A71" s="70"/>
      <c r="B71" s="92"/>
      <c r="C71" s="106"/>
      <c r="D71" s="72"/>
      <c r="E71" s="73"/>
      <c r="F71" s="74"/>
      <c r="G71" s="85"/>
      <c r="H71" s="89"/>
      <c r="I71" s="103"/>
      <c r="J71" s="72"/>
      <c r="K71" s="73"/>
      <c r="L71" s="74"/>
      <c r="M71" s="85"/>
      <c r="N71" s="74"/>
      <c r="O71" s="71"/>
      <c r="P71" s="82"/>
      <c r="Q71" s="98"/>
      <c r="R71" s="99"/>
      <c r="S71" s="53"/>
      <c r="T71" s="52"/>
    </row>
    <row r="72" spans="1:20" x14ac:dyDescent="0.3">
      <c r="A72" s="70"/>
      <c r="B72" s="92"/>
      <c r="C72" s="106"/>
      <c r="D72" s="72"/>
      <c r="E72" s="73"/>
      <c r="F72" s="74"/>
      <c r="G72" s="85"/>
      <c r="H72" s="89"/>
      <c r="I72" s="103"/>
      <c r="J72" s="72"/>
      <c r="K72" s="73"/>
      <c r="L72" s="74"/>
      <c r="M72" s="85"/>
      <c r="N72" s="74"/>
      <c r="O72" s="71"/>
      <c r="P72" s="82"/>
      <c r="Q72" s="98"/>
      <c r="R72" s="99"/>
      <c r="S72" s="53"/>
      <c r="T72" s="52"/>
    </row>
    <row r="73" spans="1:20" x14ac:dyDescent="0.3">
      <c r="A73" s="70"/>
      <c r="B73" s="92"/>
      <c r="C73" s="106"/>
      <c r="D73" s="72"/>
      <c r="E73" s="73"/>
      <c r="F73" s="74"/>
      <c r="G73" s="85"/>
      <c r="H73" s="89"/>
      <c r="I73" s="103"/>
      <c r="J73" s="72"/>
      <c r="K73" s="73"/>
      <c r="L73" s="74"/>
      <c r="M73" s="85"/>
      <c r="N73" s="74"/>
      <c r="O73" s="71"/>
      <c r="P73" s="82"/>
      <c r="Q73" s="98"/>
      <c r="R73" s="99"/>
      <c r="S73" s="53"/>
      <c r="T73" s="52"/>
    </row>
    <row r="74" spans="1:20" x14ac:dyDescent="0.3">
      <c r="A74" s="70"/>
      <c r="B74" s="92"/>
      <c r="C74" s="106"/>
      <c r="D74" s="72"/>
      <c r="E74" s="73"/>
      <c r="F74" s="74"/>
      <c r="G74" s="85"/>
      <c r="H74" s="89"/>
      <c r="I74" s="103"/>
      <c r="J74" s="72"/>
      <c r="K74" s="73"/>
      <c r="L74" s="74"/>
      <c r="M74" s="85"/>
      <c r="N74" s="74"/>
      <c r="O74" s="71"/>
      <c r="P74" s="82"/>
      <c r="Q74" s="98"/>
      <c r="R74" s="99"/>
      <c r="S74" s="53"/>
      <c r="T74" s="52"/>
    </row>
    <row r="75" spans="1:20" x14ac:dyDescent="0.3">
      <c r="A75" s="70"/>
      <c r="B75" s="92"/>
      <c r="C75" s="106"/>
      <c r="D75" s="72"/>
      <c r="E75" s="73"/>
      <c r="F75" s="74"/>
      <c r="G75" s="85"/>
      <c r="H75" s="89"/>
      <c r="I75" s="103"/>
      <c r="J75" s="72"/>
      <c r="K75" s="73"/>
      <c r="L75" s="74"/>
      <c r="M75" s="85"/>
      <c r="N75" s="74"/>
      <c r="O75" s="71"/>
      <c r="P75" s="82"/>
      <c r="Q75" s="98"/>
      <c r="R75" s="99"/>
      <c r="S75" s="53"/>
      <c r="T75" s="52"/>
    </row>
    <row r="76" spans="1:20" x14ac:dyDescent="0.3">
      <c r="A76" s="70"/>
      <c r="B76" s="92"/>
      <c r="C76" s="106"/>
      <c r="D76" s="72"/>
      <c r="E76" s="73"/>
      <c r="F76" s="74"/>
      <c r="G76" s="85"/>
      <c r="H76" s="89"/>
      <c r="I76" s="103"/>
      <c r="J76" s="72"/>
      <c r="K76" s="73"/>
      <c r="L76" s="74"/>
      <c r="M76" s="85"/>
      <c r="N76" s="74"/>
      <c r="O76" s="71"/>
      <c r="P76" s="82"/>
      <c r="Q76" s="98"/>
      <c r="R76" s="99"/>
      <c r="S76" s="53"/>
      <c r="T76" s="52"/>
    </row>
    <row r="77" spans="1:20" x14ac:dyDescent="0.3">
      <c r="A77" s="70"/>
      <c r="B77" s="92"/>
      <c r="C77" s="106"/>
      <c r="D77" s="72"/>
      <c r="E77" s="73"/>
      <c r="F77" s="74"/>
      <c r="G77" s="85"/>
      <c r="H77" s="89"/>
      <c r="I77" s="103"/>
      <c r="J77" s="72"/>
      <c r="K77" s="73"/>
      <c r="L77" s="74"/>
      <c r="M77" s="85"/>
      <c r="N77" s="74"/>
      <c r="O77" s="71"/>
      <c r="P77" s="82"/>
      <c r="Q77" s="98"/>
      <c r="R77" s="99"/>
      <c r="S77" s="53"/>
      <c r="T77" s="52"/>
    </row>
    <row r="78" spans="1:20" x14ac:dyDescent="0.3">
      <c r="A78" s="70"/>
      <c r="B78" s="92"/>
      <c r="C78" s="106"/>
      <c r="D78" s="72"/>
      <c r="E78" s="73"/>
      <c r="F78" s="74"/>
      <c r="G78" s="85"/>
      <c r="H78" s="89"/>
      <c r="I78" s="103"/>
      <c r="J78" s="72"/>
      <c r="K78" s="73"/>
      <c r="L78" s="74"/>
      <c r="M78" s="85"/>
      <c r="N78" s="74"/>
      <c r="O78" s="71"/>
      <c r="P78" s="82"/>
      <c r="Q78" s="98"/>
      <c r="R78" s="99"/>
      <c r="S78" s="53"/>
      <c r="T78" s="52"/>
    </row>
    <row r="79" spans="1:20" x14ac:dyDescent="0.3">
      <c r="A79" s="70"/>
      <c r="B79" s="92"/>
      <c r="C79" s="106"/>
      <c r="D79" s="72"/>
      <c r="E79" s="73"/>
      <c r="F79" s="74"/>
      <c r="G79" s="85"/>
      <c r="H79" s="89"/>
      <c r="I79" s="103"/>
      <c r="J79" s="72"/>
      <c r="K79" s="73"/>
      <c r="L79" s="74"/>
      <c r="M79" s="85"/>
      <c r="N79" s="74"/>
      <c r="O79" s="71"/>
      <c r="P79" s="82"/>
      <c r="Q79" s="98"/>
      <c r="R79" s="99"/>
      <c r="S79" s="53"/>
      <c r="T79" s="52"/>
    </row>
    <row r="80" spans="1:20" x14ac:dyDescent="0.3">
      <c r="A80" s="70"/>
      <c r="B80" s="92"/>
      <c r="C80" s="106"/>
      <c r="D80" s="72"/>
      <c r="E80" s="73"/>
      <c r="F80" s="74"/>
      <c r="G80" s="85"/>
      <c r="H80" s="89"/>
      <c r="I80" s="103"/>
      <c r="J80" s="72"/>
      <c r="K80" s="73"/>
      <c r="L80" s="74"/>
      <c r="M80" s="85"/>
      <c r="N80" s="74"/>
      <c r="O80" s="71"/>
      <c r="P80" s="82"/>
      <c r="Q80" s="98"/>
      <c r="R80" s="99"/>
      <c r="S80" s="53"/>
      <c r="T80" s="52"/>
    </row>
    <row r="81" spans="1:20" x14ac:dyDescent="0.3">
      <c r="A81" s="70"/>
      <c r="B81" s="92"/>
      <c r="C81" s="106"/>
      <c r="D81" s="72"/>
      <c r="E81" s="73"/>
      <c r="F81" s="74"/>
      <c r="G81" s="85"/>
      <c r="H81" s="89"/>
      <c r="I81" s="103"/>
      <c r="J81" s="72"/>
      <c r="K81" s="73"/>
      <c r="L81" s="74"/>
      <c r="M81" s="85"/>
      <c r="N81" s="74"/>
      <c r="O81" s="71"/>
      <c r="P81" s="82"/>
      <c r="Q81" s="98"/>
      <c r="R81" s="99"/>
      <c r="S81" s="53"/>
      <c r="T81" s="52"/>
    </row>
    <row r="82" spans="1:20" x14ac:dyDescent="0.3">
      <c r="A82" s="70"/>
      <c r="B82" s="92"/>
      <c r="C82" s="106"/>
      <c r="D82" s="72"/>
      <c r="E82" s="73"/>
      <c r="F82" s="74"/>
      <c r="G82" s="85"/>
      <c r="H82" s="89"/>
      <c r="I82" s="103"/>
      <c r="J82" s="72"/>
      <c r="K82" s="73"/>
      <c r="L82" s="74"/>
      <c r="M82" s="85"/>
      <c r="N82" s="74"/>
      <c r="O82" s="71"/>
      <c r="P82" s="82"/>
      <c r="Q82" s="98"/>
      <c r="R82" s="99"/>
      <c r="S82" s="53"/>
      <c r="T82" s="52"/>
    </row>
    <row r="83" spans="1:20" x14ac:dyDescent="0.3">
      <c r="A83" s="70"/>
      <c r="B83" s="92"/>
      <c r="C83" s="106"/>
      <c r="D83" s="72"/>
      <c r="E83" s="73"/>
      <c r="F83" s="74"/>
      <c r="G83" s="85"/>
      <c r="H83" s="89"/>
      <c r="I83" s="103"/>
      <c r="J83" s="72"/>
      <c r="K83" s="73"/>
      <c r="L83" s="74"/>
      <c r="M83" s="85"/>
      <c r="N83" s="74"/>
      <c r="O83" s="71"/>
      <c r="P83" s="82"/>
      <c r="Q83" s="98"/>
      <c r="R83" s="99"/>
      <c r="S83" s="53"/>
      <c r="T83" s="52"/>
    </row>
    <row r="84" spans="1:20" x14ac:dyDescent="0.3">
      <c r="A84" s="70"/>
      <c r="B84" s="92"/>
      <c r="C84" s="106"/>
      <c r="D84" s="72"/>
      <c r="E84" s="73"/>
      <c r="F84" s="74"/>
      <c r="G84" s="85"/>
      <c r="H84" s="89"/>
      <c r="I84" s="103"/>
      <c r="J84" s="72"/>
      <c r="K84" s="73"/>
      <c r="L84" s="74"/>
      <c r="M84" s="85"/>
      <c r="N84" s="74"/>
      <c r="O84" s="71"/>
      <c r="P84" s="82"/>
      <c r="Q84" s="98"/>
      <c r="R84" s="99"/>
      <c r="S84" s="53"/>
      <c r="T84" s="52"/>
    </row>
    <row r="85" spans="1:20" x14ac:dyDescent="0.3">
      <c r="A85" s="70"/>
      <c r="B85" s="92"/>
      <c r="C85" s="106"/>
      <c r="D85" s="72"/>
      <c r="E85" s="73"/>
      <c r="F85" s="74"/>
      <c r="G85" s="85"/>
      <c r="H85" s="89"/>
      <c r="I85" s="103"/>
      <c r="J85" s="72"/>
      <c r="K85" s="73"/>
      <c r="L85" s="74"/>
      <c r="M85" s="85"/>
      <c r="N85" s="74"/>
      <c r="O85" s="71"/>
      <c r="P85" s="82"/>
      <c r="Q85" s="98"/>
      <c r="R85" s="99"/>
      <c r="S85" s="53"/>
      <c r="T85" s="52"/>
    </row>
    <row r="86" spans="1:20" x14ac:dyDescent="0.3">
      <c r="A86" s="70"/>
      <c r="B86" s="92"/>
      <c r="C86" s="106"/>
      <c r="D86" s="72"/>
      <c r="E86" s="73"/>
      <c r="F86" s="74"/>
      <c r="G86" s="85"/>
      <c r="H86" s="89"/>
      <c r="I86" s="103"/>
      <c r="J86" s="72"/>
      <c r="K86" s="73"/>
      <c r="L86" s="74"/>
      <c r="M86" s="85"/>
      <c r="N86" s="74"/>
      <c r="O86" s="71"/>
      <c r="P86" s="82"/>
      <c r="Q86" s="98"/>
      <c r="R86" s="99"/>
      <c r="S86" s="53"/>
      <c r="T86" s="52"/>
    </row>
    <row r="87" spans="1:20" x14ac:dyDescent="0.3">
      <c r="A87" s="70"/>
      <c r="B87" s="92"/>
      <c r="C87" s="106"/>
      <c r="D87" s="72"/>
      <c r="E87" s="73"/>
      <c r="F87" s="74"/>
      <c r="G87" s="85"/>
      <c r="H87" s="89"/>
      <c r="I87" s="103"/>
      <c r="J87" s="72"/>
      <c r="K87" s="73"/>
      <c r="L87" s="74"/>
      <c r="M87" s="85"/>
      <c r="N87" s="74"/>
      <c r="O87" s="71"/>
      <c r="P87" s="82"/>
      <c r="Q87" s="98"/>
      <c r="R87" s="99"/>
      <c r="S87" s="53"/>
      <c r="T87" s="52"/>
    </row>
    <row r="88" spans="1:20" x14ac:dyDescent="0.3">
      <c r="A88" s="70"/>
      <c r="B88" s="92"/>
      <c r="C88" s="106"/>
      <c r="D88" s="72"/>
      <c r="E88" s="73"/>
      <c r="F88" s="74"/>
      <c r="G88" s="85"/>
      <c r="H88" s="89"/>
      <c r="I88" s="103"/>
      <c r="J88" s="72"/>
      <c r="K88" s="73"/>
      <c r="L88" s="74"/>
      <c r="M88" s="85"/>
      <c r="N88" s="74"/>
      <c r="O88" s="71"/>
      <c r="P88" s="82"/>
      <c r="Q88" s="98"/>
      <c r="R88" s="99"/>
      <c r="S88" s="53"/>
      <c r="T88" s="52"/>
    </row>
    <row r="89" spans="1:20" x14ac:dyDescent="0.3">
      <c r="A89" s="70"/>
      <c r="B89" s="92"/>
      <c r="C89" s="106"/>
      <c r="D89" s="72"/>
      <c r="E89" s="73"/>
      <c r="F89" s="74"/>
      <c r="G89" s="85"/>
      <c r="H89" s="89"/>
      <c r="I89" s="103"/>
      <c r="J89" s="72"/>
      <c r="K89" s="73"/>
      <c r="L89" s="74"/>
      <c r="M89" s="85"/>
      <c r="N89" s="74"/>
      <c r="O89" s="71"/>
      <c r="P89" s="82"/>
      <c r="Q89" s="98"/>
      <c r="R89" s="99"/>
      <c r="S89" s="53"/>
      <c r="T89" s="52"/>
    </row>
    <row r="90" spans="1:20" x14ac:dyDescent="0.3">
      <c r="A90" s="70"/>
      <c r="B90" s="92"/>
      <c r="C90" s="106"/>
      <c r="D90" s="72"/>
      <c r="E90" s="73"/>
      <c r="F90" s="74"/>
      <c r="G90" s="85"/>
      <c r="H90" s="89"/>
      <c r="I90" s="103"/>
      <c r="J90" s="72"/>
      <c r="K90" s="73"/>
      <c r="L90" s="74"/>
      <c r="M90" s="85"/>
      <c r="N90" s="74"/>
      <c r="O90" s="71"/>
      <c r="P90" s="82"/>
      <c r="Q90" s="98"/>
      <c r="R90" s="99"/>
      <c r="S90" s="53"/>
      <c r="T90" s="52"/>
    </row>
    <row r="91" spans="1:20" x14ac:dyDescent="0.3">
      <c r="A91" s="70"/>
      <c r="B91" s="92"/>
      <c r="C91" s="106"/>
      <c r="D91" s="72"/>
      <c r="E91" s="73"/>
      <c r="F91" s="74"/>
      <c r="G91" s="85"/>
      <c r="H91" s="89"/>
      <c r="I91" s="103"/>
      <c r="J91" s="72"/>
      <c r="K91" s="73"/>
      <c r="L91" s="74"/>
      <c r="M91" s="85"/>
      <c r="N91" s="74"/>
      <c r="O91" s="71"/>
      <c r="P91" s="82"/>
      <c r="Q91" s="98"/>
      <c r="R91" s="99"/>
      <c r="S91" s="53"/>
      <c r="T91" s="52"/>
    </row>
    <row r="92" spans="1:20" x14ac:dyDescent="0.3">
      <c r="A92" s="70"/>
      <c r="B92" s="92"/>
      <c r="C92" s="106"/>
      <c r="D92" s="72"/>
      <c r="E92" s="73"/>
      <c r="F92" s="74"/>
      <c r="G92" s="85"/>
      <c r="H92" s="89"/>
      <c r="I92" s="103"/>
      <c r="J92" s="72"/>
      <c r="K92" s="73"/>
      <c r="L92" s="74"/>
      <c r="M92" s="85"/>
      <c r="N92" s="74"/>
      <c r="O92" s="71"/>
      <c r="P92" s="82"/>
      <c r="Q92" s="98"/>
      <c r="R92" s="99"/>
      <c r="S92" s="53"/>
      <c r="T92" s="52"/>
    </row>
    <row r="93" spans="1:20" x14ac:dyDescent="0.3">
      <c r="A93" s="70"/>
      <c r="B93" s="92"/>
      <c r="C93" s="106"/>
      <c r="D93" s="72"/>
      <c r="E93" s="73"/>
      <c r="F93" s="74"/>
      <c r="G93" s="85"/>
      <c r="H93" s="89"/>
      <c r="I93" s="103"/>
      <c r="J93" s="72"/>
      <c r="K93" s="73"/>
      <c r="L93" s="74"/>
      <c r="M93" s="85"/>
      <c r="N93" s="74"/>
      <c r="O93" s="71"/>
      <c r="P93" s="82"/>
      <c r="Q93" s="98"/>
      <c r="R93" s="99"/>
      <c r="S93" s="53"/>
      <c r="T93" s="52"/>
    </row>
    <row r="94" spans="1:20" x14ac:dyDescent="0.3">
      <c r="A94" s="70"/>
      <c r="B94" s="92"/>
      <c r="C94" s="106"/>
      <c r="D94" s="72"/>
      <c r="E94" s="73"/>
      <c r="F94" s="74"/>
      <c r="G94" s="85"/>
      <c r="H94" s="89"/>
      <c r="I94" s="103"/>
      <c r="J94" s="72"/>
      <c r="K94" s="73"/>
      <c r="L94" s="74"/>
      <c r="M94" s="85"/>
      <c r="N94" s="74"/>
      <c r="O94" s="71"/>
      <c r="P94" s="82"/>
      <c r="Q94" s="98"/>
      <c r="R94" s="99"/>
      <c r="S94" s="53"/>
      <c r="T94" s="52"/>
    </row>
    <row r="95" spans="1:20" x14ac:dyDescent="0.3">
      <c r="A95" s="70"/>
      <c r="B95" s="92"/>
      <c r="C95" s="106"/>
      <c r="D95" s="72"/>
      <c r="E95" s="73"/>
      <c r="F95" s="74"/>
      <c r="G95" s="85"/>
      <c r="H95" s="89"/>
      <c r="I95" s="103"/>
      <c r="J95" s="72"/>
      <c r="K95" s="73"/>
      <c r="L95" s="74"/>
      <c r="M95" s="85"/>
      <c r="N95" s="74"/>
      <c r="O95" s="71"/>
      <c r="P95" s="82"/>
      <c r="Q95" s="98"/>
      <c r="R95" s="99"/>
      <c r="S95" s="53"/>
      <c r="T95" s="52"/>
    </row>
    <row r="96" spans="1:20" x14ac:dyDescent="0.3">
      <c r="A96" s="70"/>
      <c r="B96" s="92"/>
      <c r="C96" s="106"/>
      <c r="D96" s="72"/>
      <c r="E96" s="73"/>
      <c r="F96" s="74"/>
      <c r="G96" s="85"/>
      <c r="H96" s="89"/>
      <c r="I96" s="103"/>
      <c r="J96" s="72"/>
      <c r="K96" s="73"/>
      <c r="L96" s="74"/>
      <c r="M96" s="85"/>
      <c r="N96" s="74"/>
      <c r="O96" s="71"/>
      <c r="P96" s="82"/>
      <c r="Q96" s="98"/>
      <c r="R96" s="99"/>
      <c r="S96" s="53"/>
      <c r="T96" s="52"/>
    </row>
    <row r="97" spans="1:20" x14ac:dyDescent="0.3">
      <c r="A97" s="70"/>
      <c r="B97" s="92"/>
      <c r="C97" s="106"/>
      <c r="D97" s="72"/>
      <c r="E97" s="73"/>
      <c r="F97" s="74"/>
      <c r="G97" s="85"/>
      <c r="H97" s="89"/>
      <c r="I97" s="103"/>
      <c r="J97" s="72"/>
      <c r="K97" s="73"/>
      <c r="L97" s="74"/>
      <c r="M97" s="85"/>
      <c r="N97" s="74"/>
      <c r="O97" s="71"/>
      <c r="P97" s="82"/>
      <c r="Q97" s="98"/>
      <c r="R97" s="99"/>
      <c r="S97" s="53"/>
      <c r="T97" s="52"/>
    </row>
    <row r="98" spans="1:20" x14ac:dyDescent="0.3">
      <c r="A98" s="70"/>
      <c r="B98" s="92"/>
      <c r="C98" s="106"/>
      <c r="D98" s="72"/>
      <c r="E98" s="73"/>
      <c r="F98" s="74"/>
      <c r="G98" s="85"/>
      <c r="H98" s="89"/>
      <c r="I98" s="103"/>
      <c r="J98" s="72"/>
      <c r="K98" s="73"/>
      <c r="L98" s="74"/>
      <c r="M98" s="85"/>
      <c r="N98" s="74"/>
      <c r="O98" s="71"/>
      <c r="P98" s="82"/>
      <c r="Q98" s="98"/>
      <c r="R98" s="99"/>
      <c r="S98" s="53"/>
      <c r="T98" s="52"/>
    </row>
    <row r="99" spans="1:20" x14ac:dyDescent="0.3">
      <c r="A99" s="70"/>
      <c r="B99" s="92"/>
      <c r="C99" s="106"/>
      <c r="D99" s="72"/>
      <c r="E99" s="73"/>
      <c r="F99" s="74"/>
      <c r="G99" s="85"/>
      <c r="H99" s="89"/>
      <c r="I99" s="103"/>
      <c r="J99" s="72"/>
      <c r="K99" s="73"/>
      <c r="L99" s="74"/>
      <c r="M99" s="85"/>
      <c r="N99" s="74"/>
      <c r="O99" s="71"/>
      <c r="P99" s="82"/>
      <c r="Q99" s="98"/>
      <c r="R99" s="99"/>
      <c r="S99" s="53"/>
      <c r="T99" s="52"/>
    </row>
    <row r="100" spans="1:20" ht="15" thickBot="1" x14ac:dyDescent="0.35">
      <c r="A100" s="208"/>
      <c r="B100" s="209" t="str">
        <f>IF(A100="","",VLOOKUP(A100,'Codes déchets'!$B$4:$C$41,2,FALSE))</f>
        <v/>
      </c>
      <c r="C100" s="210"/>
      <c r="D100" s="211"/>
      <c r="E100" s="212"/>
      <c r="F100" s="213"/>
      <c r="G100" s="214"/>
      <c r="H100" s="215"/>
      <c r="I100" s="216"/>
      <c r="J100" s="211"/>
      <c r="K100" s="212"/>
      <c r="L100" s="213"/>
      <c r="M100" s="214"/>
      <c r="N100" s="213"/>
      <c r="O100" s="217" t="str">
        <f>IF(N100="","",VLOOKUP(N100,'Codes Traitement'!$B$40:$C$53,2,FALSE))</f>
        <v/>
      </c>
      <c r="P100" s="218"/>
      <c r="Q100" s="219"/>
      <c r="R100" s="220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134" t="str">
        <f>K3</f>
        <v>Mars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 t="shared" ref="E105:E141" si="0"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si="0"/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B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22">
    <tabColor theme="4" tint="-0.249977111117893"/>
    <pageSetUpPr fitToPage="1"/>
  </sheetPr>
  <dimension ref="A1:T145"/>
  <sheetViews>
    <sheetView showGridLines="0" zoomScaleNormal="100" workbookViewId="0">
      <pane ySplit="11" topLeftCell="A12" activePane="bottomLeft" state="frozen"/>
      <selection activeCell="G1" sqref="A1:XFD1048576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130" t="s">
        <v>278</v>
      </c>
      <c r="J3" s="135">
        <f>'Récap. Année'!K3</f>
        <v>2025</v>
      </c>
      <c r="K3" s="133" t="s">
        <v>359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173"/>
      <c r="F12" s="174"/>
      <c r="G12" s="175"/>
      <c r="H12" s="170"/>
      <c r="I12" s="171"/>
      <c r="J12" s="172"/>
      <c r="K12" s="173"/>
      <c r="L12" s="174"/>
      <c r="M12" s="175"/>
      <c r="N12" s="155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53"/>
      <c r="E13" s="173"/>
      <c r="F13" s="174"/>
      <c r="G13" s="175"/>
      <c r="H13" s="170"/>
      <c r="I13" s="171"/>
      <c r="J13" s="172"/>
      <c r="K13" s="173"/>
      <c r="L13" s="174"/>
      <c r="M13" s="175"/>
      <c r="N13" s="155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55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55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55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55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55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55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55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55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55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55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172"/>
      <c r="E24" s="173"/>
      <c r="F24" s="174"/>
      <c r="G24" s="175"/>
      <c r="H24" s="170"/>
      <c r="I24" s="171"/>
      <c r="J24" s="48"/>
      <c r="K24" s="173"/>
      <c r="L24" s="174"/>
      <c r="M24" s="175"/>
      <c r="N24" s="155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55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172"/>
      <c r="E26" s="173"/>
      <c r="F26" s="174"/>
      <c r="G26" s="175"/>
      <c r="H26" s="170"/>
      <c r="I26" s="171"/>
      <c r="J26" s="48"/>
      <c r="K26" s="173"/>
      <c r="L26" s="174"/>
      <c r="M26" s="175"/>
      <c r="N26" s="155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55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55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173"/>
      <c r="F29" s="174"/>
      <c r="G29" s="175"/>
      <c r="H29" s="170"/>
      <c r="I29" s="171"/>
      <c r="J29" s="153"/>
      <c r="K29" s="173"/>
      <c r="L29" s="174"/>
      <c r="M29" s="175"/>
      <c r="N29" s="155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153"/>
      <c r="E30" s="173"/>
      <c r="F30" s="174"/>
      <c r="G30" s="175"/>
      <c r="H30" s="170"/>
      <c r="I30" s="171"/>
      <c r="J30" s="153"/>
      <c r="K30" s="173"/>
      <c r="L30" s="174"/>
      <c r="M30" s="175"/>
      <c r="N30" s="155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172"/>
      <c r="E31" s="173"/>
      <c r="F31" s="174"/>
      <c r="G31" s="175"/>
      <c r="H31" s="170"/>
      <c r="I31" s="171"/>
      <c r="J31" s="48"/>
      <c r="K31" s="173"/>
      <c r="L31" s="174"/>
      <c r="M31" s="175"/>
      <c r="N31" s="155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55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55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55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173"/>
      <c r="F35" s="174"/>
      <c r="G35" s="175"/>
      <c r="H35" s="170"/>
      <c r="I35" s="171"/>
      <c r="J35" s="48"/>
      <c r="K35" s="173"/>
      <c r="L35" s="174"/>
      <c r="M35" s="175"/>
      <c r="N35" s="155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172"/>
      <c r="E36" s="173"/>
      <c r="F36" s="174"/>
      <c r="G36" s="175"/>
      <c r="H36" s="170"/>
      <c r="I36" s="171"/>
      <c r="J36" s="143"/>
      <c r="K36" s="173"/>
      <c r="L36" s="174"/>
      <c r="M36" s="175"/>
      <c r="N36" s="155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55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172"/>
      <c r="E38" s="173"/>
      <c r="F38" s="174"/>
      <c r="G38" s="175"/>
      <c r="H38" s="170"/>
      <c r="I38" s="171"/>
      <c r="J38" s="48"/>
      <c r="K38" s="173"/>
      <c r="L38" s="174"/>
      <c r="M38" s="175"/>
      <c r="N38" s="155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55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55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173"/>
      <c r="F43" s="174"/>
      <c r="G43" s="175"/>
      <c r="H43" s="170"/>
      <c r="I43" s="171"/>
      <c r="J43" s="48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143"/>
      <c r="E44" s="173"/>
      <c r="F44" s="174"/>
      <c r="G44" s="175"/>
      <c r="H44" s="170"/>
      <c r="I44" s="171"/>
      <c r="J44" s="48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173"/>
      <c r="F45" s="174"/>
      <c r="G45" s="175"/>
      <c r="H45" s="170"/>
      <c r="I45" s="171"/>
      <c r="J45" s="48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173"/>
      <c r="F46" s="174"/>
      <c r="G46" s="175"/>
      <c r="H46" s="170"/>
      <c r="I46" s="171"/>
      <c r="J46" s="48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69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152"/>
      <c r="E48" s="173"/>
      <c r="F48" s="174"/>
      <c r="G48" s="175"/>
      <c r="H48" s="170"/>
      <c r="I48" s="171"/>
      <c r="J48" s="153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172"/>
      <c r="E51" s="173"/>
      <c r="F51" s="174"/>
      <c r="G51" s="175"/>
      <c r="H51" s="170"/>
      <c r="I51" s="171"/>
      <c r="J51" s="172"/>
      <c r="K51" s="173"/>
      <c r="L51" s="174"/>
      <c r="M51" s="175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173"/>
      <c r="F52" s="174"/>
      <c r="G52" s="175"/>
      <c r="H52" s="170"/>
      <c r="I52" s="171"/>
      <c r="J52" s="48"/>
      <c r="K52" s="173"/>
      <c r="L52" s="174"/>
      <c r="M52" s="175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172"/>
      <c r="E53" s="173"/>
      <c r="F53" s="174"/>
      <c r="G53" s="175"/>
      <c r="H53" s="170"/>
      <c r="I53" s="171"/>
      <c r="J53" s="172"/>
      <c r="K53" s="173"/>
      <c r="L53" s="174"/>
      <c r="M53" s="175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50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173"/>
      <c r="F60" s="174"/>
      <c r="G60" s="175"/>
      <c r="H60" s="170"/>
      <c r="I60" s="171"/>
      <c r="J60" s="48"/>
      <c r="K60" s="173"/>
      <c r="L60" s="174"/>
      <c r="M60" s="175"/>
      <c r="N60" s="50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50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172"/>
      <c r="E62" s="173"/>
      <c r="F62" s="174"/>
      <c r="G62" s="175"/>
      <c r="H62" s="170"/>
      <c r="I62" s="171"/>
      <c r="J62" s="172"/>
      <c r="K62" s="173"/>
      <c r="L62" s="174"/>
      <c r="M62" s="175"/>
      <c r="N62" s="74"/>
      <c r="O62" s="71" t="str">
        <f>IF(N62="","",VLOOKUP(N62,'Codes Traitement'!$B$40:$C$53,2,FALSE))</f>
        <v/>
      </c>
      <c r="P62" s="156"/>
      <c r="Q62" s="98"/>
      <c r="R62" s="97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173"/>
      <c r="F63" s="174"/>
      <c r="G63" s="175"/>
      <c r="H63" s="170"/>
      <c r="I63" s="171"/>
      <c r="J63" s="48"/>
      <c r="K63" s="173"/>
      <c r="L63" s="174"/>
      <c r="M63" s="175"/>
      <c r="N63" s="50"/>
      <c r="O63" s="54" t="str">
        <f>IF(N63="","",VLOOKUP(N63,'Codes Traitement'!$B$40:$C$53,2,FALSE))</f>
        <v/>
      </c>
      <c r="P63" s="156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173"/>
      <c r="F64" s="174"/>
      <c r="G64" s="175"/>
      <c r="H64" s="170"/>
      <c r="I64" s="171"/>
      <c r="J64" s="48"/>
      <c r="K64" s="173"/>
      <c r="L64" s="174"/>
      <c r="M64" s="175"/>
      <c r="N64" s="50"/>
      <c r="O64" s="54" t="str">
        <f>IF(N64="","",VLOOKUP(N64,'Codes Traitement'!$B$40:$C$53,2,FALSE))</f>
        <v/>
      </c>
      <c r="P64" s="156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173"/>
      <c r="F65" s="174"/>
      <c r="G65" s="175"/>
      <c r="H65" s="170"/>
      <c r="I65" s="171"/>
      <c r="J65" s="48"/>
      <c r="K65" s="173"/>
      <c r="L65" s="174"/>
      <c r="M65" s="175"/>
      <c r="N65" s="50"/>
      <c r="O65" s="54" t="str">
        <f>IF(N65="","",VLOOKUP(N65,'Codes Traitement'!$B$40:$C$53,2,FALSE))</f>
        <v/>
      </c>
      <c r="P65" s="156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173"/>
      <c r="F66" s="174"/>
      <c r="G66" s="175"/>
      <c r="H66" s="170"/>
      <c r="I66" s="171"/>
      <c r="J66" s="48"/>
      <c r="K66" s="173"/>
      <c r="L66" s="174"/>
      <c r="M66" s="175"/>
      <c r="N66" s="50"/>
      <c r="O66" s="54" t="str">
        <f>IF(N66="","",VLOOKUP(N66,'Codes Traitement'!$B$40:$C$53,2,FALSE))</f>
        <v/>
      </c>
      <c r="P66" s="156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173"/>
      <c r="F67" s="174"/>
      <c r="G67" s="175"/>
      <c r="H67" s="170"/>
      <c r="I67" s="171"/>
      <c r="J67" s="48"/>
      <c r="K67" s="173"/>
      <c r="L67" s="174"/>
      <c r="M67" s="175"/>
      <c r="N67" s="50"/>
      <c r="O67" s="54" t="str">
        <f>IF(N67="","",VLOOKUP(N67,'Codes Traitement'!$B$40:$C$53,2,FALSE))</f>
        <v/>
      </c>
      <c r="P67" s="156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173"/>
      <c r="F68" s="174"/>
      <c r="G68" s="175"/>
      <c r="H68" s="170"/>
      <c r="I68" s="171"/>
      <c r="J68" s="48"/>
      <c r="K68" s="173"/>
      <c r="L68" s="174"/>
      <c r="M68" s="175"/>
      <c r="N68" s="50"/>
      <c r="O68" s="54" t="str">
        <f>IF(N68="","",VLOOKUP(N68,'Codes Traitement'!$B$40:$C$53,2,FALSE))</f>
        <v/>
      </c>
      <c r="P68" s="156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173"/>
      <c r="F69" s="174"/>
      <c r="G69" s="175"/>
      <c r="H69" s="170"/>
      <c r="I69" s="171"/>
      <c r="J69" s="48"/>
      <c r="K69" s="173"/>
      <c r="L69" s="174"/>
      <c r="M69" s="175"/>
      <c r="N69" s="50"/>
      <c r="O69" s="54" t="str">
        <f>IF(N69="","",VLOOKUP(N69,'Codes Traitement'!$B$40:$C$53,2,FALSE))</f>
        <v/>
      </c>
      <c r="P69" s="156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173"/>
      <c r="F70" s="174"/>
      <c r="G70" s="175"/>
      <c r="H70" s="170"/>
      <c r="I70" s="171"/>
      <c r="J70" s="48"/>
      <c r="K70" s="173"/>
      <c r="L70" s="174"/>
      <c r="M70" s="175"/>
      <c r="N70" s="50"/>
      <c r="O70" s="54" t="str">
        <f>IF(N70="","",VLOOKUP(N70,'Codes Traitement'!$B$40:$C$53,2,FALSE))</f>
        <v/>
      </c>
      <c r="P70" s="156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173"/>
      <c r="F71" s="174"/>
      <c r="G71" s="175"/>
      <c r="H71" s="170"/>
      <c r="I71" s="171"/>
      <c r="J71" s="48"/>
      <c r="K71" s="173"/>
      <c r="L71" s="174"/>
      <c r="M71" s="175"/>
      <c r="N71" s="50"/>
      <c r="O71" s="54" t="str">
        <f>IF(N71="","",VLOOKUP(N71,'Codes Traitement'!$B$40:$C$53,2,FALSE))</f>
        <v/>
      </c>
      <c r="P71" s="156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173"/>
      <c r="F72" s="174"/>
      <c r="G72" s="175"/>
      <c r="H72" s="170"/>
      <c r="I72" s="171"/>
      <c r="J72" s="48"/>
      <c r="K72" s="173"/>
      <c r="L72" s="174"/>
      <c r="M72" s="175"/>
      <c r="N72" s="50"/>
      <c r="O72" s="54" t="str">
        <f>IF(N72="","",VLOOKUP(N72,'Codes Traitement'!$B$40:$C$53,2,FALSE))</f>
        <v/>
      </c>
      <c r="P72" s="156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173"/>
      <c r="F73" s="174"/>
      <c r="G73" s="175"/>
      <c r="H73" s="170"/>
      <c r="I73" s="171"/>
      <c r="J73" s="48"/>
      <c r="K73" s="173"/>
      <c r="L73" s="174"/>
      <c r="M73" s="175"/>
      <c r="N73" s="50"/>
      <c r="O73" s="54" t="str">
        <f>IF(N73="","",VLOOKUP(N73,'Codes Traitement'!$B$40:$C$53,2,FALSE))</f>
        <v/>
      </c>
      <c r="P73" s="156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173"/>
      <c r="F74" s="174"/>
      <c r="G74" s="175"/>
      <c r="H74" s="170"/>
      <c r="I74" s="171"/>
      <c r="J74" s="48"/>
      <c r="K74" s="173"/>
      <c r="L74" s="174"/>
      <c r="M74" s="175"/>
      <c r="N74" s="50"/>
      <c r="O74" s="54" t="str">
        <f>IF(N74="","",VLOOKUP(N74,'Codes Traitement'!$B$40:$C$53,2,FALSE))</f>
        <v/>
      </c>
      <c r="P74" s="156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173"/>
      <c r="F75" s="174"/>
      <c r="G75" s="175"/>
      <c r="H75" s="170"/>
      <c r="I75" s="171"/>
      <c r="J75" s="48"/>
      <c r="K75" s="173"/>
      <c r="L75" s="174"/>
      <c r="M75" s="175"/>
      <c r="N75" s="50"/>
      <c r="O75" s="54" t="str">
        <f>IF(N75="","",VLOOKUP(N75,'Codes Traitement'!$B$40:$C$53,2,FALSE))</f>
        <v/>
      </c>
      <c r="P75" s="156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173"/>
      <c r="F76" s="174"/>
      <c r="G76" s="175"/>
      <c r="H76" s="170"/>
      <c r="I76" s="171"/>
      <c r="J76" s="48"/>
      <c r="K76" s="173"/>
      <c r="L76" s="174"/>
      <c r="M76" s="175"/>
      <c r="N76" s="50"/>
      <c r="O76" s="54" t="str">
        <f>IF(N76="","",VLOOKUP(N76,'Codes Traitement'!$B$40:$C$53,2,FALSE))</f>
        <v/>
      </c>
      <c r="P76" s="156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173"/>
      <c r="F77" s="174"/>
      <c r="G77" s="175"/>
      <c r="H77" s="170"/>
      <c r="I77" s="171"/>
      <c r="J77" s="48"/>
      <c r="K77" s="173"/>
      <c r="L77" s="174"/>
      <c r="M77" s="175"/>
      <c r="N77" s="50"/>
      <c r="O77" s="54" t="str">
        <f>IF(N77="","",VLOOKUP(N77,'Codes Traitement'!$B$40:$C$53,2,FALSE))</f>
        <v/>
      </c>
      <c r="P77" s="156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173"/>
      <c r="F78" s="174"/>
      <c r="G78" s="175"/>
      <c r="H78" s="170"/>
      <c r="I78" s="171"/>
      <c r="J78" s="48"/>
      <c r="K78" s="173"/>
      <c r="L78" s="174"/>
      <c r="M78" s="175"/>
      <c r="N78" s="50"/>
      <c r="O78" s="54" t="str">
        <f>IF(N78="","",VLOOKUP(N78,'Codes Traitement'!$B$40:$C$53,2,FALSE))</f>
        <v/>
      </c>
      <c r="P78" s="156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173"/>
      <c r="F79" s="174"/>
      <c r="G79" s="175"/>
      <c r="H79" s="170"/>
      <c r="I79" s="171"/>
      <c r="J79" s="48"/>
      <c r="K79" s="173"/>
      <c r="L79" s="174"/>
      <c r="M79" s="175"/>
      <c r="N79" s="50"/>
      <c r="O79" s="54" t="str">
        <f>IF(N79="","",VLOOKUP(N79,'Codes Traitement'!$B$40:$C$53,2,FALSE))</f>
        <v/>
      </c>
      <c r="P79" s="156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173"/>
      <c r="F80" s="174"/>
      <c r="G80" s="175"/>
      <c r="H80" s="170"/>
      <c r="I80" s="171"/>
      <c r="J80" s="48"/>
      <c r="K80" s="173"/>
      <c r="L80" s="174"/>
      <c r="M80" s="175"/>
      <c r="N80" s="50"/>
      <c r="O80" s="54" t="str">
        <f>IF(N80="","",VLOOKUP(N80,'Codes Traitement'!$B$40:$C$53,2,FALSE))</f>
        <v/>
      </c>
      <c r="P80" s="156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173"/>
      <c r="F81" s="174"/>
      <c r="G81" s="175"/>
      <c r="H81" s="170"/>
      <c r="I81" s="171"/>
      <c r="J81" s="48"/>
      <c r="K81" s="173"/>
      <c r="L81" s="174"/>
      <c r="M81" s="175"/>
      <c r="N81" s="50"/>
      <c r="O81" s="54" t="str">
        <f>IF(N81="","",VLOOKUP(N81,'Codes Traitement'!$B$40:$C$53,2,FALSE))</f>
        <v/>
      </c>
      <c r="P81" s="156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173"/>
      <c r="F82" s="174"/>
      <c r="G82" s="175"/>
      <c r="H82" s="170"/>
      <c r="I82" s="171"/>
      <c r="J82" s="48"/>
      <c r="K82" s="173"/>
      <c r="L82" s="174"/>
      <c r="M82" s="175"/>
      <c r="N82" s="50"/>
      <c r="O82" s="54" t="str">
        <f>IF(N82="","",VLOOKUP(N82,'Codes Traitement'!$B$40:$C$53,2,FALSE))</f>
        <v/>
      </c>
      <c r="P82" s="156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173"/>
      <c r="F83" s="174"/>
      <c r="G83" s="175"/>
      <c r="H83" s="170"/>
      <c r="I83" s="171"/>
      <c r="J83" s="48"/>
      <c r="K83" s="173"/>
      <c r="L83" s="174"/>
      <c r="M83" s="175"/>
      <c r="N83" s="50"/>
      <c r="O83" s="54" t="str">
        <f>IF(N83="","",VLOOKUP(N83,'Codes Traitement'!$B$40:$C$53,2,FALSE))</f>
        <v/>
      </c>
      <c r="P83" s="156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173"/>
      <c r="F84" s="174"/>
      <c r="G84" s="175"/>
      <c r="H84" s="170"/>
      <c r="I84" s="171"/>
      <c r="J84" s="48"/>
      <c r="K84" s="173"/>
      <c r="L84" s="174"/>
      <c r="M84" s="175"/>
      <c r="N84" s="50"/>
      <c r="O84" s="54" t="str">
        <f>IF(N84="","",VLOOKUP(N84,'Codes Traitement'!$B$40:$C$53,2,FALSE))</f>
        <v/>
      </c>
      <c r="P84" s="156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173"/>
      <c r="F85" s="174"/>
      <c r="G85" s="175"/>
      <c r="H85" s="170"/>
      <c r="I85" s="171"/>
      <c r="J85" s="48"/>
      <c r="K85" s="173"/>
      <c r="L85" s="174"/>
      <c r="M85" s="175"/>
      <c r="N85" s="50"/>
      <c r="O85" s="54" t="str">
        <f>IF(N85="","",VLOOKUP(N85,'Codes Traitement'!$B$40:$C$53,2,FALSE))</f>
        <v/>
      </c>
      <c r="P85" s="156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173"/>
      <c r="F86" s="174"/>
      <c r="G86" s="175"/>
      <c r="H86" s="170"/>
      <c r="I86" s="171"/>
      <c r="J86" s="48"/>
      <c r="K86" s="173"/>
      <c r="L86" s="174"/>
      <c r="M86" s="175"/>
      <c r="N86" s="50"/>
      <c r="O86" s="54" t="str">
        <f>IF(N86="","",VLOOKUP(N86,'Codes Traitement'!$B$40:$C$53,2,FALSE))</f>
        <v/>
      </c>
      <c r="P86" s="156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173"/>
      <c r="F87" s="174"/>
      <c r="G87" s="175"/>
      <c r="H87" s="170"/>
      <c r="I87" s="171"/>
      <c r="J87" s="48"/>
      <c r="K87" s="173"/>
      <c r="L87" s="174"/>
      <c r="M87" s="175"/>
      <c r="N87" s="50"/>
      <c r="O87" s="54" t="str">
        <f>IF(N87="","",VLOOKUP(N87,'Codes Traitement'!$B$40:$C$53,2,FALSE))</f>
        <v/>
      </c>
      <c r="P87" s="156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173"/>
      <c r="F88" s="174"/>
      <c r="G88" s="175"/>
      <c r="H88" s="170"/>
      <c r="I88" s="171"/>
      <c r="J88" s="48"/>
      <c r="K88" s="173"/>
      <c r="L88" s="174"/>
      <c r="M88" s="175"/>
      <c r="N88" s="50"/>
      <c r="O88" s="54" t="str">
        <f>IF(N88="","",VLOOKUP(N88,'Codes Traitement'!$B$40:$C$53,2,FALSE))</f>
        <v/>
      </c>
      <c r="P88" s="156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173"/>
      <c r="F89" s="174"/>
      <c r="G89" s="175"/>
      <c r="H89" s="170"/>
      <c r="I89" s="171"/>
      <c r="J89" s="48"/>
      <c r="K89" s="173"/>
      <c r="L89" s="174"/>
      <c r="M89" s="175"/>
      <c r="N89" s="50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173"/>
      <c r="F90" s="174"/>
      <c r="G90" s="175"/>
      <c r="H90" s="170"/>
      <c r="I90" s="171"/>
      <c r="J90" s="48"/>
      <c r="K90" s="173"/>
      <c r="L90" s="174"/>
      <c r="M90" s="175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173"/>
      <c r="F91" s="174"/>
      <c r="G91" s="175"/>
      <c r="H91" s="170"/>
      <c r="I91" s="171"/>
      <c r="J91" s="48"/>
      <c r="K91" s="173"/>
      <c r="L91" s="174"/>
      <c r="M91" s="175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173"/>
      <c r="F92" s="174"/>
      <c r="G92" s="175"/>
      <c r="H92" s="170"/>
      <c r="I92" s="171"/>
      <c r="J92" s="48"/>
      <c r="K92" s="173"/>
      <c r="L92" s="174"/>
      <c r="M92" s="175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173"/>
      <c r="F93" s="174"/>
      <c r="G93" s="175"/>
      <c r="H93" s="170"/>
      <c r="I93" s="171"/>
      <c r="J93" s="48"/>
      <c r="K93" s="173"/>
      <c r="L93" s="174"/>
      <c r="M93" s="175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173"/>
      <c r="F94" s="174"/>
      <c r="G94" s="175"/>
      <c r="H94" s="170"/>
      <c r="I94" s="171"/>
      <c r="J94" s="48"/>
      <c r="K94" s="173"/>
      <c r="L94" s="174"/>
      <c r="M94" s="175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134" t="str">
        <f>K3</f>
        <v>Avril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B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1">
    <tabColor theme="6" tint="0.39997558519241921"/>
  </sheetPr>
  <dimension ref="B1:C41"/>
  <sheetViews>
    <sheetView workbookViewId="0">
      <pane ySplit="1" topLeftCell="A2" activePane="bottomLeft" state="frozen"/>
      <selection pane="bottomLeft" activeCell="A2" sqref="A2"/>
    </sheetView>
  </sheetViews>
  <sheetFormatPr baseColWidth="10" defaultRowHeight="14.4" x14ac:dyDescent="0.3"/>
  <cols>
    <col min="1" max="1" width="10.6640625" customWidth="1"/>
    <col min="2" max="2" width="104.6640625" customWidth="1"/>
    <col min="3" max="3" width="23.109375" customWidth="1"/>
  </cols>
  <sheetData>
    <row r="1" spans="2:3" ht="21" x14ac:dyDescent="0.4">
      <c r="B1" s="11" t="s">
        <v>76</v>
      </c>
    </row>
    <row r="3" spans="2:3" x14ac:dyDescent="0.3">
      <c r="B3" s="12" t="s">
        <v>98</v>
      </c>
      <c r="C3" s="12" t="s">
        <v>8</v>
      </c>
    </row>
    <row r="4" spans="2:3" x14ac:dyDescent="0.3">
      <c r="B4" s="57"/>
      <c r="C4" s="56"/>
    </row>
    <row r="5" spans="2:3" s="9" customFormat="1" x14ac:dyDescent="0.3">
      <c r="B5" s="57" t="s">
        <v>325</v>
      </c>
      <c r="C5" s="56" t="s">
        <v>326</v>
      </c>
    </row>
    <row r="6" spans="2:3" s="9" customFormat="1" x14ac:dyDescent="0.3">
      <c r="B6" s="57" t="s">
        <v>324</v>
      </c>
      <c r="C6" s="56" t="s">
        <v>89</v>
      </c>
    </row>
    <row r="7" spans="2:3" s="9" customFormat="1" x14ac:dyDescent="0.3">
      <c r="B7" s="57" t="s">
        <v>277</v>
      </c>
      <c r="C7" s="56" t="s">
        <v>71</v>
      </c>
    </row>
    <row r="8" spans="2:3" s="9" customFormat="1" x14ac:dyDescent="0.3">
      <c r="B8" s="57" t="s">
        <v>385</v>
      </c>
      <c r="C8" s="56" t="s">
        <v>386</v>
      </c>
    </row>
    <row r="9" spans="2:3" s="9" customFormat="1" x14ac:dyDescent="0.3">
      <c r="B9" s="57" t="s">
        <v>349</v>
      </c>
      <c r="C9" s="56" t="s">
        <v>92</v>
      </c>
    </row>
    <row r="10" spans="2:3" s="9" customFormat="1" x14ac:dyDescent="0.3">
      <c r="B10" s="57" t="s">
        <v>270</v>
      </c>
      <c r="C10" s="56" t="s">
        <v>70</v>
      </c>
    </row>
    <row r="11" spans="2:3" s="9" customFormat="1" x14ac:dyDescent="0.3">
      <c r="B11" s="57" t="s">
        <v>372</v>
      </c>
      <c r="C11" s="56" t="s">
        <v>373</v>
      </c>
    </row>
    <row r="12" spans="2:3" s="9" customFormat="1" x14ac:dyDescent="0.3">
      <c r="B12" s="57" t="s">
        <v>327</v>
      </c>
      <c r="C12" s="56" t="s">
        <v>328</v>
      </c>
    </row>
    <row r="13" spans="2:3" s="9" customFormat="1" x14ac:dyDescent="0.3">
      <c r="B13" s="58" t="s">
        <v>318</v>
      </c>
      <c r="C13" s="56" t="s">
        <v>100</v>
      </c>
    </row>
    <row r="14" spans="2:3" s="9" customFormat="1" x14ac:dyDescent="0.3">
      <c r="B14" s="57" t="s">
        <v>102</v>
      </c>
      <c r="C14" s="56" t="s">
        <v>78</v>
      </c>
    </row>
    <row r="15" spans="2:3" s="9" customFormat="1" x14ac:dyDescent="0.3">
      <c r="B15" s="57" t="s">
        <v>383</v>
      </c>
      <c r="C15" s="56" t="s">
        <v>389</v>
      </c>
    </row>
    <row r="16" spans="2:3" s="9" customFormat="1" x14ac:dyDescent="0.3">
      <c r="B16" s="57" t="s">
        <v>319</v>
      </c>
      <c r="C16" s="56" t="s">
        <v>320</v>
      </c>
    </row>
    <row r="17" spans="2:3" s="9" customFormat="1" x14ac:dyDescent="0.3">
      <c r="B17" s="57" t="s">
        <v>321</v>
      </c>
      <c r="C17" s="56" t="s">
        <v>276</v>
      </c>
    </row>
    <row r="18" spans="2:3" x14ac:dyDescent="0.3">
      <c r="B18" s="57" t="s">
        <v>103</v>
      </c>
      <c r="C18" s="56" t="s">
        <v>96</v>
      </c>
    </row>
    <row r="19" spans="2:3" x14ac:dyDescent="0.3">
      <c r="B19" s="57" t="s">
        <v>101</v>
      </c>
      <c r="C19" s="56" t="s">
        <v>95</v>
      </c>
    </row>
    <row r="20" spans="2:3" s="9" customFormat="1" x14ac:dyDescent="0.3">
      <c r="B20" s="57" t="s">
        <v>387</v>
      </c>
      <c r="C20" s="56" t="s">
        <v>388</v>
      </c>
    </row>
    <row r="21" spans="2:3" s="9" customFormat="1" x14ac:dyDescent="0.3">
      <c r="B21" s="57" t="s">
        <v>104</v>
      </c>
      <c r="C21" s="56" t="s">
        <v>73</v>
      </c>
    </row>
    <row r="22" spans="2:3" x14ac:dyDescent="0.3">
      <c r="B22" s="57" t="s">
        <v>106</v>
      </c>
      <c r="C22" s="56" t="s">
        <v>69</v>
      </c>
    </row>
    <row r="23" spans="2:3" x14ac:dyDescent="0.3">
      <c r="B23" s="57" t="s">
        <v>67</v>
      </c>
      <c r="C23" s="56" t="s">
        <v>74</v>
      </c>
    </row>
    <row r="24" spans="2:3" x14ac:dyDescent="0.3">
      <c r="B24" s="57" t="s">
        <v>105</v>
      </c>
      <c r="C24" s="56" t="s">
        <v>71</v>
      </c>
    </row>
    <row r="25" spans="2:3" s="9" customFormat="1" x14ac:dyDescent="0.3">
      <c r="B25" s="57" t="s">
        <v>68</v>
      </c>
      <c r="C25" s="56" t="s">
        <v>75</v>
      </c>
    </row>
    <row r="26" spans="2:3" s="9" customFormat="1" x14ac:dyDescent="0.3">
      <c r="B26" s="57" t="s">
        <v>322</v>
      </c>
      <c r="C26" s="56" t="s">
        <v>97</v>
      </c>
    </row>
    <row r="27" spans="2:3" s="9" customFormat="1" x14ac:dyDescent="0.3">
      <c r="B27" s="57" t="s">
        <v>323</v>
      </c>
      <c r="C27" s="56" t="s">
        <v>329</v>
      </c>
    </row>
    <row r="28" spans="2:3" s="9" customFormat="1" x14ac:dyDescent="0.3">
      <c r="B28" s="57" t="s">
        <v>381</v>
      </c>
      <c r="C28" s="56" t="s">
        <v>382</v>
      </c>
    </row>
    <row r="29" spans="2:3" s="9" customFormat="1" x14ac:dyDescent="0.3">
      <c r="B29" s="57" t="s">
        <v>86</v>
      </c>
      <c r="C29" s="56" t="s">
        <v>90</v>
      </c>
    </row>
    <row r="30" spans="2:3" s="9" customFormat="1" x14ac:dyDescent="0.3">
      <c r="B30" s="57" t="s">
        <v>316</v>
      </c>
      <c r="C30" s="56" t="s">
        <v>275</v>
      </c>
    </row>
    <row r="31" spans="2:3" x14ac:dyDescent="0.3">
      <c r="B31" s="57" t="s">
        <v>283</v>
      </c>
      <c r="C31" s="56" t="s">
        <v>317</v>
      </c>
    </row>
    <row r="32" spans="2:3" s="9" customFormat="1" x14ac:dyDescent="0.3">
      <c r="B32" s="57" t="s">
        <v>87</v>
      </c>
      <c r="C32" s="56" t="s">
        <v>92</v>
      </c>
    </row>
    <row r="33" spans="2:3" x14ac:dyDescent="0.3">
      <c r="B33" s="57" t="s">
        <v>282</v>
      </c>
      <c r="C33" s="56" t="s">
        <v>94</v>
      </c>
    </row>
    <row r="34" spans="2:3" x14ac:dyDescent="0.3">
      <c r="B34" s="57" t="s">
        <v>88</v>
      </c>
      <c r="C34" s="56" t="s">
        <v>93</v>
      </c>
    </row>
    <row r="35" spans="2:3" s="9" customFormat="1" x14ac:dyDescent="0.3">
      <c r="B35" s="57" t="s">
        <v>271</v>
      </c>
      <c r="C35" s="56" t="s">
        <v>70</v>
      </c>
    </row>
    <row r="36" spans="2:3" s="9" customFormat="1" x14ac:dyDescent="0.3">
      <c r="B36" s="57" t="s">
        <v>272</v>
      </c>
      <c r="C36" s="56" t="s">
        <v>70</v>
      </c>
    </row>
    <row r="37" spans="2:3" x14ac:dyDescent="0.3">
      <c r="B37" s="57" t="s">
        <v>273</v>
      </c>
      <c r="C37" s="56" t="s">
        <v>70</v>
      </c>
    </row>
    <row r="38" spans="2:3" x14ac:dyDescent="0.3">
      <c r="B38" s="57" t="s">
        <v>99</v>
      </c>
      <c r="C38" s="56" t="s">
        <v>91</v>
      </c>
    </row>
    <row r="39" spans="2:3" s="9" customFormat="1" x14ac:dyDescent="0.3">
      <c r="B39" s="57" t="s">
        <v>331</v>
      </c>
      <c r="C39" s="56" t="s">
        <v>330</v>
      </c>
    </row>
    <row r="40" spans="2:3" x14ac:dyDescent="0.3">
      <c r="B40" s="58" t="s">
        <v>384</v>
      </c>
      <c r="C40" s="56" t="s">
        <v>333</v>
      </c>
    </row>
    <row r="41" spans="2:3" x14ac:dyDescent="0.3">
      <c r="B41" s="57" t="s">
        <v>77</v>
      </c>
      <c r="C41" s="56" t="s">
        <v>72</v>
      </c>
    </row>
  </sheetData>
  <sheetProtection sheet="1" objects="1" scenarios="1"/>
  <sortState ref="A67:B83">
    <sortCondition ref="B67:B83"/>
  </sortState>
  <pageMargins left="0.7" right="0.7" top="0.75" bottom="0.75" header="0.3" footer="0.3"/>
  <pageSetup paperSize="9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2">
    <tabColor theme="6" tint="0.39997558519241921"/>
  </sheetPr>
  <dimension ref="A1:C53"/>
  <sheetViews>
    <sheetView workbookViewId="0">
      <selection activeCell="B38" sqref="B38"/>
    </sheetView>
  </sheetViews>
  <sheetFormatPr baseColWidth="10" defaultRowHeight="14.4" x14ac:dyDescent="0.3"/>
  <cols>
    <col min="1" max="1" width="9.33203125" customWidth="1"/>
    <col min="2" max="2" width="76.5546875" bestFit="1" customWidth="1"/>
  </cols>
  <sheetData>
    <row r="1" spans="1:2" ht="21" x14ac:dyDescent="0.4">
      <c r="A1" s="9"/>
      <c r="B1" s="11" t="s">
        <v>7</v>
      </c>
    </row>
    <row r="3" spans="1:2" x14ac:dyDescent="0.3">
      <c r="A3" s="14" t="s">
        <v>8</v>
      </c>
      <c r="B3" s="12" t="s">
        <v>9</v>
      </c>
    </row>
    <row r="4" spans="1:2" x14ac:dyDescent="0.3">
      <c r="A4" s="59" t="s">
        <v>10</v>
      </c>
      <c r="B4" s="57" t="s">
        <v>125</v>
      </c>
    </row>
    <row r="5" spans="1:2" x14ac:dyDescent="0.3">
      <c r="A5" s="13" t="s">
        <v>11</v>
      </c>
      <c r="B5" s="10" t="s">
        <v>12</v>
      </c>
    </row>
    <row r="6" spans="1:2" x14ac:dyDescent="0.3">
      <c r="A6" s="13" t="s">
        <v>13</v>
      </c>
      <c r="B6" s="10" t="s">
        <v>14</v>
      </c>
    </row>
    <row r="7" spans="1:2" x14ac:dyDescent="0.3">
      <c r="A7" s="13" t="s">
        <v>15</v>
      </c>
      <c r="B7" s="10" t="s">
        <v>16</v>
      </c>
    </row>
    <row r="8" spans="1:2" x14ac:dyDescent="0.3">
      <c r="A8" s="59" t="s">
        <v>17</v>
      </c>
      <c r="B8" s="57" t="s">
        <v>18</v>
      </c>
    </row>
    <row r="9" spans="1:2" x14ac:dyDescent="0.3">
      <c r="A9" s="13" t="s">
        <v>19</v>
      </c>
      <c r="B9" s="10" t="s">
        <v>20</v>
      </c>
    </row>
    <row r="10" spans="1:2" x14ac:dyDescent="0.3">
      <c r="A10" s="13" t="s">
        <v>21</v>
      </c>
      <c r="B10" s="10" t="s">
        <v>22</v>
      </c>
    </row>
    <row r="11" spans="1:2" x14ac:dyDescent="0.3">
      <c r="A11" s="13" t="s">
        <v>23</v>
      </c>
      <c r="B11" s="10" t="s">
        <v>24</v>
      </c>
    </row>
    <row r="12" spans="1:2" x14ac:dyDescent="0.3">
      <c r="A12" s="13" t="s">
        <v>25</v>
      </c>
      <c r="B12" s="10" t="s">
        <v>26</v>
      </c>
    </row>
    <row r="13" spans="1:2" x14ac:dyDescent="0.3">
      <c r="A13" s="59" t="s">
        <v>27</v>
      </c>
      <c r="B13" s="57" t="s">
        <v>28</v>
      </c>
    </row>
    <row r="14" spans="1:2" x14ac:dyDescent="0.3">
      <c r="A14" s="13" t="s">
        <v>29</v>
      </c>
      <c r="B14" s="10" t="s">
        <v>30</v>
      </c>
    </row>
    <row r="15" spans="1:2" x14ac:dyDescent="0.3">
      <c r="A15" s="59" t="s">
        <v>31</v>
      </c>
      <c r="B15" s="57" t="s">
        <v>32</v>
      </c>
    </row>
    <row r="16" spans="1:2" x14ac:dyDescent="0.3">
      <c r="A16" s="13" t="s">
        <v>33</v>
      </c>
      <c r="B16" s="10" t="s">
        <v>34</v>
      </c>
    </row>
    <row r="17" spans="1:2" x14ac:dyDescent="0.3">
      <c r="A17" s="23" t="s">
        <v>35</v>
      </c>
      <c r="B17" s="21" t="s">
        <v>36</v>
      </c>
    </row>
    <row r="18" spans="1:2" x14ac:dyDescent="0.3">
      <c r="A18" s="13" t="s">
        <v>37</v>
      </c>
      <c r="B18" s="10" t="s">
        <v>38</v>
      </c>
    </row>
    <row r="19" spans="1:2" x14ac:dyDescent="0.3">
      <c r="A19" s="59" t="s">
        <v>39</v>
      </c>
      <c r="B19" s="57" t="s">
        <v>40</v>
      </c>
    </row>
    <row r="20" spans="1:2" x14ac:dyDescent="0.3">
      <c r="A20" s="13" t="s">
        <v>41</v>
      </c>
      <c r="B20" s="10" t="s">
        <v>42</v>
      </c>
    </row>
    <row r="21" spans="1:2" x14ac:dyDescent="0.3">
      <c r="A21" s="13" t="s">
        <v>43</v>
      </c>
      <c r="B21" s="10" t="s">
        <v>44</v>
      </c>
    </row>
    <row r="22" spans="1:2" s="9" customFormat="1" x14ac:dyDescent="0.3">
      <c r="A22" s="13" t="s">
        <v>107</v>
      </c>
      <c r="B22" s="10" t="s">
        <v>110</v>
      </c>
    </row>
    <row r="23" spans="1:2" s="9" customFormat="1" x14ac:dyDescent="0.3">
      <c r="A23" s="59" t="s">
        <v>108</v>
      </c>
      <c r="B23" s="57" t="s">
        <v>111</v>
      </c>
    </row>
    <row r="24" spans="1:2" s="9" customFormat="1" x14ac:dyDescent="0.3">
      <c r="A24" s="59" t="s">
        <v>109</v>
      </c>
      <c r="B24" s="57" t="s">
        <v>112</v>
      </c>
    </row>
    <row r="25" spans="1:2" x14ac:dyDescent="0.3">
      <c r="A25" s="59" t="s">
        <v>45</v>
      </c>
      <c r="B25" s="57" t="s">
        <v>46</v>
      </c>
    </row>
    <row r="26" spans="1:2" x14ac:dyDescent="0.3">
      <c r="A26" s="59" t="s">
        <v>47</v>
      </c>
      <c r="B26" s="57" t="s">
        <v>48</v>
      </c>
    </row>
    <row r="27" spans="1:2" x14ac:dyDescent="0.3">
      <c r="A27" s="13" t="s">
        <v>49</v>
      </c>
      <c r="B27" s="10" t="s">
        <v>50</v>
      </c>
    </row>
    <row r="28" spans="1:2" x14ac:dyDescent="0.3">
      <c r="A28" s="13" t="s">
        <v>51</v>
      </c>
      <c r="B28" s="10" t="s">
        <v>52</v>
      </c>
    </row>
    <row r="29" spans="1:2" x14ac:dyDescent="0.3">
      <c r="A29" s="13" t="s">
        <v>53</v>
      </c>
      <c r="B29" s="10" t="s">
        <v>54</v>
      </c>
    </row>
    <row r="30" spans="1:2" x14ac:dyDescent="0.3">
      <c r="A30" s="59" t="s">
        <v>113</v>
      </c>
      <c r="B30" s="57" t="s">
        <v>55</v>
      </c>
    </row>
    <row r="31" spans="1:2" s="9" customFormat="1" x14ac:dyDescent="0.3">
      <c r="A31" s="13" t="s">
        <v>114</v>
      </c>
      <c r="B31" s="10" t="s">
        <v>115</v>
      </c>
    </row>
    <row r="32" spans="1:2" x14ac:dyDescent="0.3">
      <c r="A32" s="23" t="s">
        <v>56</v>
      </c>
      <c r="B32" s="21" t="s">
        <v>57</v>
      </c>
    </row>
    <row r="33" spans="1:3" x14ac:dyDescent="0.3">
      <c r="A33" s="13" t="s">
        <v>58</v>
      </c>
      <c r="B33" s="10" t="s">
        <v>59</v>
      </c>
    </row>
    <row r="34" spans="1:3" x14ac:dyDescent="0.3">
      <c r="A34" s="13" t="s">
        <v>60</v>
      </c>
      <c r="B34" s="10" t="s">
        <v>61</v>
      </c>
    </row>
    <row r="35" spans="1:3" x14ac:dyDescent="0.3">
      <c r="A35" s="59" t="s">
        <v>62</v>
      </c>
      <c r="B35" s="57" t="s">
        <v>63</v>
      </c>
    </row>
    <row r="39" spans="1:3" x14ac:dyDescent="0.3">
      <c r="B39" s="12" t="s">
        <v>116</v>
      </c>
      <c r="C39" s="12" t="s">
        <v>8</v>
      </c>
    </row>
    <row r="40" spans="1:3" x14ac:dyDescent="0.3">
      <c r="B40" s="57"/>
      <c r="C40" s="59"/>
    </row>
    <row r="41" spans="1:3" s="9" customFormat="1" x14ac:dyDescent="0.3">
      <c r="B41" s="57" t="s">
        <v>118</v>
      </c>
      <c r="C41" s="59" t="s">
        <v>108</v>
      </c>
    </row>
    <row r="42" spans="1:3" x14ac:dyDescent="0.3">
      <c r="B42" s="57" t="s">
        <v>119</v>
      </c>
      <c r="C42" s="59" t="s">
        <v>109</v>
      </c>
    </row>
    <row r="43" spans="1:3" x14ac:dyDescent="0.3">
      <c r="B43" s="57" t="s">
        <v>120</v>
      </c>
      <c r="C43" s="59" t="s">
        <v>27</v>
      </c>
    </row>
    <row r="44" spans="1:3" x14ac:dyDescent="0.3">
      <c r="B44" s="57" t="s">
        <v>121</v>
      </c>
      <c r="C44" s="59" t="s">
        <v>17</v>
      </c>
    </row>
    <row r="45" spans="1:3" x14ac:dyDescent="0.3">
      <c r="B45" s="57" t="s">
        <v>286</v>
      </c>
      <c r="C45" s="59" t="s">
        <v>10</v>
      </c>
    </row>
    <row r="46" spans="1:3" x14ac:dyDescent="0.3">
      <c r="B46" s="57" t="s">
        <v>266</v>
      </c>
      <c r="C46" s="59" t="s">
        <v>117</v>
      </c>
    </row>
    <row r="47" spans="1:3" x14ac:dyDescent="0.3">
      <c r="B47" s="57" t="s">
        <v>122</v>
      </c>
      <c r="C47" s="59" t="s">
        <v>47</v>
      </c>
    </row>
    <row r="48" spans="1:3" x14ac:dyDescent="0.3">
      <c r="B48" s="57" t="s">
        <v>123</v>
      </c>
      <c r="C48" s="59" t="s">
        <v>45</v>
      </c>
    </row>
    <row r="49" spans="2:3" s="9" customFormat="1" x14ac:dyDescent="0.3">
      <c r="B49" s="57" t="s">
        <v>126</v>
      </c>
      <c r="C49" s="59" t="s">
        <v>113</v>
      </c>
    </row>
    <row r="50" spans="2:3" s="9" customFormat="1" x14ac:dyDescent="0.3">
      <c r="B50" s="57" t="s">
        <v>369</v>
      </c>
      <c r="C50" s="59" t="s">
        <v>62</v>
      </c>
    </row>
    <row r="51" spans="2:3" s="9" customFormat="1" x14ac:dyDescent="0.3">
      <c r="B51" s="57" t="s">
        <v>284</v>
      </c>
      <c r="C51" s="59" t="s">
        <v>31</v>
      </c>
    </row>
    <row r="52" spans="2:3" s="9" customFormat="1" x14ac:dyDescent="0.3">
      <c r="B52" s="57" t="s">
        <v>380</v>
      </c>
      <c r="C52" s="59" t="s">
        <v>379</v>
      </c>
    </row>
    <row r="53" spans="2:3" x14ac:dyDescent="0.3">
      <c r="B53" s="57" t="s">
        <v>124</v>
      </c>
      <c r="C53" s="59" t="s">
        <v>39</v>
      </c>
    </row>
  </sheetData>
  <sheetProtection sheet="1" objects="1" scenarios="1"/>
  <sortState ref="A40:B48">
    <sortCondition ref="B40:B48"/>
  </sortState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195" t="s">
        <v>278</v>
      </c>
      <c r="J3" s="135">
        <f>'Récap. Année'!K3</f>
        <v>2025</v>
      </c>
      <c r="K3" s="133" t="s">
        <v>395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196" t="str">
        <f>K3</f>
        <v>Mai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H2:K2"/>
    <mergeCell ref="B4:E4"/>
    <mergeCell ref="B6:E6"/>
    <mergeCell ref="B8:E8"/>
    <mergeCell ref="A10:C10"/>
    <mergeCell ref="D10:I10"/>
    <mergeCell ref="J10:R10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44:D144"/>
    <mergeCell ref="A145:D145"/>
    <mergeCell ref="A138:D138"/>
    <mergeCell ref="A139:D139"/>
    <mergeCell ref="A140:D140"/>
    <mergeCell ref="A141:D141"/>
    <mergeCell ref="A142:D142"/>
    <mergeCell ref="A143:D143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396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202" t="str">
        <f>K3</f>
        <v>Juin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4:D144"/>
    <mergeCell ref="A145:D145"/>
    <mergeCell ref="A138:D138"/>
    <mergeCell ref="A139:D139"/>
    <mergeCell ref="A140:D140"/>
    <mergeCell ref="A141:D141"/>
    <mergeCell ref="A142:D142"/>
    <mergeCell ref="A143:D143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H2:K2"/>
    <mergeCell ref="B4:E4"/>
    <mergeCell ref="B6:E6"/>
    <mergeCell ref="B8:E8"/>
    <mergeCell ref="A10:C10"/>
    <mergeCell ref="D10:I10"/>
    <mergeCell ref="J10:R10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397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202" t="str">
        <f>K3</f>
        <v>Juillet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4:D144"/>
    <mergeCell ref="A145:D145"/>
    <mergeCell ref="A138:D138"/>
    <mergeCell ref="A139:D139"/>
    <mergeCell ref="A140:D140"/>
    <mergeCell ref="A141:D141"/>
    <mergeCell ref="A142:D142"/>
    <mergeCell ref="A143:D143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H2:K2"/>
    <mergeCell ref="B4:E4"/>
    <mergeCell ref="B6:E6"/>
    <mergeCell ref="B8:E8"/>
    <mergeCell ref="A10:C10"/>
    <mergeCell ref="D10:I10"/>
    <mergeCell ref="J10:R10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398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202" t="str">
        <f>K3</f>
        <v>Août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4:D144"/>
    <mergeCell ref="A145:D145"/>
    <mergeCell ref="A138:D138"/>
    <mergeCell ref="A139:D139"/>
    <mergeCell ref="A140:D140"/>
    <mergeCell ref="A141:D141"/>
    <mergeCell ref="A142:D142"/>
    <mergeCell ref="A143:D143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H2:K2"/>
    <mergeCell ref="B4:E4"/>
    <mergeCell ref="B6:E6"/>
    <mergeCell ref="B8:E8"/>
    <mergeCell ref="A10:C10"/>
    <mergeCell ref="D10:I10"/>
    <mergeCell ref="J10:R10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399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202" t="str">
        <f>K3</f>
        <v>Septembre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4:D144"/>
    <mergeCell ref="A145:D145"/>
    <mergeCell ref="A138:D138"/>
    <mergeCell ref="A139:D139"/>
    <mergeCell ref="A140:D140"/>
    <mergeCell ref="A141:D141"/>
    <mergeCell ref="A142:D142"/>
    <mergeCell ref="A143:D143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H2:K2"/>
    <mergeCell ref="B4:E4"/>
    <mergeCell ref="B6:E6"/>
    <mergeCell ref="B8:E8"/>
    <mergeCell ref="A10:C10"/>
    <mergeCell ref="D10:I10"/>
    <mergeCell ref="J10:R10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tabColor rgb="FFFF0000"/>
    <pageSetUpPr fitToPage="1"/>
  </sheetPr>
  <dimension ref="A1:U50"/>
  <sheetViews>
    <sheetView showGridLines="0" zoomScaleNormal="100" workbookViewId="0">
      <pane xSplit="4" ySplit="9" topLeftCell="H10" activePane="bottomRight" state="frozen"/>
      <selection activeCell="L7" sqref="L7"/>
      <selection pane="topRight" activeCell="L7" sqref="L7"/>
      <selection pane="bottomLeft" activeCell="L7" sqref="L7"/>
      <selection pane="bottomRight" activeCell="A4" sqref="A4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17" width="13.6640625" style="9" customWidth="1"/>
    <col min="18" max="18" width="14.5546875" style="9" bestFit="1" customWidth="1"/>
    <col min="19" max="19" width="14.5546875" style="9" hidden="1" customWidth="1"/>
    <col min="20" max="20" width="14.5546875" style="9" customWidth="1"/>
    <col min="21" max="21" width="13.6640625" style="9" customWidth="1"/>
    <col min="22" max="22" width="45.5546875" style="9" customWidth="1"/>
    <col min="23" max="16384" width="11.44140625" style="9"/>
  </cols>
  <sheetData>
    <row r="1" spans="1:21" ht="15" thickBot="1" x14ac:dyDescent="0.35"/>
    <row r="2" spans="1:21" ht="24.6" x14ac:dyDescent="0.3">
      <c r="C2" s="15"/>
      <c r="D2" s="15"/>
      <c r="H2" s="263" t="s">
        <v>279</v>
      </c>
      <c r="I2" s="264"/>
      <c r="J2" s="264"/>
      <c r="K2" s="265"/>
    </row>
    <row r="3" spans="1:21" ht="25.2" thickBot="1" x14ac:dyDescent="0.35">
      <c r="C3" s="15"/>
      <c r="D3" s="15"/>
      <c r="F3" s="20"/>
      <c r="G3" s="66"/>
      <c r="H3" s="274" t="s">
        <v>348</v>
      </c>
      <c r="I3" s="275"/>
      <c r="J3" s="275"/>
      <c r="K3" s="111">
        <v>2025</v>
      </c>
    </row>
    <row r="4" spans="1:21" ht="15" customHeight="1" x14ac:dyDescent="0.3">
      <c r="A4" s="1"/>
      <c r="B4" s="132"/>
      <c r="C4" s="132"/>
      <c r="D4" s="132"/>
      <c r="E4" s="131"/>
      <c r="F4" s="3"/>
      <c r="G4" s="3"/>
      <c r="H4" s="3"/>
      <c r="I4" s="3"/>
    </row>
    <row r="5" spans="1:21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1" ht="15" customHeight="1" x14ac:dyDescent="0.3">
      <c r="A6" s="1"/>
      <c r="B6" s="112"/>
      <c r="C6" s="112"/>
      <c r="D6" s="112"/>
      <c r="E6" s="112"/>
      <c r="F6" s="4"/>
      <c r="G6" s="4"/>
      <c r="H6" s="4"/>
      <c r="I6" s="4"/>
    </row>
    <row r="7" spans="1:21" ht="8.25" customHeight="1" x14ac:dyDescent="0.3">
      <c r="A7" s="62"/>
      <c r="B7" s="62"/>
      <c r="C7" s="62"/>
    </row>
    <row r="8" spans="1:21" ht="15" thickBot="1" x14ac:dyDescent="0.35"/>
    <row r="9" spans="1:21" ht="16.2" thickBot="1" x14ac:dyDescent="0.35">
      <c r="A9" s="267" t="s">
        <v>285</v>
      </c>
      <c r="B9" s="267"/>
      <c r="C9" s="268"/>
      <c r="D9" s="80">
        <f>K3</f>
        <v>2025</v>
      </c>
      <c r="E9" s="113" t="s">
        <v>334</v>
      </c>
      <c r="F9" s="123" t="s">
        <v>335</v>
      </c>
      <c r="G9" s="123" t="s">
        <v>336</v>
      </c>
      <c r="H9" s="123" t="s">
        <v>337</v>
      </c>
      <c r="I9" s="123" t="s">
        <v>338</v>
      </c>
      <c r="J9" s="123" t="s">
        <v>339</v>
      </c>
      <c r="K9" s="123" t="s">
        <v>340</v>
      </c>
      <c r="L9" s="123" t="s">
        <v>341</v>
      </c>
      <c r="M9" s="123" t="s">
        <v>342</v>
      </c>
      <c r="N9" s="123" t="s">
        <v>343</v>
      </c>
      <c r="O9" s="123" t="s">
        <v>344</v>
      </c>
      <c r="P9" s="123" t="s">
        <v>345</v>
      </c>
      <c r="Q9" s="123" t="s">
        <v>346</v>
      </c>
      <c r="R9" s="119" t="s">
        <v>367</v>
      </c>
      <c r="S9" s="140" t="s">
        <v>356</v>
      </c>
      <c r="T9" s="139" t="s">
        <v>355</v>
      </c>
      <c r="U9" s="141" t="s">
        <v>360</v>
      </c>
    </row>
    <row r="10" spans="1:21" x14ac:dyDescent="0.3">
      <c r="A10" s="269" t="str">
        <f>'Codes déchets'!B5</f>
        <v>ampoules sans mercure (led, incandescence, halogènes, etc.)</v>
      </c>
      <c r="B10" s="269"/>
      <c r="C10" s="269"/>
      <c r="D10" s="270"/>
      <c r="E10" s="114">
        <f>ANG.!E105</f>
        <v>0</v>
      </c>
      <c r="F10" s="124">
        <f>BORD.!E105</f>
        <v>0</v>
      </c>
      <c r="G10" s="124">
        <f>CAEN!E105</f>
        <v>0</v>
      </c>
      <c r="H10" s="124">
        <f>DIJ.!E105</f>
        <v>0</v>
      </c>
      <c r="I10" s="124">
        <f>EVR.!E105</f>
        <v>0</v>
      </c>
      <c r="J10" s="124">
        <f>GREN.!E105</f>
        <v>0</v>
      </c>
      <c r="K10" s="124">
        <f>LYON!E105</f>
        <v>0</v>
      </c>
      <c r="L10" s="124">
        <f>NANT.!E105</f>
        <v>0</v>
      </c>
      <c r="M10" s="124">
        <f>QUIMP.!E105</f>
        <v>0</v>
      </c>
      <c r="N10" s="124">
        <f>'REN.'!E96</f>
        <v>0</v>
      </c>
      <c r="O10" s="124">
        <f>TOUF.!E105</f>
        <v>0</v>
      </c>
      <c r="P10" s="124">
        <f>TROY.!E105</f>
        <v>0</v>
      </c>
      <c r="Q10" s="124">
        <f>VALC!E105</f>
        <v>0</v>
      </c>
      <c r="R10" s="120">
        <f>VALCN!E105</f>
        <v>0</v>
      </c>
      <c r="S10" s="142">
        <f>'TERRA NOVA'!E105</f>
        <v>0</v>
      </c>
      <c r="T10" s="256">
        <f>FRONT.01!E105+FRONT.02!E105+FRONT.03!E105+FRONT.04!E105+FRONT.05!E105+FRONT.06!E105+FRONT.07!E105+FRONT.08!E105+FRONT.09!E105+FRONT.10!E105+FRONT.11!E105+FRONT.12!E105</f>
        <v>0</v>
      </c>
      <c r="U10" s="115">
        <f t="shared" ref="U10:U46" si="0">SUM(E10:T10)</f>
        <v>0</v>
      </c>
    </row>
    <row r="11" spans="1:21" ht="30" customHeight="1" x14ac:dyDescent="0.3">
      <c r="A11" s="271" t="str">
        <f>'Codes déchets'!B6</f>
        <v>ampoules avec mercure (tubes fluo., lampes à diode, à décharge, fluocompactes)</v>
      </c>
      <c r="B11" s="271"/>
      <c r="C11" s="271"/>
      <c r="D11" s="272"/>
      <c r="E11" s="127">
        <f>ANG.!E106</f>
        <v>0</v>
      </c>
      <c r="F11" s="128">
        <f>BORD.!E106</f>
        <v>0</v>
      </c>
      <c r="G11" s="128">
        <f>CAEN!E106</f>
        <v>0</v>
      </c>
      <c r="H11" s="128">
        <f>DIJ.!E106</f>
        <v>0</v>
      </c>
      <c r="I11" s="128">
        <f>EVR.!E106</f>
        <v>0</v>
      </c>
      <c r="J11" s="128">
        <f>GREN.!E106</f>
        <v>0</v>
      </c>
      <c r="K11" s="128">
        <f>LYON!E106</f>
        <v>0</v>
      </c>
      <c r="L11" s="128">
        <f>NANT.!E106</f>
        <v>0</v>
      </c>
      <c r="M11" s="128">
        <f>QUIMP.!E106</f>
        <v>0</v>
      </c>
      <c r="N11" s="128">
        <f>'REN.'!E97</f>
        <v>0</v>
      </c>
      <c r="O11" s="128">
        <f>TOUF.!E106</f>
        <v>0</v>
      </c>
      <c r="P11" s="128">
        <f>TROY.!E106</f>
        <v>0</v>
      </c>
      <c r="Q11" s="128">
        <f>VALC!E106</f>
        <v>0</v>
      </c>
      <c r="R11" s="129">
        <f>VALCN!E106</f>
        <v>0</v>
      </c>
      <c r="S11" s="142">
        <f>'TERRA NOVA'!E106</f>
        <v>0</v>
      </c>
      <c r="T11" s="256">
        <f>FRONT.01!E106+FRONT.02!E106+FRONT.03!E106+FRONT.04!E106+FRONT.05!E106+FRONT.06!E106+FRONT.07!E106+FRONT.08!E106+FRONT.09!E106+FRONT.10!E106+FRONT.11!E106+FRONT.12!E106</f>
        <v>0</v>
      </c>
      <c r="U11" s="136">
        <f t="shared" si="0"/>
        <v>0</v>
      </c>
    </row>
    <row r="12" spans="1:21" x14ac:dyDescent="0.3">
      <c r="A12" s="269" t="str">
        <f>'Codes déchets'!B7</f>
        <v>bouchons plastique</v>
      </c>
      <c r="B12" s="269"/>
      <c r="C12" s="269"/>
      <c r="D12" s="270"/>
      <c r="E12" s="114">
        <f>ANG.!E107</f>
        <v>0</v>
      </c>
      <c r="F12" s="124">
        <f>BORD.!E107</f>
        <v>0</v>
      </c>
      <c r="G12" s="124">
        <f>CAEN!E107</f>
        <v>0</v>
      </c>
      <c r="H12" s="124">
        <f>DIJ.!E107</f>
        <v>0</v>
      </c>
      <c r="I12" s="124">
        <f>EVR.!E107</f>
        <v>0</v>
      </c>
      <c r="J12" s="124">
        <f>GREN.!E107</f>
        <v>0</v>
      </c>
      <c r="K12" s="124">
        <f>LYON!E107</f>
        <v>0</v>
      </c>
      <c r="L12" s="124">
        <f>NANT.!E107</f>
        <v>0</v>
      </c>
      <c r="M12" s="124">
        <f>QUIMP.!E107</f>
        <v>0</v>
      </c>
      <c r="N12" s="124">
        <f>'REN.'!E98</f>
        <v>0</v>
      </c>
      <c r="O12" s="124">
        <f>TOUF.!E107</f>
        <v>0</v>
      </c>
      <c r="P12" s="124">
        <f>TROY.!E107</f>
        <v>0</v>
      </c>
      <c r="Q12" s="124">
        <f>VALC!E107</f>
        <v>0</v>
      </c>
      <c r="R12" s="120">
        <f>VALCN!E107</f>
        <v>0</v>
      </c>
      <c r="S12" s="142">
        <f>'TERRA NOVA'!E107</f>
        <v>0</v>
      </c>
      <c r="T12" s="256">
        <f>FRONT.01!E107+FRONT.02!E107+FRONT.03!E107+FRONT.04!E107+FRONT.05!E107+FRONT.06!E107+FRONT.07!E107+FRONT.08!E107+FRONT.09!E107+FRONT.10!E107+FRONT.11!E107+FRONT.12!E107</f>
        <v>0</v>
      </c>
      <c r="U12" s="115">
        <f t="shared" si="0"/>
        <v>0</v>
      </c>
    </row>
    <row r="13" spans="1:21" x14ac:dyDescent="0.3">
      <c r="A13" s="269" t="str">
        <f>'Codes déchets'!B8</f>
        <v>boues hydrocarbures</v>
      </c>
      <c r="B13" s="269"/>
      <c r="C13" s="269"/>
      <c r="D13" s="270"/>
      <c r="E13" s="114">
        <f>ANG.!E108</f>
        <v>0</v>
      </c>
      <c r="F13" s="124">
        <f>BORD.!E108</f>
        <v>0</v>
      </c>
      <c r="G13" s="124">
        <f>CAEN!E108</f>
        <v>0</v>
      </c>
      <c r="H13" s="124">
        <f>DIJ.!E108</f>
        <v>0</v>
      </c>
      <c r="I13" s="124">
        <f>EVR.!E108</f>
        <v>0</v>
      </c>
      <c r="J13" s="124">
        <f>GREN.!E108</f>
        <v>0</v>
      </c>
      <c r="K13" s="124">
        <f>LYON!E108</f>
        <v>0</v>
      </c>
      <c r="L13" s="124">
        <f>NANT.!E108</f>
        <v>0</v>
      </c>
      <c r="M13" s="124">
        <f>QUIMP.!E108</f>
        <v>0</v>
      </c>
      <c r="N13" s="124">
        <f>'REN.'!E99</f>
        <v>0</v>
      </c>
      <c r="O13" s="124">
        <f>TOUF.!E108</f>
        <v>0</v>
      </c>
      <c r="P13" s="124">
        <f>TROY.!E108</f>
        <v>0</v>
      </c>
      <c r="Q13" s="124">
        <f>VALC!E108</f>
        <v>0</v>
      </c>
      <c r="R13" s="120">
        <f>VALCN!E108</f>
        <v>0</v>
      </c>
      <c r="S13" s="142">
        <f>'TERRA NOVA'!E108</f>
        <v>0</v>
      </c>
      <c r="T13" s="256">
        <f>FRONT.01!E108+FRONT.02!E108+FRONT.03!E108+FRONT.04!E108+FRONT.05!E108+FRONT.06!E108+FRONT.07!E108+FRONT.08!E108+FRONT.09!E108+FRONT.10!E108+FRONT.11!E108+FRONT.12!E108</f>
        <v>0</v>
      </c>
      <c r="U13" s="115">
        <f t="shared" ref="U13" si="1">SUM(E13:T13)</f>
        <v>0</v>
      </c>
    </row>
    <row r="14" spans="1:21" x14ac:dyDescent="0.3">
      <c r="A14" s="266" t="str">
        <f>'Codes déchets'!B9</f>
        <v>déchets COVID (masques, mouchoirs, lingettes, etc.)</v>
      </c>
      <c r="B14" s="266"/>
      <c r="C14" s="266"/>
      <c r="D14" s="266"/>
      <c r="E14" s="114">
        <f>ANG.!E109</f>
        <v>0</v>
      </c>
      <c r="F14" s="124">
        <f>BORD.!E109</f>
        <v>0</v>
      </c>
      <c r="G14" s="124">
        <f>CAEN!E109</f>
        <v>0</v>
      </c>
      <c r="H14" s="124">
        <f>DIJ.!E109</f>
        <v>0</v>
      </c>
      <c r="I14" s="124">
        <f>EVR.!E109</f>
        <v>0</v>
      </c>
      <c r="J14" s="124">
        <f>GREN.!E109</f>
        <v>0</v>
      </c>
      <c r="K14" s="124">
        <f>LYON!E109</f>
        <v>0</v>
      </c>
      <c r="L14" s="124">
        <f>NANT.!E109</f>
        <v>0</v>
      </c>
      <c r="M14" s="124">
        <f>QUIMP.!E109</f>
        <v>0</v>
      </c>
      <c r="N14" s="124">
        <f>'REN.'!E100</f>
        <v>0</v>
      </c>
      <c r="O14" s="124">
        <f>TOUF.!E109</f>
        <v>0</v>
      </c>
      <c r="P14" s="124">
        <f>TROY.!E109</f>
        <v>0</v>
      </c>
      <c r="Q14" s="124">
        <f>VALC!E109</f>
        <v>0</v>
      </c>
      <c r="R14" s="120">
        <f>VALCN!E109</f>
        <v>0</v>
      </c>
      <c r="S14" s="142">
        <f>'TERRA NOVA'!E109</f>
        <v>0</v>
      </c>
      <c r="T14" s="256">
        <f>FRONT.01!E109+FRONT.02!E109+FRONT.03!E109+FRONT.04!E109+FRONT.05!E109+FRONT.06!E109+FRONT.07!E109+FRONT.08!E109+FRONT.09!E109+FRONT.10!E109+FRONT.11!E109+FRONT.12!E109</f>
        <v>0</v>
      </c>
      <c r="U14" s="115">
        <f t="shared" si="0"/>
        <v>0</v>
      </c>
    </row>
    <row r="15" spans="1:21" x14ac:dyDescent="0.3">
      <c r="A15" s="266" t="str">
        <f>'Codes déchets'!B10</f>
        <v>cartons</v>
      </c>
      <c r="B15" s="266"/>
      <c r="C15" s="266"/>
      <c r="D15" s="266"/>
      <c r="E15" s="114">
        <f>ANG.!E110</f>
        <v>0</v>
      </c>
      <c r="F15" s="124">
        <f>BORD.!E110</f>
        <v>0</v>
      </c>
      <c r="G15" s="124">
        <f>CAEN!E110</f>
        <v>0</v>
      </c>
      <c r="H15" s="124">
        <f>DIJ.!E110</f>
        <v>0</v>
      </c>
      <c r="I15" s="124">
        <f>EVR.!E110</f>
        <v>0</v>
      </c>
      <c r="J15" s="124">
        <f>GREN.!E110</f>
        <v>0</v>
      </c>
      <c r="K15" s="124">
        <f>LYON!E110</f>
        <v>0</v>
      </c>
      <c r="L15" s="124">
        <f>NANT.!E110</f>
        <v>0</v>
      </c>
      <c r="M15" s="124">
        <f>QUIMP.!E110</f>
        <v>0</v>
      </c>
      <c r="N15" s="124">
        <f>'REN.'!E101</f>
        <v>0</v>
      </c>
      <c r="O15" s="124">
        <f>TOUF.!E110</f>
        <v>0</v>
      </c>
      <c r="P15" s="124">
        <f>TROY.!E110</f>
        <v>0</v>
      </c>
      <c r="Q15" s="124">
        <f>VALC!E110</f>
        <v>0</v>
      </c>
      <c r="R15" s="120">
        <f>VALCN!E110</f>
        <v>0</v>
      </c>
      <c r="S15" s="142">
        <f>'TERRA NOVA'!E110</f>
        <v>0</v>
      </c>
      <c r="T15" s="256">
        <f>FRONT.01!E110+FRONT.02!E110+FRONT.03!E110+FRONT.04!E110+FRONT.05!E110+FRONT.06!E110+FRONT.07!E110+FRONT.08!E110+FRONT.09!E110+FRONT.10!E110+FRONT.11!E110+FRONT.12!E110</f>
        <v>0</v>
      </c>
      <c r="U15" s="115">
        <f t="shared" si="0"/>
        <v>0</v>
      </c>
    </row>
    <row r="16" spans="1:21" ht="29.25" customHeight="1" x14ac:dyDescent="0.3">
      <c r="A16" s="271" t="str">
        <f>'Codes déchets'!B11</f>
        <v>déchets chantier (terre, gravas, béton, brique, céramique, tuile, placo, isolation, etc.)</v>
      </c>
      <c r="B16" s="271"/>
      <c r="C16" s="271"/>
      <c r="D16" s="272"/>
      <c r="E16" s="127">
        <f>ANG.!E111</f>
        <v>0</v>
      </c>
      <c r="F16" s="128">
        <f>BORD.!E111</f>
        <v>0</v>
      </c>
      <c r="G16" s="128">
        <f>CAEN!E111</f>
        <v>0</v>
      </c>
      <c r="H16" s="128">
        <f>DIJ.!E111</f>
        <v>0</v>
      </c>
      <c r="I16" s="128">
        <f>EVR.!E111</f>
        <v>0</v>
      </c>
      <c r="J16" s="128">
        <f>GREN.!E111</f>
        <v>0</v>
      </c>
      <c r="K16" s="128">
        <f>LYON!E111</f>
        <v>0</v>
      </c>
      <c r="L16" s="128">
        <f>NANT.!E111</f>
        <v>0</v>
      </c>
      <c r="M16" s="128">
        <f>QUIMP.!E111</f>
        <v>0</v>
      </c>
      <c r="N16" s="128">
        <f>'REN.'!E102</f>
        <v>0</v>
      </c>
      <c r="O16" s="128">
        <f>TOUF.!E111</f>
        <v>0</v>
      </c>
      <c r="P16" s="128">
        <f>TROY.!E111</f>
        <v>0</v>
      </c>
      <c r="Q16" s="128">
        <f>VALC!E111</f>
        <v>0</v>
      </c>
      <c r="R16" s="129">
        <f>VALCN!E111</f>
        <v>0</v>
      </c>
      <c r="S16" s="142">
        <f>'TERRA NOVA'!E111</f>
        <v>0</v>
      </c>
      <c r="T16" s="256">
        <f>FRONT.01!E111+FRONT.02!E111+FRONT.03!E111+FRONT.04!E111+FRONT.05!E111+FRONT.06!E111+FRONT.07!E111+FRONT.08!E111+FRONT.09!E111+FRONT.10!E111+FRONT.11!E111+FRONT.12!E111</f>
        <v>0</v>
      </c>
      <c r="U16" s="136">
        <f t="shared" si="0"/>
        <v>0</v>
      </c>
    </row>
    <row r="17" spans="1:21" x14ac:dyDescent="0.3">
      <c r="A17" s="266" t="str">
        <f>'Codes déchets'!B12</f>
        <v>déchets chantier (produits bitumineux)</v>
      </c>
      <c r="B17" s="266"/>
      <c r="C17" s="266"/>
      <c r="D17" s="266"/>
      <c r="E17" s="114">
        <f>ANG.!E112</f>
        <v>0</v>
      </c>
      <c r="F17" s="124">
        <f>BORD.!E112</f>
        <v>0</v>
      </c>
      <c r="G17" s="124">
        <f>CAEN!E112</f>
        <v>0</v>
      </c>
      <c r="H17" s="124">
        <f>DIJ.!E112</f>
        <v>0</v>
      </c>
      <c r="I17" s="124">
        <f>EVR.!E112</f>
        <v>0</v>
      </c>
      <c r="J17" s="124">
        <f>GREN.!E112</f>
        <v>0</v>
      </c>
      <c r="K17" s="124">
        <f>LYON!E112</f>
        <v>0</v>
      </c>
      <c r="L17" s="124">
        <f>NANT.!E112</f>
        <v>0</v>
      </c>
      <c r="M17" s="124">
        <f>QUIMP.!E112</f>
        <v>0</v>
      </c>
      <c r="N17" s="124">
        <f>'REN.'!E103</f>
        <v>0</v>
      </c>
      <c r="O17" s="124">
        <f>TOUF.!E112</f>
        <v>0</v>
      </c>
      <c r="P17" s="124">
        <f>TROY.!E112</f>
        <v>0</v>
      </c>
      <c r="Q17" s="124">
        <f>VALC!E112</f>
        <v>0</v>
      </c>
      <c r="R17" s="120">
        <f>VALCN!E112</f>
        <v>0</v>
      </c>
      <c r="S17" s="142">
        <f>'TERRA NOVA'!E112</f>
        <v>0</v>
      </c>
      <c r="T17" s="256">
        <f>FRONT.01!E112+FRONT.02!E112+FRONT.03!E112+FRONT.04!E112+FRONT.05!E112+FRONT.06!E112+FRONT.07!E112+FRONT.08!E112+FRONT.09!E112+FRONT.10!E112+FRONT.11!E112+FRONT.12!E112</f>
        <v>0</v>
      </c>
      <c r="U17" s="115">
        <f t="shared" si="0"/>
        <v>0</v>
      </c>
    </row>
    <row r="18" spans="1:21" x14ac:dyDescent="0.3">
      <c r="A18" s="266" t="str">
        <f>'Codes déchets'!B13</f>
        <v>déchets d'équipements électriques ou électroniques (DEEE)</v>
      </c>
      <c r="B18" s="266"/>
      <c r="C18" s="266"/>
      <c r="D18" s="266"/>
      <c r="E18" s="114">
        <f>ANG.!E113</f>
        <v>0</v>
      </c>
      <c r="F18" s="124">
        <f>BORD.!E113</f>
        <v>0</v>
      </c>
      <c r="G18" s="124">
        <f>CAEN!E113</f>
        <v>0</v>
      </c>
      <c r="H18" s="124">
        <f>DIJ.!E113</f>
        <v>0</v>
      </c>
      <c r="I18" s="124">
        <f>EVR.!E113</f>
        <v>0</v>
      </c>
      <c r="J18" s="124">
        <f>GREN.!E113</f>
        <v>0</v>
      </c>
      <c r="K18" s="124">
        <f>LYON!E113</f>
        <v>0</v>
      </c>
      <c r="L18" s="124">
        <f>NANT.!E113</f>
        <v>0</v>
      </c>
      <c r="M18" s="124">
        <f>QUIMP.!E113</f>
        <v>0</v>
      </c>
      <c r="N18" s="124">
        <f>'REN.'!E104</f>
        <v>0</v>
      </c>
      <c r="O18" s="124">
        <f>TOUF.!E113</f>
        <v>0</v>
      </c>
      <c r="P18" s="124">
        <f>TROY.!E113</f>
        <v>0</v>
      </c>
      <c r="Q18" s="124">
        <f>VALC!E113</f>
        <v>0</v>
      </c>
      <c r="R18" s="120">
        <f>VALCN!E113</f>
        <v>0</v>
      </c>
      <c r="S18" s="142">
        <f>'TERRA NOVA'!E113</f>
        <v>0</v>
      </c>
      <c r="T18" s="256">
        <f>FRONT.01!E113+FRONT.02!E113+FRONT.03!E113+FRONT.04!E113+FRONT.05!E113+FRONT.06!E113+FRONT.07!E113+FRONT.08!E113+FRONT.09!E113+FRONT.10!E113+FRONT.11!E113+FRONT.12!E113</f>
        <v>0</v>
      </c>
      <c r="U18" s="115">
        <f t="shared" si="0"/>
        <v>0</v>
      </c>
    </row>
    <row r="19" spans="1:21" x14ac:dyDescent="0.3">
      <c r="A19" s="266" t="str">
        <f>'Codes déchets'!B14</f>
        <v>déchets de cuisine (biodéchets)</v>
      </c>
      <c r="B19" s="266"/>
      <c r="C19" s="266"/>
      <c r="D19" s="266"/>
      <c r="E19" s="114">
        <f>ANG.!E114</f>
        <v>0</v>
      </c>
      <c r="F19" s="124">
        <f>BORD.!E114</f>
        <v>0</v>
      </c>
      <c r="G19" s="124">
        <f>CAEN!E114</f>
        <v>0</v>
      </c>
      <c r="H19" s="124">
        <f>DIJ.!E114</f>
        <v>0</v>
      </c>
      <c r="I19" s="124">
        <f>EVR.!E114</f>
        <v>0</v>
      </c>
      <c r="J19" s="124">
        <f>GREN.!E114</f>
        <v>0</v>
      </c>
      <c r="K19" s="124">
        <f>LYON!E114</f>
        <v>0</v>
      </c>
      <c r="L19" s="124">
        <f>NANT.!E114</f>
        <v>0</v>
      </c>
      <c r="M19" s="124">
        <f>QUIMP.!E114</f>
        <v>0</v>
      </c>
      <c r="N19" s="124">
        <f>'REN.'!E105</f>
        <v>0</v>
      </c>
      <c r="O19" s="124">
        <f>TOUF.!E114</f>
        <v>0</v>
      </c>
      <c r="P19" s="124">
        <f>TROY.!E114</f>
        <v>0</v>
      </c>
      <c r="Q19" s="124">
        <f>VALC!E114</f>
        <v>0</v>
      </c>
      <c r="R19" s="120">
        <f>VALCN!E114</f>
        <v>0</v>
      </c>
      <c r="S19" s="142">
        <f>'TERRA NOVA'!E114</f>
        <v>0</v>
      </c>
      <c r="T19" s="256">
        <f>FRONT.01!E114+FRONT.02!E114+FRONT.03!E114+FRONT.04!E114+FRONT.05!E114+FRONT.06!E114+FRONT.07!E114+FRONT.08!E114+FRONT.09!E114+FRONT.10!E114+FRONT.11!E114+FRONT.12!E114</f>
        <v>0</v>
      </c>
      <c r="U19" s="115">
        <f t="shared" si="0"/>
        <v>0</v>
      </c>
    </row>
    <row r="20" spans="1:21" x14ac:dyDescent="0.3">
      <c r="A20" s="266" t="str">
        <f>'Codes déchets'!B15</f>
        <v>déchets de solvants organiques</v>
      </c>
      <c r="B20" s="266"/>
      <c r="C20" s="266"/>
      <c r="D20" s="266"/>
      <c r="E20" s="114">
        <f>ANG.!E115</f>
        <v>0</v>
      </c>
      <c r="F20" s="124">
        <f>BORD.!E115</f>
        <v>0</v>
      </c>
      <c r="G20" s="124">
        <f>CAEN!E115</f>
        <v>0</v>
      </c>
      <c r="H20" s="124">
        <f>DIJ.!E115</f>
        <v>0</v>
      </c>
      <c r="I20" s="124">
        <f>EVR.!E115</f>
        <v>0</v>
      </c>
      <c r="J20" s="124">
        <f>GREN.!E115</f>
        <v>0</v>
      </c>
      <c r="K20" s="124">
        <f>LYON!E115</f>
        <v>0</v>
      </c>
      <c r="L20" s="124">
        <f>NANT.!E115</f>
        <v>0</v>
      </c>
      <c r="M20" s="124">
        <f>QUIMP.!E115</f>
        <v>0</v>
      </c>
      <c r="N20" s="124">
        <f>'REN.'!E106</f>
        <v>0</v>
      </c>
      <c r="O20" s="124">
        <f>TOUF.!E115</f>
        <v>0</v>
      </c>
      <c r="P20" s="124">
        <f>TROY.!E115</f>
        <v>0</v>
      </c>
      <c r="Q20" s="124">
        <f>VALC!E115</f>
        <v>0</v>
      </c>
      <c r="R20" s="120">
        <f>VALCN!E115</f>
        <v>0</v>
      </c>
      <c r="S20" s="142">
        <f>'TERRA NOVA'!E115</f>
        <v>0</v>
      </c>
      <c r="T20" s="256">
        <f>FRONT.01!E115+FRONT.02!E115+FRONT.03!E115+FRONT.04!E115+FRONT.05!E115+FRONT.06!E115+FRONT.07!E115+FRONT.08!E115+FRONT.09!E115+FRONT.10!E115+FRONT.11!E115+FRONT.12!E115</f>
        <v>0</v>
      </c>
      <c r="U20" s="115">
        <f t="shared" ref="U20" si="2">SUM(E20:T20)</f>
        <v>0</v>
      </c>
    </row>
    <row r="21" spans="1:21" x14ac:dyDescent="0.3">
      <c r="A21" s="266" t="str">
        <f>'Codes déchets'!B16</f>
        <v>déchets des soins médicaux (non infectieux)</v>
      </c>
      <c r="B21" s="266"/>
      <c r="C21" s="266"/>
      <c r="D21" s="266"/>
      <c r="E21" s="114">
        <f>ANG.!E116</f>
        <v>0</v>
      </c>
      <c r="F21" s="124">
        <f>BORD.!E116</f>
        <v>0</v>
      </c>
      <c r="G21" s="124">
        <f>CAEN!E116</f>
        <v>0</v>
      </c>
      <c r="H21" s="124">
        <f>DIJ.!E116</f>
        <v>0</v>
      </c>
      <c r="I21" s="124">
        <f>EVR.!E116</f>
        <v>0</v>
      </c>
      <c r="J21" s="124">
        <f>GREN.!E116</f>
        <v>0</v>
      </c>
      <c r="K21" s="124">
        <f>LYON!E116</f>
        <v>0</v>
      </c>
      <c r="L21" s="124">
        <f>NANT.!E115</f>
        <v>0</v>
      </c>
      <c r="M21" s="124">
        <f>QUIMP.!E116</f>
        <v>0</v>
      </c>
      <c r="N21" s="124">
        <f>'REN.'!E107</f>
        <v>0</v>
      </c>
      <c r="O21" s="124">
        <f>TOUF.!E116</f>
        <v>0</v>
      </c>
      <c r="P21" s="124">
        <f>TROY.!E116</f>
        <v>0</v>
      </c>
      <c r="Q21" s="124">
        <f>VALC!E116</f>
        <v>0</v>
      </c>
      <c r="R21" s="120">
        <f>VALCN!E116</f>
        <v>0</v>
      </c>
      <c r="S21" s="142">
        <f>'TERRA NOVA'!E116</f>
        <v>0</v>
      </c>
      <c r="T21" s="256">
        <f>FRONT.01!E116+FRONT.02!E116+FRONT.03!E116+FRONT.04!E116+FRONT.05!E116+FRONT.06!E116+FRONT.07!E116+FRONT.08!E116+FRONT.09!E116+FRONT.10!E116+FRONT.11!E116+FRONT.12!E116</f>
        <v>0</v>
      </c>
      <c r="U21" s="115">
        <f t="shared" si="0"/>
        <v>0</v>
      </c>
    </row>
    <row r="22" spans="1:21" x14ac:dyDescent="0.3">
      <c r="A22" s="266" t="str">
        <f>'Codes déchets'!B17</f>
        <v>déchets des soins médicaux (infectieux)</v>
      </c>
      <c r="B22" s="266"/>
      <c r="C22" s="266"/>
      <c r="D22" s="266"/>
      <c r="E22" s="114">
        <f>ANG.!E117</f>
        <v>0</v>
      </c>
      <c r="F22" s="124">
        <f>BORD.!E117</f>
        <v>0</v>
      </c>
      <c r="G22" s="124">
        <f>CAEN!E117</f>
        <v>0</v>
      </c>
      <c r="H22" s="124">
        <f>DIJ.!E117</f>
        <v>0</v>
      </c>
      <c r="I22" s="124">
        <f>EVR.!E117</f>
        <v>0</v>
      </c>
      <c r="J22" s="124">
        <f>GREN.!E117</f>
        <v>0</v>
      </c>
      <c r="K22" s="124">
        <f>LYON!E117</f>
        <v>0</v>
      </c>
      <c r="L22" s="124">
        <f>NANT.!E117</f>
        <v>0</v>
      </c>
      <c r="M22" s="124">
        <f>QUIMP.!E117</f>
        <v>0</v>
      </c>
      <c r="N22" s="124">
        <f>'REN.'!E108</f>
        <v>0</v>
      </c>
      <c r="O22" s="124">
        <f>TOUF.!E117</f>
        <v>0</v>
      </c>
      <c r="P22" s="124">
        <f>TROY.!E117</f>
        <v>0</v>
      </c>
      <c r="Q22" s="124">
        <f>VALC!E117</f>
        <v>0</v>
      </c>
      <c r="R22" s="120">
        <f>VALCN!E117</f>
        <v>0</v>
      </c>
      <c r="S22" s="142">
        <f>'TERRA NOVA'!E117</f>
        <v>0</v>
      </c>
      <c r="T22" s="256">
        <f>FRONT.01!E117+FRONT.02!E117+FRONT.03!E117+FRONT.04!E117+FRONT.05!E117+FRONT.06!E117+FRONT.07!E117+FRONT.08!E117+FRONT.09!E117+FRONT.10!E117+FRONT.11!E117+FRONT.12!E117</f>
        <v>0</v>
      </c>
      <c r="U22" s="115">
        <f t="shared" si="0"/>
        <v>0</v>
      </c>
    </row>
    <row r="23" spans="1:21" x14ac:dyDescent="0.3">
      <c r="A23" s="266" t="str">
        <f>'Codes déchets'!B18</f>
        <v>déchets en mélange (DIB)</v>
      </c>
      <c r="B23" s="266"/>
      <c r="C23" s="266"/>
      <c r="D23" s="266"/>
      <c r="E23" s="114">
        <f>ANG.!E118</f>
        <v>0</v>
      </c>
      <c r="F23" s="124">
        <f>BORD.!E118</f>
        <v>0</v>
      </c>
      <c r="G23" s="124">
        <f>CAEN!E118</f>
        <v>0</v>
      </c>
      <c r="H23" s="124">
        <f>DIJ.!E118</f>
        <v>0</v>
      </c>
      <c r="I23" s="124">
        <f>EVR.!E118</f>
        <v>0</v>
      </c>
      <c r="J23" s="124">
        <f>GREN.!E118</f>
        <v>0</v>
      </c>
      <c r="K23" s="124">
        <f>LYON!E118</f>
        <v>0</v>
      </c>
      <c r="L23" s="124">
        <f>NANT.!E118</f>
        <v>0</v>
      </c>
      <c r="M23" s="124">
        <f>QUIMP.!E118</f>
        <v>0</v>
      </c>
      <c r="N23" s="124">
        <f>'REN.'!E109</f>
        <v>0</v>
      </c>
      <c r="O23" s="124">
        <f>TOUF.!E118</f>
        <v>0</v>
      </c>
      <c r="P23" s="124">
        <f>TROY.!E118</f>
        <v>0</v>
      </c>
      <c r="Q23" s="124">
        <f>VALC!E118</f>
        <v>0</v>
      </c>
      <c r="R23" s="120">
        <f>VALCN!E118</f>
        <v>0</v>
      </c>
      <c r="S23" s="142">
        <f>'TERRA NOVA'!E118</f>
        <v>0</v>
      </c>
      <c r="T23" s="256">
        <f>FRONT.01!E118+FRONT.02!E118+FRONT.03!E118+FRONT.04!E118+FRONT.05!E118+FRONT.06!E118+FRONT.07!E118+FRONT.08!E118+FRONT.09!E118+FRONT.10!E118+FRONT.11!E118+FRONT.12!E118</f>
        <v>0</v>
      </c>
      <c r="U23" s="115">
        <f t="shared" si="0"/>
        <v>0</v>
      </c>
    </row>
    <row r="24" spans="1:21" x14ac:dyDescent="0.3">
      <c r="A24" s="266" t="str">
        <f>'Codes déchets'!B19</f>
        <v>déchets verts</v>
      </c>
      <c r="B24" s="266"/>
      <c r="C24" s="266"/>
      <c r="D24" s="266"/>
      <c r="E24" s="114">
        <f>ANG.!E119</f>
        <v>0</v>
      </c>
      <c r="F24" s="124">
        <f>BORD.!E119</f>
        <v>0</v>
      </c>
      <c r="G24" s="124">
        <f>CAEN!E119</f>
        <v>0</v>
      </c>
      <c r="H24" s="124">
        <f>DIJ.!E119</f>
        <v>0</v>
      </c>
      <c r="I24" s="124">
        <f>EVR.!E119</f>
        <v>0</v>
      </c>
      <c r="J24" s="124">
        <f>GREN.!E119</f>
        <v>0</v>
      </c>
      <c r="K24" s="124">
        <f>LYON!E119</f>
        <v>0</v>
      </c>
      <c r="L24" s="124">
        <f>NANT.!E119</f>
        <v>0</v>
      </c>
      <c r="M24" s="124">
        <f>QUIMP.!E119</f>
        <v>0</v>
      </c>
      <c r="N24" s="124">
        <f>'REN.'!E110</f>
        <v>0</v>
      </c>
      <c r="O24" s="124">
        <f>TOUF.!E119</f>
        <v>0</v>
      </c>
      <c r="P24" s="124">
        <f>TROY.!E119</f>
        <v>0</v>
      </c>
      <c r="Q24" s="124">
        <f>VALC!E119</f>
        <v>0</v>
      </c>
      <c r="R24" s="120">
        <f>VALCN!E119</f>
        <v>0</v>
      </c>
      <c r="S24" s="142">
        <f>'TERRA NOVA'!E119</f>
        <v>0</v>
      </c>
      <c r="T24" s="256">
        <f>FRONT.01!E119+FRONT.02!E119+FRONT.03!E119+FRONT.04!E119+FRONT.05!E119+FRONT.06!E119+FRONT.07!E119+FRONT.08!E119+FRONT.09!E119+FRONT.10!E119+FRONT.11!E119+FRONT.12!E119</f>
        <v>0</v>
      </c>
      <c r="U24" s="115">
        <f t="shared" si="0"/>
        <v>0</v>
      </c>
    </row>
    <row r="25" spans="1:21" x14ac:dyDescent="0.3">
      <c r="A25" s="266" t="str">
        <f>'Codes déchets'!B20</f>
        <v>eaux hydrocarburées</v>
      </c>
      <c r="B25" s="266"/>
      <c r="C25" s="266"/>
      <c r="D25" s="266"/>
      <c r="E25" s="114">
        <f>ANG.!E120</f>
        <v>0</v>
      </c>
      <c r="F25" s="124">
        <f>BORD.!E120</f>
        <v>0</v>
      </c>
      <c r="G25" s="124">
        <f>CAEN!E120</f>
        <v>0</v>
      </c>
      <c r="H25" s="124">
        <f>DIJ.!E120</f>
        <v>0</v>
      </c>
      <c r="I25" s="124">
        <f>EVR.!E120</f>
        <v>0</v>
      </c>
      <c r="J25" s="124">
        <f>GREN.!E120</f>
        <v>0</v>
      </c>
      <c r="K25" s="124">
        <f>LYON!E120</f>
        <v>0</v>
      </c>
      <c r="L25" s="124">
        <f>NANT.!E120</f>
        <v>0</v>
      </c>
      <c r="M25" s="124">
        <f>QUIMP.!E120</f>
        <v>0</v>
      </c>
      <c r="N25" s="124">
        <f>'REN.'!E111</f>
        <v>0</v>
      </c>
      <c r="O25" s="124">
        <f>TOUF.!E120</f>
        <v>0</v>
      </c>
      <c r="P25" s="124">
        <f>TROY.!E120</f>
        <v>0</v>
      </c>
      <c r="Q25" s="124">
        <f>VALC!E120</f>
        <v>0</v>
      </c>
      <c r="R25" s="120">
        <f>VALCN!E120</f>
        <v>0</v>
      </c>
      <c r="S25" s="142">
        <f>'TERRA NOVA'!E120</f>
        <v>0</v>
      </c>
      <c r="T25" s="256">
        <f>FRONT.01!E120+FRONT.02!E120+FRONT.03!E120+FRONT.04!E120+FRONT.05!E120+FRONT.06!E120+FRONT.07!E120+FRONT.08!E120+FRONT.09!E120+FRONT.10!E120+FRONT.11!E120+FRONT.12!E120</f>
        <v>0</v>
      </c>
      <c r="U25" s="115">
        <f t="shared" ref="U25" si="3">SUM(E25:T25)</f>
        <v>0</v>
      </c>
    </row>
    <row r="26" spans="1:21" x14ac:dyDescent="0.3">
      <c r="A26" s="266" t="str">
        <f>'Codes déchets'!B21</f>
        <v>emballages bois (ex. palettes)</v>
      </c>
      <c r="B26" s="266"/>
      <c r="C26" s="266"/>
      <c r="D26" s="266"/>
      <c r="E26" s="114">
        <f>ANG.!E121</f>
        <v>0</v>
      </c>
      <c r="F26" s="124">
        <f>BORD.!E121</f>
        <v>0</v>
      </c>
      <c r="G26" s="124">
        <f>CAEN!E121</f>
        <v>0</v>
      </c>
      <c r="H26" s="124">
        <f>DIJ.!E121</f>
        <v>0</v>
      </c>
      <c r="I26" s="124">
        <f>EVR.!E121</f>
        <v>0</v>
      </c>
      <c r="J26" s="124">
        <f>GREN.!E121</f>
        <v>0</v>
      </c>
      <c r="K26" s="124">
        <f>LYON!E121</f>
        <v>0</v>
      </c>
      <c r="L26" s="124">
        <f>NANT.!E121</f>
        <v>0</v>
      </c>
      <c r="M26" s="124">
        <f>QUIMP.!E121</f>
        <v>0</v>
      </c>
      <c r="N26" s="124">
        <f>'REN.'!E112</f>
        <v>0</v>
      </c>
      <c r="O26" s="124">
        <f>TOUF.!E121</f>
        <v>0</v>
      </c>
      <c r="P26" s="124">
        <f>TROY.!E121</f>
        <v>0</v>
      </c>
      <c r="Q26" s="124">
        <f>VALC!E121</f>
        <v>0</v>
      </c>
      <c r="R26" s="120">
        <f>VALCN!E121</f>
        <v>0</v>
      </c>
      <c r="S26" s="142">
        <f>'TERRA NOVA'!E121</f>
        <v>0</v>
      </c>
      <c r="T26" s="256">
        <f>FRONT.01!E121+FRONT.02!E121+FRONT.03!E121+FRONT.04!E121+FRONT.05!E121+FRONT.06!E121+FRONT.07!E121+FRONT.08!E121+FRONT.09!E121+FRONT.10!E121+FRONT.11!E121+FRONT.12!E121</f>
        <v>0</v>
      </c>
      <c r="U26" s="115">
        <f t="shared" si="0"/>
        <v>0</v>
      </c>
    </row>
    <row r="27" spans="1:21" x14ac:dyDescent="0.3">
      <c r="A27" s="266" t="str">
        <f>'Codes déchets'!B22</f>
        <v>emballages papier/carton</v>
      </c>
      <c r="B27" s="266"/>
      <c r="C27" s="266"/>
      <c r="D27" s="266"/>
      <c r="E27" s="114">
        <f>ANG.!E122</f>
        <v>0</v>
      </c>
      <c r="F27" s="124">
        <f>BORD.!E122</f>
        <v>0</v>
      </c>
      <c r="G27" s="124">
        <f>CAEN!E122</f>
        <v>0</v>
      </c>
      <c r="H27" s="124">
        <f>DIJ.!E122</f>
        <v>0</v>
      </c>
      <c r="I27" s="124">
        <f>EVR.!E122</f>
        <v>0</v>
      </c>
      <c r="J27" s="124">
        <f>GREN.!E122</f>
        <v>0</v>
      </c>
      <c r="K27" s="124">
        <f>LYON!E122</f>
        <v>0</v>
      </c>
      <c r="L27" s="124">
        <f>NANT.!E122</f>
        <v>0</v>
      </c>
      <c r="M27" s="124">
        <f>QUIMP.!E122</f>
        <v>0</v>
      </c>
      <c r="N27" s="124">
        <f>'REN.'!E113</f>
        <v>0</v>
      </c>
      <c r="O27" s="124">
        <f>TOUF.!E122</f>
        <v>0</v>
      </c>
      <c r="P27" s="124">
        <f>TROY.!E122</f>
        <v>0</v>
      </c>
      <c r="Q27" s="124">
        <f>VALC!E122</f>
        <v>0</v>
      </c>
      <c r="R27" s="120">
        <f>VALCN!E122</f>
        <v>0</v>
      </c>
      <c r="S27" s="142">
        <f>'TERRA NOVA'!E122</f>
        <v>0</v>
      </c>
      <c r="T27" s="256">
        <f>FRONT.01!E122+FRONT.02!E122+FRONT.03!E122+FRONT.04!E122+FRONT.05!E122+FRONT.06!E122+FRONT.07!E122+FRONT.08!E122+FRONT.09!E122+FRONT.10!E122+FRONT.11!E122+FRONT.12!E122</f>
        <v>0</v>
      </c>
      <c r="U27" s="115">
        <f t="shared" si="0"/>
        <v>0</v>
      </c>
    </row>
    <row r="28" spans="1:21" x14ac:dyDescent="0.3">
      <c r="A28" s="266" t="str">
        <f>'Codes déchets'!B23</f>
        <v>emballages métalliques</v>
      </c>
      <c r="B28" s="266"/>
      <c r="C28" s="266"/>
      <c r="D28" s="266"/>
      <c r="E28" s="114">
        <f>ANG.!E123</f>
        <v>0</v>
      </c>
      <c r="F28" s="124">
        <f>BORD.!E123</f>
        <v>0</v>
      </c>
      <c r="G28" s="124">
        <f>CAEN!E123</f>
        <v>0</v>
      </c>
      <c r="H28" s="124">
        <f>DIJ.!E123</f>
        <v>0</v>
      </c>
      <c r="I28" s="124">
        <f>EVR.!E123</f>
        <v>0</v>
      </c>
      <c r="J28" s="124">
        <f>GREN.!E123</f>
        <v>0</v>
      </c>
      <c r="K28" s="124">
        <f>LYON!E123</f>
        <v>0</v>
      </c>
      <c r="L28" s="124">
        <f>NANT.!E123</f>
        <v>0</v>
      </c>
      <c r="M28" s="124">
        <f>QUIMP.!E123</f>
        <v>0</v>
      </c>
      <c r="N28" s="124">
        <f>'REN.'!E114</f>
        <v>0</v>
      </c>
      <c r="O28" s="124">
        <f>TOUF.!E123</f>
        <v>0</v>
      </c>
      <c r="P28" s="124">
        <f>TROY.!E123</f>
        <v>0</v>
      </c>
      <c r="Q28" s="124">
        <f>VALC!E123</f>
        <v>0</v>
      </c>
      <c r="R28" s="120">
        <f>VALCN!E123</f>
        <v>0</v>
      </c>
      <c r="S28" s="142">
        <f>'TERRA NOVA'!E123</f>
        <v>0</v>
      </c>
      <c r="T28" s="256">
        <f>FRONT.01!E123+FRONT.02!E123+FRONT.03!E123+FRONT.04!E123+FRONT.05!E123+FRONT.06!E123+FRONT.07!E123+FRONT.08!E123+FRONT.09!E123+FRONT.10!E123+FRONT.11!E123+FRONT.12!E123</f>
        <v>0</v>
      </c>
      <c r="U28" s="115">
        <f t="shared" si="0"/>
        <v>0</v>
      </c>
    </row>
    <row r="29" spans="1:21" x14ac:dyDescent="0.3">
      <c r="A29" s="266" t="str">
        <f>'Codes déchets'!B24</f>
        <v>emballages plastiques</v>
      </c>
      <c r="B29" s="266"/>
      <c r="C29" s="266"/>
      <c r="D29" s="266"/>
      <c r="E29" s="114">
        <f>ANG.!E124</f>
        <v>0</v>
      </c>
      <c r="F29" s="124">
        <f>BORD.!E124</f>
        <v>0</v>
      </c>
      <c r="G29" s="124">
        <f>CAEN!E124</f>
        <v>0</v>
      </c>
      <c r="H29" s="124">
        <f>DIJ.!E124</f>
        <v>0</v>
      </c>
      <c r="I29" s="124">
        <f>EVR.!E124</f>
        <v>0</v>
      </c>
      <c r="J29" s="124">
        <f>GREN.!E124</f>
        <v>0</v>
      </c>
      <c r="K29" s="124">
        <f>LYON!E124</f>
        <v>0</v>
      </c>
      <c r="L29" s="124">
        <f>NANT.!E124</f>
        <v>0</v>
      </c>
      <c r="M29" s="124">
        <f>QUIMP.!E124</f>
        <v>0</v>
      </c>
      <c r="N29" s="124">
        <f>'REN.'!E115</f>
        <v>0</v>
      </c>
      <c r="O29" s="124">
        <f>TOUF.!E124</f>
        <v>0</v>
      </c>
      <c r="P29" s="124">
        <f>TROY.!E124</f>
        <v>0</v>
      </c>
      <c r="Q29" s="124">
        <f>VALC!E124</f>
        <v>0</v>
      </c>
      <c r="R29" s="120">
        <f>VALCN!E124</f>
        <v>0</v>
      </c>
      <c r="S29" s="142">
        <f>'TERRA NOVA'!E124</f>
        <v>0</v>
      </c>
      <c r="T29" s="256">
        <f>FRONT.01!E124+FRONT.02!E124+FRONT.03!E124+FRONT.04!E124+FRONT.05!E124+FRONT.06!E124+FRONT.07!E124+FRONT.08!E124+FRONT.09!E124+FRONT.10!E124+FRONT.11!E124+FRONT.12!E124</f>
        <v>0</v>
      </c>
      <c r="U29" s="115">
        <f t="shared" si="0"/>
        <v>0</v>
      </c>
    </row>
    <row r="30" spans="1:21" x14ac:dyDescent="0.3">
      <c r="A30" s="266" t="str">
        <f>'Codes déchets'!B25</f>
        <v>emballages en mélange</v>
      </c>
      <c r="B30" s="266"/>
      <c r="C30" s="266"/>
      <c r="D30" s="266"/>
      <c r="E30" s="114">
        <f>ANG.!E125</f>
        <v>0</v>
      </c>
      <c r="F30" s="124">
        <f>BORD.!E125</f>
        <v>0</v>
      </c>
      <c r="G30" s="124">
        <f>CAEN!E125</f>
        <v>0</v>
      </c>
      <c r="H30" s="124">
        <f>DIJ.!E125</f>
        <v>0</v>
      </c>
      <c r="I30" s="124">
        <f>EVR.!E125</f>
        <v>0</v>
      </c>
      <c r="J30" s="124">
        <f>GREN.!E125</f>
        <v>0</v>
      </c>
      <c r="K30" s="124">
        <f>LYON!E125</f>
        <v>0</v>
      </c>
      <c r="L30" s="124">
        <f>NANT.!E125</f>
        <v>0</v>
      </c>
      <c r="M30" s="124">
        <f>QUIMP.!E125</f>
        <v>0</v>
      </c>
      <c r="N30" s="124">
        <f>'REN.'!E116</f>
        <v>0</v>
      </c>
      <c r="O30" s="124">
        <f>TOUF.!E125</f>
        <v>0</v>
      </c>
      <c r="P30" s="124">
        <f>TROY.!E125</f>
        <v>0</v>
      </c>
      <c r="Q30" s="124">
        <f>VALC!E125</f>
        <v>0</v>
      </c>
      <c r="R30" s="120">
        <f>VALCN!E125</f>
        <v>0</v>
      </c>
      <c r="S30" s="142">
        <f>'TERRA NOVA'!E125</f>
        <v>0</v>
      </c>
      <c r="T30" s="256">
        <f>FRONT.01!E125+FRONT.02!E125+FRONT.03!E125+FRONT.04!E125+FRONT.05!E125+FRONT.06!E125+FRONT.07!E125+FRONT.08!E125+FRONT.09!E125+FRONT.10!E125+FRONT.11!E125+FRONT.12!E125</f>
        <v>0</v>
      </c>
      <c r="U30" s="115">
        <f t="shared" si="0"/>
        <v>0</v>
      </c>
    </row>
    <row r="31" spans="1:21" x14ac:dyDescent="0.3">
      <c r="A31" s="266" t="str">
        <f>'Codes déchets'!B26</f>
        <v>encombrants (ex. mobilier)</v>
      </c>
      <c r="B31" s="266"/>
      <c r="C31" s="266"/>
      <c r="D31" s="266"/>
      <c r="E31" s="114">
        <f>ANG.!E126</f>
        <v>0</v>
      </c>
      <c r="F31" s="124">
        <f>BORD.!E126</f>
        <v>0</v>
      </c>
      <c r="G31" s="124">
        <f>CAEN!E126</f>
        <v>0</v>
      </c>
      <c r="H31" s="124">
        <f>DIJ.!E126</f>
        <v>0</v>
      </c>
      <c r="I31" s="124">
        <f>EVR.!E126</f>
        <v>0</v>
      </c>
      <c r="J31" s="124">
        <f>GREN.!E126</f>
        <v>0</v>
      </c>
      <c r="K31" s="124">
        <f>LYON!E126</f>
        <v>0</v>
      </c>
      <c r="L31" s="124">
        <f>NANT.!E126</f>
        <v>0</v>
      </c>
      <c r="M31" s="124">
        <f>QUIMP.!E126</f>
        <v>0</v>
      </c>
      <c r="N31" s="124">
        <f>'REN.'!E117</f>
        <v>0</v>
      </c>
      <c r="O31" s="124">
        <f>TOUF.!E126</f>
        <v>0</v>
      </c>
      <c r="P31" s="124">
        <f>TROY.!E126</f>
        <v>0</v>
      </c>
      <c r="Q31" s="124">
        <f>VALC!E126</f>
        <v>0</v>
      </c>
      <c r="R31" s="120">
        <f>VALCN!E126</f>
        <v>0</v>
      </c>
      <c r="S31" s="142">
        <f>'TERRA NOVA'!E126</f>
        <v>0</v>
      </c>
      <c r="T31" s="256">
        <f>FRONT.01!E126+FRONT.02!E126+FRONT.03!E126+FRONT.04!E126+FRONT.05!E126+FRONT.06!E126+FRONT.07!E126+FRONT.08!E126+FRONT.09!E126+FRONT.10!E126+FRONT.11!E126+FRONT.12!E126</f>
        <v>0</v>
      </c>
      <c r="U31" s="115">
        <f t="shared" si="0"/>
        <v>0</v>
      </c>
    </row>
    <row r="32" spans="1:21" x14ac:dyDescent="0.3">
      <c r="A32" s="266" t="str">
        <f>'Codes déchets'!B27</f>
        <v>filtres appareils climatisation/chauffage</v>
      </c>
      <c r="B32" s="266"/>
      <c r="C32" s="266"/>
      <c r="D32" s="266"/>
      <c r="E32" s="114">
        <f>ANG.!E127</f>
        <v>0</v>
      </c>
      <c r="F32" s="124">
        <f>BORD.!E127</f>
        <v>0</v>
      </c>
      <c r="G32" s="124">
        <f>CAEN!E127</f>
        <v>0</v>
      </c>
      <c r="H32" s="124">
        <f>DIJ.!E127</f>
        <v>0</v>
      </c>
      <c r="I32" s="124">
        <f>EVR.!E127</f>
        <v>0</v>
      </c>
      <c r="J32" s="124">
        <f>GREN.!E127</f>
        <v>0</v>
      </c>
      <c r="K32" s="124">
        <f>LYON!E127</f>
        <v>0</v>
      </c>
      <c r="L32" s="124">
        <f>NANT.!E127</f>
        <v>0</v>
      </c>
      <c r="M32" s="124">
        <f>QUIMP.!E127</f>
        <v>0</v>
      </c>
      <c r="N32" s="124">
        <f>'REN.'!E118</f>
        <v>0</v>
      </c>
      <c r="O32" s="124">
        <f>TOUF.!E127</f>
        <v>0</v>
      </c>
      <c r="P32" s="124">
        <f>TROY.!E127</f>
        <v>0</v>
      </c>
      <c r="Q32" s="124">
        <f>VALC!E127</f>
        <v>0</v>
      </c>
      <c r="R32" s="120">
        <f>VALCN!E127</f>
        <v>0</v>
      </c>
      <c r="S32" s="142">
        <f>'TERRA NOVA'!E127</f>
        <v>0</v>
      </c>
      <c r="T32" s="256">
        <f>FRONT.01!E127+FRONT.02!E127+FRONT.03!E127+FRONT.04!E127+FRONT.05!E127+FRONT.06!E127+FRONT.07!E127+FRONT.08!E127+FRONT.09!E127+FRONT.10!E127+FRONT.11!E127+FRONT.12!E127</f>
        <v>0</v>
      </c>
      <c r="U32" s="115">
        <f t="shared" si="0"/>
        <v>0</v>
      </c>
    </row>
    <row r="33" spans="1:21" x14ac:dyDescent="0.3">
      <c r="A33" s="266" t="str">
        <f>'Codes déchets'!B28</f>
        <v>fluides frigorigènes (CFC / HCFC / HFC / HFO)</v>
      </c>
      <c r="B33" s="266"/>
      <c r="C33" s="266"/>
      <c r="D33" s="266"/>
      <c r="E33" s="114">
        <f>ANG.!E128</f>
        <v>0</v>
      </c>
      <c r="F33" s="124">
        <f>BORD.!E128</f>
        <v>0</v>
      </c>
      <c r="G33" s="124">
        <f>CAEN!E128</f>
        <v>0</v>
      </c>
      <c r="H33" s="124">
        <f>DIJ.!E128</f>
        <v>0</v>
      </c>
      <c r="I33" s="124">
        <f>EVR.!E128</f>
        <v>0</v>
      </c>
      <c r="J33" s="124">
        <f>GREN.!E128</f>
        <v>0</v>
      </c>
      <c r="K33" s="124">
        <f>LYON!E128</f>
        <v>0</v>
      </c>
      <c r="L33" s="124">
        <f>NANT.!E128</f>
        <v>0</v>
      </c>
      <c r="M33" s="124">
        <f>QUIMP.!E128</f>
        <v>0</v>
      </c>
      <c r="N33" s="124">
        <f>'REN.'!E119</f>
        <v>0</v>
      </c>
      <c r="O33" s="124">
        <f>TOUF.!E128</f>
        <v>0</v>
      </c>
      <c r="P33" s="124">
        <f>TROY.!E128</f>
        <v>0</v>
      </c>
      <c r="Q33" s="124">
        <f>VALC!E128</f>
        <v>0</v>
      </c>
      <c r="R33" s="120">
        <f>VALCN!E128</f>
        <v>0</v>
      </c>
      <c r="S33" s="142">
        <f>'TERRA NOVA'!E128</f>
        <v>0</v>
      </c>
      <c r="T33" s="256">
        <f>FRONT.01!E128+FRONT.02!E128+FRONT.03!E128+FRONT.04!E128+FRONT.05!E128+FRONT.06!E128+FRONT.07!E128+FRONT.08!E128+FRONT.09!E128+FRONT.10!E128+FRONT.11!E128+FRONT.12!E128</f>
        <v>0</v>
      </c>
      <c r="U33" s="115">
        <f t="shared" ref="U33" si="4">SUM(E33:T33)</f>
        <v>0</v>
      </c>
    </row>
    <row r="34" spans="1:21" x14ac:dyDescent="0.3">
      <c r="A34" s="266" t="str">
        <f>'Codes déchets'!B29</f>
        <v>huiles et matières grasses alimentaires</v>
      </c>
      <c r="B34" s="266"/>
      <c r="C34" s="266"/>
      <c r="D34" s="266"/>
      <c r="E34" s="114">
        <f>ANG.!E129</f>
        <v>0</v>
      </c>
      <c r="F34" s="124">
        <f>BORD.!E129</f>
        <v>0</v>
      </c>
      <c r="G34" s="124">
        <f>CAEN!E129</f>
        <v>0</v>
      </c>
      <c r="H34" s="124">
        <f>DIJ.!E129</f>
        <v>0</v>
      </c>
      <c r="I34" s="124">
        <f>EVR.!E129</f>
        <v>0</v>
      </c>
      <c r="J34" s="124">
        <f>GREN.!E129</f>
        <v>0</v>
      </c>
      <c r="K34" s="124">
        <f>LYON!E129</f>
        <v>0</v>
      </c>
      <c r="L34" s="124">
        <f>NANT.!E129</f>
        <v>0</v>
      </c>
      <c r="M34" s="124">
        <f>QUIMP.!E129</f>
        <v>0</v>
      </c>
      <c r="N34" s="124">
        <f>'REN.'!E120</f>
        <v>0</v>
      </c>
      <c r="O34" s="124">
        <f>TOUF.!E129</f>
        <v>0</v>
      </c>
      <c r="P34" s="124">
        <f>TROY.!E129</f>
        <v>0</v>
      </c>
      <c r="Q34" s="124">
        <f>VALC!E129</f>
        <v>0</v>
      </c>
      <c r="R34" s="120">
        <f>VALCN!E129</f>
        <v>0</v>
      </c>
      <c r="S34" s="142">
        <f>'TERRA NOVA'!E129</f>
        <v>0</v>
      </c>
      <c r="T34" s="256">
        <f>FRONT.01!E129+FRONT.02!E129+FRONT.03!E129+FRONT.04!E129+FRONT.05!E129+FRONT.06!E129+FRONT.07!E129+FRONT.08!E129+FRONT.09!E129+FRONT.10!E129+FRONT.11!E129+FRONT.12!E129</f>
        <v>0</v>
      </c>
      <c r="U34" s="115">
        <f t="shared" si="0"/>
        <v>0</v>
      </c>
    </row>
    <row r="35" spans="1:21" x14ac:dyDescent="0.3">
      <c r="A35" s="266" t="str">
        <f>'Codes déchets'!B30</f>
        <v>hygiène féminine</v>
      </c>
      <c r="B35" s="266"/>
      <c r="C35" s="266"/>
      <c r="D35" s="266"/>
      <c r="E35" s="114">
        <f>ANG.!E130</f>
        <v>0</v>
      </c>
      <c r="F35" s="124">
        <f>BORD.!E130</f>
        <v>0</v>
      </c>
      <c r="G35" s="124">
        <f>CAEN!E130</f>
        <v>0</v>
      </c>
      <c r="H35" s="124">
        <f>DIJ.!E130</f>
        <v>0</v>
      </c>
      <c r="I35" s="124">
        <f>EVR.!E130</f>
        <v>0</v>
      </c>
      <c r="J35" s="124">
        <f>GREN.!E130</f>
        <v>0</v>
      </c>
      <c r="K35" s="124">
        <f>LYON!E130</f>
        <v>0</v>
      </c>
      <c r="L35" s="124">
        <f>NANT.!E130</f>
        <v>0</v>
      </c>
      <c r="M35" s="124">
        <f>QUIMP.!E130</f>
        <v>0</v>
      </c>
      <c r="N35" s="124">
        <f>'REN.'!E121</f>
        <v>0</v>
      </c>
      <c r="O35" s="124">
        <f>TOUF.!E130</f>
        <v>0</v>
      </c>
      <c r="P35" s="124">
        <f>TROY.!E130</f>
        <v>0</v>
      </c>
      <c r="Q35" s="124">
        <f>VALC!E130</f>
        <v>0</v>
      </c>
      <c r="R35" s="120">
        <f>VALCN!E130</f>
        <v>0</v>
      </c>
      <c r="S35" s="142">
        <f>'TERRA NOVA'!E130</f>
        <v>0</v>
      </c>
      <c r="T35" s="256">
        <f>FRONT.01!E130+FRONT.02!E130+FRONT.03!E130+FRONT.04!E130+FRONT.05!E130+FRONT.06!E130+FRONT.07!E130+FRONT.08!E130+FRONT.09!E130+FRONT.10!E130+FRONT.11!E130+FRONT.12!E130</f>
        <v>0</v>
      </c>
      <c r="U35" s="115">
        <f t="shared" si="0"/>
        <v>0</v>
      </c>
    </row>
    <row r="36" spans="1:21" x14ac:dyDescent="0.3">
      <c r="A36" s="266" t="str">
        <f>'Codes déchets'!B31</f>
        <v>matériaux contenant de l'amiante</v>
      </c>
      <c r="B36" s="266"/>
      <c r="C36" s="266"/>
      <c r="D36" s="266"/>
      <c r="E36" s="114">
        <f>ANG.!E131</f>
        <v>0</v>
      </c>
      <c r="F36" s="124">
        <f>BORD.!E131</f>
        <v>0</v>
      </c>
      <c r="G36" s="124">
        <f>CAEN!E131</f>
        <v>0</v>
      </c>
      <c r="H36" s="124">
        <f>DIJ.!E131</f>
        <v>0</v>
      </c>
      <c r="I36" s="124">
        <f>EVR.!E131</f>
        <v>0</v>
      </c>
      <c r="J36" s="124">
        <f>GREN.!E131</f>
        <v>0</v>
      </c>
      <c r="K36" s="124">
        <f>LYON!E131</f>
        <v>0</v>
      </c>
      <c r="L36" s="124">
        <f>NANT.!E131</f>
        <v>0</v>
      </c>
      <c r="M36" s="124">
        <f>QUIMP.!E131</f>
        <v>0</v>
      </c>
      <c r="N36" s="124">
        <f>'REN.'!E122</f>
        <v>0</v>
      </c>
      <c r="O36" s="124">
        <f>TOUF.!E131</f>
        <v>0</v>
      </c>
      <c r="P36" s="124">
        <f>TROY.!E131</f>
        <v>0</v>
      </c>
      <c r="Q36" s="124">
        <f>VALC!E131</f>
        <v>0</v>
      </c>
      <c r="R36" s="120">
        <f>VALCN!E131</f>
        <v>0</v>
      </c>
      <c r="S36" s="142">
        <f>'TERRA NOVA'!E131</f>
        <v>0</v>
      </c>
      <c r="T36" s="256">
        <f>FRONT.01!E131+FRONT.02!E131+FRONT.03!E131+FRONT.04!E131+FRONT.05!E131+FRONT.06!E131+FRONT.07!E131+FRONT.08!E131+FRONT.09!E131+FRONT.10!E131+FRONT.11!E131+FRONT.12!E131</f>
        <v>0</v>
      </c>
      <c r="U36" s="115">
        <f t="shared" si="0"/>
        <v>0</v>
      </c>
    </row>
    <row r="37" spans="1:21" x14ac:dyDescent="0.3">
      <c r="A37" s="266" t="str">
        <f>'Codes déchets'!B32</f>
        <v>matières plastiques</v>
      </c>
      <c r="B37" s="266"/>
      <c r="C37" s="266"/>
      <c r="D37" s="266"/>
      <c r="E37" s="114">
        <f>ANG.!E132</f>
        <v>0</v>
      </c>
      <c r="F37" s="124">
        <f>BORD.!E132</f>
        <v>0</v>
      </c>
      <c r="G37" s="124">
        <f>CAEN!E132</f>
        <v>0</v>
      </c>
      <c r="H37" s="124">
        <f>DIJ.!E132</f>
        <v>0</v>
      </c>
      <c r="I37" s="124">
        <f>EVR.!E132</f>
        <v>0</v>
      </c>
      <c r="J37" s="124">
        <f>GREN.!E132</f>
        <v>0</v>
      </c>
      <c r="K37" s="124">
        <f>LYON!E132</f>
        <v>0</v>
      </c>
      <c r="L37" s="124">
        <f>NANT.!E132</f>
        <v>0</v>
      </c>
      <c r="M37" s="124">
        <f>QUIMP.!E132</f>
        <v>0</v>
      </c>
      <c r="N37" s="124">
        <f>'REN.'!E123</f>
        <v>0</v>
      </c>
      <c r="O37" s="124">
        <f>TOUF.!E132</f>
        <v>0</v>
      </c>
      <c r="P37" s="124">
        <f>TROY.!E132</f>
        <v>0</v>
      </c>
      <c r="Q37" s="124">
        <f>VALC!E132</f>
        <v>0</v>
      </c>
      <c r="R37" s="120">
        <f>VALCN!E132</f>
        <v>0</v>
      </c>
      <c r="S37" s="142">
        <f>'TERRA NOVA'!E132</f>
        <v>0</v>
      </c>
      <c r="T37" s="256">
        <f>FRONT.01!E132+FRONT.02!E132+FRONT.03!E132+FRONT.04!E132+FRONT.05!E132+FRONT.06!E132+FRONT.07!E132+FRONT.08!E132+FRONT.09!E132+FRONT.10!E132+FRONT.11!E132+FRONT.12!E132</f>
        <v>0</v>
      </c>
      <c r="U37" s="115">
        <f t="shared" si="0"/>
        <v>0</v>
      </c>
    </row>
    <row r="38" spans="1:21" x14ac:dyDescent="0.3">
      <c r="A38" s="266" t="str">
        <f>'Codes déchets'!B33</f>
        <v>mégots de cigarettes</v>
      </c>
      <c r="B38" s="266"/>
      <c r="C38" s="266"/>
      <c r="D38" s="266"/>
      <c r="E38" s="114">
        <f>ANG.!E133</f>
        <v>0</v>
      </c>
      <c r="F38" s="124">
        <f>BORD.!E133</f>
        <v>0</v>
      </c>
      <c r="G38" s="124">
        <f>CAEN!E133</f>
        <v>0</v>
      </c>
      <c r="H38" s="124">
        <f>DIJ.!E133</f>
        <v>0</v>
      </c>
      <c r="I38" s="124">
        <f>EVR.!E133</f>
        <v>0</v>
      </c>
      <c r="J38" s="124">
        <f>GREN.!E133</f>
        <v>0</v>
      </c>
      <c r="K38" s="124">
        <f>LYON!E133</f>
        <v>0</v>
      </c>
      <c r="L38" s="124">
        <f>NANT.!E133</f>
        <v>0</v>
      </c>
      <c r="M38" s="124">
        <f>QUIMP.!E133</f>
        <v>0</v>
      </c>
      <c r="N38" s="124">
        <f>'REN.'!E124</f>
        <v>0</v>
      </c>
      <c r="O38" s="124">
        <f>TOUF.!E133</f>
        <v>0</v>
      </c>
      <c r="P38" s="124">
        <f>TROY.!E133</f>
        <v>0</v>
      </c>
      <c r="Q38" s="124">
        <f>VALC!E133</f>
        <v>0</v>
      </c>
      <c r="R38" s="120">
        <f>VALCN!E133</f>
        <v>0</v>
      </c>
      <c r="S38" s="142">
        <f>'TERRA NOVA'!E133</f>
        <v>0</v>
      </c>
      <c r="T38" s="256">
        <f>FRONT.01!E133+FRONT.02!E133+FRONT.03!E133+FRONT.04!E133+FRONT.05!E133+FRONT.06!E133+FRONT.07!E133+FRONT.08!E133+FRONT.09!E133+FRONT.10!E133+FRONT.11!E133+FRONT.12!E133</f>
        <v>0</v>
      </c>
      <c r="U38" s="115">
        <f t="shared" si="0"/>
        <v>0</v>
      </c>
    </row>
    <row r="39" spans="1:21" x14ac:dyDescent="0.3">
      <c r="A39" s="266" t="str">
        <f>'Codes déchets'!B34</f>
        <v>métaux</v>
      </c>
      <c r="B39" s="266"/>
      <c r="C39" s="266"/>
      <c r="D39" s="266"/>
      <c r="E39" s="114">
        <f>ANG.!E134</f>
        <v>0</v>
      </c>
      <c r="F39" s="124">
        <f>BORD.!E134</f>
        <v>0</v>
      </c>
      <c r="G39" s="124">
        <f>CAEN!E134</f>
        <v>0</v>
      </c>
      <c r="H39" s="124">
        <f>DIJ.!E134</f>
        <v>0</v>
      </c>
      <c r="I39" s="124">
        <f>EVR.!E134</f>
        <v>0</v>
      </c>
      <c r="J39" s="124">
        <f>GREN.!E134</f>
        <v>0</v>
      </c>
      <c r="K39" s="124">
        <f>LYON!E134</f>
        <v>0</v>
      </c>
      <c r="L39" s="124">
        <f>NANT.!E134</f>
        <v>0</v>
      </c>
      <c r="M39" s="124">
        <f>QUIMP.!E134</f>
        <v>0</v>
      </c>
      <c r="N39" s="124">
        <f>'REN.'!E125</f>
        <v>0</v>
      </c>
      <c r="O39" s="124">
        <f>TOUF.!E134</f>
        <v>0</v>
      </c>
      <c r="P39" s="124">
        <f>TROY.!E134</f>
        <v>0</v>
      </c>
      <c r="Q39" s="124">
        <f>VALC!E134</f>
        <v>0</v>
      </c>
      <c r="R39" s="120">
        <f>VALCN!E134</f>
        <v>0</v>
      </c>
      <c r="S39" s="142">
        <f>'TERRA NOVA'!E134</f>
        <v>0</v>
      </c>
      <c r="T39" s="256">
        <f>FRONT.01!E134+FRONT.02!E134+FRONT.03!E134+FRONT.04!E134+FRONT.05!E134+FRONT.06!E134+FRONT.07!E134+FRONT.08!E134+FRONT.09!E134+FRONT.10!E134+FRONT.11!E134+FRONT.12!E134</f>
        <v>0</v>
      </c>
      <c r="U39" s="115">
        <f t="shared" si="0"/>
        <v>0</v>
      </c>
    </row>
    <row r="40" spans="1:21" x14ac:dyDescent="0.3">
      <c r="A40" s="266" t="str">
        <f>'Codes déchets'!B35</f>
        <v>papier</v>
      </c>
      <c r="B40" s="266"/>
      <c r="C40" s="266"/>
      <c r="D40" s="266"/>
      <c r="E40" s="114">
        <f>ANG.!E135</f>
        <v>0</v>
      </c>
      <c r="F40" s="124">
        <f>BORD.!E135</f>
        <v>0</v>
      </c>
      <c r="G40" s="124">
        <f>CAEN!E135</f>
        <v>0</v>
      </c>
      <c r="H40" s="124">
        <f>DIJ.!E135</f>
        <v>0</v>
      </c>
      <c r="I40" s="124">
        <f>EVR.!E135</f>
        <v>0</v>
      </c>
      <c r="J40" s="124">
        <f>GREN.!E135</f>
        <v>0</v>
      </c>
      <c r="K40" s="124">
        <f>LYON!E135</f>
        <v>0</v>
      </c>
      <c r="L40" s="124">
        <f>NANT.!E135</f>
        <v>0</v>
      </c>
      <c r="M40" s="124">
        <f>QUIMP.!E135</f>
        <v>0</v>
      </c>
      <c r="N40" s="124">
        <f>'REN.'!E126</f>
        <v>0</v>
      </c>
      <c r="O40" s="124">
        <f>TOUF.!E135</f>
        <v>0</v>
      </c>
      <c r="P40" s="124">
        <f>TROY.!E135</f>
        <v>0</v>
      </c>
      <c r="Q40" s="124">
        <f>VALC!E135</f>
        <v>0</v>
      </c>
      <c r="R40" s="120">
        <f>VALCN!E135</f>
        <v>0</v>
      </c>
      <c r="S40" s="142">
        <f>'TERRA NOVA'!E135</f>
        <v>0</v>
      </c>
      <c r="T40" s="256">
        <f>FRONT.01!E135+FRONT.02!E135+FRONT.03!E135+FRONT.04!E135+FRONT.05!E135+FRONT.06!E135+FRONT.07!E135+FRONT.08!E135+FRONT.09!E135+FRONT.10!E135+FRONT.11!E135+FRONT.12!E135</f>
        <v>0</v>
      </c>
      <c r="U40" s="115">
        <f t="shared" si="0"/>
        <v>0</v>
      </c>
    </row>
    <row r="41" spans="1:21" x14ac:dyDescent="0.3">
      <c r="A41" s="266" t="str">
        <f>'Codes déchets'!B36</f>
        <v>papier "à plat"</v>
      </c>
      <c r="B41" s="266"/>
      <c r="C41" s="266"/>
      <c r="D41" s="266"/>
      <c r="E41" s="114">
        <f>ANG.!E136</f>
        <v>0</v>
      </c>
      <c r="F41" s="124">
        <f>BORD.!E136</f>
        <v>0</v>
      </c>
      <c r="G41" s="124">
        <f>CAEN!E136</f>
        <v>0</v>
      </c>
      <c r="H41" s="124">
        <f>DIJ.!E136</f>
        <v>0</v>
      </c>
      <c r="I41" s="124">
        <f>EVR.!E136</f>
        <v>0</v>
      </c>
      <c r="J41" s="124">
        <f>GREN.!E136</f>
        <v>0</v>
      </c>
      <c r="K41" s="124">
        <f>LYON!E136</f>
        <v>0</v>
      </c>
      <c r="L41" s="124">
        <f>NANT.!E136</f>
        <v>0</v>
      </c>
      <c r="M41" s="124">
        <f>QUIMP.!E136</f>
        <v>0</v>
      </c>
      <c r="N41" s="124">
        <f>'REN.'!E127</f>
        <v>0</v>
      </c>
      <c r="O41" s="124">
        <f>TOUF.!E136</f>
        <v>0</v>
      </c>
      <c r="P41" s="124">
        <f>TROY.!E136</f>
        <v>0</v>
      </c>
      <c r="Q41" s="124">
        <f>VALC!E136</f>
        <v>0</v>
      </c>
      <c r="R41" s="120">
        <f>VALCN!E136</f>
        <v>0</v>
      </c>
      <c r="S41" s="142">
        <f>'TERRA NOVA'!E136</f>
        <v>0</v>
      </c>
      <c r="T41" s="256">
        <f>FRONT.01!E136+FRONT.02!E136+FRONT.03!E136+FRONT.04!E136+FRONT.05!E136+FRONT.06!E136+FRONT.07!E136+FRONT.08!E136+FRONT.09!E136+FRONT.10!E136+FRONT.11!E136+FRONT.12!E136</f>
        <v>0</v>
      </c>
      <c r="U41" s="115">
        <f t="shared" si="0"/>
        <v>0</v>
      </c>
    </row>
    <row r="42" spans="1:21" x14ac:dyDescent="0.3">
      <c r="A42" s="266" t="str">
        <f>'Codes déchets'!B37</f>
        <v>papier confidentiel à détruire</v>
      </c>
      <c r="B42" s="266"/>
      <c r="C42" s="266"/>
      <c r="D42" s="266"/>
      <c r="E42" s="114">
        <f>ANG.!E137</f>
        <v>0</v>
      </c>
      <c r="F42" s="124">
        <f>BORD.!E137</f>
        <v>0</v>
      </c>
      <c r="G42" s="124">
        <f>CAEN!E137</f>
        <v>0</v>
      </c>
      <c r="H42" s="124">
        <f>DIJ.!E137</f>
        <v>0</v>
      </c>
      <c r="I42" s="124">
        <f>EVR.!E137</f>
        <v>0</v>
      </c>
      <c r="J42" s="124">
        <f>GREN.!E137</f>
        <v>0</v>
      </c>
      <c r="K42" s="124">
        <f>LYON!E137</f>
        <v>0</v>
      </c>
      <c r="L42" s="124">
        <f>NANT.!E137</f>
        <v>0</v>
      </c>
      <c r="M42" s="124">
        <f>QUIMP.!E137</f>
        <v>0</v>
      </c>
      <c r="N42" s="124">
        <f>'REN.'!E128</f>
        <v>0</v>
      </c>
      <c r="O42" s="124">
        <f>TOUF.!E137</f>
        <v>0</v>
      </c>
      <c r="P42" s="124">
        <f>TROY.!E137</f>
        <v>0</v>
      </c>
      <c r="Q42" s="124">
        <f>VALC!E137</f>
        <v>0</v>
      </c>
      <c r="R42" s="120">
        <f>VALCN!E137</f>
        <v>0</v>
      </c>
      <c r="S42" s="142">
        <f>'TERRA NOVA'!E137</f>
        <v>0</v>
      </c>
      <c r="T42" s="256">
        <f>FRONT.01!E137+FRONT.02!E137+FRONT.03!E137+FRONT.04!E137+FRONT.05!E137+FRONT.06!E137+FRONT.07!E137+FRONT.08!E137+FRONT.09!E137+FRONT.10!E137+FRONT.11!E137+FRONT.12!E137</f>
        <v>0</v>
      </c>
      <c r="U42" s="115">
        <f t="shared" si="0"/>
        <v>0</v>
      </c>
    </row>
    <row r="43" spans="1:21" x14ac:dyDescent="0.3">
      <c r="A43" s="266" t="str">
        <f>'Codes déchets'!B38</f>
        <v>peinture, encres, colles et résines (ex. cartouches encre)</v>
      </c>
      <c r="B43" s="266"/>
      <c r="C43" s="266"/>
      <c r="D43" s="266"/>
      <c r="E43" s="114">
        <f>ANG.!E138</f>
        <v>0</v>
      </c>
      <c r="F43" s="124">
        <f>BORD.!E138</f>
        <v>0</v>
      </c>
      <c r="G43" s="124">
        <f>CAEN!E138</f>
        <v>0</v>
      </c>
      <c r="H43" s="124">
        <f>DIJ.!E138</f>
        <v>0</v>
      </c>
      <c r="I43" s="124">
        <f>EVR.!E138</f>
        <v>0</v>
      </c>
      <c r="J43" s="124">
        <f>GREN.!E138</f>
        <v>0</v>
      </c>
      <c r="K43" s="124">
        <f>LYON!E138</f>
        <v>0</v>
      </c>
      <c r="L43" s="124">
        <f>NANT.!E138</f>
        <v>0</v>
      </c>
      <c r="M43" s="124">
        <f>QUIMP.!E138</f>
        <v>0</v>
      </c>
      <c r="N43" s="124">
        <f>'REN.'!E129</f>
        <v>0</v>
      </c>
      <c r="O43" s="124">
        <f>TOUF.!E138</f>
        <v>0</v>
      </c>
      <c r="P43" s="124">
        <f>TROY.!E138</f>
        <v>0</v>
      </c>
      <c r="Q43" s="124">
        <f>VALC!E138</f>
        <v>0</v>
      </c>
      <c r="R43" s="120">
        <f>VALCN!E138</f>
        <v>0</v>
      </c>
      <c r="S43" s="142">
        <f>'TERRA NOVA'!E138</f>
        <v>0</v>
      </c>
      <c r="T43" s="256">
        <f>FRONT.01!E138+FRONT.02!E138+FRONT.03!E138+FRONT.04!E138+FRONT.05!E138+FRONT.06!E138+FRONT.07!E138+FRONT.08!E138+FRONT.09!E138+FRONT.10!E138+FRONT.11!E138+FRONT.12!E138</f>
        <v>0</v>
      </c>
      <c r="U43" s="115">
        <f t="shared" si="0"/>
        <v>0</v>
      </c>
    </row>
    <row r="44" spans="1:21" x14ac:dyDescent="0.3">
      <c r="A44" s="266" t="str">
        <f>'Codes déchets'!B39</f>
        <v>piles alcalines</v>
      </c>
      <c r="B44" s="266"/>
      <c r="C44" s="266"/>
      <c r="D44" s="266"/>
      <c r="E44" s="114">
        <f>ANG.!E139</f>
        <v>0</v>
      </c>
      <c r="F44" s="124">
        <f>BORD.!E139</f>
        <v>0</v>
      </c>
      <c r="G44" s="124">
        <f>CAEN!E139</f>
        <v>0</v>
      </c>
      <c r="H44" s="124">
        <f>DIJ.!E139</f>
        <v>0</v>
      </c>
      <c r="I44" s="124">
        <f>EVR.!E139</f>
        <v>0</v>
      </c>
      <c r="J44" s="124">
        <f>GREN.!E139</f>
        <v>0</v>
      </c>
      <c r="K44" s="124">
        <f>LYON!E139</f>
        <v>0</v>
      </c>
      <c r="L44" s="124">
        <f>NANT.!E139</f>
        <v>0</v>
      </c>
      <c r="M44" s="124">
        <f>QUIMP.!E139</f>
        <v>0</v>
      </c>
      <c r="N44" s="124">
        <f>'REN.'!E130</f>
        <v>0</v>
      </c>
      <c r="O44" s="124">
        <f>TOUF.!E139</f>
        <v>0</v>
      </c>
      <c r="P44" s="124">
        <f>TROY.!E139</f>
        <v>0</v>
      </c>
      <c r="Q44" s="124">
        <f>VALC!E139</f>
        <v>0</v>
      </c>
      <c r="R44" s="120">
        <f>VALCN!E139</f>
        <v>0</v>
      </c>
      <c r="S44" s="142">
        <f>'TERRA NOVA'!E139</f>
        <v>0</v>
      </c>
      <c r="T44" s="256">
        <f>FRONT.01!E139+FRONT.02!E139+FRONT.03!E139+FRONT.04!E139+FRONT.05!E139+FRONT.06!E139+FRONT.07!E139+FRONT.08!E139+FRONT.09!E139+FRONT.10!E139+FRONT.11!E139+FRONT.12!E139</f>
        <v>0</v>
      </c>
      <c r="U44" s="115">
        <f t="shared" si="0"/>
        <v>0</v>
      </c>
    </row>
    <row r="45" spans="1:21" x14ac:dyDescent="0.3">
      <c r="A45" s="266" t="str">
        <f>'Codes déchets'!B40</f>
        <v>piles mercure, batteries plomb et accumulateurs nickel-cadmium</v>
      </c>
      <c r="B45" s="266"/>
      <c r="C45" s="266"/>
      <c r="D45" s="266"/>
      <c r="E45" s="114">
        <f>ANG.!E140</f>
        <v>0</v>
      </c>
      <c r="F45" s="124">
        <f>BORD.!E140</f>
        <v>0</v>
      </c>
      <c r="G45" s="124">
        <f>CAEN!E140</f>
        <v>0</v>
      </c>
      <c r="H45" s="124">
        <f>DIJ.!E140</f>
        <v>0</v>
      </c>
      <c r="I45" s="124">
        <f>EVR.!E140</f>
        <v>0</v>
      </c>
      <c r="J45" s="124">
        <f>GREN.!E140</f>
        <v>0</v>
      </c>
      <c r="K45" s="124">
        <f>LYON!E140</f>
        <v>0</v>
      </c>
      <c r="L45" s="124">
        <f>NANT.!E140</f>
        <v>0</v>
      </c>
      <c r="M45" s="124">
        <f>QUIMP.!E140</f>
        <v>0</v>
      </c>
      <c r="N45" s="124">
        <f>'REN.'!E131</f>
        <v>0</v>
      </c>
      <c r="O45" s="124">
        <f>TOUF.!E140</f>
        <v>0</v>
      </c>
      <c r="P45" s="124">
        <f>TROY.!E140</f>
        <v>0</v>
      </c>
      <c r="Q45" s="124">
        <f>VALC!E140</f>
        <v>0</v>
      </c>
      <c r="R45" s="120">
        <f>VALCN!E140</f>
        <v>0</v>
      </c>
      <c r="S45" s="142">
        <f>'TERRA NOVA'!E140</f>
        <v>0</v>
      </c>
      <c r="T45" s="256">
        <f>FRONT.01!E140+FRONT.02!E140+FRONT.03!E140+FRONT.04!E140+FRONT.05!E140+FRONT.06!E140+FRONT.07!E140+FRONT.08!E140+FRONT.09!E140+FRONT.10!E140+FRONT.11!E140+FRONT.12!E140</f>
        <v>0</v>
      </c>
      <c r="U45" s="115">
        <f t="shared" si="0"/>
        <v>0</v>
      </c>
    </row>
    <row r="46" spans="1:21" ht="15" thickBot="1" x14ac:dyDescent="0.35">
      <c r="A46" s="266" t="str">
        <f>'Codes déchets'!B41</f>
        <v>verre</v>
      </c>
      <c r="B46" s="266"/>
      <c r="C46" s="266"/>
      <c r="D46" s="266"/>
      <c r="E46" s="116">
        <f>ANG.!E141</f>
        <v>0</v>
      </c>
      <c r="F46" s="125">
        <f>BORD.!E141</f>
        <v>0</v>
      </c>
      <c r="G46" s="125">
        <f>CAEN!E141</f>
        <v>0</v>
      </c>
      <c r="H46" s="125">
        <f>DIJ.!E141</f>
        <v>0</v>
      </c>
      <c r="I46" s="125">
        <f>EVR.!E141</f>
        <v>0</v>
      </c>
      <c r="J46" s="125">
        <f>GREN.!E141</f>
        <v>0</v>
      </c>
      <c r="K46" s="125">
        <f>LYON!E141</f>
        <v>0</v>
      </c>
      <c r="L46" s="125">
        <f>NANT.!E141</f>
        <v>0</v>
      </c>
      <c r="M46" s="125">
        <f>QUIMP.!E141</f>
        <v>0</v>
      </c>
      <c r="N46" s="125">
        <f>'REN.'!E132</f>
        <v>0</v>
      </c>
      <c r="O46" s="125">
        <f>TOUF.!E141</f>
        <v>0</v>
      </c>
      <c r="P46" s="125">
        <f>TROY.!E141</f>
        <v>0</v>
      </c>
      <c r="Q46" s="125">
        <f>VALC!E141</f>
        <v>0</v>
      </c>
      <c r="R46" s="121">
        <f>VALCN!E141</f>
        <v>0</v>
      </c>
      <c r="S46" s="142">
        <f>'TERRA NOVA'!E141</f>
        <v>0</v>
      </c>
      <c r="T46" s="256">
        <f>FRONT.01!E141+FRONT.02!E141+FRONT.03!E141+FRONT.04!E141+FRONT.05!E141+FRONT.06!E141+FRONT.07!E141+FRONT.08!E141+FRONT.09!E141+FRONT.10!E141+FRONT.11!E141+FRONT.12!E141</f>
        <v>0</v>
      </c>
      <c r="U46" s="115">
        <f t="shared" si="0"/>
        <v>0</v>
      </c>
    </row>
    <row r="47" spans="1:21" ht="16.2" thickBot="1" x14ac:dyDescent="0.35">
      <c r="A47" s="276"/>
      <c r="B47" s="277"/>
      <c r="C47" s="278"/>
      <c r="D47" s="117" t="s">
        <v>347</v>
      </c>
      <c r="E47" s="118">
        <f t="shared" ref="E47:G47" si="5">SUM(E10:E46)</f>
        <v>0</v>
      </c>
      <c r="F47" s="126">
        <f t="shared" si="5"/>
        <v>0</v>
      </c>
      <c r="G47" s="126">
        <f t="shared" si="5"/>
        <v>0</v>
      </c>
      <c r="H47" s="126">
        <f>SUM(H10:H46)</f>
        <v>0</v>
      </c>
      <c r="I47" s="126">
        <f t="shared" ref="I47:U47" si="6">SUM(I10:I46)</f>
        <v>0</v>
      </c>
      <c r="J47" s="126">
        <f t="shared" si="6"/>
        <v>0</v>
      </c>
      <c r="K47" s="126">
        <f t="shared" si="6"/>
        <v>0</v>
      </c>
      <c r="L47" s="126">
        <f t="shared" si="6"/>
        <v>0</v>
      </c>
      <c r="M47" s="126">
        <f t="shared" si="6"/>
        <v>0</v>
      </c>
      <c r="N47" s="126">
        <f t="shared" si="6"/>
        <v>0</v>
      </c>
      <c r="O47" s="126">
        <f t="shared" si="6"/>
        <v>0</v>
      </c>
      <c r="P47" s="126">
        <f t="shared" si="6"/>
        <v>0</v>
      </c>
      <c r="Q47" s="126">
        <f t="shared" si="6"/>
        <v>0</v>
      </c>
      <c r="R47" s="122">
        <f t="shared" si="6"/>
        <v>0</v>
      </c>
      <c r="S47" s="138">
        <f>SUM(S10:S46)</f>
        <v>0</v>
      </c>
      <c r="T47" s="137">
        <f t="shared" si="6"/>
        <v>0</v>
      </c>
      <c r="U47" s="141">
        <f t="shared" si="6"/>
        <v>0</v>
      </c>
    </row>
    <row r="48" spans="1:21" x14ac:dyDescent="0.3">
      <c r="A48" s="273"/>
      <c r="B48" s="273"/>
      <c r="C48" s="273"/>
      <c r="D48" s="273"/>
    </row>
    <row r="49" spans="1:4" x14ac:dyDescent="0.3">
      <c r="A49" s="273"/>
      <c r="B49" s="273"/>
      <c r="C49" s="273"/>
      <c r="D49" s="273"/>
    </row>
    <row r="50" spans="1:4" x14ac:dyDescent="0.3">
      <c r="A50" s="273"/>
      <c r="B50" s="273"/>
      <c r="C50" s="273"/>
      <c r="D50" s="273"/>
    </row>
  </sheetData>
  <sheetProtection sheet="1" objects="1" scenarios="1"/>
  <mergeCells count="44">
    <mergeCell ref="A48:D48"/>
    <mergeCell ref="A49:D49"/>
    <mergeCell ref="A50:D50"/>
    <mergeCell ref="H3:J3"/>
    <mergeCell ref="A47:C47"/>
    <mergeCell ref="A41:D41"/>
    <mergeCell ref="A42:D42"/>
    <mergeCell ref="A43:D43"/>
    <mergeCell ref="A44:D44"/>
    <mergeCell ref="A45:D45"/>
    <mergeCell ref="A46:D46"/>
    <mergeCell ref="A35:D35"/>
    <mergeCell ref="A36:D36"/>
    <mergeCell ref="A37:D37"/>
    <mergeCell ref="A38:D38"/>
    <mergeCell ref="A39:D39"/>
    <mergeCell ref="A27:D27"/>
    <mergeCell ref="A14:D14"/>
    <mergeCell ref="A15:D15"/>
    <mergeCell ref="A16:D16"/>
    <mergeCell ref="A17:D17"/>
    <mergeCell ref="A18:D18"/>
    <mergeCell ref="A40:D40"/>
    <mergeCell ref="A28:D28"/>
    <mergeCell ref="A29:D29"/>
    <mergeCell ref="A30:D30"/>
    <mergeCell ref="A31:D31"/>
    <mergeCell ref="A32:D32"/>
    <mergeCell ref="A34:D34"/>
    <mergeCell ref="A33:D33"/>
    <mergeCell ref="H2:K2"/>
    <mergeCell ref="A26:D26"/>
    <mergeCell ref="A20:D20"/>
    <mergeCell ref="A9:C9"/>
    <mergeCell ref="A10:D10"/>
    <mergeCell ref="A11:D11"/>
    <mergeCell ref="A12:D12"/>
    <mergeCell ref="A19:D19"/>
    <mergeCell ref="A21:D21"/>
    <mergeCell ref="A22:D22"/>
    <mergeCell ref="A23:D23"/>
    <mergeCell ref="A24:D24"/>
    <mergeCell ref="A13:D13"/>
    <mergeCell ref="A25:D25"/>
  </mergeCells>
  <pageMargins left="0.59055118110236227" right="0.59055118110236227" top="0.59055118110236227" bottom="0.59055118110236227" header="0.31496062992125984" footer="0.31496062992125984"/>
  <pageSetup paperSize="8" scale="66" fitToHeight="0" orientation="landscape" r:id="rId1"/>
  <colBreaks count="1" manualBreakCount="1">
    <brk id="20" max="1048575" man="1"/>
  </colBreaks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400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202" t="str">
        <f>K3</f>
        <v>Octobre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4:D144"/>
    <mergeCell ref="A145:D145"/>
    <mergeCell ref="A138:D138"/>
    <mergeCell ref="A139:D139"/>
    <mergeCell ref="A140:D140"/>
    <mergeCell ref="A141:D141"/>
    <mergeCell ref="A142:D142"/>
    <mergeCell ref="A143:D143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H2:K2"/>
    <mergeCell ref="B4:E4"/>
    <mergeCell ref="B6:E6"/>
    <mergeCell ref="B8:E8"/>
    <mergeCell ref="A10:C10"/>
    <mergeCell ref="D10:I10"/>
    <mergeCell ref="J10:R10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401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202" t="str">
        <f>K3</f>
        <v>Novembre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4:D144"/>
    <mergeCell ref="A145:D145"/>
    <mergeCell ref="A138:D138"/>
    <mergeCell ref="A139:D139"/>
    <mergeCell ref="A140:D140"/>
    <mergeCell ref="A141:D141"/>
    <mergeCell ref="A142:D142"/>
    <mergeCell ref="A143:D143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H2:K2"/>
    <mergeCell ref="B4:E4"/>
    <mergeCell ref="B6:E6"/>
    <mergeCell ref="B8:E8"/>
    <mergeCell ref="A10:C10"/>
    <mergeCell ref="D10:I10"/>
    <mergeCell ref="J10:R10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402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202" t="str">
        <f>K3</f>
        <v>Décembre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4:D144"/>
    <mergeCell ref="A145:D145"/>
    <mergeCell ref="A138:D138"/>
    <mergeCell ref="A139:D139"/>
    <mergeCell ref="A140:D140"/>
    <mergeCell ref="A141:D141"/>
    <mergeCell ref="A142:D142"/>
    <mergeCell ref="A143:D143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H2:K2"/>
    <mergeCell ref="B4:E4"/>
    <mergeCell ref="B6:E6"/>
    <mergeCell ref="B8:E8"/>
    <mergeCell ref="A10:C10"/>
    <mergeCell ref="D10:I10"/>
    <mergeCell ref="J10:R10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4">
    <pageSetUpPr fitToPage="1"/>
  </sheetPr>
  <dimension ref="A1:T145"/>
  <sheetViews>
    <sheetView showGridLines="0" zoomScale="90" zoomScaleNormal="9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292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293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294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172"/>
      <c r="E12" s="173"/>
      <c r="F12" s="174"/>
      <c r="G12" s="175"/>
      <c r="H12" s="170"/>
      <c r="I12" s="171"/>
      <c r="J12" s="51"/>
      <c r="K12" s="173"/>
      <c r="L12" s="174"/>
      <c r="M12" s="175"/>
      <c r="N12" s="174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173"/>
      <c r="F13" s="174"/>
      <c r="G13" s="175"/>
      <c r="H13" s="170"/>
      <c r="I13" s="171"/>
      <c r="J13" s="48"/>
      <c r="K13" s="173"/>
      <c r="L13" s="174"/>
      <c r="M13" s="175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173"/>
      <c r="F14" s="174"/>
      <c r="G14" s="175"/>
      <c r="H14" s="170"/>
      <c r="I14" s="102"/>
      <c r="J14" s="48"/>
      <c r="K14" s="173"/>
      <c r="L14" s="174"/>
      <c r="M14" s="175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173"/>
      <c r="F16" s="174"/>
      <c r="G16" s="175"/>
      <c r="H16" s="170"/>
      <c r="I16" s="102"/>
      <c r="J16" s="48"/>
      <c r="K16" s="173"/>
      <c r="L16" s="174"/>
      <c r="M16" s="175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173"/>
      <c r="F18" s="174"/>
      <c r="G18" s="175"/>
      <c r="H18" s="170"/>
      <c r="I18" s="102"/>
      <c r="J18" s="48"/>
      <c r="K18" s="173"/>
      <c r="L18" s="174"/>
      <c r="M18" s="175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173"/>
      <c r="F19" s="174"/>
      <c r="G19" s="175"/>
      <c r="H19" s="170"/>
      <c r="I19" s="102"/>
      <c r="J19" s="48"/>
      <c r="K19" s="145"/>
      <c r="L19" s="174"/>
      <c r="M19" s="175"/>
      <c r="N19" s="174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173"/>
      <c r="F20" s="174"/>
      <c r="G20" s="175"/>
      <c r="H20" s="170"/>
      <c r="I20" s="102"/>
      <c r="J20" s="48"/>
      <c r="K20" s="173"/>
      <c r="L20" s="174"/>
      <c r="M20" s="175"/>
      <c r="N20" s="174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173"/>
      <c r="F22" s="174"/>
      <c r="G22" s="175"/>
      <c r="H22" s="170"/>
      <c r="I22" s="171"/>
      <c r="J22" s="48"/>
      <c r="K22" s="173"/>
      <c r="L22" s="174"/>
      <c r="M22" s="175"/>
      <c r="N22" s="174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173"/>
      <c r="F23" s="174"/>
      <c r="G23" s="175"/>
      <c r="H23" s="170"/>
      <c r="I23" s="102"/>
      <c r="J23" s="48"/>
      <c r="K23" s="173"/>
      <c r="L23" s="174"/>
      <c r="M23" s="175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173"/>
      <c r="F24" s="174"/>
      <c r="G24" s="175"/>
      <c r="H24" s="88"/>
      <c r="I24" s="102"/>
      <c r="J24" s="48"/>
      <c r="K24" s="173"/>
      <c r="L24" s="174"/>
      <c r="M24" s="175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173"/>
      <c r="F25" s="174"/>
      <c r="G25" s="175"/>
      <c r="H25" s="88"/>
      <c r="I25" s="171"/>
      <c r="J25" s="48"/>
      <c r="K25" s="173"/>
      <c r="L25" s="174"/>
      <c r="M25" s="175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172"/>
      <c r="E26" s="173"/>
      <c r="F26" s="174"/>
      <c r="G26" s="175"/>
      <c r="H26" s="170"/>
      <c r="I26" s="171"/>
      <c r="J26" s="48"/>
      <c r="K26" s="173"/>
      <c r="L26" s="174"/>
      <c r="M26" s="175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173"/>
      <c r="F28" s="174"/>
      <c r="G28" s="175"/>
      <c r="H28" s="88"/>
      <c r="I28" s="102"/>
      <c r="J28" s="48"/>
      <c r="K28" s="173"/>
      <c r="L28" s="174"/>
      <c r="M28" s="175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172"/>
      <c r="E29" s="173"/>
      <c r="F29" s="174"/>
      <c r="G29" s="175"/>
      <c r="H29" s="88"/>
      <c r="I29" s="171"/>
      <c r="J29" s="48"/>
      <c r="K29" s="173"/>
      <c r="L29" s="174"/>
      <c r="M29" s="175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145"/>
      <c r="F30" s="174"/>
      <c r="G30" s="175"/>
      <c r="H30" s="88"/>
      <c r="I30" s="171"/>
      <c r="J30" s="48"/>
      <c r="K30" s="173"/>
      <c r="L30" s="174"/>
      <c r="M30" s="175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173"/>
      <c r="F31" s="174"/>
      <c r="G31" s="175"/>
      <c r="H31" s="170"/>
      <c r="I31" s="171"/>
      <c r="J31" s="48"/>
      <c r="K31" s="173"/>
      <c r="L31" s="174"/>
      <c r="M31" s="175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173"/>
      <c r="F32" s="174"/>
      <c r="G32" s="175"/>
      <c r="H32" s="88"/>
      <c r="I32" s="150"/>
      <c r="J32" s="48"/>
      <c r="K32" s="173"/>
      <c r="L32" s="174"/>
      <c r="M32" s="175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173"/>
      <c r="F33" s="174"/>
      <c r="G33" s="175"/>
      <c r="H33" s="88"/>
      <c r="I33" s="150"/>
      <c r="J33" s="48"/>
      <c r="K33" s="173"/>
      <c r="L33" s="174"/>
      <c r="M33" s="175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173"/>
      <c r="F34" s="174"/>
      <c r="G34" s="175"/>
      <c r="H34" s="88"/>
      <c r="I34" s="102"/>
      <c r="J34" s="48"/>
      <c r="K34" s="49"/>
      <c r="L34" s="155"/>
      <c r="M34" s="175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174"/>
      <c r="G35" s="175"/>
      <c r="H35" s="88"/>
      <c r="I35" s="102"/>
      <c r="J35" s="48"/>
      <c r="K35" s="173"/>
      <c r="L35" s="174"/>
      <c r="M35" s="175"/>
      <c r="N35" s="174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173"/>
      <c r="F36" s="174"/>
      <c r="G36" s="175"/>
      <c r="H36" s="88"/>
      <c r="I36" s="102"/>
      <c r="J36" s="48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154"/>
      <c r="F37" s="155"/>
      <c r="G37" s="175"/>
      <c r="H37" s="170"/>
      <c r="I37" s="171"/>
      <c r="J37" s="48"/>
      <c r="K37" s="173"/>
      <c r="L37" s="174"/>
      <c r="M37" s="175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173"/>
      <c r="F42" s="174"/>
      <c r="G42" s="175"/>
      <c r="H42" s="170"/>
      <c r="I42" s="171"/>
      <c r="J42" s="48"/>
      <c r="K42" s="173"/>
      <c r="L42" s="174"/>
      <c r="M42" s="175"/>
      <c r="N42" s="174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173"/>
      <c r="F44" s="174"/>
      <c r="G44" s="175"/>
      <c r="H44" s="170"/>
      <c r="I44" s="171"/>
      <c r="J44" s="48"/>
      <c r="K44" s="154"/>
      <c r="L44" s="155"/>
      <c r="M44" s="157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173"/>
      <c r="F45" s="174"/>
      <c r="G45" s="175"/>
      <c r="H45" s="170"/>
      <c r="I45" s="171"/>
      <c r="J45" s="48"/>
      <c r="K45" s="173"/>
      <c r="L45" s="174"/>
      <c r="M45" s="175"/>
      <c r="N45" s="174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173"/>
      <c r="F46" s="174"/>
      <c r="G46" s="175"/>
      <c r="H46" s="170"/>
      <c r="I46" s="171"/>
      <c r="J46" s="48"/>
      <c r="K46" s="173"/>
      <c r="L46" s="174"/>
      <c r="M46" s="175"/>
      <c r="N46" s="174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173"/>
      <c r="F47" s="174"/>
      <c r="G47" s="175"/>
      <c r="H47" s="170"/>
      <c r="I47" s="171"/>
      <c r="J47" s="48"/>
      <c r="K47" s="173"/>
      <c r="L47" s="174"/>
      <c r="M47" s="175"/>
      <c r="N47" s="174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173"/>
      <c r="F48" s="174"/>
      <c r="G48" s="175"/>
      <c r="H48" s="170"/>
      <c r="I48" s="171"/>
      <c r="J48" s="48"/>
      <c r="K48" s="173"/>
      <c r="L48" s="174"/>
      <c r="M48" s="175"/>
      <c r="N48" s="174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173"/>
      <c r="F49" s="174"/>
      <c r="G49" s="175"/>
      <c r="H49" s="170"/>
      <c r="I49" s="171"/>
      <c r="J49" s="48"/>
      <c r="K49" s="173"/>
      <c r="L49" s="174"/>
      <c r="M49" s="175"/>
      <c r="N49" s="174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173"/>
      <c r="F50" s="174"/>
      <c r="G50" s="175"/>
      <c r="H50" s="170"/>
      <c r="I50" s="171"/>
      <c r="J50" s="48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173"/>
      <c r="F51" s="174"/>
      <c r="G51" s="175"/>
      <c r="H51" s="170"/>
      <c r="I51" s="171"/>
      <c r="J51" s="48"/>
      <c r="K51" s="173"/>
      <c r="L51" s="174"/>
      <c r="M51" s="175"/>
      <c r="N51" s="174"/>
      <c r="O51" s="54" t="str">
        <f>IF(N51="","",VLOOKUP(N51,'Codes Traitement'!$B$40:$C$53,2,FALSE))</f>
        <v/>
      </c>
      <c r="P51" s="156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173"/>
      <c r="F52" s="174"/>
      <c r="G52" s="175"/>
      <c r="H52" s="170"/>
      <c r="I52" s="171"/>
      <c r="J52" s="48"/>
      <c r="K52" s="173"/>
      <c r="L52" s="174"/>
      <c r="M52" s="175"/>
      <c r="N52" s="174"/>
      <c r="O52" s="54" t="str">
        <f>IF(N52="","",VLOOKUP(N52,'Codes Traitement'!$B$40:$C$53,2,FALSE))</f>
        <v/>
      </c>
      <c r="P52" s="156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173"/>
      <c r="F53" s="174"/>
      <c r="G53" s="175"/>
      <c r="H53" s="170"/>
      <c r="I53" s="171"/>
      <c r="J53" s="48"/>
      <c r="K53" s="173"/>
      <c r="L53" s="174"/>
      <c r="M53" s="175"/>
      <c r="N53" s="174"/>
      <c r="O53" s="54" t="str">
        <f>IF(N53="","",VLOOKUP(N53,'Codes Traitement'!$B$40:$C$53,2,FALSE))</f>
        <v/>
      </c>
      <c r="P53" s="156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173"/>
      <c r="F54" s="174"/>
      <c r="G54" s="175"/>
      <c r="H54" s="170"/>
      <c r="I54" s="171"/>
      <c r="J54" s="48"/>
      <c r="K54" s="173"/>
      <c r="L54" s="174"/>
      <c r="M54" s="175"/>
      <c r="N54" s="174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173"/>
      <c r="F55" s="174"/>
      <c r="G55" s="175"/>
      <c r="H55" s="170"/>
      <c r="I55" s="171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173"/>
      <c r="F56" s="174"/>
      <c r="G56" s="175"/>
      <c r="H56" s="170"/>
      <c r="I56" s="171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173"/>
      <c r="F57" s="174"/>
      <c r="G57" s="175"/>
      <c r="H57" s="170"/>
      <c r="I57" s="171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173"/>
      <c r="F58" s="174"/>
      <c r="G58" s="175"/>
      <c r="H58" s="170"/>
      <c r="I58" s="171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173"/>
      <c r="F59" s="174"/>
      <c r="G59" s="175"/>
      <c r="H59" s="170"/>
      <c r="I59" s="171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173"/>
      <c r="F60" s="174"/>
      <c r="G60" s="175"/>
      <c r="H60" s="170"/>
      <c r="I60" s="171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173"/>
      <c r="F61" s="174"/>
      <c r="G61" s="175"/>
      <c r="H61" s="170"/>
      <c r="I61" s="171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60"/>
      <c r="B62" s="91" t="str">
        <f>IF(A62="","",VLOOKUP(A62,'Codes déchets'!$B$4:$C$41,2,FALSE))</f>
        <v/>
      </c>
      <c r="C62" s="105"/>
      <c r="D62" s="48"/>
      <c r="E62" s="173"/>
      <c r="F62" s="174"/>
      <c r="G62" s="175"/>
      <c r="H62" s="170"/>
      <c r="I62" s="171"/>
      <c r="J62" s="48"/>
      <c r="K62" s="49"/>
      <c r="L62" s="50"/>
      <c r="M62" s="84"/>
      <c r="N62" s="50"/>
      <c r="O62" s="54" t="str">
        <f>IF(N62="","",VLOOKUP(N62,'Codes Traitement'!$B$40:$C$53,2,FALSE))</f>
        <v/>
      </c>
      <c r="P62" s="81"/>
      <c r="Q62" s="96"/>
      <c r="R62" s="97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173"/>
      <c r="F63" s="174"/>
      <c r="G63" s="175"/>
      <c r="H63" s="170"/>
      <c r="I63" s="171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173"/>
      <c r="F64" s="174"/>
      <c r="G64" s="175"/>
      <c r="H64" s="170"/>
      <c r="I64" s="171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70"/>
      <c r="B65" s="92" t="str">
        <f>IF(A65="","",VLOOKUP(A65,'Codes déchets'!$B$4:$C$41,2,FALSE))</f>
        <v/>
      </c>
      <c r="C65" s="106"/>
      <c r="D65" s="72"/>
      <c r="E65" s="173"/>
      <c r="F65" s="174"/>
      <c r="G65" s="175"/>
      <c r="H65" s="170"/>
      <c r="I65" s="171"/>
      <c r="J65" s="72"/>
      <c r="K65" s="73"/>
      <c r="L65" s="74"/>
      <c r="M65" s="85"/>
      <c r="N65" s="74"/>
      <c r="O65" s="71" t="str">
        <f>IF(N65="","",VLOOKUP(N65,'Codes Traitement'!$B$40:$C$53,2,FALSE))</f>
        <v/>
      </c>
      <c r="P65" s="82"/>
      <c r="Q65" s="98"/>
      <c r="R65" s="99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173"/>
      <c r="F66" s="174"/>
      <c r="G66" s="175"/>
      <c r="H66" s="170"/>
      <c r="I66" s="171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173"/>
      <c r="F67" s="174"/>
      <c r="G67" s="175"/>
      <c r="H67" s="170"/>
      <c r="I67" s="171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173"/>
      <c r="F68" s="174"/>
      <c r="G68" s="175"/>
      <c r="H68" s="170"/>
      <c r="I68" s="171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173"/>
      <c r="F69" s="174"/>
      <c r="G69" s="175"/>
      <c r="H69" s="170"/>
      <c r="I69" s="171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173"/>
      <c r="F70" s="174"/>
      <c r="G70" s="175"/>
      <c r="H70" s="170"/>
      <c r="I70" s="171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173"/>
      <c r="F71" s="174"/>
      <c r="G71" s="175"/>
      <c r="H71" s="170"/>
      <c r="I71" s="171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173"/>
      <c r="F72" s="174"/>
      <c r="G72" s="175"/>
      <c r="H72" s="170"/>
      <c r="I72" s="171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173"/>
      <c r="F73" s="174"/>
      <c r="G73" s="175"/>
      <c r="H73" s="170"/>
      <c r="I73" s="171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173"/>
      <c r="F74" s="174"/>
      <c r="G74" s="175"/>
      <c r="H74" s="170"/>
      <c r="I74" s="171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173"/>
      <c r="F75" s="174"/>
      <c r="G75" s="175"/>
      <c r="H75" s="170"/>
      <c r="I75" s="171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173"/>
      <c r="F76" s="174"/>
      <c r="G76" s="175"/>
      <c r="H76" s="170"/>
      <c r="I76" s="171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173"/>
      <c r="F77" s="174"/>
      <c r="G77" s="175"/>
      <c r="H77" s="170"/>
      <c r="I77" s="171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173"/>
      <c r="F78" s="174"/>
      <c r="G78" s="175"/>
      <c r="H78" s="170"/>
      <c r="I78" s="171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173"/>
      <c r="F79" s="174"/>
      <c r="G79" s="175"/>
      <c r="H79" s="170"/>
      <c r="I79" s="171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173"/>
      <c r="F80" s="174"/>
      <c r="G80" s="175"/>
      <c r="H80" s="170"/>
      <c r="I80" s="171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173"/>
      <c r="F81" s="174"/>
      <c r="G81" s="175"/>
      <c r="H81" s="170"/>
      <c r="I81" s="171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173"/>
      <c r="F82" s="174"/>
      <c r="G82" s="175"/>
      <c r="H82" s="170"/>
      <c r="I82" s="171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173"/>
      <c r="F83" s="174"/>
      <c r="G83" s="175"/>
      <c r="H83" s="170"/>
      <c r="I83" s="171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173"/>
      <c r="F84" s="174"/>
      <c r="G84" s="175"/>
      <c r="H84" s="170"/>
      <c r="I84" s="171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173"/>
      <c r="F85" s="174"/>
      <c r="G85" s="175"/>
      <c r="H85" s="170"/>
      <c r="I85" s="171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173"/>
      <c r="F86" s="174"/>
      <c r="G86" s="175"/>
      <c r="H86" s="170"/>
      <c r="I86" s="171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173"/>
      <c r="F87" s="174"/>
      <c r="G87" s="175"/>
      <c r="H87" s="170"/>
      <c r="I87" s="171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d'Angers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 t="shared" ref="E105:E141" si="0"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si="0"/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5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5" sqref="A15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289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291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375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49"/>
      <c r="F13" s="50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Bordeaux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6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:XFD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306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307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376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ht="15.6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194" t="s">
        <v>394</v>
      </c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49"/>
      <c r="F13" s="50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Caen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7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295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296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290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174"/>
      <c r="G12" s="175"/>
      <c r="H12" s="170"/>
      <c r="I12" s="171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173"/>
      <c r="F13" s="174"/>
      <c r="G13" s="175"/>
      <c r="H13" s="170"/>
      <c r="I13" s="102"/>
      <c r="J13" s="143"/>
      <c r="K13" s="145"/>
      <c r="L13" s="146"/>
      <c r="M13" s="144"/>
      <c r="N13" s="146"/>
      <c r="O13" s="54" t="str">
        <f>IF(N13="","",VLOOKUP(N13,'Codes Traitement'!$B$40:$C$53,2,FALSE))</f>
        <v/>
      </c>
      <c r="P13" s="69"/>
      <c r="Q13" s="177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173"/>
      <c r="F14" s="174"/>
      <c r="G14" s="175"/>
      <c r="H14" s="170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145"/>
      <c r="F15" s="146"/>
      <c r="G15" s="144"/>
      <c r="H15" s="88"/>
      <c r="I15" s="102"/>
      <c r="J15" s="48"/>
      <c r="K15" s="49"/>
      <c r="L15" s="174"/>
      <c r="M15" s="84"/>
      <c r="N15" s="50"/>
      <c r="O15" s="54" t="str">
        <f>IF(N15="","",VLOOKUP(N15,'Codes Traitement'!$B$40:$C$53,2,FALSE))</f>
        <v/>
      </c>
      <c r="P15" s="15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154"/>
      <c r="F16" s="155"/>
      <c r="G16" s="157"/>
      <c r="H16" s="88"/>
      <c r="I16" s="171"/>
      <c r="J16" s="48"/>
      <c r="K16" s="154"/>
      <c r="L16" s="174"/>
      <c r="M16" s="157"/>
      <c r="N16" s="155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/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/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60"/>
      <c r="B62" s="91" t="str">
        <f>IF(A62="","",VLOOKUP(A62,'Codes déchets'!$B$4:$C$41,2,FALSE))</f>
        <v/>
      </c>
      <c r="C62" s="105"/>
      <c r="D62" s="48"/>
      <c r="E62" s="49"/>
      <c r="F62" s="50"/>
      <c r="G62" s="84"/>
      <c r="H62" s="88"/>
      <c r="I62" s="102"/>
      <c r="J62" s="48"/>
      <c r="K62" s="49"/>
      <c r="L62" s="50"/>
      <c r="M62" s="84"/>
      <c r="N62" s="50"/>
      <c r="O62" s="54" t="str">
        <f>IF(N62="","",VLOOKUP(N62,'Codes Traitement'!$B$40:$C$53,2,FALSE))</f>
        <v/>
      </c>
      <c r="P62" s="81"/>
      <c r="Q62" s="96"/>
      <c r="R62" s="97"/>
      <c r="S62" s="53"/>
      <c r="T62" s="52"/>
    </row>
    <row r="63" spans="1:20" x14ac:dyDescent="0.3">
      <c r="A63" s="70"/>
      <c r="B63" s="92" t="str">
        <f>IF(A63="","",VLOOKUP(A63,'Codes déchets'!$B$4:$C$41,2,FALSE))</f>
        <v/>
      </c>
      <c r="C63" s="106"/>
      <c r="D63" s="72"/>
      <c r="E63" s="73"/>
      <c r="F63" s="74"/>
      <c r="G63" s="85"/>
      <c r="H63" s="89"/>
      <c r="I63" s="103"/>
      <c r="J63" s="72"/>
      <c r="K63" s="73"/>
      <c r="L63" s="74"/>
      <c r="M63" s="85"/>
      <c r="N63" s="74"/>
      <c r="O63" s="71" t="str">
        <f>IF(N63="","",VLOOKUP(N63,'Codes Traitement'!$B$40:$C$53,2,FALSE))</f>
        <v/>
      </c>
      <c r="P63" s="82"/>
      <c r="Q63" s="98"/>
      <c r="R63" s="99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Dijon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 t="shared" ref="E105:E141" si="0"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si="0"/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8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297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298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290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49"/>
      <c r="F13" s="146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155"/>
      <c r="G14" s="157"/>
      <c r="H14" s="88"/>
      <c r="I14" s="102"/>
      <c r="J14" s="48"/>
      <c r="K14" s="154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d'Evreux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8:D128"/>
    <mergeCell ref="A120:D120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9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72.3320312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65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64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290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49"/>
      <c r="F13" s="50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Grenoble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A8FBC0EA5F96429B14E742B2E4A8DA" ma:contentTypeVersion="1" ma:contentTypeDescription="Crée un document." ma:contentTypeScope="" ma:versionID="51a1d3ed5a6b0b037d8c1de0f61e56b7">
  <xsd:schema xmlns:xsd="http://www.w3.org/2001/XMLSchema" xmlns:xs="http://www.w3.org/2001/XMLSchema" xmlns:p="http://schemas.microsoft.com/office/2006/metadata/properties" xmlns:ns2="349f80d0-0f04-4c2d-9aab-690c7c73117c" targetNamespace="http://schemas.microsoft.com/office/2006/metadata/properties" ma:root="true" ma:fieldsID="f0b33fb9eb6a6ee38598b38aefa1c6aa" ns2:_="">
    <xsd:import namespace="349f80d0-0f04-4c2d-9aab-690c7c73117c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9f80d0-0f04-4c2d-9aab-690c7c73117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8F355B4-0A21-498D-A11C-06D7A43ACF03}"/>
</file>

<file path=customXml/itemProps2.xml><?xml version="1.0" encoding="utf-8"?>
<ds:datastoreItem xmlns:ds="http://schemas.openxmlformats.org/officeDocument/2006/customXml" ds:itemID="{6254BEB1-08BD-4DC2-8B49-6F58FEDAFE56}"/>
</file>

<file path=customXml/itemProps3.xml><?xml version="1.0" encoding="utf-8"?>
<ds:datastoreItem xmlns:ds="http://schemas.openxmlformats.org/officeDocument/2006/customXml" ds:itemID="{EBC2ECE5-49C4-4E14-BE51-5D1AA4D45F3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32</vt:i4>
      </vt:variant>
      <vt:variant>
        <vt:lpstr>Plages nommées</vt:lpstr>
      </vt:variant>
      <vt:variant>
        <vt:i4>20</vt:i4>
      </vt:variant>
    </vt:vector>
  </HeadingPairs>
  <TitlesOfParts>
    <vt:vector size="52" baseType="lpstr">
      <vt:lpstr>Densités</vt:lpstr>
      <vt:lpstr>Calcul Qté</vt:lpstr>
      <vt:lpstr>Récap. Année</vt:lpstr>
      <vt:lpstr>ANG.</vt:lpstr>
      <vt:lpstr>BORD.</vt:lpstr>
      <vt:lpstr>CAEN</vt:lpstr>
      <vt:lpstr>DIJ.</vt:lpstr>
      <vt:lpstr>EVR.</vt:lpstr>
      <vt:lpstr>GREN.</vt:lpstr>
      <vt:lpstr>LYON</vt:lpstr>
      <vt:lpstr>NANT.</vt:lpstr>
      <vt:lpstr>QUIMP.</vt:lpstr>
      <vt:lpstr>REN.</vt:lpstr>
      <vt:lpstr>TOUF.</vt:lpstr>
      <vt:lpstr>TROY.</vt:lpstr>
      <vt:lpstr>VALC</vt:lpstr>
      <vt:lpstr>VALCN</vt:lpstr>
      <vt:lpstr>TERRA NOVA</vt:lpstr>
      <vt:lpstr>FRONT.01</vt:lpstr>
      <vt:lpstr>FRONT.02</vt:lpstr>
      <vt:lpstr>FRONT.03</vt:lpstr>
      <vt:lpstr>FRONT.04</vt:lpstr>
      <vt:lpstr>Codes déchets</vt:lpstr>
      <vt:lpstr>Codes Traitement</vt:lpstr>
      <vt:lpstr>FRONT.05</vt:lpstr>
      <vt:lpstr>FRONT.06</vt:lpstr>
      <vt:lpstr>FRONT.07</vt:lpstr>
      <vt:lpstr>FRONT.08</vt:lpstr>
      <vt:lpstr>FRONT.09</vt:lpstr>
      <vt:lpstr>FRONT.10</vt:lpstr>
      <vt:lpstr>FRONT.11</vt:lpstr>
      <vt:lpstr>FRONT.12</vt:lpstr>
      <vt:lpstr>ANG.!Impression_des_titres</vt:lpstr>
      <vt:lpstr>BORD.!Impression_des_titres</vt:lpstr>
      <vt:lpstr>CAEN!Impression_des_titres</vt:lpstr>
      <vt:lpstr>DIJ.!Impression_des_titres</vt:lpstr>
      <vt:lpstr>EVR.!Impression_des_titres</vt:lpstr>
      <vt:lpstr>FRONT.01!Impression_des_titres</vt:lpstr>
      <vt:lpstr>FRONT.02!Impression_des_titres</vt:lpstr>
      <vt:lpstr>FRONT.03!Impression_des_titres</vt:lpstr>
      <vt:lpstr>FRONT.04!Impression_des_titres</vt:lpstr>
      <vt:lpstr>GREN.!Impression_des_titres</vt:lpstr>
      <vt:lpstr>LYON!Impression_des_titres</vt:lpstr>
      <vt:lpstr>NANT.!Impression_des_titres</vt:lpstr>
      <vt:lpstr>QUIMP.!Impression_des_titres</vt:lpstr>
      <vt:lpstr>'Récap. Année'!Impression_des_titres</vt:lpstr>
      <vt:lpstr>REN.!Impression_des_titres</vt:lpstr>
      <vt:lpstr>'TERRA NOVA'!Impression_des_titres</vt:lpstr>
      <vt:lpstr>TOUF.!Impression_des_titres</vt:lpstr>
      <vt:lpstr>TROY.!Impression_des_titres</vt:lpstr>
      <vt:lpstr>VALC!Impression_des_titres</vt:lpstr>
      <vt:lpstr>VALCN!Impression_des_titres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THIERY YVAN (CNAM / Grenoble)</dc:creator>
  <cp:lastModifiedBy>NOYARET CECILE (CNAM / Valence)</cp:lastModifiedBy>
  <cp:lastPrinted>2022-03-30T09:09:02Z</cp:lastPrinted>
  <dcterms:created xsi:type="dcterms:W3CDTF">2021-02-11T09:53:15Z</dcterms:created>
  <dcterms:modified xsi:type="dcterms:W3CDTF">2025-06-11T07:25:24Z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0x01010090A8FBC0EA5F96429B14E742B2E4A8DA</vt:lpwstr>
  </property>
</Properties>
</file>