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_CBG\0_ACTIVITES\0_AC_BC\PROJETS\25-007_000591\02-DCE\DCE SAI\Version2_Modifiée(A revoir)\"/>
    </mc:Choice>
  </mc:AlternateContent>
  <workbookProtection workbookAlgorithmName="SHA-512" workbookHashValue="hAaWo3sub5TUsUNKvFx7sYYQY6AfPVo80Mk+6bcbIAhxbx1d/urJeCWsDdOynGo4In+a23XSF7/fZdkUIfEIsg==" workbookSaltValue="IdSjC7U8LxqILHPxHg1vrA==" workbookSpinCount="100000" lockStructure="1"/>
  <bookViews>
    <workbookView xWindow="0" yWindow="0" windowWidth="20490" windowHeight="7620"/>
  </bookViews>
  <sheets>
    <sheet name="MODE APPLICATION DES PRIX" sheetId="11" r:id="rId1"/>
    <sheet name="BPU" sheetId="7" r:id="rId2"/>
    <sheet name="DE" sheetId="10" r:id="rId3"/>
  </sheets>
  <definedNames>
    <definedName name="_xlnm._FilterDatabase" localSheetId="1" hidden="1">BPU!$A$1:$D$328</definedName>
    <definedName name="_xlnm.Database" localSheetId="2">#REF!</definedName>
    <definedName name="_xlnm.Database">#REF!</definedName>
    <definedName name="_xlnm.Criteria" localSheetId="2">#REF!</definedName>
    <definedName name="_xlnm.Criteria">#REF!</definedName>
    <definedName name="_xlnm.Extract" localSheetId="2">#REF!</definedName>
    <definedName name="_xlnm.Extract">#REF!</definedName>
  </definedNames>
  <calcPr calcId="162913"/>
</workbook>
</file>

<file path=xl/calcChain.xml><?xml version="1.0" encoding="utf-8"?>
<calcChain xmlns="http://schemas.openxmlformats.org/spreadsheetml/2006/main">
  <c r="E336" i="7" l="1"/>
  <c r="E334" i="7"/>
  <c r="E332" i="7"/>
  <c r="E330" i="7"/>
  <c r="E328" i="7"/>
  <c r="E327" i="7"/>
  <c r="E326" i="7"/>
  <c r="E325" i="7"/>
  <c r="E324" i="7"/>
  <c r="E322" i="7"/>
  <c r="E335" i="7"/>
  <c r="E333" i="7"/>
  <c r="E331" i="7"/>
  <c r="E329" i="7"/>
  <c r="E323" i="7"/>
  <c r="E321" i="7"/>
  <c r="F2" i="7"/>
  <c r="E8" i="7" l="1"/>
  <c r="E24" i="7" l="1"/>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9" i="7"/>
  <c r="E10" i="7"/>
  <c r="E12" i="7"/>
  <c r="E13" i="7"/>
  <c r="E14" i="7"/>
  <c r="E15" i="7"/>
  <c r="E16" i="7"/>
  <c r="E18" i="7"/>
  <c r="E19" i="7"/>
  <c r="E20" i="7"/>
  <c r="E21" i="7"/>
  <c r="E22" i="7"/>
  <c r="E23" i="7"/>
  <c r="E6" i="7"/>
  <c r="E7" i="7"/>
  <c r="E2" i="7"/>
  <c r="D344" i="10" l="1"/>
  <c r="D342" i="10"/>
  <c r="D340" i="10"/>
  <c r="D338" i="10"/>
  <c r="D332" i="10" l="1"/>
  <c r="D331" i="10"/>
  <c r="D330" i="10"/>
  <c r="D329" i="10"/>
  <c r="D328" i="10"/>
  <c r="D326" i="10"/>
  <c r="F332" i="10" l="1"/>
  <c r="F331" i="10"/>
  <c r="F330" i="10"/>
  <c r="F329" i="10"/>
  <c r="F328" i="10"/>
  <c r="F326" i="10"/>
  <c r="F286" i="10"/>
  <c r="F60" i="10"/>
  <c r="F69" i="10"/>
  <c r="D317" i="10"/>
  <c r="F317" i="10" s="1"/>
  <c r="D318" i="10"/>
  <c r="F318" i="10" s="1"/>
  <c r="D319" i="10"/>
  <c r="F319" i="10" s="1"/>
  <c r="D320" i="10"/>
  <c r="F320" i="10" s="1"/>
  <c r="D321" i="10"/>
  <c r="F321" i="10" s="1"/>
  <c r="D316" i="10"/>
  <c r="F316" i="10" s="1"/>
  <c r="D315" i="10"/>
  <c r="F315" i="10" s="1"/>
  <c r="F334" i="10" l="1"/>
  <c r="D7" i="10"/>
  <c r="F7" i="10" s="1"/>
  <c r="D17" i="10" l="1"/>
  <c r="F17" i="10" s="1"/>
  <c r="D16" i="10"/>
  <c r="F16" i="10" s="1"/>
  <c r="D15" i="10"/>
  <c r="F15" i="10" s="1"/>
  <c r="D14" i="10"/>
  <c r="F14" i="10" s="1"/>
  <c r="D13" i="10"/>
  <c r="F13" i="10" s="1"/>
  <c r="D11" i="10"/>
  <c r="F11" i="10" s="1"/>
  <c r="D10" i="10"/>
  <c r="F10" i="10" s="1"/>
  <c r="D8" i="10"/>
  <c r="F8" i="10" s="1"/>
  <c r="D19" i="10" l="1"/>
  <c r="F19" i="10" s="1"/>
  <c r="D20" i="10"/>
  <c r="F20" i="10" s="1"/>
  <c r="D21" i="10"/>
  <c r="F21" i="10" s="1"/>
  <c r="D23" i="10"/>
  <c r="F23" i="10" s="1"/>
  <c r="D24" i="10"/>
  <c r="F24" i="10" s="1"/>
  <c r="D26" i="10"/>
  <c r="F26" i="10" s="1"/>
  <c r="D27" i="10"/>
  <c r="F27" i="10" s="1"/>
  <c r="D28" i="10"/>
  <c r="F28" i="10" s="1"/>
  <c r="D29" i="10"/>
  <c r="F29" i="10" s="1"/>
  <c r="D31" i="10"/>
  <c r="F31" i="10" s="1"/>
  <c r="D32" i="10"/>
  <c r="F32" i="10" s="1"/>
  <c r="D34" i="10"/>
  <c r="F34" i="10" s="1"/>
  <c r="D35" i="10"/>
  <c r="F35" i="10" s="1"/>
  <c r="D36" i="10"/>
  <c r="F36" i="10" s="1"/>
  <c r="D37" i="10"/>
  <c r="F37" i="10" s="1"/>
  <c r="D38" i="10"/>
  <c r="F38" i="10" s="1"/>
  <c r="D40" i="10"/>
  <c r="F40" i="10" s="1"/>
  <c r="D41" i="10"/>
  <c r="F41" i="10" s="1"/>
  <c r="D43" i="10"/>
  <c r="F43" i="10" s="1"/>
  <c r="D44" i="10"/>
  <c r="F44" i="10" s="1"/>
  <c r="D46" i="10"/>
  <c r="F46" i="10" s="1"/>
  <c r="D47" i="10"/>
  <c r="F47" i="10" s="1"/>
  <c r="D49" i="10"/>
  <c r="F49" i="10" s="1"/>
  <c r="D50" i="10"/>
  <c r="F50" i="10" s="1"/>
  <c r="D52" i="10"/>
  <c r="F52" i="10" s="1"/>
  <c r="D53" i="10"/>
  <c r="F53" i="10" s="1"/>
  <c r="D55" i="10"/>
  <c r="F55" i="10" s="1"/>
  <c r="D56" i="10"/>
  <c r="F56" i="10" s="1"/>
  <c r="D57" i="10"/>
  <c r="F57" i="10" s="1"/>
  <c r="D58" i="10"/>
  <c r="F58" i="10" s="1"/>
  <c r="D59" i="10"/>
  <c r="F59" i="10" s="1"/>
  <c r="D62" i="10"/>
  <c r="F62" i="10" s="1"/>
  <c r="D63" i="10"/>
  <c r="F63" i="10" s="1"/>
  <c r="D65" i="10"/>
  <c r="F65" i="10" s="1"/>
  <c r="D66" i="10"/>
  <c r="F66" i="10" s="1"/>
  <c r="D67" i="10"/>
  <c r="F67" i="10" s="1"/>
  <c r="D68" i="10"/>
  <c r="F68" i="10" s="1"/>
  <c r="D70" i="10"/>
  <c r="F70" i="10" s="1"/>
  <c r="D72" i="10"/>
  <c r="F72" i="10" s="1"/>
  <c r="D73" i="10"/>
  <c r="F73" i="10" s="1"/>
  <c r="D74" i="10"/>
  <c r="F74" i="10" s="1"/>
  <c r="D75" i="10"/>
  <c r="F75" i="10" s="1"/>
  <c r="D76" i="10"/>
  <c r="F76" i="10" s="1"/>
  <c r="D77" i="10"/>
  <c r="F77" i="10" s="1"/>
  <c r="D79" i="10"/>
  <c r="F79" i="10" s="1"/>
  <c r="D80" i="10"/>
  <c r="F80" i="10" s="1"/>
  <c r="D82" i="10"/>
  <c r="F82" i="10" s="1"/>
  <c r="D83" i="10"/>
  <c r="F83" i="10" s="1"/>
  <c r="D84" i="10"/>
  <c r="F84" i="10" s="1"/>
  <c r="D86" i="10"/>
  <c r="F86" i="10" s="1"/>
  <c r="D87" i="10"/>
  <c r="F87" i="10" s="1"/>
  <c r="D88" i="10"/>
  <c r="F88" i="10" s="1"/>
  <c r="D89" i="10"/>
  <c r="F89" i="10" s="1"/>
  <c r="D90" i="10"/>
  <c r="F90" i="10" s="1"/>
  <c r="D93" i="10"/>
  <c r="F93" i="10" s="1"/>
  <c r="D94" i="10"/>
  <c r="F94" i="10" s="1"/>
  <c r="D95" i="10"/>
  <c r="F95" i="10" s="1"/>
  <c r="D96" i="10"/>
  <c r="F96" i="10" s="1"/>
  <c r="D97" i="10"/>
  <c r="F97" i="10" s="1"/>
  <c r="D99" i="10"/>
  <c r="F99" i="10" s="1"/>
  <c r="D100" i="10"/>
  <c r="F100" i="10" s="1"/>
  <c r="D102" i="10"/>
  <c r="F102" i="10" s="1"/>
  <c r="D103" i="10"/>
  <c r="F103" i="10" s="1"/>
  <c r="D105" i="10"/>
  <c r="F105" i="10" s="1"/>
  <c r="D106" i="10"/>
  <c r="F106" i="10" s="1"/>
  <c r="D108" i="10"/>
  <c r="F108" i="10" s="1"/>
  <c r="D109" i="10"/>
  <c r="F109" i="10" s="1"/>
  <c r="D110" i="10"/>
  <c r="F110" i="10" s="1"/>
  <c r="D111" i="10"/>
  <c r="F111" i="10" s="1"/>
  <c r="D112" i="10"/>
  <c r="F112" i="10" s="1"/>
  <c r="D114" i="10"/>
  <c r="F114" i="10" s="1"/>
  <c r="D115" i="10"/>
  <c r="F115" i="10" s="1"/>
  <c r="D116" i="10"/>
  <c r="F116" i="10" s="1"/>
  <c r="D117" i="10"/>
  <c r="F117" i="10" s="1"/>
  <c r="D118" i="10"/>
  <c r="F118" i="10" s="1"/>
  <c r="D119" i="10"/>
  <c r="F119" i="10" s="1"/>
  <c r="D120" i="10"/>
  <c r="F120" i="10" s="1"/>
  <c r="D122" i="10"/>
  <c r="F122" i="10" s="1"/>
  <c r="D123" i="10"/>
  <c r="F123" i="10" s="1"/>
  <c r="D124" i="10"/>
  <c r="F124" i="10" s="1"/>
  <c r="D125" i="10"/>
  <c r="F125" i="10" s="1"/>
  <c r="D127" i="10"/>
  <c r="F127" i="10" s="1"/>
  <c r="D128" i="10"/>
  <c r="F128" i="10" s="1"/>
  <c r="D129" i="10"/>
  <c r="F129" i="10" s="1"/>
  <c r="D131" i="10"/>
  <c r="F131" i="10" s="1"/>
  <c r="D132" i="10"/>
  <c r="F132" i="10" s="1"/>
  <c r="D134" i="10"/>
  <c r="F134" i="10" s="1"/>
  <c r="D135" i="10"/>
  <c r="F135" i="10" s="1"/>
  <c r="D137" i="10"/>
  <c r="F137" i="10" s="1"/>
  <c r="D138" i="10"/>
  <c r="F138" i="10" s="1"/>
  <c r="D140" i="10"/>
  <c r="F140" i="10" s="1"/>
  <c r="D141" i="10"/>
  <c r="F141" i="10" s="1"/>
  <c r="D142" i="10"/>
  <c r="F142" i="10" s="1"/>
  <c r="D143" i="10"/>
  <c r="F143" i="10" s="1"/>
  <c r="D144" i="10"/>
  <c r="F144" i="10" s="1"/>
  <c r="D145" i="10"/>
  <c r="F145" i="10" s="1"/>
  <c r="D147" i="10"/>
  <c r="F147" i="10" s="1"/>
  <c r="D148" i="10"/>
  <c r="F148" i="10" s="1"/>
  <c r="D149" i="10"/>
  <c r="F149" i="10" s="1"/>
  <c r="D150" i="10"/>
  <c r="F150" i="10" s="1"/>
  <c r="D151" i="10"/>
  <c r="F151" i="10" s="1"/>
  <c r="D152" i="10"/>
  <c r="F152" i="10" s="1"/>
  <c r="D153" i="10"/>
  <c r="F153" i="10" s="1"/>
  <c r="D155" i="10"/>
  <c r="F155" i="10" s="1"/>
  <c r="D156" i="10"/>
  <c r="F156" i="10" s="1"/>
  <c r="D157" i="10"/>
  <c r="F157" i="10" s="1"/>
  <c r="D158" i="10"/>
  <c r="F158" i="10" s="1"/>
  <c r="D159" i="10"/>
  <c r="F159" i="10" s="1"/>
  <c r="D160" i="10"/>
  <c r="F160" i="10" s="1"/>
  <c r="D161" i="10"/>
  <c r="F161" i="10" s="1"/>
  <c r="D162" i="10"/>
  <c r="F162" i="10" s="1"/>
  <c r="D163" i="10"/>
  <c r="F163" i="10" s="1"/>
  <c r="D165" i="10"/>
  <c r="F165" i="10" s="1"/>
  <c r="D166" i="10"/>
  <c r="F166" i="10" s="1"/>
  <c r="D167" i="10"/>
  <c r="F167" i="10" s="1"/>
  <c r="D168" i="10"/>
  <c r="F168" i="10" s="1"/>
  <c r="D169" i="10"/>
  <c r="F169" i="10" s="1"/>
  <c r="D170" i="10"/>
  <c r="F170" i="10" s="1"/>
  <c r="D171" i="10"/>
  <c r="F171" i="10" s="1"/>
  <c r="D172" i="10"/>
  <c r="F172" i="10" s="1"/>
  <c r="D173" i="10"/>
  <c r="F173" i="10" s="1"/>
  <c r="D174" i="10"/>
  <c r="F174" i="10" s="1"/>
  <c r="D175" i="10"/>
  <c r="F175" i="10" s="1"/>
  <c r="D178" i="10"/>
  <c r="F178" i="10" s="1"/>
  <c r="D179" i="10"/>
  <c r="F179" i="10" s="1"/>
  <c r="D180" i="10"/>
  <c r="F180" i="10" s="1"/>
  <c r="D181" i="10"/>
  <c r="F181" i="10" s="1"/>
  <c r="D182" i="10"/>
  <c r="F182" i="10" s="1"/>
  <c r="D183" i="10"/>
  <c r="F183" i="10" s="1"/>
  <c r="D184" i="10"/>
  <c r="F184" i="10" s="1"/>
  <c r="D185" i="10"/>
  <c r="F185" i="10" s="1"/>
  <c r="D186" i="10"/>
  <c r="F186" i="10" s="1"/>
  <c r="D187" i="10"/>
  <c r="F187" i="10" s="1"/>
  <c r="D188" i="10"/>
  <c r="F188" i="10" s="1"/>
  <c r="D189" i="10"/>
  <c r="F189" i="10" s="1"/>
  <c r="D191" i="10"/>
  <c r="F191" i="10" s="1"/>
  <c r="D192" i="10"/>
  <c r="F192" i="10" s="1"/>
  <c r="D193" i="10"/>
  <c r="F193" i="10" s="1"/>
  <c r="D194" i="10"/>
  <c r="F194" i="10" s="1"/>
  <c r="D195" i="10"/>
  <c r="F195" i="10" s="1"/>
  <c r="D197" i="10"/>
  <c r="F197" i="10" s="1"/>
  <c r="D198" i="10"/>
  <c r="F198" i="10" s="1"/>
  <c r="D199" i="10"/>
  <c r="F199" i="10" s="1"/>
  <c r="D200" i="10"/>
  <c r="F200" i="10" s="1"/>
  <c r="D201" i="10"/>
  <c r="F201" i="10" s="1"/>
  <c r="D202" i="10"/>
  <c r="F202" i="10" s="1"/>
  <c r="D203" i="10"/>
  <c r="F203" i="10" s="1"/>
  <c r="D204" i="10"/>
  <c r="F204" i="10" s="1"/>
  <c r="D205" i="10"/>
  <c r="F205" i="10" s="1"/>
  <c r="D206" i="10"/>
  <c r="F206" i="10" s="1"/>
  <c r="D208" i="10"/>
  <c r="F208" i="10" s="1"/>
  <c r="D210" i="10"/>
  <c r="F210" i="10" s="1"/>
  <c r="D211" i="10"/>
  <c r="F211" i="10" s="1"/>
  <c r="D212" i="10"/>
  <c r="F212" i="10" s="1"/>
  <c r="D214" i="10"/>
  <c r="F214" i="10" s="1"/>
  <c r="D215" i="10"/>
  <c r="F215" i="10" s="1"/>
  <c r="D216" i="10"/>
  <c r="F216" i="10" s="1"/>
  <c r="D217" i="10"/>
  <c r="F217" i="10" s="1"/>
  <c r="D219" i="10"/>
  <c r="F219" i="10" s="1"/>
  <c r="D220" i="10"/>
  <c r="F220" i="10" s="1"/>
  <c r="D221" i="10"/>
  <c r="F221" i="10" s="1"/>
  <c r="D222" i="10"/>
  <c r="F222" i="10" s="1"/>
  <c r="D224" i="10"/>
  <c r="F224" i="10" s="1"/>
  <c r="D225" i="10"/>
  <c r="F225" i="10" s="1"/>
  <c r="D226" i="10"/>
  <c r="F226" i="10" s="1"/>
  <c r="D227" i="10"/>
  <c r="F227" i="10" s="1"/>
  <c r="D228" i="10"/>
  <c r="F228" i="10" s="1"/>
  <c r="D229" i="10"/>
  <c r="F229" i="10" s="1"/>
  <c r="D231" i="10"/>
  <c r="F231" i="10" s="1"/>
  <c r="D232" i="10"/>
  <c r="F232" i="10" s="1"/>
  <c r="D233" i="10"/>
  <c r="F233" i="10" s="1"/>
  <c r="D234" i="10"/>
  <c r="F234" i="10" s="1"/>
  <c r="D235" i="10"/>
  <c r="F235" i="10" s="1"/>
  <c r="D236" i="10"/>
  <c r="F236" i="10" s="1"/>
  <c r="D238" i="10"/>
  <c r="F238" i="10" s="1"/>
  <c r="D239" i="10"/>
  <c r="F239" i="10" s="1"/>
  <c r="D240" i="10"/>
  <c r="F240" i="10" s="1"/>
  <c r="D241" i="10"/>
  <c r="F241" i="10" s="1"/>
  <c r="D242" i="10"/>
  <c r="F242" i="10" s="1"/>
  <c r="D243" i="10"/>
  <c r="F243" i="10" s="1"/>
  <c r="D244" i="10"/>
  <c r="F244" i="10" s="1"/>
  <c r="D245" i="10"/>
  <c r="F245" i="10" s="1"/>
  <c r="D246" i="10"/>
  <c r="F246" i="10" s="1"/>
  <c r="D247" i="10"/>
  <c r="F247" i="10" s="1"/>
  <c r="D248" i="10"/>
  <c r="F248" i="10" s="1"/>
  <c r="D249" i="10"/>
  <c r="F249" i="10" s="1"/>
  <c r="D250" i="10"/>
  <c r="F250" i="10" s="1"/>
  <c r="D251" i="10"/>
  <c r="F251" i="10" s="1"/>
  <c r="D253" i="10"/>
  <c r="F253" i="10" s="1"/>
  <c r="D254" i="10"/>
  <c r="F254" i="10" s="1"/>
  <c r="D255" i="10"/>
  <c r="F255" i="10" s="1"/>
  <c r="D256" i="10"/>
  <c r="F256" i="10" s="1"/>
  <c r="D258" i="10"/>
  <c r="F258" i="10" s="1"/>
  <c r="D259" i="10"/>
  <c r="F259" i="10" s="1"/>
  <c r="D260" i="10"/>
  <c r="F260" i="10" s="1"/>
  <c r="D262" i="10"/>
  <c r="F262" i="10" s="1"/>
  <c r="D263" i="10"/>
  <c r="F263" i="10" s="1"/>
  <c r="D264" i="10"/>
  <c r="F264" i="10" s="1"/>
  <c r="D266" i="10"/>
  <c r="F266" i="10" s="1"/>
  <c r="D267" i="10"/>
  <c r="F267" i="10" s="1"/>
  <c r="D268" i="10"/>
  <c r="F268" i="10" s="1"/>
  <c r="D270" i="10"/>
  <c r="F270" i="10" s="1"/>
  <c r="D271" i="10"/>
  <c r="F271" i="10" s="1"/>
  <c r="D272" i="10"/>
  <c r="F272" i="10" s="1"/>
  <c r="D274" i="10"/>
  <c r="F274" i="10" s="1"/>
  <c r="D275" i="10"/>
  <c r="F275" i="10" s="1"/>
  <c r="D276" i="10"/>
  <c r="F276" i="10" s="1"/>
  <c r="D277" i="10"/>
  <c r="F277" i="10" s="1"/>
  <c r="D278" i="10"/>
  <c r="F278" i="10" s="1"/>
  <c r="D279" i="10"/>
  <c r="F279" i="10" s="1"/>
  <c r="D280" i="10"/>
  <c r="F280" i="10" s="1"/>
  <c r="D281" i="10"/>
  <c r="F281" i="10" s="1"/>
  <c r="D282" i="10"/>
  <c r="F282" i="10" s="1"/>
  <c r="D283" i="10"/>
  <c r="F283" i="10" s="1"/>
  <c r="D284" i="10"/>
  <c r="F284" i="10" s="1"/>
  <c r="D285" i="10"/>
  <c r="F285" i="10" s="1"/>
  <c r="D287" i="10"/>
  <c r="F287" i="10" s="1"/>
  <c r="D288" i="10"/>
  <c r="F288" i="10" s="1"/>
  <c r="D289" i="10"/>
  <c r="F289" i="10" s="1"/>
  <c r="D290" i="10"/>
  <c r="F290" i="10" s="1"/>
  <c r="D292" i="10"/>
  <c r="F292" i="10" s="1"/>
  <c r="D293" i="10"/>
  <c r="F293" i="10" s="1"/>
  <c r="D294" i="10"/>
  <c r="F294" i="10" s="1"/>
  <c r="D295" i="10"/>
  <c r="F295" i="10" s="1"/>
  <c r="D296" i="10"/>
  <c r="F296" i="10" s="1"/>
  <c r="D298" i="10"/>
  <c r="F298" i="10" s="1"/>
  <c r="D299" i="10"/>
  <c r="F299" i="10" s="1"/>
  <c r="D301" i="10"/>
  <c r="F301" i="10" s="1"/>
  <c r="D302" i="10"/>
  <c r="F302" i="10" s="1"/>
  <c r="D304" i="10"/>
  <c r="F304" i="10" s="1"/>
  <c r="D305" i="10"/>
  <c r="F305" i="10" s="1"/>
  <c r="D307" i="10"/>
  <c r="F307" i="10" s="1"/>
  <c r="D308" i="10"/>
  <c r="F308" i="10" s="1"/>
  <c r="D309" i="10"/>
  <c r="F309" i="10" s="1"/>
  <c r="D310" i="10"/>
  <c r="F310" i="10" s="1"/>
  <c r="D311" i="10"/>
  <c r="F311" i="10" s="1"/>
  <c r="D312" i="10"/>
  <c r="F312" i="10" s="1"/>
  <c r="D313" i="10"/>
  <c r="F313" i="10" s="1"/>
  <c r="F323" i="10" l="1"/>
  <c r="F336" i="10" s="1"/>
  <c r="F348" i="10" s="1"/>
</calcChain>
</file>

<file path=xl/sharedStrings.xml><?xml version="1.0" encoding="utf-8"?>
<sst xmlns="http://schemas.openxmlformats.org/spreadsheetml/2006/main" count="2030" uniqueCount="740">
  <si>
    <t>A00000</t>
  </si>
  <si>
    <t>A10100</t>
  </si>
  <si>
    <t>A10200</t>
  </si>
  <si>
    <t>A10300</t>
  </si>
  <si>
    <t>A10400</t>
  </si>
  <si>
    <t>A10500</t>
  </si>
  <si>
    <t>B00000</t>
  </si>
  <si>
    <t>B10100</t>
  </si>
  <si>
    <t>B10200</t>
  </si>
  <si>
    <t>B10300</t>
  </si>
  <si>
    <t>C00000</t>
  </si>
  <si>
    <t>C10100</t>
  </si>
  <si>
    <t>C10200</t>
  </si>
  <si>
    <t>C10300</t>
  </si>
  <si>
    <t>D00000</t>
  </si>
  <si>
    <t>D10100</t>
  </si>
  <si>
    <t>E00000</t>
  </si>
  <si>
    <t>E10100</t>
  </si>
  <si>
    <t>E10200</t>
  </si>
  <si>
    <t>E10300</t>
  </si>
  <si>
    <t>E10400</t>
  </si>
  <si>
    <t>E10500</t>
  </si>
  <si>
    <t>E10600</t>
  </si>
  <si>
    <t>E10700</t>
  </si>
  <si>
    <t>F00000</t>
  </si>
  <si>
    <t>F10100</t>
  </si>
  <si>
    <t>F10200</t>
  </si>
  <si>
    <t>F10300</t>
  </si>
  <si>
    <t>F10400</t>
  </si>
  <si>
    <t>F10500</t>
  </si>
  <si>
    <t>F10600</t>
  </si>
  <si>
    <t>F10700</t>
  </si>
  <si>
    <t>F10800</t>
  </si>
  <si>
    <t>F10900</t>
  </si>
  <si>
    <t>F11000</t>
  </si>
  <si>
    <t>F11100</t>
  </si>
  <si>
    <t>F11200</t>
  </si>
  <si>
    <t>F11300</t>
  </si>
  <si>
    <t>F11500</t>
  </si>
  <si>
    <t>Semaine</t>
  </si>
  <si>
    <t>B10101</t>
  </si>
  <si>
    <t>B10102</t>
  </si>
  <si>
    <t>B10201</t>
  </si>
  <si>
    <t>B10202</t>
  </si>
  <si>
    <t>C10201</t>
  </si>
  <si>
    <t>C10202</t>
  </si>
  <si>
    <t>C10400</t>
  </si>
  <si>
    <t>C10500</t>
  </si>
  <si>
    <t>C10600</t>
  </si>
  <si>
    <t>C10700</t>
  </si>
  <si>
    <t>C10701</t>
  </si>
  <si>
    <t>C10702</t>
  </si>
  <si>
    <t>C10800</t>
  </si>
  <si>
    <t>C10801</t>
  </si>
  <si>
    <t>C10802</t>
  </si>
  <si>
    <t>C10900</t>
  </si>
  <si>
    <t>D10101</t>
  </si>
  <si>
    <t>D10102</t>
  </si>
  <si>
    <t>C11100</t>
  </si>
  <si>
    <t>C11200</t>
  </si>
  <si>
    <t>F10000</t>
  </si>
  <si>
    <t>F11600</t>
  </si>
  <si>
    <t>F11700</t>
  </si>
  <si>
    <t>F11800</t>
  </si>
  <si>
    <t>F11900</t>
  </si>
  <si>
    <t>F12000</t>
  </si>
  <si>
    <t>F12100</t>
  </si>
  <si>
    <t>F12200</t>
  </si>
  <si>
    <t>F12300</t>
  </si>
  <si>
    <t>F12400</t>
  </si>
  <si>
    <t>F12500</t>
  </si>
  <si>
    <t>G00000</t>
  </si>
  <si>
    <t>G10100</t>
  </si>
  <si>
    <t>G10200</t>
  </si>
  <si>
    <t>G10300</t>
  </si>
  <si>
    <t xml:space="preserve">Démolition d'ouvrages de toutes natures en maçonnerie de moëllons  </t>
  </si>
  <si>
    <t>à l'aide d'engin mécanique</t>
  </si>
  <si>
    <t>à la main</t>
  </si>
  <si>
    <t>A10101</t>
  </si>
  <si>
    <t>A10102</t>
  </si>
  <si>
    <t xml:space="preserve">Démolition d'ouvrage en  béton armé  de toutes natures </t>
  </si>
  <si>
    <t>A10201</t>
  </si>
  <si>
    <t>A10202</t>
  </si>
  <si>
    <t>A10301</t>
  </si>
  <si>
    <t>A10302</t>
  </si>
  <si>
    <t>A10600</t>
  </si>
  <si>
    <t xml:space="preserve">Repiquage d'enduit sur une profondeur moyenne de 0,01 m au marteau à aiguilles </t>
  </si>
  <si>
    <t xml:space="preserve">Repiquage à vif au marteau à aiguilles de parois d'ouvrage en béton sur une profondeur moyenne de 0,015 m  </t>
  </si>
  <si>
    <t>Démolition de maçonneries granit exécutée en percement de mur comprenant exécution préalable de trous à la perforatrice sur parement pour limiter les arrachements</t>
  </si>
  <si>
    <t>A10700</t>
  </si>
  <si>
    <t>A10701</t>
  </si>
  <si>
    <t>A10702</t>
  </si>
  <si>
    <t>A10800</t>
  </si>
  <si>
    <t>A10900</t>
  </si>
  <si>
    <t>A10901</t>
  </si>
  <si>
    <t>A10902</t>
  </si>
  <si>
    <t>Démolition d'enduits de toutes natures, dégradations des joints</t>
  </si>
  <si>
    <t>A11100</t>
  </si>
  <si>
    <t>A11101</t>
  </si>
  <si>
    <t>A11102</t>
  </si>
  <si>
    <t>Sciage de béton armé ou non pour ouverture de baie dans voile béton comprenant découpe avec précautions de non détérioration d'ouvrages existants</t>
  </si>
  <si>
    <t>de 0.00 m à 0.10 m d'épaisseur</t>
  </si>
  <si>
    <t>de 0.10 m à 0.20 m d'épaisseur</t>
  </si>
  <si>
    <t>de 0.20 m à 0.40 m d'épaisseur</t>
  </si>
  <si>
    <t>de 0.40 m à 0.60 m d'épaisseur</t>
  </si>
  <si>
    <t>A11200</t>
  </si>
  <si>
    <t>A11000</t>
  </si>
  <si>
    <t>A11001</t>
  </si>
  <si>
    <t>A11002</t>
  </si>
  <si>
    <t>A11003</t>
  </si>
  <si>
    <t>A11004</t>
  </si>
  <si>
    <t xml:space="preserve"> 0.00 m &lt; longueur &lt; 40 m</t>
  </si>
  <si>
    <t xml:space="preserve"> longueur &gt; 40 m</t>
  </si>
  <si>
    <t>Même travail qu'au prix A11000 mais au sol, pour dalle ou dallage béton, armé ou non, jusqu'à 15 cm d'épaisseur</t>
  </si>
  <si>
    <t>A11201</t>
  </si>
  <si>
    <t>A11202</t>
  </si>
  <si>
    <t>A11203</t>
  </si>
  <si>
    <t>A11204</t>
  </si>
  <si>
    <t>A11205</t>
  </si>
  <si>
    <t>Carottage dans voile béton ou plancher jusque 15 cm d'épaisseur compris mise en position</t>
  </si>
  <si>
    <t>jusque 70 mm de diamètre</t>
  </si>
  <si>
    <t>de 71 à 100 mm de diamètre</t>
  </si>
  <si>
    <t>de 100 mm à 150 mm de diamètre</t>
  </si>
  <si>
    <t>de 150 mm à 200 mm de diamètre</t>
  </si>
  <si>
    <t>de 400 mm de diamètre</t>
  </si>
  <si>
    <t>A11300</t>
  </si>
  <si>
    <t>A11400</t>
  </si>
  <si>
    <t>A11401</t>
  </si>
  <si>
    <t>A11402</t>
  </si>
  <si>
    <t>A11500</t>
  </si>
  <si>
    <t>A11501</t>
  </si>
  <si>
    <t>A11502</t>
  </si>
  <si>
    <t>A11301</t>
  </si>
  <si>
    <t>A11302</t>
  </si>
  <si>
    <t>A11600</t>
  </si>
  <si>
    <t>A11601</t>
  </si>
  <si>
    <t>A11602</t>
  </si>
  <si>
    <t>Idem A11300 avec peinture au plomb</t>
  </si>
  <si>
    <t>Idem A1140 avec peinture au plomb</t>
  </si>
  <si>
    <t>Idem A11500 avec peinture au plomb</t>
  </si>
  <si>
    <t>A11700</t>
  </si>
  <si>
    <t>A11701</t>
  </si>
  <si>
    <t>A11702</t>
  </si>
  <si>
    <t>A11800</t>
  </si>
  <si>
    <t>A11801</t>
  </si>
  <si>
    <t>A11802</t>
  </si>
  <si>
    <t>A11900</t>
  </si>
  <si>
    <t>Sciage de cloisons telles que définies en A11300, A11400, et A11500 pour ouverture de baie comprenant découpe, évacuation des gravats, précautions de non détérioration d'ouvrages existants</t>
  </si>
  <si>
    <t>Démolition de plafond au plâtre y compris le lattage ou autre nature de support, l'arrachage des pointes et l'évacuation des gravats</t>
  </si>
  <si>
    <t>A12000</t>
  </si>
  <si>
    <t>A12100</t>
  </si>
  <si>
    <t>Dépose de parquets bois y compris les lambourdes, plinthes ou stylobats :</t>
  </si>
  <si>
    <t>dépose soignée en vue de réemploi, stockage sur le lieu d'emploi</t>
  </si>
  <si>
    <t>Dépose de plafond suspendu comprenant : dépose du placage, des ossatures primaires et secondaires, des cornières de rive, des suspentes, etc..</t>
  </si>
  <si>
    <t>dépose soignée en vue de réemploi, stockage au lieu d'emploi</t>
  </si>
  <si>
    <t xml:space="preserve">Découpe au chalumeau oxyacétylénique d'anciennes ferrures, ancrages, tige de fixation, etc... y compris toutes les protections nécessaires pour éviter de détériorer les surfaces avoisinantes, l'évacuation de toutes les chutes, dégarnissage des ferrures </t>
  </si>
  <si>
    <t>Dépose de clôture existante comprenant : enlèvement du grillage et fils support ou des plaques béton, des réseaux barbelés sur bavolets, des poteaux en béton armé et évacuation à la décharge.</t>
  </si>
  <si>
    <t>Terrassements en pleine masse dans terrain de toute nature y compris terre végétale, exécutés à l'engin mécanique avec finition à la main, chargement des déblais, ou mise en stock et évacuation</t>
  </si>
  <si>
    <t>Terrassement en tranchée dans terrain de toute nature exécuté à l'engin mécanique avec finition à la main, remblai soigné compacté de la tranchée, évacuation des matériaux impropres au remblaiement et des excédents à la décharge</t>
  </si>
  <si>
    <t>Terrassement en puits à l'engin mécanique dans terrain de toute nature, évacuation des excédents à la décharge, finition à la main</t>
  </si>
  <si>
    <t>Terrassement en tranchée dito au prix C10200 mais pour travaux exécutés à la main</t>
  </si>
  <si>
    <t>Terrassement en puits dito au prix C10400 pour travaux exécutés à la main</t>
  </si>
  <si>
    <t>à l'aide d'un engin mécanique</t>
  </si>
  <si>
    <t>C11000</t>
  </si>
  <si>
    <t>C11001</t>
  </si>
  <si>
    <t>C11002</t>
  </si>
  <si>
    <t>C11003</t>
  </si>
  <si>
    <t xml:space="preserve">Fourniture et mise en oeuvre de matériaux de carrière  y compris compactage </t>
  </si>
  <si>
    <t>tout-venant 0/31,5 à 0/40</t>
  </si>
  <si>
    <t>pierre cassée 20/40</t>
  </si>
  <si>
    <t>sable de carrière</t>
  </si>
  <si>
    <t>Fourniture et mise en place de grillage avertisseur plastique aux couleurs conventionnelles dans les tranchées posé sur fourreaux</t>
  </si>
  <si>
    <t xml:space="preserve">Sciage d'enrobé dense de toute épaisseur </t>
  </si>
  <si>
    <t>D10103</t>
  </si>
  <si>
    <t>D10104</t>
  </si>
  <si>
    <t>D10105</t>
  </si>
  <si>
    <t>D10200</t>
  </si>
  <si>
    <t>D10201</t>
  </si>
  <si>
    <t>D10202</t>
  </si>
  <si>
    <t>D10300</t>
  </si>
  <si>
    <t>D10301</t>
  </si>
  <si>
    <t>D10302</t>
  </si>
  <si>
    <t>D10400</t>
  </si>
  <si>
    <t>D10401</t>
  </si>
  <si>
    <t>D10402</t>
  </si>
  <si>
    <t>D10500</t>
  </si>
  <si>
    <t>D10501</t>
  </si>
  <si>
    <t>D10502</t>
  </si>
  <si>
    <t xml:space="preserve">Fourniture et pose de treillis soudés dans ouvrages en béton armé </t>
  </si>
  <si>
    <t>quantités inférieures à 50 kg</t>
  </si>
  <si>
    <t>quantités égales et supérieures à 50 kg</t>
  </si>
  <si>
    <t>Fourniture et mise en place d'acier H.A. pour armatures soudable ou non, pour tout ouvrage en béton y compris toutes sujétions de façonnage, ligatures, transport et mise en oeuvre.</t>
  </si>
  <si>
    <t>Coffrage pour " parement ordinaire " en bois ou métallique exécuté pour tous ouvrages en béton</t>
  </si>
  <si>
    <t>Coffrage pour " parement soigné " en bois ou métallique exécuté pour tous ouvrages en béton</t>
  </si>
  <si>
    <t>D10600</t>
  </si>
  <si>
    <t>D10700</t>
  </si>
  <si>
    <t>D10800</t>
  </si>
  <si>
    <t>D10900</t>
  </si>
  <si>
    <t>D10901</t>
  </si>
  <si>
    <t>D10902</t>
  </si>
  <si>
    <t>D11000</t>
  </si>
  <si>
    <t>D11100</t>
  </si>
  <si>
    <t>Construction de regard de branchement eaux usées ou eaux pluviales en béton de 0,60 x 0,60 m mini intérieures et 0,60 m mini de profondeur au fil d'eau avec joints d'étanchéité pour raccords et superposition comprenant tous les terrassements et l'évacuation</t>
  </si>
  <si>
    <t>Identique au prix D10500 mais pour surfaces courbes</t>
  </si>
  <si>
    <t>Béton prêt à l'emploi pour ouvrages divers non armés - classe  B20</t>
  </si>
  <si>
    <t>Béton prêt à l'emploi pour ouvrages divers en béton armé - classe  B25</t>
  </si>
  <si>
    <t>Plus ou moins-value au prix D11000 par décimètre de profondeur en plus ou en moins des 0,60 m, ce prix comprend la paroi béton, les terrassements,  et l'évacuation des déblais excédentaires correspondants</t>
  </si>
  <si>
    <t>D11200</t>
  </si>
  <si>
    <t>D11300</t>
  </si>
  <si>
    <t>D11400</t>
  </si>
  <si>
    <t>D11500</t>
  </si>
  <si>
    <t>D11501</t>
  </si>
  <si>
    <t>D11502</t>
  </si>
  <si>
    <t>D11503</t>
  </si>
  <si>
    <t>D11504</t>
  </si>
  <si>
    <t>tampon fonte ductile classe  400 type PONT A MOUSSON ou équivalent pour regard  y compris scellement</t>
  </si>
  <si>
    <t>tampon fonte ductile étanche classe 250 ou 400 type PONT A MOUSSON ou équivalent pour regard  y compris scellement</t>
  </si>
  <si>
    <t>de 0,07 m</t>
  </si>
  <si>
    <t>de 0,10 m</t>
  </si>
  <si>
    <t>de 0,15 m</t>
  </si>
  <si>
    <t>de 0,20 m</t>
  </si>
  <si>
    <t>Plus value au prix D11000 pour tampon étanche</t>
  </si>
  <si>
    <t>D11600</t>
  </si>
  <si>
    <t>D11601</t>
  </si>
  <si>
    <t>D11602</t>
  </si>
  <si>
    <t>D11603</t>
  </si>
  <si>
    <t>D11700</t>
  </si>
  <si>
    <t>D11701</t>
  </si>
  <si>
    <t>D11702</t>
  </si>
  <si>
    <t>D11800</t>
  </si>
  <si>
    <t>D11801</t>
  </si>
  <si>
    <t>D11802</t>
  </si>
  <si>
    <t>D11900</t>
  </si>
  <si>
    <t>D11901</t>
  </si>
  <si>
    <t>D11902</t>
  </si>
  <si>
    <t>Chape rapportée au mortier de ciment dosée à 450 kg de ciment, épaisseur 0,02/0,025, y compris application d'un produit d'accrochage type SIKALATEX, finition talochage soigné, bouchardage ou striage , et sujétions de joints de rupture éventuelle</t>
  </si>
  <si>
    <t>Plus-value au prix D11900 par cm d'épaisseur supplémentaire</t>
  </si>
  <si>
    <t>D12000</t>
  </si>
  <si>
    <t>D12001</t>
  </si>
  <si>
    <t>D12002</t>
  </si>
  <si>
    <t>D12100</t>
  </si>
  <si>
    <t>D12200</t>
  </si>
  <si>
    <t>D12300</t>
  </si>
  <si>
    <t>D12400</t>
  </si>
  <si>
    <t>D12500</t>
  </si>
  <si>
    <t>D12501</t>
  </si>
  <si>
    <t>D12502</t>
  </si>
  <si>
    <t>D12600</t>
  </si>
  <si>
    <t>D12700</t>
  </si>
  <si>
    <t>Exécution de dégrossi sur mur en maçonnerie pour redressement du parement de 0,015 m d'épaisseur moyenne</t>
  </si>
  <si>
    <t>Fourniture et mise en place y compris fixations de grillage pour dégrossi ou enduit sur maçonneries.</t>
  </si>
  <si>
    <t>Enduit projeté monocouche finition taloché fin</t>
  </si>
  <si>
    <t>Enduit intérieur au mortier bâtard (2 couches) finition taloché fin ou lissage</t>
  </si>
  <si>
    <t>Rebouchage de fissures au ciment y compris le dégradage pour travaux exécutés dans bâtiments</t>
  </si>
  <si>
    <t>incorporation d'adjuvant SIKA ou équivalent dans chape, dégrossi ou enduit (adhérence, farinage, étanchéité)</t>
  </si>
  <si>
    <t>D12800</t>
  </si>
  <si>
    <t>D12900</t>
  </si>
  <si>
    <t>D13000</t>
  </si>
  <si>
    <t>D13100</t>
  </si>
  <si>
    <t>D13101</t>
  </si>
  <si>
    <t>D13102</t>
  </si>
  <si>
    <t>D13103</t>
  </si>
  <si>
    <t>D13104</t>
  </si>
  <si>
    <t>D13105</t>
  </si>
  <si>
    <t>D13200</t>
  </si>
  <si>
    <t>D13300</t>
  </si>
  <si>
    <t>D13400</t>
  </si>
  <si>
    <t>D13500</t>
  </si>
  <si>
    <t>D13600</t>
  </si>
  <si>
    <t>Fourniture et mise en oeuvre de revêtement époxydique à très haute résistance chimique, résistant aux hydrocarbures, de type SIKAFLOOR 380 ou équivalent, conformément aux recommandations de la fiche descriptive du fabricant SIKA</t>
  </si>
  <si>
    <t>Repiquage de béton, traitement des armatures de béton armé avec application d'un revêtement anti-corrosion de type SIKATOP ARMATEC 108 de chez SIKA ou équivalent et rebouchage des trous et épaufrures par mortiers compatibles avec le revêtement anti-corrosion</t>
  </si>
  <si>
    <t>D13601</t>
  </si>
  <si>
    <t>D13602</t>
  </si>
  <si>
    <t>D13603</t>
  </si>
  <si>
    <t>D13604</t>
  </si>
  <si>
    <t>D13605</t>
  </si>
  <si>
    <t>D13606</t>
  </si>
  <si>
    <t>D13700</t>
  </si>
  <si>
    <t>D13800</t>
  </si>
  <si>
    <t>de 0,05 m</t>
  </si>
  <si>
    <t>de 0,08 m</t>
  </si>
  <si>
    <t>monomur de 0,30 m d'épais</t>
  </si>
  <si>
    <t>D13900</t>
  </si>
  <si>
    <t>D14000</t>
  </si>
  <si>
    <t>D14100</t>
  </si>
  <si>
    <t>Etanchéité sur soubassement enterré 2 couches de brai de pétrole</t>
  </si>
  <si>
    <t>E10101</t>
  </si>
  <si>
    <t>E10102</t>
  </si>
  <si>
    <t>E10103</t>
  </si>
  <si>
    <t>E10104</t>
  </si>
  <si>
    <t>E10105</t>
  </si>
  <si>
    <t>E10106</t>
  </si>
  <si>
    <t>E10107</t>
  </si>
  <si>
    <t>E10108</t>
  </si>
  <si>
    <t>E10109</t>
  </si>
  <si>
    <t>E10110</t>
  </si>
  <si>
    <t>E10111</t>
  </si>
  <si>
    <t>E10112</t>
  </si>
  <si>
    <t xml:space="preserve">Fourniture et pose de carrelage en grès cérame y compris mortier de pose, de </t>
  </si>
  <si>
    <t>E10201</t>
  </si>
  <si>
    <t>E10202</t>
  </si>
  <si>
    <t>E10601</t>
  </si>
  <si>
    <t>E10602</t>
  </si>
  <si>
    <t>Fourniture et pose de plinthes de 10 en grès cérame y compris mortier de pose</t>
  </si>
  <si>
    <t>longueur inférieure à 25 m</t>
  </si>
  <si>
    <t>longueur égale et supérieure à 25 m</t>
  </si>
  <si>
    <t>Pose de plinthes rampantes ou à crémaillères pour escaliers, en carreaux de grès cérame 100 x 100mm</t>
  </si>
  <si>
    <t>Fourniture et pose de faïence blanche ou ivoire (pose à la colle) dim. Maxi 300 x 300mm</t>
  </si>
  <si>
    <t>Plus-value au prix E10100 et E10200 pour surface antidérapante</t>
  </si>
  <si>
    <t>Plus-value aux prix E10100 et E10200 pour façon de revêtement d'escalier, avec nez de marche antidérapant (marche et contremarches)</t>
  </si>
  <si>
    <t>E10800</t>
  </si>
  <si>
    <t>E10900</t>
  </si>
  <si>
    <t>E11000</t>
  </si>
  <si>
    <t>E11100</t>
  </si>
  <si>
    <t>E11200</t>
  </si>
  <si>
    <t>E11300</t>
  </si>
  <si>
    <t>E11400</t>
  </si>
  <si>
    <t>Fourniture et pose de faïence couleur (pose à la colle)  dim maxi 300 x 300</t>
  </si>
  <si>
    <t>Fourniture et pose de plinthes à gorge 10x20 en grès cérame y compris éléments d'angle</t>
  </si>
  <si>
    <t>Fourniture et pose de couvre joint à clipser INOX en élévation</t>
  </si>
  <si>
    <t>Fourniture et pose de joint de dilatation INOX au sol</t>
  </si>
  <si>
    <t>Arrachage de revêtement de sol collé et évacuation</t>
  </si>
  <si>
    <t>Réalisation de revêtement d'étanchéité en mortier à base de résines de synthèse, dans locaux humides</t>
  </si>
  <si>
    <t>Fourniture et pose d'éléments d'angle saillant ou rentrant, arrondis en grès émaillé</t>
  </si>
  <si>
    <t>Plus value aux prix E10100 et E10200 et E10600 pour réalisation de joints à la résine époxy</t>
  </si>
  <si>
    <t>Fourniture et pose de poteaux de clôture en béton armé, section 0,14 x 0,14, compris massif de fondation de 0.50x0.50x0.80 m</t>
  </si>
  <si>
    <t>de 2,00 m de hauteur hors sol quantité inférieure à 50 m</t>
  </si>
  <si>
    <t>de 2.50 m de hauteur hors sol,  quantité inférieure à 50 m</t>
  </si>
  <si>
    <t>de 2.50 m de hauteur hors sol, quantité supérieure ou égale à 50 m</t>
  </si>
  <si>
    <t>pour quantité inférieure à 50 m</t>
  </si>
  <si>
    <t>pour quantité supérieure ou égale à 50 m</t>
  </si>
  <si>
    <t>Jambe de force pour poteau 0,14 x 0,14 y compris massif de fondation de 0.50x0.50x0.50 m</t>
  </si>
  <si>
    <t>Fourniture et pose de plaques de béton préfabriquées pour clôtures pleines compris réglage, exécution des joints</t>
  </si>
  <si>
    <t>Fourniture et pose de grillage simple torsion galvanisé plastifié, fil de diamètre 3.2 mm, à maille de 50 mm posé sur 5 ou 6 rangs de fils porteurs  INOX, y compris raidisseur INOX  et fixation par agrafes INOX</t>
  </si>
  <si>
    <t>de 2.00 mètres de hauteur quantité inférieure à 50 m</t>
  </si>
  <si>
    <t>Fourniture et pose de profils de couronnement béton de plaques de clôture pleine</t>
  </si>
  <si>
    <t>Fourniture et pose de 5 rangs de ronces artificielles galvanisées fixées sur bavolets y compris tendeurs galvanisés</t>
  </si>
  <si>
    <t xml:space="preserve">Fourniture et pose de clôture de 1.00 m de haut, de type SNCF, composée d'éléments béton de 2.00 m à barreaudage vertical et poteaux de soutien de 0.12 m x 0.12 m. </t>
  </si>
  <si>
    <t>Fourniture et pose d'un portail galvanisé, grillagé de 1,75 m de haut par 2,50 m de large, les poteaux auront pour section 10 X 10 cm, deux vantaux de même largeur avec système de fermeture muni de trois clés, Bloquage d'un vantail par baionnette,</t>
  </si>
  <si>
    <t>Fourniture et pose de clôture de type panneaux soudés de couleur blanche ou verte poteaux compris</t>
  </si>
  <si>
    <t>de 1,20 m de haut pour quantité  inférieure  à 50 m</t>
  </si>
  <si>
    <t>de 1,20 m de haut pour quantité supérieure à 50 m</t>
  </si>
  <si>
    <t>de 1,60 m de haut pour quantité  inférieure à 50 m</t>
  </si>
  <si>
    <t>de 1,60 m de haut pour quantité supérieure à 50 m</t>
  </si>
  <si>
    <t>de 2,60 m de haut pour quantité  inférieure  à  50 m</t>
  </si>
  <si>
    <t>de 2,60 m de haut pour quantité supérieure à 50 m</t>
  </si>
  <si>
    <t>Fourniture et pose de bavolets sur poteaux de clôture en panneaux soudés</t>
  </si>
  <si>
    <t>Fourniture et pose de plaque de soubassement béton sur les clôtures type panneaux soudés</t>
  </si>
  <si>
    <t>de 1,25 m de haut</t>
  </si>
  <si>
    <t>de 1,75 m de haut</t>
  </si>
  <si>
    <t>de 2,00 m de haut</t>
  </si>
  <si>
    <t xml:space="preserve">Fourniture et pose  portail pivotant  à 2 vantaux de 3,00 m de large </t>
  </si>
  <si>
    <t>de 1,25 m de haut  hors sol (section des poteaux 60 X 60 mm)</t>
  </si>
  <si>
    <t>de 1,50 m de haut  hors sol (section des poteaux 80 X 80 mm)</t>
  </si>
  <si>
    <t>de 2,00 m de haut hors sol (section des poteaux 100 X 100 mm)</t>
  </si>
  <si>
    <t xml:space="preserve">Fourniture et pose  portail pivotant à 2 vantaux de 3,50 m de large pour clôture de type panneaux soudés ou autres couleur blanche ou verte, Remplissage par maille carrée 50 X 50 mm </t>
  </si>
  <si>
    <t>de 2,00 m hors sol (section des poteaux 100 X 100 mm)</t>
  </si>
  <si>
    <t xml:space="preserve">Fourniture et pose  portail pivotant à 2 vantaux de 4,00 m de large </t>
  </si>
  <si>
    <t xml:space="preserve">Fourniture et pose  portail pivotant à 2 vantaux de 5,00 m de large </t>
  </si>
  <si>
    <t>de 2,00 m de haut  hors sol (section des poteaux 100 X 100 mm)</t>
  </si>
  <si>
    <t xml:space="preserve">Fourniture et pose d'un portail de 6 mètres de large galvanisé à deux vantaux égaux  </t>
  </si>
  <si>
    <t>Fourniture et pose d'une clôture type voiries autoroutières et ferroviaire de 2,50 m de haut y compris poteaux supports, Finition plastifié vert sur galvanisation,</t>
  </si>
  <si>
    <t>Fourniture et pose de barreaudage de fenêtre constitué de barreaux verticaux et horizontaux pleins soudés diamètre 20 mm espacés au plus de 11 cm, fixés par scellement dans les tableaux</t>
  </si>
  <si>
    <t>Fourniture et pose de clôture en panneaux rigides double fils 8/6/8mm électro-soudé, acier galvanisé Classe D, hauteur = 2,63m, type "KOLOSS 868 PREMIUM" avec bloqueurs XXL, y compris poteaux aluminium à double feuillure plastifié par thermolaquage électrostatique au polyester, type "KOLOSS 1000A" - Vert ou blanc</t>
  </si>
  <si>
    <t>Fourniture et pose d'un portillon 1 vantail, dimensions L=2000 H=2100mm, y compris poteaux tube de 100x100, cadre en tube 60x60, barreaudage vertical en tube diam 26,9 espacés tous les 110mm, serrure avec ensemble béquille et canon européen 3 clés</t>
  </si>
  <si>
    <t>Fourniture et pose de claustra galvanisé, thermolaqué de dimension 3200*1700, pourtour en tube et remplissage en tôle perforée épaisseur 2mm</t>
  </si>
  <si>
    <t>Fourniture et pose d'un portail coulissant, longueur 3,30m, ht=2,15m, traverse basse en tube 100*60, montants en tube 60*60, remplissage en tôle en partie basse (h=400mm), barreaudage en tube diam 26,9mm espacés tous les 110mm, pointes de lance au-dessus de la traverse haute, butée d'arrêt caoutchouc, rail soudé sur fer plat. L'ensemble galvanisé à chaud, thermolaqué. Serrure par ouverture coulissante à serrure européen</t>
  </si>
  <si>
    <t>Mise en place de clôture provisoire réalisée en barrière Heras  de 2 M Ht compris plots béton, colliers, jambe de force et de concertinas en tête</t>
  </si>
  <si>
    <t>Fourniture et pose d'un portail pivotant à deux vantaux égaux hauteur de 3 m compris le bavolet - passage de 3,50 m - cadre de 60x60 mm, remplissage barreaudage 40x27mm – Bavolet incliné vers l'extérieur supportant un rang de concertinas inox 304 L de 700 mm de diamètre – Poteaux à sceller 140x140 avec gonds réglables - verrou cadenassable – butée centrale scellée - arrêts de portail pour le maintien en position ouverte – l'ensemble galvanisé à chaud et thermo laqué vert.</t>
  </si>
  <si>
    <t>Fourniture et pose d'une clôture de 3 m de hauteur compris le bavolet – dalle de soubassement de 0,5m de haut  – remplissage en panneaux de treillis soudés anti-escalade avec maille de prison 76x12,5 mm et de 1,94 m de haut – fil vert de 4 mm galvanisé et thermo laqué vert – poteau bavolet Koloss 1000A en aluminium thermo laqué vert espacé de 2,50 m scellés compris accessoires</t>
  </si>
  <si>
    <t>Fourniture et pose de concertina INOX type RW22 diamètre 700 mm en inox 304L porté par 2 fils INOX de diamètre 2.7 mm et un câble INOX de diamètre 5 mm placé à l'intérieur y compris tendeurs INOX.</t>
  </si>
  <si>
    <t xml:space="preserve">Dépose de concertinas déroulés en pied de clôture, y compris végétation prise à l’intérieur et évacuation en décharge </t>
  </si>
  <si>
    <t>2 rangs superposés</t>
  </si>
  <si>
    <t>Fourniture et pose de poteaux tube diam = 50mm pour grillage hauteur 2,00m hors sol, compris 5 linguets, l’ensemble galvanisé thermolaqué vert</t>
  </si>
  <si>
    <t>Fourniture et pose de jambe de force en tube diam = 50mm, longueur 2,50m, compris ensemble de fixation, l’ensemble galvanisé thermolaqué vert</t>
  </si>
  <si>
    <t>F10101</t>
  </si>
  <si>
    <t>F10102</t>
  </si>
  <si>
    <t>Plus value au prix F10100 pour poteau équipé d'un bavolet de longueur 0.50 m</t>
  </si>
  <si>
    <t>F10601</t>
  </si>
  <si>
    <t>F10602</t>
  </si>
  <si>
    <t>F11501</t>
  </si>
  <si>
    <t>F11502</t>
  </si>
  <si>
    <t>F11503</t>
  </si>
  <si>
    <t>F12001</t>
  </si>
  <si>
    <t>F12002</t>
  </si>
  <si>
    <t>F12003</t>
  </si>
  <si>
    <t>F12600</t>
  </si>
  <si>
    <t>F12700</t>
  </si>
  <si>
    <t>F12800</t>
  </si>
  <si>
    <t>F12900</t>
  </si>
  <si>
    <t>F13000</t>
  </si>
  <si>
    <t>F13100</t>
  </si>
  <si>
    <t>F13200</t>
  </si>
  <si>
    <t>F13300</t>
  </si>
  <si>
    <t>Mise à disposition de personnel ouvrier muni de son outillage pour travaux particuliers</t>
  </si>
  <si>
    <t>Mise à disposition d'un engin de levage possibilité 2 tonnes hauteur 10 mètres compris conducteur et appareillage</t>
  </si>
  <si>
    <t>première heure y compris frais d'amenée au chantier</t>
  </si>
  <si>
    <t>heures suivantes</t>
  </si>
  <si>
    <t>Mise à disposition d'un camion 3,5 tonnes compris chauffeur</t>
  </si>
  <si>
    <t>Etude menée par bureau d'étude spécialisé</t>
  </si>
  <si>
    <t xml:space="preserve">Essais d'étanchéité de réseau </t>
  </si>
  <si>
    <t>Amenée et repli d'échafaudage</t>
  </si>
  <si>
    <t>Amenée et repli d'une nacelle en location avec chauffeur</t>
  </si>
  <si>
    <t>Location d'une nacelle avec chauffeur pouvant atteindre</t>
  </si>
  <si>
    <t>17,00 m de hauteur</t>
  </si>
  <si>
    <t>22,00 m de hauteur</t>
  </si>
  <si>
    <t>28,00 m de hauteur</t>
  </si>
  <si>
    <t xml:space="preserve">Réunion d'inspection de prévention préalable </t>
  </si>
  <si>
    <t>Fourniture et pose de filet câblé noué PE diamètre 2,5 mm MC 100 mm</t>
  </si>
  <si>
    <t>G10400</t>
  </si>
  <si>
    <t>G10500</t>
  </si>
  <si>
    <t>G10600</t>
  </si>
  <si>
    <t>G10700</t>
  </si>
  <si>
    <t>G10800</t>
  </si>
  <si>
    <t>G10900</t>
  </si>
  <si>
    <t>G10901</t>
  </si>
  <si>
    <t>G10902</t>
  </si>
  <si>
    <t>G10903</t>
  </si>
  <si>
    <t>40,00 m de hauteur</t>
  </si>
  <si>
    <t>G10904</t>
  </si>
  <si>
    <t>G11000</t>
  </si>
  <si>
    <t>G11100</t>
  </si>
  <si>
    <t>G11200</t>
  </si>
  <si>
    <t>Fourniture et mise à disposition pendant la durée du chantier, installation et repliement de protections</t>
  </si>
  <si>
    <t>toile sur plan vertical, horizontal ou incliné pour protection des ouvrages et des mobiliers y compris ossature et fixation</t>
  </si>
  <si>
    <t>barrières de chantier, hauteur 2m sur plots amovibles</t>
  </si>
  <si>
    <t>Mise à disposition pendant la durée de chantier, de signalisation, installation et repliement compris:</t>
  </si>
  <si>
    <t>film polyane 150μm fixé par bande adhésive ou autres suggestions</t>
  </si>
  <si>
    <t>chaînes en PVC de couleur rouge et blanche (25m)</t>
  </si>
  <si>
    <t>Balises réfléchissants</t>
  </si>
  <si>
    <t>Lanterne</t>
  </si>
  <si>
    <t>Fléchage « Travaux »</t>
  </si>
  <si>
    <t>de 2,00 m de hauteur hors sol quantité supérieure à 50 m</t>
  </si>
  <si>
    <t>Plus-value aux prix F10100 pour poteaux comportant des feuillures pouvant recevoir des dalles pleines</t>
  </si>
  <si>
    <t>de 2.00 mètres de hauteur quantité supérieure à 50 m</t>
  </si>
  <si>
    <t>de 2.50 mètres de hauteur, quantité inférieure à 50 m</t>
  </si>
  <si>
    <t>de 2,50 mètres de hauteur, quantité supérieure à 50 m</t>
  </si>
  <si>
    <t>pour quantité inférieure à 50 m  posée</t>
  </si>
  <si>
    <t>pour quantité comprise entre 50 et 150 m posée</t>
  </si>
  <si>
    <t>pour quantité supérieure à 150 m posée</t>
  </si>
  <si>
    <t>de 2,00 m de haut pour quantité inférieure à 50 m</t>
  </si>
  <si>
    <t>de 2,00 m de haut pour quantité supérieure à 50 m</t>
  </si>
  <si>
    <t>de 3,00 m de haut pour quantité  inférieure  à  50 m</t>
  </si>
  <si>
    <t>de 3,00 m de haut pour quantité supérieure à 50 m</t>
  </si>
  <si>
    <t xml:space="preserve">Fourniture et pose  d'un portillon de 1,00 m de large pour clôture de type panneaux soudés de couleur blanche ou verte </t>
  </si>
  <si>
    <t>F10301</t>
  </si>
  <si>
    <t>F10302</t>
  </si>
  <si>
    <t>F10303</t>
  </si>
  <si>
    <t>F10501</t>
  </si>
  <si>
    <t>F10502</t>
  </si>
  <si>
    <t>F10503</t>
  </si>
  <si>
    <t>F10504</t>
  </si>
  <si>
    <t>F11101</t>
  </si>
  <si>
    <t>F11102</t>
  </si>
  <si>
    <t>F11103</t>
  </si>
  <si>
    <t>F11104</t>
  </si>
  <si>
    <t>F11504</t>
  </si>
  <si>
    <t>F11505</t>
  </si>
  <si>
    <t>F11506</t>
  </si>
  <si>
    <t>F11507</t>
  </si>
  <si>
    <t>F11508</t>
  </si>
  <si>
    <t>F11509</t>
  </si>
  <si>
    <t>F11510</t>
  </si>
  <si>
    <t>F12201</t>
  </si>
  <si>
    <t>F12202</t>
  </si>
  <si>
    <t>F12203</t>
  </si>
  <si>
    <t>F12301</t>
  </si>
  <si>
    <t>F12302</t>
  </si>
  <si>
    <t>F12303</t>
  </si>
  <si>
    <t>F12401</t>
  </si>
  <si>
    <t>F12402</t>
  </si>
  <si>
    <t>F12403</t>
  </si>
  <si>
    <t>F12501</t>
  </si>
  <si>
    <t>F12502</t>
  </si>
  <si>
    <t>F12503</t>
  </si>
  <si>
    <t>F12601</t>
  </si>
  <si>
    <t>F12602</t>
  </si>
  <si>
    <t>F12603</t>
  </si>
  <si>
    <t>F13400</t>
  </si>
  <si>
    <t>G10501</t>
  </si>
  <si>
    <t>G10502</t>
  </si>
  <si>
    <t>G10503</t>
  </si>
  <si>
    <t>G10504</t>
  </si>
  <si>
    <t>G10505</t>
  </si>
  <si>
    <t>G10601</t>
  </si>
  <si>
    <t>G10602</t>
  </si>
  <si>
    <t>G10701</t>
  </si>
  <si>
    <t>G10702</t>
  </si>
  <si>
    <t>G10801</t>
  </si>
  <si>
    <t>G10802</t>
  </si>
  <si>
    <t>F13500</t>
  </si>
  <si>
    <t>Idem A12000 avec peinture au plomb</t>
  </si>
  <si>
    <t>Fourniture et pose de siphon de sol en PVC,de dimensions 0.20mx0.20m, y compris raccordement à la conduite d'évacuation et scellement tenant compte de la côte du sol fini</t>
  </si>
  <si>
    <t>Démolition de revêtement de sol dur (chape ciment jusqu'à 5 cm d'épaisseur ), y compris toutes sujestions de protection des ouvrages avoisinants, sciage des euils, etc…</t>
  </si>
  <si>
    <t>Démolition de revêtement de faîence ou grès mural avec conservation du support, y compris toutes sujestions de protection des supports et revêtements conservés</t>
  </si>
  <si>
    <t>Démolition de cloisons en briques, agglos enduits ou non, carreaux plâtre y compris les menuiseries éventuelles pour ouvrages jusque 8 cm d'épaisseur, y compris protections nécessaires</t>
  </si>
  <si>
    <t>Identique au prix A11300 mais pour cloison supérieure à 8 cm jusque 13 cm d'épaisseur, y compris protections nécessaires</t>
  </si>
  <si>
    <t>Identique au prix A11300 mais pour cloison supérieure à 13 cm et jusque 20 cm d'épaisseur, y compris protections nécessaires</t>
  </si>
  <si>
    <t>dépose en démolition y compris revêtement collé éventuel, évacuation en décharge agréée</t>
  </si>
  <si>
    <t>dépose en démolition, évacuation en décharge agréée</t>
  </si>
  <si>
    <t>Fourniture et pose de blindage de fouilles en tranchée ou en puits compris toutes fournitures et pose de buttons, modifications nécessaires en cours d'exécution de chantier, dépose du blindage et toutes sujestions de remblaiement</t>
  </si>
  <si>
    <t>Démolition de maçonnerie de moëllons ou béton non armé rencontrés dans les fouilles y compris évacuation à la décharge agréée</t>
  </si>
  <si>
    <t>Démolition de béton armé ou granit rencontré dans les fouilles compris évacuation à la décharge agréée</t>
  </si>
  <si>
    <t>Démolition de rocher franc et compact à la pelle-marteau, découvert lors de fouilles en tranchées, en puits  ou en pleine masse y compris toutes sujétions d'exécution, chargement,  transport et évacuation en décharge agréée</t>
  </si>
  <si>
    <t>Fourniture et mise en place dans tranchée existante ou scellement dans ouvrages béton, de conduites PVC série évacuation y compris façon de pente, parties en attente, façon de cunette, raccordement éventuel à la maçonnerie du regard existant</t>
  </si>
  <si>
    <t>Fourniture et mise en œuvre de béton de propreté type BCS 150 0/20 - P - CLC 45PM - NFP 18305, en fond de fouille, y compris nivellement du fond de fouille</t>
  </si>
  <si>
    <t>Fourniture et mise en œuvre de maçonnerie en blocs de béton cellulaire montée au mortier spécial compris toutes fournitures et sujétions de réservations et / ou de passages de fourreaux</t>
  </si>
  <si>
    <t>Fourniture et mise en œuvre de maçonnerie en blocs de parpaings creux montée au mortier spécial compris toutes fournitures et sujétions de réservations et / ou de passages de fourreaux</t>
  </si>
  <si>
    <t>Fourniture et mise en œuvre de maçonnerie en blocs de parpaings pleins montée au mortier spécial compris toutes fournitures et sujétions de réservations et / ou de passages de fourreaux</t>
  </si>
  <si>
    <t>Plancher à poutrelles préfabriquées de portée maxi 6 m (fourni, posé, poutrelles et entrevous isolants, dalle de répartition y compris armatures) suivant surcharge d'exploitation en kg/m2 ci-après :</t>
  </si>
  <si>
    <t>Exécution de joints tirés au fer sur mur de maçonnerie ou moellon existant, y compris nettoyage préalable des joints et toute sujétion d'exécution</t>
  </si>
  <si>
    <t>Fourniture et mise en place de feuille en Polyéthylène y compris le recouvrement (minimum 0,60m)</t>
  </si>
  <si>
    <t>Fourniture et pose de tuyau PVC en élévation, série évacuation, y compris coupes, collage entre tuyaux, accessoires de raccordement et tout système de fixation sur mur ou plafond</t>
  </si>
  <si>
    <t>Fourniture et mise en place de caniveau en béton, avec feuillure galvanisée et forme de pente vers évacuation et grille inox, y compris béton de pose et raccordements sur regard existant</t>
  </si>
  <si>
    <t>Fourniture et mise en oeuvre de produit SIKA 11 FC ou équivalent pour réalisation de joint de façade entre panneaux béton, y compris travaux préparatoires et pose de fond de joint</t>
  </si>
  <si>
    <t>Exécution de maçonnerie en brique plâtrière montée au mortier bâtard compris toutes fournitures et sujétions de réservations et / ou de passages de fourreaux</t>
  </si>
  <si>
    <t>Exécution de maçonnerie de brique à parement décoratif vertical hourdée contre support au mortier dosé à 350kg de ciment et rejointoyées au mortier dosé à 500kg de ciment</t>
  </si>
  <si>
    <t>Fourniture et pose de pavés de verre 190 mmX190mmX 80mm pour paroi verticale, y compris calage, armatures, hourdage et jointoiement en mortier, joint résiliant en contact avec le gros œuvre</t>
  </si>
  <si>
    <t>Fourniture et mise en œuvre de panneaux isolant gamme XPS CW Arctic de chez EFYOS ou équivalent, en polystyrène extrudé, épaisseur 60mm, dimensions 2,50x0,60m, R=2,1m².K/W, y compris toutes sujestions de découpe et pose</t>
  </si>
  <si>
    <t>Fourniture et pose d'un garde-corps en acier galvanisé, ép de galvanisation 80 microns, de 1,10 m de hauteur muni d'une main courante Ø 42,4 mm, une lisse intermédiaire Ø 26,9 mm, une plinthe 150/5 mm, de poteaux Ø 42,4 mm équipés de platines espacés tous les 1,50 mètres fixées par 4 chevilles inox A4</t>
  </si>
  <si>
    <t>mètre carré (m²)</t>
  </si>
  <si>
    <t>mètre (m)</t>
  </si>
  <si>
    <t>unité (u)</t>
  </si>
  <si>
    <t>kilogramme (kg)</t>
  </si>
  <si>
    <t>heure (h)</t>
  </si>
  <si>
    <t>jour (j)</t>
  </si>
  <si>
    <t>Refouillement dans mur, dalle en béton, maçonneries de granit ou moëllons de toutes natures : section inférieure à 900 cm²</t>
  </si>
  <si>
    <t>surface inférieure à 25 m²</t>
  </si>
  <si>
    <t>surface égale et supérieure à 25 m²</t>
  </si>
  <si>
    <t>Diamètre 50mm</t>
  </si>
  <si>
    <t>Diamètre 80mm</t>
  </si>
  <si>
    <t>Diamètre 100mm</t>
  </si>
  <si>
    <t>Diamètre 125mm</t>
  </si>
  <si>
    <t>Diamètre 150mm</t>
  </si>
  <si>
    <t>quantités inférieures à 20 m²</t>
  </si>
  <si>
    <t>quantités égales et supérieures à 20 m²</t>
  </si>
  <si>
    <t>de 150 kg/m², portée 6 m</t>
  </si>
  <si>
    <t>de 250 kg/m²</t>
  </si>
  <si>
    <t>surface inf, à 25 m²</t>
  </si>
  <si>
    <t>surface sup, à 25 m²</t>
  </si>
  <si>
    <t>Ø 80mm</t>
  </si>
  <si>
    <t>Ø 100mm</t>
  </si>
  <si>
    <t>Ø 160mm</t>
  </si>
  <si>
    <t>Ø 200mm</t>
  </si>
  <si>
    <t>Ø 250mm</t>
  </si>
  <si>
    <t>10 x 10 surface inférieure à 25 m²</t>
  </si>
  <si>
    <t>10 X 10  surface égale et supérieure à 25 m²</t>
  </si>
  <si>
    <t>15 x 15 surface inférieure à 25 m²</t>
  </si>
  <si>
    <t>15 X 15  surface égale et supérieure à 25 m²</t>
  </si>
  <si>
    <t>20 x 20 surface inférieure à 25 m²</t>
  </si>
  <si>
    <t>20 X 20  surface égale et supérieure à 25 m²</t>
  </si>
  <si>
    <t>30 x 30 surface inférieure à 25 m²</t>
  </si>
  <si>
    <t>30 X 30  surface égale et supérieure à 25 m²</t>
  </si>
  <si>
    <t>40 x 40 surface inférieure à 25 m²</t>
  </si>
  <si>
    <t>40 X 40  surface égale et supérieure à 25 m²</t>
  </si>
  <si>
    <t>50 x 50 surface inférieure à 25 m²</t>
  </si>
  <si>
    <t>50 X 50  surface égale et supérieure à 25 m²</t>
  </si>
  <si>
    <t>1 rang</t>
  </si>
  <si>
    <t>Location échafaudage à la semaine réellement oeuvrée par m²</t>
  </si>
  <si>
    <t>H00000</t>
  </si>
  <si>
    <t>H10100</t>
  </si>
  <si>
    <r>
      <t xml:space="preserve">Coefficient peines et soins (Kps) </t>
    </r>
    <r>
      <rPr>
        <b/>
        <vertAlign val="superscript"/>
        <sz val="11"/>
        <rFont val="Arial"/>
        <family val="2"/>
      </rPr>
      <t>(1)</t>
    </r>
  </si>
  <si>
    <t>Coefficient</t>
  </si>
  <si>
    <t>I00000</t>
  </si>
  <si>
    <r>
      <rPr>
        <b/>
        <sz val="10"/>
        <rFont val="Arial"/>
        <family val="2"/>
      </rPr>
      <t>Coefficient Kv</t>
    </r>
    <r>
      <rPr>
        <b/>
        <sz val="11"/>
        <rFont val="Arial"/>
        <family val="2"/>
      </rPr>
      <t xml:space="preserve"> </t>
    </r>
    <r>
      <rPr>
        <b/>
        <vertAlign val="superscript"/>
        <sz val="11"/>
        <rFont val="Arial"/>
        <family val="2"/>
      </rPr>
      <t>(1)</t>
    </r>
    <r>
      <rPr>
        <sz val="10"/>
        <rFont val="Arial"/>
        <family val="2"/>
      </rPr>
      <t xml:space="preserve"> - Code ouvrage BATIPRIX commençant par CN : ouvrages communs</t>
    </r>
  </si>
  <si>
    <r>
      <rPr>
        <b/>
        <sz val="10"/>
        <rFont val="Arial"/>
        <family val="2"/>
      </rPr>
      <t>Coefficient Kv</t>
    </r>
    <r>
      <rPr>
        <b/>
        <vertAlign val="superscript"/>
        <sz val="11"/>
        <rFont val="Arial"/>
        <family val="2"/>
      </rPr>
      <t xml:space="preserve"> (1)</t>
    </r>
    <r>
      <rPr>
        <sz val="10"/>
        <rFont val="Arial"/>
        <family val="2"/>
      </rPr>
      <t xml:space="preserve"> - Code ouvrage BATIPRIX  commençant par 01 : Gros-œuvre - Maçonnerie</t>
    </r>
  </si>
  <si>
    <r>
      <rPr>
        <b/>
        <sz val="10"/>
        <rFont val="Arial"/>
        <family val="2"/>
      </rPr>
      <t>Coefficient Kv</t>
    </r>
    <r>
      <rPr>
        <b/>
        <vertAlign val="superscript"/>
        <sz val="11"/>
        <rFont val="Arial"/>
        <family val="2"/>
      </rPr>
      <t xml:space="preserve"> (1)</t>
    </r>
    <r>
      <rPr>
        <sz val="10"/>
        <rFont val="Arial"/>
        <family val="2"/>
      </rPr>
      <t xml:space="preserve"> - Code ouvrage BATIPRIX commençant par 17 : Charpente couverture métallique</t>
    </r>
  </si>
  <si>
    <r>
      <rPr>
        <b/>
        <sz val="10"/>
        <rFont val="Arial"/>
        <family val="2"/>
      </rPr>
      <t>Coefficient Kv</t>
    </r>
    <r>
      <rPr>
        <b/>
        <vertAlign val="superscript"/>
        <sz val="11"/>
        <rFont val="Arial"/>
        <family val="2"/>
      </rPr>
      <t xml:space="preserve"> (1)</t>
    </r>
    <r>
      <rPr>
        <sz val="10"/>
        <rFont val="Arial"/>
        <family val="2"/>
      </rPr>
      <t xml:space="preserve"> - Code ouvrage BATIPRIX commençant par 43 : Métallerie</t>
    </r>
  </si>
  <si>
    <r>
      <rPr>
        <b/>
        <sz val="10"/>
        <rFont val="Arial"/>
        <family val="2"/>
      </rPr>
      <t>Coefficient Kv</t>
    </r>
    <r>
      <rPr>
        <b/>
        <vertAlign val="superscript"/>
        <sz val="11"/>
        <rFont val="Arial"/>
        <family val="2"/>
      </rPr>
      <t xml:space="preserve"> (1)</t>
    </r>
    <r>
      <rPr>
        <sz val="10"/>
        <rFont val="Arial"/>
        <family val="2"/>
      </rPr>
      <t xml:space="preserve"> - Code ouvrage BATIPRIX commençant par 59 : Carrelage et revêtements muraux</t>
    </r>
  </si>
  <si>
    <t>I10100</t>
  </si>
  <si>
    <t>I10200</t>
  </si>
  <si>
    <t>I10300</t>
  </si>
  <si>
    <t>I10400</t>
  </si>
  <si>
    <t>I10500</t>
  </si>
  <si>
    <t>mètre cube (m3)</t>
  </si>
  <si>
    <t>quantités inférieures à 4 dcm3</t>
  </si>
  <si>
    <t>quantités supérieures ou égales à 4 dcm3</t>
  </si>
  <si>
    <t>B10500</t>
  </si>
  <si>
    <t>Traitement de "déchets ultimes", classe II, en décharge agréée.</t>
  </si>
  <si>
    <t>Tonne</t>
  </si>
  <si>
    <t>volume inférieur à 25 m3</t>
  </si>
  <si>
    <t>volume égal et supérieur à 25 m3</t>
  </si>
  <si>
    <t>quantités inférieures ou égales à 6 m3</t>
  </si>
  <si>
    <t>quantités supérieures à 6 m3</t>
  </si>
  <si>
    <t xml:space="preserve">Confection et mise en oeuvre de béton de masse volumique inférieure à 500 kg/m3 pour rattrapage de planéité de planchers anciens de toute nature y compris film d'étanchéité et toute sujétion de mise en oeuvre </t>
  </si>
  <si>
    <t xml:space="preserve">Fourniture et mise en œuvre d’un appui maçonné en béton moulé dosé à 400kg/m3 avec armature légère et boisage, enduit au mortier de ciment dosé à 500kg/m3 ton gris, à rejingot et larmier, aspect lissé, ton naturel, épais. 6cm à 12cm en haut de rejingot </t>
  </si>
  <si>
    <t>U</t>
  </si>
  <si>
    <t>N° du Prix</t>
  </si>
  <si>
    <t>Libellé</t>
  </si>
  <si>
    <t>Unité</t>
  </si>
  <si>
    <t>DE - Détail Estimatif (non contractuel)</t>
  </si>
  <si>
    <t>BPU - Bordereau de Prix Unitaires</t>
  </si>
  <si>
    <t>m3</t>
  </si>
  <si>
    <t>dm3</t>
  </si>
  <si>
    <t>m²</t>
  </si>
  <si>
    <t>ml</t>
  </si>
  <si>
    <t xml:space="preserve">U </t>
  </si>
  <si>
    <t>T</t>
  </si>
  <si>
    <t>kg</t>
  </si>
  <si>
    <t xml:space="preserve">U  </t>
  </si>
  <si>
    <t xml:space="preserve">H </t>
  </si>
  <si>
    <t xml:space="preserve">J </t>
  </si>
  <si>
    <t>Coeff</t>
  </si>
  <si>
    <t>CATÉGORIE A - DÉMOLITIONS</t>
  </si>
  <si>
    <t>CATÉGORIE B - DÉPOSES</t>
  </si>
  <si>
    <t>CATÉGORIE C - TERRASSEMENTS</t>
  </si>
  <si>
    <t>CATÉGORIE G - DIVERS</t>
  </si>
  <si>
    <t>CATÉGORIE H - PRIX NOUVEAUX HORS BATIPRIX</t>
  </si>
  <si>
    <t>CATÉGORIE I - PRIX NOUVEAUX SUR CATALOGUE BATIPRIX</t>
  </si>
  <si>
    <t>décimètre cube (dm3)</t>
  </si>
  <si>
    <t>CATÉGORIE D - BÉTONS - MAÇONNERIES</t>
  </si>
  <si>
    <t>CATÉGORIE E - CARRELAGES - FAÏENCES</t>
  </si>
  <si>
    <t>CATÉGORIE F - CLÔTURES</t>
  </si>
  <si>
    <r>
      <t xml:space="preserve">Rabais "R1" à reporter en valeur positive (i.e. pour un rabais de N%, inscrire le chiffre positif N) - 7500€ HT </t>
    </r>
    <r>
      <rPr>
        <sz val="10"/>
        <rFont val="Calibri"/>
        <family val="2"/>
      </rPr>
      <t>≤</t>
    </r>
    <r>
      <rPr>
        <sz val="10"/>
        <rFont val="Arial"/>
        <family val="2"/>
      </rPr>
      <t xml:space="preserve"> Montant commande &lt; 25 000€ HT</t>
    </r>
  </si>
  <si>
    <t>Rabais "R2" à reporter en valeur positive (i.e. pour un rabais de N%, inscrire le chiffre positif N) - Montant commande ≥ 25 000€ HT</t>
  </si>
  <si>
    <t>Majoration "M1" si Tvx dans locaux occupés, à reporter en valeur positive,</t>
  </si>
  <si>
    <t>Majoration "M2" si Tvx dans sites spéciaux à sécurité renforcée, à reporter en valeur positive</t>
  </si>
  <si>
    <t xml:space="preserve">(1) Coefficients Kps et Kv : pour exemple : </t>
  </si>
  <si>
    <t>Kps:</t>
  </si>
  <si>
    <t>pour un coefficient de majoration = à +30%, inscrire la valeur 1,30</t>
  </si>
  <si>
    <t>Kv:</t>
  </si>
  <si>
    <t>pour un coefficient de majoration = à +5%, inscrire la valeur 1,05</t>
  </si>
  <si>
    <t>pour un coefficient de minoration = à -15%, inscrire la valeur 0,85</t>
  </si>
  <si>
    <r>
      <t xml:space="preserve">Prix Unitaire </t>
    </r>
    <r>
      <rPr>
        <b/>
        <sz val="11"/>
        <rFont val="Arial"/>
        <family val="2"/>
      </rPr>
      <t xml:space="preserve">
 € H.T.</t>
    </r>
  </si>
  <si>
    <t>G12000</t>
  </si>
  <si>
    <t>Location de baraquements de chantier</t>
  </si>
  <si>
    <t>G12100</t>
  </si>
  <si>
    <t>G12101</t>
  </si>
  <si>
    <t>G12102</t>
  </si>
  <si>
    <t>G12103</t>
  </si>
  <si>
    <t>G12104</t>
  </si>
  <si>
    <t>G12105</t>
  </si>
  <si>
    <t>G12106</t>
  </si>
  <si>
    <r>
      <t>Location d'un bungalow mobile isolé accouplable 15 m² dimensions 6,00 x 2,50 x ht 2,60 ml, poids = 1500 kg à skids inclus une porte hauteur 2,05 x 0,80 m, 2 fenêtres, chauffage, éclairage (</t>
    </r>
    <r>
      <rPr>
        <u/>
        <sz val="10"/>
        <rFont val="Arial"/>
        <family val="2"/>
      </rPr>
      <t>transport CT4 non compris</t>
    </r>
    <r>
      <rPr>
        <sz val="10"/>
        <rFont val="Arial"/>
        <family val="2"/>
      </rPr>
      <t>)</t>
    </r>
  </si>
  <si>
    <t>Location d'un bloc sanitaire autonome à 1 WC anglaise, 1 douche, 1 rampe de 5 robinets lavabo, 1 CE élec.50 L. ( 2,75 x 2,45 x hauteur 2,60 m, poids = 930 kg (transport CT3 non compris)</t>
  </si>
  <si>
    <t xml:space="preserve">Location jour de mobilier d'aménagement intérieur, chaise ou table métallique.(transport CT1 non compris) </t>
  </si>
  <si>
    <t>Location d'une cabine autonome de chantier de 1,20 x 0,90 m, poids 200 kg avec 1 WC chimique à la turque, 1 lave-mains et accessoires y compris vidange hebdomadaire par la société de location. (transport CT3 non compris)</t>
  </si>
  <si>
    <t>Transport code CT1 par le loueur de matériel en aller ou en retour, compris chargement et déchargement</t>
  </si>
  <si>
    <t>Transport code CT3 par le loueur de matériel en aller ou en retour, compris chargement et déchargement</t>
  </si>
  <si>
    <t>Transport code CT4 par le loueur de matériel en aller ou en retour, compris chargement et déchargement</t>
  </si>
  <si>
    <t xml:space="preserve">Location  de mobilier d'aménagement intérieur, chaise ou table métallique.(transport CT1 non compris) </t>
  </si>
  <si>
    <t xml:space="preserve">Quantités estimées </t>
  </si>
  <si>
    <t>Sous-Total Prestations hors Prix Nouveaux</t>
  </si>
  <si>
    <t>Sous-Total Prix Nouveaux</t>
  </si>
  <si>
    <t>TOTAL</t>
  </si>
  <si>
    <r>
      <rPr>
        <b/>
        <sz val="12"/>
        <rFont val="Arial"/>
        <family val="2"/>
      </rPr>
      <t>TOTAL</t>
    </r>
    <r>
      <rPr>
        <sz val="10"/>
        <rFont val="Arial"/>
        <family val="2"/>
      </rPr>
      <t xml:space="preserve"> après application des coefficients R1, R2, M1 et M2</t>
    </r>
  </si>
  <si>
    <t xml:space="preserve">Total estimatif        € HT </t>
  </si>
  <si>
    <t>-</t>
  </si>
  <si>
    <t>Sauf spécifications contraires, les prix du présent bordereau comprennent :</t>
  </si>
  <si>
    <t xml:space="preserve">Les fournitures et les mises en œuvre, conformément aux stipulations du CCTP, de tous les matériels nécessaires aux travaux, y compris consommables, petites fournitures annexes, </t>
  </si>
  <si>
    <t xml:space="preserve">Les manutentions et les mises en place ou en œuvre, </t>
  </si>
  <si>
    <t>Les transports,</t>
  </si>
  <si>
    <t>Toutes les sujétions d’échafaudages, échelles, moyens de levage, jusqu’à 3,00m de hauteur. Cette hauteur est mesurée entre le niveau du sol et le plancher de l’échafaudage, ou le barreau d’échelle sur lequel est positionné l’opérateur pour exécuter la tâche, ou la hauteur à laquelle les matériaux sont à poser avec l’engin de levage,</t>
  </si>
  <si>
    <t xml:space="preserve">Les locations d’engins ou de matériels nécessaires (hors moyens énumérés dans la catégorie G « divers »), </t>
  </si>
  <si>
    <t>L’évacuation des gravats générés par les travaux, étant entendu qu’elle comprend le chargement, le transport et la mise en décharge publique à l'extérieur du site militaire (déchetterie au choix de l'entrepreneur, frais de décharge à la charge de l’entrepreneur),</t>
  </si>
  <si>
    <t xml:space="preserve">Les nettoyages de chantier et l’enlèvement des déchets ainsi collectés, </t>
  </si>
  <si>
    <t xml:space="preserve">Les dispositions relatives à l’hygiène et à la sécurité du travail, y compris protections individuelles et collectives, </t>
  </si>
  <si>
    <t xml:space="preserve">Toutes autres sujétions pour la réalisation des ouvrages dans les règles de l’art et conformité aux textes en vigueur. </t>
  </si>
  <si>
    <t xml:space="preserve">CATÉGORIE A : DÉMOLITIONS </t>
  </si>
  <si>
    <t>Les prix de cette catégorie rémunèrent les démolitions. L’entrepreneur devra prendre toutes les dispositions nécessaires pour éviter les inconvénients que pourrait engendrer son intervention sur les ouvrages situés dans la zone de travaux et prendre toutes dispositions pour limiter les gênes et nuisances : empiétement sur le domaine public ou privé, bruits, poussière, boue, etc. 
Il devra s'assurer que tous les réseaux à supprimer (eau, gaz, électricité, canalisations diverses, etc…) ont été neutralisés.</t>
  </si>
  <si>
    <t>Les prix A10100 à A10500 :</t>
  </si>
  <si>
    <t>Rémunère la démolition d'ouvrages, ainsi que toutes les sujétions liées à cette démolition, à savoir : protection des revêtements pouvant être conservés, sciages et / ou percements nécessaires à la démolition et permettant de limiter les vibrations, la mise en péril des ouvrages voisins, etc.</t>
  </si>
  <si>
    <t>Le prix A10600 :</t>
  </si>
  <si>
    <t>Rémunère l'opération complète de démolition de maçonneries en granit comprenant : l'ensemble des moyens à mettre en œuvre, les découpes en place, les carottages, la protection des ouvrages voisins, la découpe éventuelle des gravats, leur évacuation, etc.</t>
  </si>
  <si>
    <t>Les prix A11000, A11100 et A11900 :</t>
  </si>
  <si>
    <t xml:space="preserve">Rémunèrent la mise en place éventuelle des guides, l'exécution du sciage, la découpe éventuelle des gravats, la protection des revêtements pouvant être conservés, l'aspiration de l'eau de lubrification, etc... La longueur mesurée sera la longueur périmétrique de l’ouverture d’une baie. Les sciages complémentaires pour l’évacuation éventuelle de produits de démolition sont réputés être inclus dans la prestation. </t>
  </si>
  <si>
    <t>Le prix A11200 :</t>
  </si>
  <si>
    <t xml:space="preserve">Rémunère la mise en place des fixations, l'exécution du carottage, la protection des revêtements pouvant être conservés, l'aspiration de l'eau de lubrification, le rebouchage éventuel des trous de fixation, l'évacuation des gravats, etc. </t>
  </si>
  <si>
    <t>Les prix A11600, A1700 et A11800 :</t>
  </si>
  <si>
    <t xml:space="preserve">Rémunèrent la démolition de cloisons, les protections nécessaires, le traitement des gravats dans des sites autorisés dont les peintures contiennent du plomb en quantité supérieure à la réglementation. </t>
  </si>
  <si>
    <t>Le prix A12000 :</t>
  </si>
  <si>
    <t xml:space="preserve">Rémunère la démolition de plafond au plâtre, la démolition du lattage ou autre nature de support, l'arrachage des pointes, la protection des revêtements et matériels existants. </t>
  </si>
  <si>
    <t>Le prix A12100 :</t>
  </si>
  <si>
    <t>Rémunère la démolition de plafond au plâtre, la démolition du lattage ou autre nature de support, l'arrachage des pointes, la protection des revêtements et matériels existants ainsi que le traitement des gravats dans des sites autorisés dont les peintures contiennent du plomb en quantité supérieure à la réglementation.</t>
  </si>
  <si>
    <t xml:space="preserve">CATÉGORIE B - DÉPOSES </t>
  </si>
  <si>
    <t xml:space="preserve">Les prix de cette catégorie rémunèrent les déposes, les protections de préservation des abords. </t>
  </si>
  <si>
    <t>Le prix B10300 :</t>
  </si>
  <si>
    <t xml:space="preserve">Rémunère la fouille du support sur une profondeur de 5cm sur tout le périmètre de la pièce à découper, sa découpe au chalumeau en tenant compte d'un retrait de la partie restante d'au moins 2cm du nu de la face support, la mise en place de moyens de sécurité adaptés au site, l'évacuation des aciers et le rebouchage soigné du trou restant à l'aide d'un mortier de ciment. </t>
  </si>
  <si>
    <t xml:space="preserve">CATÉGORIE C - TERRASSEMENTS </t>
  </si>
  <si>
    <t>Le prix C10100 :</t>
  </si>
  <si>
    <t xml:space="preserve">Rémunère le terrassement dans terrain de toute nature exécuté mécaniquement avec finition manuelle des abords, la mise en dépôt et reprise éventuelle des déblais, leur chargement et leur évacuation. Les petits éléments en béton ainsi que le rocher ne nécessitant pas l'usage d'un brise roche rencontrés lors du terrassement ne seront pas pris en compte. </t>
  </si>
  <si>
    <t>Le prix C10200 :</t>
  </si>
  <si>
    <t>Le prix C10300 :</t>
  </si>
  <si>
    <t xml:space="preserve">Rémunère les mêmes prestations que le prix C10200 pour travaux exécutés manuellement. </t>
  </si>
  <si>
    <t>Le prix C10400 :</t>
  </si>
  <si>
    <t xml:space="preserve">Idem au prix C10200 pour terrassements en puits. </t>
  </si>
  <si>
    <t>Le prix C10500 :</t>
  </si>
  <si>
    <t>Rémunère les mêmes prestations que le prix C10400 pour travaux exécutés manuellement.</t>
  </si>
  <si>
    <t>CATÉGORIE D – BÉTONS-MAÇONNERIES</t>
  </si>
  <si>
    <t>Le prix D10100 :</t>
  </si>
  <si>
    <t xml:space="preserve">Rémunère la fourniture et la mise en œuvre de tuyauterie PVC série évacuation en tranchée ou en ouvrages de bâtiment compris façon de pente, parties en attente, façon de cunette, raccordement au regard existant, etc... Le lit de pose étant payé par application du prix C11003 suivant une épaisseur de 0,20m en dessus et en dessous de la tuyauterie. </t>
  </si>
  <si>
    <t>Le prix D10400 :</t>
  </si>
  <si>
    <t>Le prix D10500 :</t>
  </si>
  <si>
    <t xml:space="preserve">Idem prix D0400 mais pour coffrages pour "parement soigné". </t>
  </si>
  <si>
    <t>Le prix D0600 :</t>
  </si>
  <si>
    <t xml:space="preserve">Idem prix D10500 mais pour surfaces courbes. </t>
  </si>
  <si>
    <t>Les prix D10800 et D10900 :</t>
  </si>
  <si>
    <t>Le prix D11800 :</t>
  </si>
  <si>
    <t xml:space="preserve">Rémunère l'exécution de planchers préfabriqués comprenant la fourniture et la pose des poutrelles, des entrevous isolants, l'exécution de la dalle de répartition avec son armature, et de la fourniture d'une note de calcul avec plan de pose justifiant la poutraison à mettre en place. </t>
  </si>
  <si>
    <t>Le prix D12900 :</t>
  </si>
  <si>
    <t xml:space="preserve">Ce prix sera réglé au mètre carré en place, recouvrements non comptés. </t>
  </si>
  <si>
    <t>Le prix D14000 :</t>
  </si>
  <si>
    <t xml:space="preserve">Ce prix rémunère la fourniture et mise en œuvre d’une étanchéité courante à base de brai de pétrole (densité 0.90) sur soubassement enterré en béton ou sur enduit ciment, application à la brosse par couche successive. </t>
  </si>
  <si>
    <t xml:space="preserve">CATÉGORIE E - CARRELAGES - FAÏENCES </t>
  </si>
  <si>
    <t xml:space="preserve">Les prix comprennent toutes les fournitures, l'exécution des joints, les nettoyages soignés, toutes les sujétions de raccordements avec les ouvrages existants, les formes de pentes vers les siphons dans les pièces humides, les coupes des carreaux pour changement de pente éventuelle, contournement des obstacles, etc... </t>
  </si>
  <si>
    <t xml:space="preserve">CATÉGORIE F - CLÔTURES </t>
  </si>
  <si>
    <t>Le prix F10000 :</t>
  </si>
  <si>
    <t xml:space="preserve">Rémunère la dépose de clôtures existantes, comprenant la dépose du grillage, des fils supports, des fils barbelés et / ou du concertina du bavolet, des poteaux et des plaques béton. Le massif de fixation sera laissé en place, les aciers restant apparents seront coupés à 2 cm en retrait du dessus du massif, le trou restant sera bouché à l'aide d'un mortier de ciment. </t>
  </si>
  <si>
    <t>Le prix F11500 :</t>
  </si>
  <si>
    <t xml:space="preserve">Ce prix comprend la fourniture et pose de panneaux en 2,48m de large avec des mailles de 200mm par 50mm. Le fil d’acier galvanisé avec peinture blanche ou verte au choix du maître d’œuvre. Le poteau sera galvanisé avec peinture blanche ou verte au choix du maître d’œuvre. Il sera scellé dans une fondation béton. </t>
  </si>
  <si>
    <t>Le prix F12200 :</t>
  </si>
  <si>
    <t>Ce prix comprend le scellement des poteaux par massif de béton. Le portail sera équipé d’une serrure et deux clés seront fournies. Le portail sera galvanisé à chaud avec une peinture époxy en finition blanche ou verte au choix du maître d’œuvre.</t>
  </si>
  <si>
    <t>Le prix F12300 :</t>
  </si>
  <si>
    <t xml:space="preserve">Ce prix comprend le scellement des poteaux par massif de béton. Le portail sera équipé d’une serrure et deux clés seront fournies. Le portail sera galvanisé à chaud avec une peinture époxy en finition blanche ou verte au choix du maître d’œuvre. </t>
  </si>
  <si>
    <t>Les prix F12400 et F12500 :</t>
  </si>
  <si>
    <t xml:space="preserve">Ces prix comprennent le scellement des poteaux par massif de béton. Le portail sera équipé d’une serrure et deux clés seront fournies. Le portail sera galvanisé à chaud avec une peinture époxy en finition blanche ou verte au choix du maître d’œuvre. </t>
  </si>
  <si>
    <t>Le prix F12600 :</t>
  </si>
  <si>
    <t>Le prix F13100 :</t>
  </si>
  <si>
    <t xml:space="preserve">Ce prix comprend le scellement des poteaux par massif de béton pour les différents poteaux. Les poteaux 80mm X 50mm X 4mm de tension seront galvanisés et espacés de 48 mètres. Les poteaux de soutien 50mm X 50mm X 4mm seront espacés au maximum tous les 4 mètres. Le grillage sera constitué par un croisement de fils verticaux et horizontaux, soudés à chaque intersection. Les fils de lisière auront un diamètre 3.40 mm et les autres fils 3mm. Des poteaux d’angles seront posés et scellés à chaque changement de direction équipés de cannes d’ancrage. </t>
  </si>
  <si>
    <t>Le prix F13300 :</t>
  </si>
  <si>
    <t xml:space="preserve">Ce prix comprend la fourniture et pose de barreaudage en acier galvanisé, épaisseur de galvanisation 80 microns. La surface à prendre en compte est la surface du tableau des menuiseries à protéger. Les barreaux horizontaux seront espacés au plus de 110mm, les longueurs maximales entre le barreaudage et la maçonnerie sera également au plus de 110mm. Les barreaux verticaux seront espacés au plus de 50cm, avec un minimum de 2 barreaux. Les barreaux verticaux seront tous scellés, la longueur de scellement sera au minimum de 5cm. </t>
  </si>
  <si>
    <t xml:space="preserve">CATÉGORIE G – DIVERS </t>
  </si>
  <si>
    <t>Le prix G10100 :</t>
  </si>
  <si>
    <t>Le prix G10400 :</t>
  </si>
  <si>
    <t xml:space="preserve">Rémunère les prestations par un organisme agréé, de contrôle et de vérifications de l’étanchéité d’un tronçon de réseau d’évacuation d’eaux usées ou d’eaux pluviales ainsi que les éventuels regards de raccordement attenants. </t>
  </si>
  <si>
    <t>Les prix G10900 :</t>
  </si>
  <si>
    <t xml:space="preserve">Rémunèrent les coûts horaires d’utilisation effective sur site d’une nacelle autotractée (y compris chauffeur, consommables, etc…) en fonction de la hauteur. </t>
  </si>
  <si>
    <t>Le prix G11000 :</t>
  </si>
  <si>
    <t xml:space="preserve">Rémunère l’amenée et le repli d’une nacelle autotractée avec chauffeur sur site. </t>
  </si>
  <si>
    <t>Le prix G11100 :</t>
  </si>
  <si>
    <t>Le prix G11200 :</t>
  </si>
  <si>
    <t>Le prix G12000 :</t>
  </si>
  <si>
    <t xml:space="preserve">Rémunère la location journalière de baraquements de chantier (bungalow/bloc sanitaire/WC chimique/mobiliers) avec transports catégorisé CT1, CT3 et CT4 selon le type de matériel. La prestation inclus la mise en place et le raccordement aux réseaux d’eaux usées, pluviales et adduction d’eau potable existants (Longueur jusqu’à 5.00 ml). </t>
  </si>
  <si>
    <t xml:space="preserve">Rémunère les mêmes prestations que le prix C10100 pour terrassements en tranchée compris remblaiement soigné de la tranchée, compactage, évacuation des matériaux impropres au remblaiement et évacuation des excédents.
Les sur largeurs d'ouverture des tranchées prises en considération pour le règlement (sauf indication particulière formulée dans la commande) seront de 0,20m de part et d'autre de l'ouvrage à réaliser et / ou conduit à poser, avec une largeur minimum de 0,60 m jusqu'à 1,30m de profondeur et 0,80m jusqu'à 2,50m de profondeur.
Les terrassements exécutés par l'entrepreneur en dehors des profils autorisés ou pour ses propres installations de quelque nature qu'elles soient ne seront pas pris en compte. </t>
  </si>
  <si>
    <t xml:space="preserve">Les prix comprennent les terrassements et l'évacuation des déblais. Ils tiennent compte des sujétions d'accès, d'approvisionnement des divers matériels et matériaux, des recommandations de pose, des obligations de fermeture provisoire de la clôture en cours de réfection en fin de journée.
Sauf stipulation contraire du maître d’œuvre, il sera systématiquement fourni une note de calcul des fondations des poteaux de clôture et portail. </t>
  </si>
  <si>
    <t xml:space="preserve">Rémunère les différents travaux situés au-dessus d'une horizontale tracée à 3,00 mètres du sol (plancher de travail). Il ne s'applique pas au montant des travaux situés en dessous de ce repère. Il prend en compte le respect des règles de sécurité imposées par le décret du 8 janvier 1965 concernant les travaux en hauteur.
Pour le calcul de ce prix, la surface mise en œuvre au titre du prix G11100 est multipliée par le nombre de jours mis en œuvre. La prestation sera rémunérée à la journée pour les journées réellement œuvrées, c'est-à-dire du début d’utilisation à la fin d’utilisation de l’ouvrage. Les jours où l’échafaudage n’est utilisé que moins d’une demi-journée ou une demi-journée ne sont donc pas rémunérés. </t>
  </si>
  <si>
    <r>
      <t>Rémunère l'exécution de coffrage pour "parements ordinaires " tels que définis par les DTU 21 et 23-1 en bois jointif ou métallique compris toutes fournitures nécessaires à son exécution, sa mise en œuvre et sa dépose après séchage et durcissement du béton. Ils seront réglés au m</t>
    </r>
    <r>
      <rPr>
        <vertAlign val="superscript"/>
        <sz val="10"/>
        <rFont val="Arial"/>
        <family val="2"/>
      </rPr>
      <t>2</t>
    </r>
    <r>
      <rPr>
        <sz val="10"/>
        <rFont val="Arial"/>
        <family val="2"/>
      </rPr>
      <t xml:space="preserve"> de surface d'ouvrage coffrée. Les surfaces courbes ne font pas l'objet d'un règlement particulier. </t>
    </r>
  </si>
  <si>
    <r>
      <t>Rémunèrent la fourniture et la mise en œuvre de Béton à Caractère Normalisé (BCN) prêt à l'emploi appartenant à la classe de résistance mentionnée, pour l'exécution d'ouvrages divers compris toutes sujétions de mise en œuvre : de hauteur, d'accessibilité, de vibrage, de surfaçage, de cure, d'incorporation d'adjuvants éventuels, de présence d'armatures, etc.… ; Ils seront réglés au m</t>
    </r>
    <r>
      <rPr>
        <vertAlign val="superscript"/>
        <sz val="10"/>
        <rFont val="Arial"/>
        <family val="2"/>
      </rPr>
      <t>3</t>
    </r>
    <r>
      <rPr>
        <sz val="10"/>
        <rFont val="Arial"/>
        <family val="2"/>
      </rPr>
      <t xml:space="preserve"> de béton mis en place, aucune plus-value n'étant appliquée par temps froid ou chaud. </t>
    </r>
  </si>
  <si>
    <r>
      <t xml:space="preserve">Rémunère les prestations d’une visite préalable, celle-ci durant </t>
    </r>
    <r>
      <rPr>
        <b/>
        <u/>
        <sz val="10"/>
        <rFont val="Arial"/>
        <family val="2"/>
      </rPr>
      <t>une heure environ</t>
    </r>
    <r>
      <rPr>
        <sz val="10"/>
        <rFont val="Arial"/>
        <family val="2"/>
      </rPr>
      <t xml:space="preserve">. </t>
    </r>
  </si>
  <si>
    <r>
      <t xml:space="preserve">Rémunère le transport sur site, le déchargement, le montage toutes sujétions comprises, le démontage, le chargement et l’évacuation du site militaire de l’échafaudage. Celui-ci est rémunéré à la surface mise en place, partant du point d’appui, jusqu’à la lisse haute du garde-corps le plus élevé, sur la longueur mise en place. Pour les échafaudages présentant des découpes, les surfaces non mises en œuvre seront déduites du calcul de surface. </t>
    </r>
    <r>
      <rPr>
        <b/>
        <u/>
        <sz val="10"/>
        <rFont val="Arial"/>
        <family val="2"/>
      </rPr>
      <t>Ce prix ne rémunère pas les échafaudages dont la hauteur est inférieure à 3,00m</t>
    </r>
    <r>
      <rPr>
        <sz val="10"/>
        <rFont val="Arial"/>
        <family val="2"/>
      </rPr>
      <t xml:space="preserve">, ces derniers étant réputés rémunérés dans les prix unitaires de mise en œuvre des matériaux indiqués au BPU.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</si>
</sst>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
    <numFmt numFmtId="165" formatCode="000"/>
    <numFmt numFmtId="166" formatCode="#,##0.00\ &quot;€&quot;"/>
    <numFmt numFmtId="167" formatCode="#,##0.00_ ;\-#,##0.00\ "/>
  </numFmts>
  <fonts count="22" x14ac:knownFonts="1">
    <font>
      <sz val="10"/>
      <name val="Arial"/>
    </font>
    <font>
      <sz val="10"/>
      <name val="Arial"/>
      <family val="2"/>
    </font>
    <font>
      <sz val="10"/>
      <name val="Arial"/>
      <family val="2"/>
    </font>
    <font>
      <b/>
      <sz val="10"/>
      <name val="Arial"/>
      <family val="2"/>
    </font>
    <font>
      <sz val="12"/>
      <name val="Arial"/>
      <family val="2"/>
    </font>
    <font>
      <b/>
      <sz val="11"/>
      <name val="Arial"/>
      <family val="2"/>
    </font>
    <font>
      <sz val="10"/>
      <color theme="1"/>
      <name val="Arial"/>
      <family val="2"/>
    </font>
    <font>
      <b/>
      <vertAlign val="superscript"/>
      <sz val="11"/>
      <name val="Arial"/>
      <family val="2"/>
    </font>
    <font>
      <b/>
      <sz val="14"/>
      <color indexed="8"/>
      <name val="Arial"/>
      <family val="2"/>
    </font>
    <font>
      <sz val="10"/>
      <name val="Calibri"/>
      <family val="2"/>
    </font>
    <font>
      <sz val="11"/>
      <name val="Arial"/>
      <family val="2"/>
    </font>
    <font>
      <b/>
      <u/>
      <sz val="10"/>
      <name val="Arial"/>
      <family val="2"/>
    </font>
    <font>
      <u/>
      <sz val="10"/>
      <name val="Arial"/>
      <family val="2"/>
    </font>
    <font>
      <b/>
      <sz val="14"/>
      <name val="Arial"/>
      <family val="2"/>
    </font>
    <font>
      <b/>
      <sz val="12"/>
      <name val="Arial"/>
      <family val="2"/>
    </font>
    <font>
      <b/>
      <sz val="11"/>
      <color rgb="FFFF0000"/>
      <name val="Arial"/>
      <family val="2"/>
    </font>
    <font>
      <b/>
      <sz val="12"/>
      <color rgb="FF0070C0"/>
      <name val="Arial"/>
      <family val="2"/>
    </font>
    <font>
      <b/>
      <sz val="20"/>
      <color rgb="FFFF0000"/>
      <name val="Arial"/>
      <family val="2"/>
    </font>
    <font>
      <i/>
      <sz val="10"/>
      <color rgb="FF0070C0"/>
      <name val="Arial"/>
      <family val="2"/>
    </font>
    <font>
      <sz val="10"/>
      <color theme="0" tint="-0.14999847407452621"/>
      <name val="Arial"/>
      <family val="2"/>
    </font>
    <font>
      <b/>
      <u/>
      <sz val="11"/>
      <name val="Arial"/>
      <family val="2"/>
    </font>
    <font>
      <vertAlign val="superscript"/>
      <sz val="10"/>
      <name val="Arial"/>
      <family val="2"/>
    </font>
  </fonts>
  <fills count="1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bgColor theme="9" tint="0.79998168889431442"/>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indexed="64"/>
      </bottom>
      <diagonal/>
    </border>
    <border>
      <left/>
      <right/>
      <top style="medium">
        <color theme="0"/>
      </top>
      <bottom style="medium">
        <color indexed="64"/>
      </bottom>
      <diagonal/>
    </border>
    <border>
      <left/>
      <right style="medium">
        <color theme="0"/>
      </right>
      <top style="medium">
        <color theme="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auto="1"/>
      </top>
      <bottom/>
      <diagonal/>
    </border>
    <border>
      <left/>
      <right/>
      <top/>
      <bottom style="thin">
        <color auto="1"/>
      </bottom>
      <diagonal/>
    </border>
    <border>
      <left style="medium">
        <color indexed="64"/>
      </left>
      <right style="medium">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s>
  <cellStyleXfs count="26">
    <xf numFmtId="0" fontId="0" fillId="0" borderId="0"/>
    <xf numFmtId="4" fontId="1" fillId="0" borderId="1" applyFill="0" applyProtection="0">
      <alignment horizontal="center" vertical="center"/>
      <protection locked="0"/>
    </xf>
    <xf numFmtId="4" fontId="1" fillId="0" borderId="1" applyFill="0" applyProtection="0">
      <alignment horizontal="right" vertical="center"/>
      <protection locked="0"/>
    </xf>
    <xf numFmtId="4" fontId="1" fillId="0" borderId="1" applyFill="0" applyProtection="0">
      <alignment horizontal="left" vertical="center"/>
      <protection locked="0"/>
    </xf>
    <xf numFmtId="4" fontId="1" fillId="0" borderId="1" applyFill="0" applyProtection="0">
      <alignment horizontal="center" vertical="center"/>
      <protection locked="0"/>
    </xf>
    <xf numFmtId="0" fontId="1" fillId="0" borderId="0">
      <protection locked="0"/>
    </xf>
    <xf numFmtId="0" fontId="1" fillId="0" borderId="0">
      <protection locked="0"/>
    </xf>
    <xf numFmtId="165" fontId="1" fillId="0" borderId="1" applyFill="0" applyProtection="0">
      <alignment horizontal="center" vertical="center"/>
    </xf>
    <xf numFmtId="4" fontId="1" fillId="0" borderId="1" applyNumberFormat="0" applyFill="0" applyProtection="0">
      <alignment horizontal="center" vertical="center"/>
    </xf>
    <xf numFmtId="4" fontId="1" fillId="0" borderId="1" applyNumberFormat="0" applyFill="0" applyProtection="0">
      <alignment horizontal="centerContinuous" vertical="center"/>
    </xf>
    <xf numFmtId="4" fontId="1" fillId="0" borderId="1" applyNumberFormat="0" applyFill="0" applyProtection="0">
      <alignment horizontal="right" vertical="center"/>
    </xf>
    <xf numFmtId="4" fontId="1" fillId="0" borderId="1" applyNumberFormat="0" applyFill="0" applyProtection="0">
      <alignment horizontal="left" vertical="center"/>
    </xf>
    <xf numFmtId="44" fontId="1" fillId="0" borderId="0" applyFont="0" applyFill="0" applyBorder="0" applyAlignment="0" applyProtection="0"/>
    <xf numFmtId="4" fontId="2" fillId="0" borderId="1" applyFill="0" applyProtection="0">
      <alignment horizontal="right" vertical="center"/>
      <protection locked="0"/>
    </xf>
    <xf numFmtId="0" fontId="2" fillId="0" borderId="0"/>
    <xf numFmtId="165" fontId="2" fillId="0" borderId="1" applyFill="0" applyProtection="0">
      <alignment horizontal="center" vertical="center"/>
    </xf>
    <xf numFmtId="4" fontId="2" fillId="0" borderId="1" applyNumberFormat="0" applyFill="0" applyProtection="0">
      <alignment horizontal="center" vertical="center"/>
    </xf>
    <xf numFmtId="4" fontId="2" fillId="0" borderId="1" applyFill="0" applyProtection="0">
      <alignment horizontal="center" vertical="center"/>
      <protection locked="0"/>
    </xf>
    <xf numFmtId="4" fontId="2" fillId="0" borderId="1" applyFill="0" applyProtection="0">
      <alignment horizontal="center" vertical="center"/>
      <protection locked="0"/>
    </xf>
    <xf numFmtId="4" fontId="2" fillId="0" borderId="1" applyFill="0" applyProtection="0">
      <alignment horizontal="left" vertical="center"/>
      <protection locked="0"/>
    </xf>
    <xf numFmtId="4" fontId="2" fillId="0" borderId="1" applyNumberFormat="0" applyFill="0" applyProtection="0">
      <alignment horizontal="centerContinuous" vertical="center"/>
    </xf>
    <xf numFmtId="4" fontId="2" fillId="0" borderId="1" applyNumberFormat="0" applyFill="0" applyProtection="0">
      <alignment horizontal="right" vertical="center"/>
    </xf>
    <xf numFmtId="4" fontId="2" fillId="0" borderId="1" applyNumberFormat="0" applyFill="0" applyProtection="0">
      <alignment horizontal="left" vertical="center"/>
    </xf>
    <xf numFmtId="44" fontId="2" fillId="0" borderId="0" applyFont="0" applyFill="0" applyBorder="0" applyAlignment="0" applyProtection="0"/>
    <xf numFmtId="0" fontId="6" fillId="0" borderId="0"/>
    <xf numFmtId="9" fontId="6" fillId="0" borderId="0" applyFont="0" applyFill="0" applyBorder="0" applyAlignment="0" applyProtection="0"/>
  </cellStyleXfs>
  <cellXfs count="154">
    <xf numFmtId="0" fontId="0" fillId="0" borderId="0" xfId="0"/>
    <xf numFmtId="4" fontId="1" fillId="0" borderId="0" xfId="12" applyNumberFormat="1" applyFont="1" applyFill="1" applyBorder="1" applyAlignment="1" applyProtection="1">
      <alignment horizontal="right" vertical="center" wrapText="1"/>
    </xf>
    <xf numFmtId="0" fontId="0" fillId="0" borderId="0" xfId="0" applyAlignment="1">
      <alignment vertical="center"/>
    </xf>
    <xf numFmtId="0" fontId="0" fillId="4" borderId="0" xfId="0" applyFill="1"/>
    <xf numFmtId="0" fontId="0" fillId="0" borderId="0" xfId="0" applyAlignment="1">
      <alignment horizontal="center"/>
    </xf>
    <xf numFmtId="0" fontId="8" fillId="0" borderId="3" xfId="0" applyFont="1" applyBorder="1" applyAlignment="1" applyProtection="1">
      <alignment horizontal="centerContinuous" vertical="center"/>
    </xf>
    <xf numFmtId="0" fontId="8" fillId="0" borderId="4" xfId="0" applyFont="1" applyBorder="1" applyAlignment="1" applyProtection="1">
      <alignment horizontal="centerContinuous" vertical="center"/>
    </xf>
    <xf numFmtId="0" fontId="8" fillId="0" borderId="5" xfId="0" applyFont="1" applyBorder="1" applyAlignment="1" applyProtection="1">
      <alignment horizontal="centerContinuous" vertical="center"/>
    </xf>
    <xf numFmtId="0" fontId="8" fillId="0" borderId="6" xfId="0" applyFont="1" applyBorder="1" applyAlignment="1" applyProtection="1">
      <alignment horizontal="centerContinuous" vertical="center"/>
    </xf>
    <xf numFmtId="0" fontId="8" fillId="0" borderId="7" xfId="0" applyFont="1" applyBorder="1" applyAlignment="1" applyProtection="1">
      <alignment horizontal="centerContinuous" vertical="center"/>
    </xf>
    <xf numFmtId="0" fontId="8" fillId="0" borderId="8" xfId="0" applyFont="1" applyBorder="1" applyAlignment="1" applyProtection="1">
      <alignment horizontal="centerContinuous" vertical="center"/>
    </xf>
    <xf numFmtId="49" fontId="5" fillId="0" borderId="2" xfId="0" applyNumberFormat="1" applyFont="1" applyFill="1" applyBorder="1" applyAlignment="1" applyProtection="1">
      <alignment horizontal="center" vertical="center" wrapText="1"/>
    </xf>
    <xf numFmtId="0" fontId="3" fillId="2" borderId="9" xfId="5" applyFont="1" applyFill="1" applyBorder="1" applyAlignment="1" applyProtection="1">
      <alignment horizontal="center" vertical="center" wrapText="1"/>
    </xf>
    <xf numFmtId="164" fontId="3" fillId="2" borderId="9" xfId="5" applyNumberFormat="1" applyFont="1" applyFill="1" applyBorder="1" applyAlignment="1" applyProtection="1">
      <alignment horizontal="center" vertical="center" wrapText="1"/>
    </xf>
    <xf numFmtId="44" fontId="4" fillId="2" borderId="9" xfId="12" applyFont="1" applyFill="1" applyBorder="1" applyAlignment="1" applyProtection="1">
      <alignment horizontal="center" vertical="center"/>
    </xf>
    <xf numFmtId="0" fontId="1" fillId="3" borderId="10" xfId="6" applyFill="1" applyBorder="1" applyAlignment="1" applyProtection="1">
      <alignment horizontal="center" vertical="center"/>
    </xf>
    <xf numFmtId="0" fontId="1" fillId="3" borderId="10" xfId="5" applyFill="1" applyBorder="1" applyAlignment="1" applyProtection="1">
      <alignment horizontal="justify" vertical="center" wrapText="1"/>
    </xf>
    <xf numFmtId="44" fontId="4" fillId="5" borderId="10" xfId="12" applyFont="1" applyFill="1" applyBorder="1" applyAlignment="1" applyProtection="1">
      <alignment horizontal="center" vertical="center"/>
    </xf>
    <xf numFmtId="0" fontId="1" fillId="4" borderId="10" xfId="6" applyFill="1" applyBorder="1" applyAlignment="1" applyProtection="1">
      <alignment horizontal="center" vertical="center"/>
    </xf>
    <xf numFmtId="0" fontId="1" fillId="4" borderId="10" xfId="5" applyFill="1" applyBorder="1" applyAlignment="1" applyProtection="1">
      <alignment horizontal="justify" vertical="center" wrapText="1"/>
    </xf>
    <xf numFmtId="44" fontId="1" fillId="4" borderId="10" xfId="12" applyFont="1" applyFill="1" applyBorder="1" applyAlignment="1" applyProtection="1">
      <alignment horizontal="center" vertical="center" wrapText="1"/>
    </xf>
    <xf numFmtId="0" fontId="1" fillId="0" borderId="10" xfId="6" applyBorder="1" applyAlignment="1" applyProtection="1">
      <alignment horizontal="center" vertical="center"/>
    </xf>
    <xf numFmtId="0" fontId="1" fillId="0" borderId="10" xfId="5" applyBorder="1" applyAlignment="1" applyProtection="1">
      <alignment horizontal="justify" vertical="center" wrapText="1"/>
    </xf>
    <xf numFmtId="44" fontId="1" fillId="0" borderId="10" xfId="12" applyFont="1" applyFill="1" applyBorder="1" applyAlignment="1" applyProtection="1">
      <alignment horizontal="center" vertical="center" wrapText="1"/>
    </xf>
    <xf numFmtId="0" fontId="0" fillId="0" borderId="10" xfId="5" applyFont="1" applyBorder="1" applyAlignment="1" applyProtection="1">
      <alignment horizontal="justify" vertical="center" wrapText="1"/>
    </xf>
    <xf numFmtId="0" fontId="3" fillId="2" borderId="10" xfId="5" applyFont="1" applyFill="1" applyBorder="1" applyAlignment="1" applyProtection="1">
      <alignment horizontal="center" vertical="center" wrapText="1"/>
    </xf>
    <xf numFmtId="164" fontId="3" fillId="2" borderId="10" xfId="5" applyNumberFormat="1" applyFont="1" applyFill="1" applyBorder="1" applyAlignment="1" applyProtection="1">
      <alignment horizontal="center" vertical="center" wrapText="1"/>
    </xf>
    <xf numFmtId="44" fontId="1" fillId="2" borderId="10" xfId="12" applyFont="1" applyFill="1" applyBorder="1" applyAlignment="1" applyProtection="1">
      <alignment horizontal="center" vertical="center" wrapText="1"/>
    </xf>
    <xf numFmtId="0" fontId="1" fillId="0" borderId="10" xfId="5" applyBorder="1" applyAlignment="1" applyProtection="1">
      <alignment horizontal="left" vertical="center" wrapText="1"/>
    </xf>
    <xf numFmtId="0" fontId="8" fillId="0" borderId="0" xfId="0" applyFont="1" applyAlignment="1" applyProtection="1">
      <alignment horizontal="center" vertical="center"/>
    </xf>
    <xf numFmtId="0" fontId="0" fillId="0" borderId="0" xfId="0" applyBorder="1" applyProtection="1">
      <protection locked="0"/>
    </xf>
    <xf numFmtId="0" fontId="8" fillId="0" borderId="4" xfId="0" applyFont="1" applyBorder="1" applyAlignment="1" applyProtection="1">
      <alignment horizontal="left" vertical="center"/>
    </xf>
    <xf numFmtId="0" fontId="8" fillId="0" borderId="7" xfId="0" applyFont="1" applyBorder="1" applyAlignment="1" applyProtection="1">
      <alignment horizontal="left" vertical="center"/>
    </xf>
    <xf numFmtId="0" fontId="1" fillId="2" borderId="9" xfId="5" applyFill="1" applyBorder="1" applyAlignment="1" applyProtection="1">
      <alignment horizontal="left" vertical="center"/>
    </xf>
    <xf numFmtId="0" fontId="1" fillId="3" borderId="10" xfId="5" applyFill="1" applyBorder="1" applyAlignment="1" applyProtection="1">
      <alignment horizontal="left" vertical="center"/>
    </xf>
    <xf numFmtId="0" fontId="1" fillId="4" borderId="10" xfId="5" applyFill="1" applyBorder="1" applyAlignment="1" applyProtection="1">
      <alignment horizontal="left" vertical="center"/>
    </xf>
    <xf numFmtId="0" fontId="1" fillId="0" borderId="10" xfId="5" applyBorder="1" applyAlignment="1" applyProtection="1">
      <alignment horizontal="left" vertical="center"/>
    </xf>
    <xf numFmtId="0" fontId="1" fillId="2" borderId="10" xfId="5" applyFill="1" applyBorder="1" applyAlignment="1" applyProtection="1">
      <alignment horizontal="left" vertical="center"/>
    </xf>
    <xf numFmtId="0" fontId="1" fillId="0" borderId="10" xfId="5" applyFill="1" applyBorder="1" applyAlignment="1" applyProtection="1">
      <alignment horizontal="left" vertical="center"/>
    </xf>
    <xf numFmtId="0" fontId="0" fillId="0" borderId="0" xfId="0" applyAlignment="1">
      <alignment horizontal="left" vertical="center"/>
    </xf>
    <xf numFmtId="44" fontId="4" fillId="2" borderId="10" xfId="12" applyFont="1" applyFill="1" applyBorder="1" applyAlignment="1" applyProtection="1">
      <alignment horizontal="center" vertical="center"/>
    </xf>
    <xf numFmtId="4" fontId="1" fillId="2" borderId="10" xfId="12" applyNumberFormat="1" applyFont="1" applyFill="1" applyBorder="1" applyAlignment="1" applyProtection="1">
      <alignment horizontal="right" vertical="center" wrapText="1"/>
    </xf>
    <xf numFmtId="4" fontId="1" fillId="5" borderId="10" xfId="12" applyNumberFormat="1" applyFont="1" applyFill="1" applyBorder="1" applyAlignment="1" applyProtection="1">
      <alignment horizontal="right" vertical="center" wrapText="1"/>
    </xf>
    <xf numFmtId="4" fontId="1" fillId="4" borderId="10" xfId="12" applyNumberFormat="1" applyFont="1" applyFill="1" applyBorder="1" applyAlignment="1" applyProtection="1">
      <alignment horizontal="right" vertical="center" wrapText="1"/>
    </xf>
    <xf numFmtId="44" fontId="1" fillId="5" borderId="10" xfId="12" applyFont="1" applyFill="1" applyBorder="1" applyAlignment="1" applyProtection="1">
      <alignment horizontal="center" vertical="center" wrapText="1"/>
    </xf>
    <xf numFmtId="4" fontId="1" fillId="0" borderId="10" xfId="12" applyNumberFormat="1" applyFont="1" applyFill="1" applyBorder="1" applyAlignment="1" applyProtection="1">
      <alignment horizontal="right" vertical="center" wrapText="1"/>
    </xf>
    <xf numFmtId="4" fontId="1" fillId="5" borderId="11" xfId="12" applyNumberFormat="1" applyFont="1" applyFill="1" applyBorder="1" applyAlignment="1" applyProtection="1">
      <alignment horizontal="right" vertical="center" wrapText="1"/>
    </xf>
    <xf numFmtId="0" fontId="8" fillId="0" borderId="4" xfId="0" applyFont="1" applyBorder="1" applyAlignment="1" applyProtection="1">
      <alignment horizontal="center" vertical="center"/>
    </xf>
    <xf numFmtId="0" fontId="8" fillId="0" borderId="7" xfId="0" applyFont="1" applyBorder="1" applyAlignment="1" applyProtection="1">
      <alignment horizontal="center" vertical="center"/>
    </xf>
    <xf numFmtId="0" fontId="1" fillId="2" borderId="10" xfId="5" applyFill="1" applyBorder="1" applyAlignment="1" applyProtection="1">
      <alignment horizontal="center" vertical="center"/>
    </xf>
    <xf numFmtId="0" fontId="1" fillId="3" borderId="10" xfId="5" applyFill="1" applyBorder="1" applyAlignment="1" applyProtection="1">
      <alignment horizontal="center" vertical="center"/>
    </xf>
    <xf numFmtId="0" fontId="1" fillId="4" borderId="10" xfId="5" applyFill="1" applyBorder="1" applyAlignment="1" applyProtection="1">
      <alignment horizontal="center" vertical="center"/>
    </xf>
    <xf numFmtId="0" fontId="1" fillId="5" borderId="10" xfId="5" applyFill="1" applyBorder="1" applyAlignment="1" applyProtection="1">
      <alignment horizontal="center" vertical="center"/>
    </xf>
    <xf numFmtId="0" fontId="1" fillId="0" borderId="10" xfId="5" applyBorder="1" applyAlignment="1" applyProtection="1">
      <alignment horizontal="center" vertical="center"/>
    </xf>
    <xf numFmtId="0" fontId="0" fillId="0" borderId="0" xfId="0" applyAlignment="1">
      <alignment horizontal="center" vertical="center"/>
    </xf>
    <xf numFmtId="167" fontId="1" fillId="2" borderId="10" xfId="12" applyNumberFormat="1" applyFont="1" applyFill="1" applyBorder="1" applyAlignment="1" applyProtection="1">
      <alignment horizontal="center" vertical="center" wrapText="1"/>
    </xf>
    <xf numFmtId="0" fontId="0" fillId="4" borderId="0" xfId="0" applyFill="1" applyAlignment="1">
      <alignment vertical="center"/>
    </xf>
    <xf numFmtId="4" fontId="1" fillId="4" borderId="0" xfId="12" applyNumberFormat="1" applyFont="1" applyFill="1" applyBorder="1" applyAlignment="1" applyProtection="1">
      <alignment horizontal="right" vertical="center" wrapText="1"/>
    </xf>
    <xf numFmtId="0" fontId="8" fillId="4" borderId="0" xfId="0" applyFont="1" applyFill="1" applyAlignment="1" applyProtection="1">
      <alignment horizontal="center" vertical="center"/>
    </xf>
    <xf numFmtId="0" fontId="0" fillId="4" borderId="0" xfId="0" applyFill="1" applyBorder="1" applyProtection="1">
      <protection locked="0"/>
    </xf>
    <xf numFmtId="0" fontId="1" fillId="0" borderId="0" xfId="6" applyBorder="1" applyAlignment="1" applyProtection="1">
      <alignment horizontal="center" vertical="center"/>
    </xf>
    <xf numFmtId="167" fontId="3" fillId="0" borderId="2" xfId="12" applyNumberFormat="1" applyFont="1" applyBorder="1" applyAlignment="1" applyProtection="1">
      <alignment horizontal="center" vertical="center"/>
      <protection locked="0"/>
    </xf>
    <xf numFmtId="0" fontId="1" fillId="0" borderId="15" xfId="6" applyFont="1" applyFill="1" applyBorder="1" applyAlignment="1" applyProtection="1">
      <alignment horizontal="left" vertical="center" wrapText="1"/>
    </xf>
    <xf numFmtId="0" fontId="1" fillId="0" borderId="0" xfId="6" applyFont="1" applyFill="1" applyBorder="1" applyAlignment="1" applyProtection="1">
      <alignment horizontal="center" vertical="center"/>
    </xf>
    <xf numFmtId="44" fontId="3" fillId="0" borderId="15" xfId="12" applyFont="1" applyBorder="1" applyAlignment="1" applyProtection="1">
      <alignment horizontal="center" vertical="center"/>
    </xf>
    <xf numFmtId="0" fontId="1" fillId="0" borderId="15" xfId="6" applyFont="1" applyFill="1" applyBorder="1" applyAlignment="1" applyProtection="1">
      <alignment vertical="center" wrapText="1"/>
    </xf>
    <xf numFmtId="0" fontId="1" fillId="0" borderId="15" xfId="0" applyFont="1" applyBorder="1" applyAlignment="1" applyProtection="1">
      <alignment vertical="center"/>
    </xf>
    <xf numFmtId="167" fontId="3" fillId="0" borderId="15" xfId="12" applyNumberFormat="1" applyFont="1" applyBorder="1" applyAlignment="1" applyProtection="1">
      <alignment horizontal="center" vertical="center"/>
    </xf>
    <xf numFmtId="0" fontId="10" fillId="0" borderId="0" xfId="6" applyFont="1" applyFill="1" applyBorder="1" applyAlignment="1" applyProtection="1">
      <alignment horizontal="left" vertical="center" wrapText="1"/>
    </xf>
    <xf numFmtId="0" fontId="4" fillId="0" borderId="0" xfId="6" applyFont="1" applyFill="1" applyBorder="1" applyAlignment="1" applyProtection="1">
      <alignment horizontal="center" vertical="center"/>
    </xf>
    <xf numFmtId="44" fontId="3" fillId="0" borderId="0" xfId="12" applyFont="1" applyAlignment="1" applyProtection="1">
      <alignment horizontal="center" vertical="center"/>
      <protection locked="0"/>
    </xf>
    <xf numFmtId="0" fontId="10" fillId="0" borderId="0" xfId="6" applyFont="1" applyFill="1" applyBorder="1" applyAlignment="1" applyProtection="1">
      <alignment horizontal="left" vertical="top" wrapText="1"/>
    </xf>
    <xf numFmtId="0" fontId="4" fillId="0" borderId="0" xfId="6" applyFont="1" applyFill="1" applyBorder="1" applyAlignment="1" applyProtection="1">
      <alignment horizontal="center" vertical="top"/>
    </xf>
    <xf numFmtId="44" fontId="4" fillId="0" borderId="0" xfId="12" applyFont="1" applyFill="1" applyBorder="1" applyAlignment="1" applyProtection="1">
      <alignment horizontal="center" vertical="top"/>
      <protection locked="0"/>
    </xf>
    <xf numFmtId="0" fontId="11" fillId="0" borderId="0" xfId="6" applyFont="1" applyFill="1" applyBorder="1" applyAlignment="1" applyProtection="1">
      <alignment horizontal="left" vertical="top" wrapText="1"/>
    </xf>
    <xf numFmtId="0" fontId="3" fillId="0" borderId="0" xfId="6" applyFont="1" applyBorder="1" applyAlignment="1" applyProtection="1">
      <alignment horizontal="right" vertical="center"/>
    </xf>
    <xf numFmtId="0" fontId="1" fillId="0" borderId="0" xfId="6" applyFont="1" applyFill="1" applyBorder="1" applyAlignment="1" applyProtection="1">
      <alignment horizontal="left" vertical="top" wrapText="1"/>
    </xf>
    <xf numFmtId="0" fontId="0" fillId="6" borderId="10" xfId="0" applyNumberFormat="1" applyFont="1" applyFill="1" applyBorder="1" applyAlignment="1">
      <alignment wrapText="1"/>
    </xf>
    <xf numFmtId="0" fontId="0" fillId="6" borderId="10" xfId="0" applyNumberFormat="1" applyFont="1" applyFill="1" applyBorder="1" applyAlignment="1">
      <alignment vertical="center" wrapText="1"/>
    </xf>
    <xf numFmtId="167" fontId="1" fillId="2" borderId="10" xfId="12" applyNumberFormat="1" applyFont="1" applyFill="1" applyBorder="1" applyAlignment="1" applyProtection="1">
      <alignment horizontal="right" vertical="center" wrapText="1"/>
    </xf>
    <xf numFmtId="164" fontId="5" fillId="0" borderId="12" xfId="6" applyNumberFormat="1" applyFont="1" applyFill="1" applyBorder="1" applyAlignment="1" applyProtection="1">
      <alignment horizontal="center" vertical="center" wrapText="1"/>
    </xf>
    <xf numFmtId="0" fontId="1" fillId="0" borderId="0" xfId="0" applyFont="1" applyAlignment="1">
      <alignment vertical="center"/>
    </xf>
    <xf numFmtId="0" fontId="13" fillId="0" borderId="0" xfId="0" applyFont="1" applyAlignment="1" applyProtection="1">
      <alignment horizontal="centerContinuous" vertical="center"/>
    </xf>
    <xf numFmtId="0" fontId="13" fillId="0" borderId="0" xfId="0" applyFont="1" applyAlignment="1" applyProtection="1">
      <alignment horizontal="center" vertical="center"/>
    </xf>
    <xf numFmtId="0" fontId="1" fillId="2" borderId="10" xfId="0" applyFont="1" applyFill="1" applyBorder="1" applyAlignment="1">
      <alignment vertical="center"/>
    </xf>
    <xf numFmtId="44" fontId="1" fillId="5" borderId="10" xfId="0" applyNumberFormat="1" applyFont="1" applyFill="1" applyBorder="1" applyAlignment="1">
      <alignment vertical="center"/>
    </xf>
    <xf numFmtId="44" fontId="1" fillId="4" borderId="10" xfId="0" applyNumberFormat="1" applyFont="1" applyFill="1" applyBorder="1" applyAlignment="1">
      <alignment vertical="center"/>
    </xf>
    <xf numFmtId="0" fontId="1" fillId="0" borderId="0" xfId="0" applyFont="1"/>
    <xf numFmtId="0" fontId="1" fillId="4" borderId="0" xfId="0" applyFont="1" applyFill="1" applyAlignment="1">
      <alignment vertical="center"/>
    </xf>
    <xf numFmtId="166" fontId="1" fillId="0" borderId="0" xfId="0" applyNumberFormat="1" applyFont="1" applyAlignment="1">
      <alignment vertical="center"/>
    </xf>
    <xf numFmtId="44" fontId="1" fillId="2" borderId="10" xfId="0" applyNumberFormat="1" applyFont="1" applyFill="1" applyBorder="1" applyAlignment="1">
      <alignment vertical="center"/>
    </xf>
    <xf numFmtId="0" fontId="1" fillId="0" borderId="0" xfId="5" applyFont="1" applyBorder="1" applyAlignment="1" applyProtection="1">
      <alignment horizontal="center" vertical="center"/>
    </xf>
    <xf numFmtId="0" fontId="13" fillId="0" borderId="0" xfId="5" applyFont="1" applyBorder="1" applyAlignment="1" applyProtection="1">
      <alignment horizontal="right"/>
    </xf>
    <xf numFmtId="0" fontId="14" fillId="0" borderId="0" xfId="5" applyFont="1" applyBorder="1" applyAlignment="1" applyProtection="1">
      <alignment horizontal="right"/>
    </xf>
    <xf numFmtId="44" fontId="3" fillId="7" borderId="2" xfId="12" applyFont="1" applyFill="1" applyBorder="1" applyAlignment="1" applyProtection="1">
      <alignment horizontal="center" vertical="center" wrapText="1"/>
    </xf>
    <xf numFmtId="44" fontId="1" fillId="0" borderId="0" xfId="12" applyFont="1" applyFill="1" applyBorder="1" applyAlignment="1" applyProtection="1">
      <alignment horizontal="center"/>
    </xf>
    <xf numFmtId="0" fontId="13" fillId="0" borderId="0" xfId="5" applyFont="1" applyBorder="1" applyAlignment="1" applyProtection="1">
      <alignment horizontal="center"/>
    </xf>
    <xf numFmtId="44" fontId="15" fillId="8" borderId="2" xfId="5" applyNumberFormat="1" applyFont="1" applyFill="1" applyBorder="1" applyAlignment="1" applyProtection="1">
      <alignment horizontal="center" vertical="center"/>
    </xf>
    <xf numFmtId="0" fontId="1" fillId="4" borderId="0" xfId="5" applyFill="1" applyBorder="1" applyAlignment="1" applyProtection="1">
      <alignment horizontal="center" vertical="center" wrapText="1"/>
    </xf>
    <xf numFmtId="167" fontId="1" fillId="4" borderId="0" xfId="12" applyNumberFormat="1" applyFont="1" applyFill="1" applyBorder="1" applyAlignment="1" applyProtection="1">
      <alignment horizontal="right" vertical="center" wrapText="1"/>
    </xf>
    <xf numFmtId="44" fontId="1" fillId="4" borderId="0" xfId="0" applyNumberFormat="1" applyFont="1" applyFill="1" applyBorder="1" applyAlignment="1">
      <alignment vertical="center"/>
    </xf>
    <xf numFmtId="44" fontId="1" fillId="4" borderId="0" xfId="12" applyFont="1" applyFill="1" applyBorder="1" applyAlignment="1" applyProtection="1">
      <alignment horizontal="center"/>
    </xf>
    <xf numFmtId="0" fontId="14" fillId="4" borderId="0" xfId="5" applyFont="1" applyFill="1" applyBorder="1" applyAlignment="1" applyProtection="1">
      <alignment horizontal="right"/>
    </xf>
    <xf numFmtId="44" fontId="1" fillId="0" borderId="0" xfId="12" applyFont="1" applyFill="1" applyBorder="1" applyAlignment="1" applyProtection="1">
      <alignment horizontal="center" vertical="center" wrapText="1"/>
    </xf>
    <xf numFmtId="0" fontId="1" fillId="0" borderId="16" xfId="6" applyBorder="1" applyAlignment="1" applyProtection="1">
      <alignment horizontal="center" vertical="center"/>
    </xf>
    <xf numFmtId="0" fontId="1" fillId="0" borderId="17" xfId="6" applyBorder="1" applyAlignment="1" applyProtection="1">
      <alignment horizontal="center" vertical="center"/>
    </xf>
    <xf numFmtId="0" fontId="1" fillId="0" borderId="0" xfId="5" applyBorder="1" applyAlignment="1" applyProtection="1">
      <alignment horizontal="left" vertical="center" wrapText="1"/>
    </xf>
    <xf numFmtId="0" fontId="1" fillId="0" borderId="18" xfId="5" applyBorder="1" applyAlignment="1" applyProtection="1">
      <alignment horizontal="left" vertical="center" wrapText="1"/>
    </xf>
    <xf numFmtId="0" fontId="1" fillId="0" borderId="19" xfId="5" applyBorder="1" applyAlignment="1" applyProtection="1">
      <alignment horizontal="left" vertical="center" wrapText="1"/>
    </xf>
    <xf numFmtId="0" fontId="1" fillId="0" borderId="16" xfId="5" applyBorder="1" applyAlignment="1" applyProtection="1">
      <alignment horizontal="left" vertical="center"/>
    </xf>
    <xf numFmtId="0" fontId="1" fillId="2" borderId="17" xfId="5" applyFill="1" applyBorder="1" applyAlignment="1" applyProtection="1">
      <alignment horizontal="center" vertical="center"/>
    </xf>
    <xf numFmtId="0" fontId="1" fillId="0" borderId="20" xfId="5" applyBorder="1" applyAlignment="1" applyProtection="1">
      <alignment horizontal="left" vertical="center"/>
    </xf>
    <xf numFmtId="0" fontId="1" fillId="0" borderId="21" xfId="5" applyFont="1" applyBorder="1" applyAlignment="1" applyProtection="1">
      <alignment horizontal="center" vertical="center"/>
    </xf>
    <xf numFmtId="0" fontId="1" fillId="0" borderId="0" xfId="0" applyFont="1" applyBorder="1" applyAlignment="1" applyProtection="1">
      <alignment horizontal="centerContinuous" vertical="center" wrapText="1"/>
    </xf>
    <xf numFmtId="2" fontId="10" fillId="0" borderId="0" xfId="0" applyNumberFormat="1" applyFont="1" applyBorder="1" applyAlignment="1" applyProtection="1">
      <alignment horizontal="centerContinuous" vertical="center" wrapText="1"/>
    </xf>
    <xf numFmtId="167" fontId="3" fillId="0" borderId="0" xfId="12" applyNumberFormat="1" applyFont="1" applyBorder="1" applyAlignment="1" applyProtection="1">
      <alignment horizontal="centerContinuous" vertical="center" wrapText="1"/>
    </xf>
    <xf numFmtId="44" fontId="15" fillId="9" borderId="2" xfId="12" applyFont="1" applyFill="1" applyBorder="1" applyAlignment="1" applyProtection="1">
      <alignment horizontal="center" vertical="center"/>
    </xf>
    <xf numFmtId="0" fontId="1" fillId="4" borderId="10" xfId="5" applyFill="1" applyBorder="1" applyAlignment="1" applyProtection="1">
      <alignment horizontal="center" vertical="center" wrapText="1"/>
    </xf>
    <xf numFmtId="167" fontId="1" fillId="4" borderId="10" xfId="12" applyNumberFormat="1" applyFont="1" applyFill="1" applyBorder="1" applyAlignment="1" applyProtection="1">
      <alignment horizontal="right" vertical="center" wrapText="1"/>
    </xf>
    <xf numFmtId="0" fontId="1" fillId="4" borderId="10" xfId="5" applyFill="1" applyBorder="1" applyAlignment="1" applyProtection="1">
      <alignment horizontal="left" vertical="center" wrapText="1"/>
    </xf>
    <xf numFmtId="0" fontId="1" fillId="4" borderId="22" xfId="5" applyFill="1" applyBorder="1" applyAlignment="1" applyProtection="1">
      <alignment horizontal="center" vertical="center" wrapText="1"/>
    </xf>
    <xf numFmtId="0" fontId="1" fillId="4" borderId="22" xfId="5" applyFill="1" applyBorder="1" applyAlignment="1" applyProtection="1">
      <alignment horizontal="left" vertical="center" wrapText="1"/>
    </xf>
    <xf numFmtId="0" fontId="16" fillId="0" borderId="0" xfId="0" applyFont="1" applyBorder="1" applyAlignment="1" applyProtection="1">
      <alignment horizontal="right" vertical="center" wrapText="1"/>
    </xf>
    <xf numFmtId="0" fontId="17" fillId="7" borderId="23" xfId="0" applyFont="1" applyFill="1" applyBorder="1" applyAlignment="1" applyProtection="1">
      <alignment horizontal="center" vertical="center" wrapText="1"/>
    </xf>
    <xf numFmtId="0" fontId="8" fillId="0" borderId="0" xfId="0" applyFont="1" applyFill="1" applyBorder="1" applyAlignment="1" applyProtection="1">
      <alignment vertical="center"/>
    </xf>
    <xf numFmtId="0" fontId="8" fillId="0" borderId="0" xfId="0" applyFont="1" applyBorder="1" applyAlignment="1" applyProtection="1">
      <alignment vertical="center"/>
    </xf>
    <xf numFmtId="0" fontId="0" fillId="0" borderId="0" xfId="0" applyBorder="1" applyProtection="1"/>
    <xf numFmtId="0" fontId="0" fillId="0" borderId="0" xfId="0" applyProtection="1"/>
    <xf numFmtId="0" fontId="18" fillId="0" borderId="0" xfId="0" applyNumberFormat="1" applyFont="1" applyFill="1" applyBorder="1" applyAlignment="1" applyProtection="1">
      <alignment horizontal="left" vertical="center"/>
    </xf>
    <xf numFmtId="0" fontId="1" fillId="0" borderId="0" xfId="6" applyProtection="1"/>
    <xf numFmtId="44" fontId="19" fillId="3" borderId="10" xfId="12" quotePrefix="1" applyFont="1" applyFill="1" applyBorder="1" applyAlignment="1" applyProtection="1">
      <alignment horizontal="center" vertical="center" wrapText="1"/>
    </xf>
    <xf numFmtId="44" fontId="1" fillId="4" borderId="10" xfId="12" applyFont="1" applyFill="1" applyBorder="1" applyAlignment="1" applyProtection="1">
      <alignment horizontal="center" vertical="center" wrapText="1"/>
      <protection locked="0"/>
    </xf>
    <xf numFmtId="44" fontId="19" fillId="2" borderId="10" xfId="12" quotePrefix="1" applyFont="1" applyFill="1" applyBorder="1" applyAlignment="1" applyProtection="1">
      <alignment horizontal="center" vertical="center" wrapText="1"/>
    </xf>
    <xf numFmtId="44" fontId="1" fillId="0" borderId="10" xfId="12" applyFont="1" applyFill="1" applyBorder="1" applyAlignment="1" applyProtection="1">
      <alignment horizontal="center" vertical="center" wrapText="1"/>
      <protection locked="0"/>
    </xf>
    <xf numFmtId="0" fontId="1" fillId="4" borderId="10" xfId="5" applyFill="1" applyBorder="1" applyAlignment="1" applyProtection="1">
      <alignment horizontal="right" vertical="center" wrapText="1"/>
      <protection locked="0"/>
    </xf>
    <xf numFmtId="2" fontId="1" fillId="4" borderId="10" xfId="5" applyNumberFormat="1" applyFill="1" applyBorder="1" applyAlignment="1" applyProtection="1">
      <alignment horizontal="right" vertical="center" wrapText="1"/>
      <protection locked="0"/>
    </xf>
    <xf numFmtId="2" fontId="1" fillId="4" borderId="22" xfId="5" applyNumberFormat="1" applyFill="1" applyBorder="1" applyAlignment="1" applyProtection="1">
      <alignment horizontal="right" vertical="center" wrapText="1"/>
      <protection locked="0"/>
    </xf>
    <xf numFmtId="44" fontId="19" fillId="4" borderId="10" xfId="12" quotePrefix="1" applyFont="1" applyFill="1" applyBorder="1" applyAlignment="1" applyProtection="1">
      <alignment horizontal="center" vertical="center" wrapText="1"/>
    </xf>
    <xf numFmtId="167" fontId="3" fillId="4" borderId="2" xfId="12" applyNumberFormat="1" applyFont="1" applyFill="1" applyBorder="1" applyAlignment="1" applyProtection="1">
      <alignment horizontal="center" vertical="center"/>
      <protection locked="0"/>
    </xf>
    <xf numFmtId="0" fontId="1" fillId="0" borderId="13" xfId="6" applyFont="1" applyFill="1" applyBorder="1" applyAlignment="1" applyProtection="1">
      <alignment vertical="center" wrapText="1"/>
    </xf>
    <xf numFmtId="0" fontId="0" fillId="0" borderId="14" xfId="0" applyBorder="1" applyAlignment="1" applyProtection="1">
      <alignment vertical="center"/>
    </xf>
    <xf numFmtId="0" fontId="1" fillId="0" borderId="14" xfId="6" applyFont="1" applyFill="1" applyBorder="1" applyAlignment="1" applyProtection="1">
      <alignment vertical="center" wrapText="1"/>
    </xf>
    <xf numFmtId="0" fontId="1" fillId="0" borderId="13" xfId="6" applyFont="1" applyFill="1" applyBorder="1" applyAlignment="1" applyProtection="1">
      <alignment horizontal="left" vertical="center" wrapText="1"/>
    </xf>
    <xf numFmtId="0" fontId="1" fillId="0" borderId="15" xfId="0" applyFont="1" applyBorder="1" applyAlignment="1" applyProtection="1">
      <alignment vertical="center"/>
    </xf>
    <xf numFmtId="0" fontId="1" fillId="0" borderId="0" xfId="0" applyFont="1" applyAlignment="1">
      <alignment horizontal="justify" vertical="center"/>
    </xf>
    <xf numFmtId="0" fontId="1" fillId="0" borderId="0" xfId="0" applyFont="1" applyAlignment="1">
      <alignment vertical="center" wrapText="1"/>
    </xf>
    <xf numFmtId="0" fontId="3" fillId="0" borderId="0" xfId="0" applyFont="1"/>
    <xf numFmtId="0" fontId="1" fillId="0" borderId="0" xfId="0" applyFont="1" applyAlignment="1">
      <alignment vertical="center" wrapText="1"/>
    </xf>
    <xf numFmtId="0" fontId="1" fillId="0" borderId="0" xfId="0" applyFont="1" applyAlignment="1">
      <alignment horizontal="center" vertical="center"/>
    </xf>
    <xf numFmtId="0" fontId="20"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wrapText="1"/>
    </xf>
    <xf numFmtId="0" fontId="11" fillId="0" borderId="0" xfId="0" applyFont="1" applyAlignment="1">
      <alignment vertical="center"/>
    </xf>
    <xf numFmtId="0" fontId="3" fillId="0" borderId="0" xfId="0" applyFont="1" applyAlignment="1">
      <alignment vertical="center"/>
    </xf>
  </cellXfs>
  <cellStyles count="26">
    <cellStyle name="dépenseC" xfId="1"/>
    <cellStyle name="dépenseC 2" xfId="17"/>
    <cellStyle name="dépenseD" xfId="2"/>
    <cellStyle name="dépenseD 2" xfId="13"/>
    <cellStyle name="dépenseG" xfId="3"/>
    <cellStyle name="dépenseG 2" xfId="19"/>
    <cellStyle name="mesureC" xfId="4"/>
    <cellStyle name="mesureC 2" xfId="18"/>
    <cellStyle name="Monétaire" xfId="12" builtinId="4"/>
    <cellStyle name="Monétaire 2" xfId="23"/>
    <cellStyle name="Normal" xfId="0" builtinId="0"/>
    <cellStyle name="Normal 2" xfId="14"/>
    <cellStyle name="Normal 3" xfId="24"/>
    <cellStyle name="Normal_BPU98PEI" xfId="5"/>
    <cellStyle name="Normal_De01go" xfId="6"/>
    <cellStyle name="numéroC" xfId="7"/>
    <cellStyle name="numéroC 2" xfId="15"/>
    <cellStyle name="Pourcentage 2" xfId="25"/>
    <cellStyle name="texteC" xfId="8"/>
    <cellStyle name="texteC 2" xfId="16"/>
    <cellStyle name="texteC+col" xfId="9"/>
    <cellStyle name="texteC+col 2" xfId="20"/>
    <cellStyle name="texteD" xfId="10"/>
    <cellStyle name="texteD 2" xfId="21"/>
    <cellStyle name="texteG" xfId="11"/>
    <cellStyle name="texteG 2" xfId="22"/>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workbookViewId="0">
      <selection activeCell="A18" sqref="A18:B18"/>
    </sheetView>
  </sheetViews>
  <sheetFormatPr baseColWidth="10" defaultRowHeight="12.75" x14ac:dyDescent="0.2"/>
  <cols>
    <col min="1" max="1" width="11.42578125" style="87" customWidth="1"/>
    <col min="2" max="2" width="171.42578125" style="87" customWidth="1"/>
    <col min="3" max="16384" width="11.42578125" style="87"/>
  </cols>
  <sheetData>
    <row r="1" spans="1:2" x14ac:dyDescent="0.2">
      <c r="B1" s="146" t="s">
        <v>648</v>
      </c>
    </row>
    <row r="3" spans="1:2" ht="30" customHeight="1" x14ac:dyDescent="0.2">
      <c r="A3" s="148">
        <v>1</v>
      </c>
      <c r="B3" s="145" t="s">
        <v>649</v>
      </c>
    </row>
    <row r="4" spans="1:2" ht="30" customHeight="1" x14ac:dyDescent="0.2">
      <c r="A4" s="148">
        <v>2</v>
      </c>
      <c r="B4" s="145" t="s">
        <v>650</v>
      </c>
    </row>
    <row r="5" spans="1:2" ht="30" customHeight="1" x14ac:dyDescent="0.2">
      <c r="A5" s="148">
        <v>3</v>
      </c>
      <c r="B5" s="145" t="s">
        <v>651</v>
      </c>
    </row>
    <row r="6" spans="1:2" ht="30" customHeight="1" x14ac:dyDescent="0.2">
      <c r="A6" s="148">
        <v>4</v>
      </c>
      <c r="B6" s="145" t="s">
        <v>652</v>
      </c>
    </row>
    <row r="7" spans="1:2" ht="30" customHeight="1" x14ac:dyDescent="0.2">
      <c r="A7" s="148">
        <v>5</v>
      </c>
      <c r="B7" s="145" t="s">
        <v>653</v>
      </c>
    </row>
    <row r="8" spans="1:2" ht="30" customHeight="1" x14ac:dyDescent="0.2">
      <c r="A8" s="148">
        <v>6</v>
      </c>
      <c r="B8" s="145" t="s">
        <v>654</v>
      </c>
    </row>
    <row r="9" spans="1:2" ht="30" customHeight="1" x14ac:dyDescent="0.2">
      <c r="A9" s="148">
        <v>7</v>
      </c>
      <c r="B9" s="145" t="s">
        <v>655</v>
      </c>
    </row>
    <row r="10" spans="1:2" ht="30" customHeight="1" x14ac:dyDescent="0.2">
      <c r="A10" s="148">
        <v>8</v>
      </c>
      <c r="B10" s="145" t="s">
        <v>656</v>
      </c>
    </row>
    <row r="11" spans="1:2" ht="30" customHeight="1" x14ac:dyDescent="0.2">
      <c r="A11" s="148">
        <v>9</v>
      </c>
      <c r="B11" s="145" t="s">
        <v>657</v>
      </c>
    </row>
    <row r="13" spans="1:2" ht="20.100000000000001" customHeight="1" x14ac:dyDescent="0.2">
      <c r="A13" s="149" t="s">
        <v>658</v>
      </c>
    </row>
    <row r="14" spans="1:2" ht="50.1" customHeight="1" x14ac:dyDescent="0.2">
      <c r="A14" s="147" t="s">
        <v>659</v>
      </c>
      <c r="B14" s="150"/>
    </row>
    <row r="15" spans="1:2" s="81" customFormat="1" ht="20.100000000000001" customHeight="1" x14ac:dyDescent="0.2">
      <c r="A15" s="152" t="s">
        <v>660</v>
      </c>
    </row>
    <row r="16" spans="1:2" ht="39.950000000000003" customHeight="1" x14ac:dyDescent="0.2">
      <c r="A16" s="151" t="s">
        <v>661</v>
      </c>
      <c r="B16" s="151"/>
    </row>
    <row r="17" spans="1:2" s="81" customFormat="1" ht="20.100000000000001" customHeight="1" x14ac:dyDescent="0.2">
      <c r="A17" s="152" t="s">
        <v>662</v>
      </c>
    </row>
    <row r="18" spans="1:2" ht="39.950000000000003" customHeight="1" x14ac:dyDescent="0.2">
      <c r="A18" s="151" t="s">
        <v>663</v>
      </c>
      <c r="B18" s="151"/>
    </row>
    <row r="19" spans="1:2" x14ac:dyDescent="0.2">
      <c r="A19" s="152" t="s">
        <v>664</v>
      </c>
      <c r="B19" s="152"/>
    </row>
    <row r="20" spans="1:2" ht="39.950000000000003" customHeight="1" x14ac:dyDescent="0.2">
      <c r="A20" s="151" t="s">
        <v>665</v>
      </c>
      <c r="B20" s="151"/>
    </row>
    <row r="21" spans="1:2" x14ac:dyDescent="0.2">
      <c r="A21" s="152" t="s">
        <v>666</v>
      </c>
      <c r="B21" s="152"/>
    </row>
    <row r="22" spans="1:2" ht="31.5" customHeight="1" x14ac:dyDescent="0.2">
      <c r="A22" s="147" t="s">
        <v>667</v>
      </c>
      <c r="B22" s="147"/>
    </row>
    <row r="23" spans="1:2" x14ac:dyDescent="0.2">
      <c r="A23" s="152" t="s">
        <v>668</v>
      </c>
      <c r="B23" s="152"/>
    </row>
    <row r="24" spans="1:2" ht="24.95" customHeight="1" x14ac:dyDescent="0.2">
      <c r="A24" s="151" t="s">
        <v>669</v>
      </c>
      <c r="B24" s="151"/>
    </row>
    <row r="25" spans="1:2" x14ac:dyDescent="0.2">
      <c r="A25" s="152" t="s">
        <v>670</v>
      </c>
      <c r="B25" s="152"/>
    </row>
    <row r="26" spans="1:2" ht="24.95" customHeight="1" x14ac:dyDescent="0.2">
      <c r="A26" s="151" t="s">
        <v>671</v>
      </c>
      <c r="B26" s="151"/>
    </row>
    <row r="27" spans="1:2" x14ac:dyDescent="0.2">
      <c r="A27" s="152" t="s">
        <v>672</v>
      </c>
      <c r="B27" s="152"/>
    </row>
    <row r="28" spans="1:2" ht="39.950000000000003" customHeight="1" x14ac:dyDescent="0.2">
      <c r="A28" s="151" t="s">
        <v>673</v>
      </c>
      <c r="B28" s="151"/>
    </row>
    <row r="29" spans="1:2" x14ac:dyDescent="0.2">
      <c r="A29" s="144"/>
    </row>
    <row r="30" spans="1:2" ht="15" x14ac:dyDescent="0.2">
      <c r="A30" s="149" t="s">
        <v>674</v>
      </c>
    </row>
    <row r="31" spans="1:2" ht="24.95" customHeight="1" x14ac:dyDescent="0.2">
      <c r="A31" s="151" t="s">
        <v>675</v>
      </c>
      <c r="B31" s="151"/>
    </row>
    <row r="32" spans="1:2" x14ac:dyDescent="0.2">
      <c r="A32" s="152" t="s">
        <v>676</v>
      </c>
      <c r="B32" s="152"/>
    </row>
    <row r="33" spans="1:2" ht="39.950000000000003" customHeight="1" x14ac:dyDescent="0.2">
      <c r="A33" s="151" t="s">
        <v>677</v>
      </c>
      <c r="B33" s="151"/>
    </row>
    <row r="34" spans="1:2" ht="15" x14ac:dyDescent="0.2">
      <c r="A34" s="149" t="s">
        <v>678</v>
      </c>
    </row>
    <row r="35" spans="1:2" x14ac:dyDescent="0.2">
      <c r="A35" s="152" t="s">
        <v>679</v>
      </c>
      <c r="B35" s="152"/>
    </row>
    <row r="36" spans="1:2" ht="39.950000000000003" customHeight="1" x14ac:dyDescent="0.2">
      <c r="A36" s="151" t="s">
        <v>680</v>
      </c>
      <c r="B36" s="151"/>
    </row>
    <row r="37" spans="1:2" x14ac:dyDescent="0.2">
      <c r="A37" s="152" t="s">
        <v>681</v>
      </c>
      <c r="B37" s="152"/>
    </row>
    <row r="38" spans="1:2" ht="88.5" customHeight="1" x14ac:dyDescent="0.2">
      <c r="A38" s="151" t="s">
        <v>733</v>
      </c>
      <c r="B38" s="151"/>
    </row>
    <row r="39" spans="1:2" x14ac:dyDescent="0.2">
      <c r="A39" s="152" t="s">
        <v>682</v>
      </c>
      <c r="B39" s="152"/>
    </row>
    <row r="40" spans="1:2" ht="24.95" customHeight="1" x14ac:dyDescent="0.2">
      <c r="A40" s="147" t="s">
        <v>683</v>
      </c>
      <c r="B40" s="147"/>
    </row>
    <row r="41" spans="1:2" x14ac:dyDescent="0.2">
      <c r="A41" s="152" t="s">
        <v>684</v>
      </c>
      <c r="B41" s="152"/>
    </row>
    <row r="42" spans="1:2" ht="24.95" customHeight="1" x14ac:dyDescent="0.2">
      <c r="A42" s="81" t="s">
        <v>685</v>
      </c>
      <c r="B42" s="81"/>
    </row>
    <row r="43" spans="1:2" x14ac:dyDescent="0.2">
      <c r="A43" s="152" t="s">
        <v>686</v>
      </c>
      <c r="B43" s="152"/>
    </row>
    <row r="44" spans="1:2" ht="24.95" customHeight="1" x14ac:dyDescent="0.2">
      <c r="A44" s="147" t="s">
        <v>687</v>
      </c>
      <c r="B44" s="147"/>
    </row>
    <row r="45" spans="1:2" x14ac:dyDescent="0.2">
      <c r="A45" s="144"/>
    </row>
    <row r="46" spans="1:2" ht="15" x14ac:dyDescent="0.2">
      <c r="A46" s="149" t="s">
        <v>688</v>
      </c>
    </row>
    <row r="47" spans="1:2" x14ac:dyDescent="0.2">
      <c r="A47" s="152" t="s">
        <v>689</v>
      </c>
      <c r="B47" s="152"/>
    </row>
    <row r="48" spans="1:2" ht="39.950000000000003" customHeight="1" x14ac:dyDescent="0.2">
      <c r="A48" s="147" t="s">
        <v>690</v>
      </c>
      <c r="B48" s="147"/>
    </row>
    <row r="49" spans="1:2" x14ac:dyDescent="0.2">
      <c r="A49" s="152" t="s">
        <v>691</v>
      </c>
      <c r="B49" s="152"/>
    </row>
    <row r="50" spans="1:2" ht="39.950000000000003" customHeight="1" x14ac:dyDescent="0.2">
      <c r="A50" s="147" t="s">
        <v>736</v>
      </c>
      <c r="B50" s="147"/>
    </row>
    <row r="51" spans="1:2" x14ac:dyDescent="0.2">
      <c r="A51" s="152" t="s">
        <v>692</v>
      </c>
      <c r="B51" s="152"/>
    </row>
    <row r="52" spans="1:2" ht="24.95" customHeight="1" x14ac:dyDescent="0.2">
      <c r="A52" s="147" t="s">
        <v>693</v>
      </c>
      <c r="B52" s="147"/>
    </row>
    <row r="53" spans="1:2" x14ac:dyDescent="0.2">
      <c r="A53" s="152" t="s">
        <v>694</v>
      </c>
      <c r="B53" s="152"/>
    </row>
    <row r="54" spans="1:2" ht="24.95" customHeight="1" x14ac:dyDescent="0.2">
      <c r="A54" s="147" t="s">
        <v>695</v>
      </c>
      <c r="B54" s="147"/>
    </row>
    <row r="55" spans="1:2" x14ac:dyDescent="0.2">
      <c r="A55" s="152" t="s">
        <v>696</v>
      </c>
      <c r="B55" s="152"/>
    </row>
    <row r="56" spans="1:2" ht="50.1" customHeight="1" x14ac:dyDescent="0.2">
      <c r="A56" s="147" t="s">
        <v>737</v>
      </c>
      <c r="B56" s="147"/>
    </row>
    <row r="57" spans="1:2" x14ac:dyDescent="0.2">
      <c r="A57" s="152" t="s">
        <v>697</v>
      </c>
      <c r="B57" s="152"/>
    </row>
    <row r="58" spans="1:2" ht="39.950000000000003" customHeight="1" x14ac:dyDescent="0.2">
      <c r="A58" s="147" t="s">
        <v>698</v>
      </c>
      <c r="B58" s="147"/>
    </row>
    <row r="59" spans="1:2" x14ac:dyDescent="0.2">
      <c r="A59" s="152" t="s">
        <v>699</v>
      </c>
      <c r="B59" s="152"/>
    </row>
    <row r="60" spans="1:2" ht="25.5" customHeight="1" x14ac:dyDescent="0.2">
      <c r="A60" s="147" t="s">
        <v>700</v>
      </c>
      <c r="B60" s="147"/>
    </row>
    <row r="61" spans="1:2" x14ac:dyDescent="0.2">
      <c r="A61" s="152" t="s">
        <v>701</v>
      </c>
      <c r="B61" s="152"/>
    </row>
    <row r="62" spans="1:2" ht="24.95" customHeight="1" x14ac:dyDescent="0.2">
      <c r="A62" s="147" t="s">
        <v>702</v>
      </c>
      <c r="B62" s="147"/>
    </row>
    <row r="63" spans="1:2" x14ac:dyDescent="0.2">
      <c r="A63" s="144"/>
    </row>
    <row r="64" spans="1:2" ht="15" x14ac:dyDescent="0.2">
      <c r="A64" s="149" t="s">
        <v>703</v>
      </c>
    </row>
    <row r="65" spans="1:2" x14ac:dyDescent="0.2">
      <c r="A65" s="147" t="s">
        <v>704</v>
      </c>
      <c r="B65" s="147"/>
    </row>
    <row r="66" spans="1:2" x14ac:dyDescent="0.2">
      <c r="A66" s="144"/>
    </row>
    <row r="67" spans="1:2" ht="15" x14ac:dyDescent="0.2">
      <c r="A67" s="149" t="s">
        <v>705</v>
      </c>
    </row>
    <row r="68" spans="1:2" ht="50.1" customHeight="1" x14ac:dyDescent="0.2">
      <c r="A68" s="147" t="s">
        <v>734</v>
      </c>
      <c r="B68" s="147"/>
    </row>
    <row r="69" spans="1:2" x14ac:dyDescent="0.2">
      <c r="A69" s="152" t="s">
        <v>706</v>
      </c>
      <c r="B69" s="152"/>
    </row>
    <row r="70" spans="1:2" ht="39.950000000000003" customHeight="1" x14ac:dyDescent="0.2">
      <c r="A70" s="147" t="s">
        <v>707</v>
      </c>
      <c r="B70" s="147"/>
    </row>
    <row r="71" spans="1:2" x14ac:dyDescent="0.2">
      <c r="A71" s="152" t="s">
        <v>708</v>
      </c>
      <c r="B71" s="152"/>
    </row>
    <row r="72" spans="1:2" ht="39.950000000000003" customHeight="1" x14ac:dyDescent="0.2">
      <c r="A72" s="147" t="s">
        <v>709</v>
      </c>
      <c r="B72" s="147"/>
    </row>
    <row r="73" spans="1:2" x14ac:dyDescent="0.2">
      <c r="A73" s="152" t="s">
        <v>710</v>
      </c>
      <c r="B73" s="152"/>
    </row>
    <row r="74" spans="1:2" ht="39.950000000000003" customHeight="1" x14ac:dyDescent="0.2">
      <c r="A74" s="147" t="s">
        <v>711</v>
      </c>
      <c r="B74" s="147"/>
    </row>
    <row r="75" spans="1:2" x14ac:dyDescent="0.2">
      <c r="A75" s="152" t="s">
        <v>712</v>
      </c>
      <c r="B75" s="152"/>
    </row>
    <row r="76" spans="1:2" ht="39.950000000000003" customHeight="1" x14ac:dyDescent="0.2">
      <c r="A76" s="147" t="s">
        <v>713</v>
      </c>
      <c r="B76" s="147"/>
    </row>
    <row r="77" spans="1:2" x14ac:dyDescent="0.2">
      <c r="A77" s="152" t="s">
        <v>714</v>
      </c>
      <c r="B77" s="152"/>
    </row>
    <row r="78" spans="1:2" ht="39.950000000000003" customHeight="1" x14ac:dyDescent="0.2">
      <c r="A78" s="147" t="s">
        <v>715</v>
      </c>
      <c r="B78" s="147"/>
    </row>
    <row r="79" spans="1:2" x14ac:dyDescent="0.2">
      <c r="A79" s="152" t="s">
        <v>716</v>
      </c>
      <c r="B79" s="152"/>
    </row>
    <row r="80" spans="1:2" ht="39.75" customHeight="1" x14ac:dyDescent="0.2">
      <c r="A80" s="147" t="s">
        <v>713</v>
      </c>
      <c r="B80" s="147"/>
    </row>
    <row r="81" spans="1:2" x14ac:dyDescent="0.2">
      <c r="A81" s="152" t="s">
        <v>717</v>
      </c>
      <c r="B81" s="152"/>
    </row>
    <row r="82" spans="1:2" ht="50.1" customHeight="1" x14ac:dyDescent="0.2">
      <c r="A82" s="147" t="s">
        <v>718</v>
      </c>
      <c r="B82" s="147"/>
    </row>
    <row r="83" spans="1:2" x14ac:dyDescent="0.2">
      <c r="A83" s="152" t="s">
        <v>719</v>
      </c>
      <c r="B83" s="152"/>
    </row>
    <row r="84" spans="1:2" ht="50.1" customHeight="1" x14ac:dyDescent="0.2">
      <c r="A84" s="147" t="s">
        <v>720</v>
      </c>
      <c r="B84" s="147"/>
    </row>
    <row r="85" spans="1:2" x14ac:dyDescent="0.2">
      <c r="A85" s="153"/>
    </row>
    <row r="86" spans="1:2" ht="15" x14ac:dyDescent="0.2">
      <c r="A86" s="149" t="s">
        <v>721</v>
      </c>
    </row>
    <row r="87" spans="1:2" x14ac:dyDescent="0.2">
      <c r="A87" s="152" t="s">
        <v>722</v>
      </c>
      <c r="B87" s="152"/>
    </row>
    <row r="88" spans="1:2" ht="24.95" customHeight="1" x14ac:dyDescent="0.2">
      <c r="A88" s="147" t="s">
        <v>738</v>
      </c>
      <c r="B88" s="147"/>
    </row>
    <row r="89" spans="1:2" x14ac:dyDescent="0.2">
      <c r="A89" s="152" t="s">
        <v>723</v>
      </c>
      <c r="B89" s="152"/>
    </row>
    <row r="90" spans="1:2" ht="33" customHeight="1" x14ac:dyDescent="0.2">
      <c r="A90" s="147" t="s">
        <v>724</v>
      </c>
      <c r="B90" s="147"/>
    </row>
    <row r="91" spans="1:2" x14ac:dyDescent="0.2">
      <c r="A91" s="152" t="s">
        <v>725</v>
      </c>
      <c r="B91" s="152"/>
    </row>
    <row r="92" spans="1:2" ht="24.95" customHeight="1" x14ac:dyDescent="0.2">
      <c r="A92" s="147" t="s">
        <v>726</v>
      </c>
      <c r="B92" s="147"/>
    </row>
    <row r="93" spans="1:2" x14ac:dyDescent="0.2">
      <c r="A93" s="152" t="s">
        <v>727</v>
      </c>
      <c r="B93" s="152"/>
    </row>
    <row r="94" spans="1:2" ht="24.95" customHeight="1" x14ac:dyDescent="0.2">
      <c r="A94" s="147" t="s">
        <v>728</v>
      </c>
      <c r="B94" s="147"/>
    </row>
    <row r="95" spans="1:2" x14ac:dyDescent="0.2">
      <c r="A95" s="152" t="s">
        <v>729</v>
      </c>
      <c r="B95" s="152"/>
    </row>
    <row r="96" spans="1:2" ht="50.1" customHeight="1" x14ac:dyDescent="0.2">
      <c r="A96" s="147" t="s">
        <v>739</v>
      </c>
      <c r="B96" s="147"/>
    </row>
    <row r="97" spans="1:2" x14ac:dyDescent="0.2">
      <c r="A97" s="152" t="s">
        <v>730</v>
      </c>
      <c r="B97" s="152"/>
    </row>
    <row r="98" spans="1:2" ht="65.099999999999994" customHeight="1" x14ac:dyDescent="0.2">
      <c r="A98" s="147" t="s">
        <v>735</v>
      </c>
      <c r="B98" s="147"/>
    </row>
    <row r="99" spans="1:2" x14ac:dyDescent="0.2">
      <c r="A99" s="152" t="s">
        <v>731</v>
      </c>
      <c r="B99" s="152"/>
    </row>
    <row r="100" spans="1:2" ht="39.950000000000003" customHeight="1" x14ac:dyDescent="0.2">
      <c r="A100" s="147" t="s">
        <v>732</v>
      </c>
      <c r="B100" s="147"/>
    </row>
  </sheetData>
  <sheetProtection algorithmName="SHA-512" hashValue="6SXK8+PsTCd15tFlQ/WXniKirRLwdMSoLsVjSv8B7z1UECPK9avLGNyG3Vj8MIUGGTtcl8YWEHuAlqxYrvoRNQ==" saltValue="dqE0FIT+o3uz7v+pITn37g==" spinCount="100000" sheet="1" objects="1" scenarios="1"/>
  <mergeCells count="39">
    <mergeCell ref="A96:B96"/>
    <mergeCell ref="A98:B98"/>
    <mergeCell ref="A100:B100"/>
    <mergeCell ref="A90:B90"/>
    <mergeCell ref="A92:B92"/>
    <mergeCell ref="A94:B94"/>
    <mergeCell ref="A82:B82"/>
    <mergeCell ref="A84:B84"/>
    <mergeCell ref="A88:B88"/>
    <mergeCell ref="A76:B76"/>
    <mergeCell ref="A78:B78"/>
    <mergeCell ref="A80:B80"/>
    <mergeCell ref="A70:B70"/>
    <mergeCell ref="A72:B72"/>
    <mergeCell ref="A74:B74"/>
    <mergeCell ref="A62:B62"/>
    <mergeCell ref="A65:B65"/>
    <mergeCell ref="A68:B68"/>
    <mergeCell ref="A56:B56"/>
    <mergeCell ref="A58:B58"/>
    <mergeCell ref="A60:B60"/>
    <mergeCell ref="A50:B50"/>
    <mergeCell ref="A52:B52"/>
    <mergeCell ref="A54:B54"/>
    <mergeCell ref="A44:B44"/>
    <mergeCell ref="A48:B48"/>
    <mergeCell ref="A38:B38"/>
    <mergeCell ref="A40:B40"/>
    <mergeCell ref="A28:B28"/>
    <mergeCell ref="A31:B31"/>
    <mergeCell ref="A33:B33"/>
    <mergeCell ref="A36:B36"/>
    <mergeCell ref="A22:B22"/>
    <mergeCell ref="A24:B24"/>
    <mergeCell ref="A26:B26"/>
    <mergeCell ref="A14:B14"/>
    <mergeCell ref="A16:B16"/>
    <mergeCell ref="A18:B18"/>
    <mergeCell ref="A20:B2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4"/>
  <sheetViews>
    <sheetView zoomScale="120" zoomScaleNormal="120" workbookViewId="0">
      <selection activeCell="D20" sqref="D20"/>
    </sheetView>
  </sheetViews>
  <sheetFormatPr baseColWidth="10" defaultRowHeight="12.75" x14ac:dyDescent="0.2"/>
  <cols>
    <col min="1" max="1" width="16" customWidth="1"/>
    <col min="2" max="2" width="87.42578125" customWidth="1"/>
    <col min="3" max="3" width="19" style="39" customWidth="1"/>
    <col min="4" max="4" width="16.42578125" style="2" customWidth="1"/>
    <col min="5" max="5" width="36.140625" customWidth="1"/>
    <col min="6" max="6" width="10.28515625" customWidth="1"/>
  </cols>
  <sheetData>
    <row r="1" spans="1:6" ht="18.75" thickBot="1" x14ac:dyDescent="0.25">
      <c r="C1" s="31"/>
      <c r="D1" s="7"/>
    </row>
    <row r="2" spans="1:6" ht="30.95" customHeight="1" thickTop="1" thickBot="1" x14ac:dyDescent="0.25">
      <c r="A2" s="8"/>
      <c r="B2" s="5" t="s">
        <v>591</v>
      </c>
      <c r="C2" s="32"/>
      <c r="D2" s="10"/>
      <c r="E2" s="122" t="str">
        <f>"nombre de Prix Unitaire(s) en € H.T. à compléter :"</f>
        <v>nombre de Prix Unitaire(s) en € H.T. à compléter :</v>
      </c>
      <c r="F2" s="123" t="str">
        <f>""&amp;COUNTBLANK(D5:D336)&amp;""</f>
        <v>264</v>
      </c>
    </row>
    <row r="3" spans="1:6" s="4" customFormat="1" ht="30.75" thickBot="1" x14ac:dyDescent="0.25">
      <c r="A3" s="11" t="s">
        <v>587</v>
      </c>
      <c r="B3" s="11" t="s">
        <v>588</v>
      </c>
      <c r="C3" s="11" t="s">
        <v>589</v>
      </c>
      <c r="D3" s="11" t="s">
        <v>623</v>
      </c>
      <c r="E3" s="124"/>
      <c r="F3" s="125"/>
    </row>
    <row r="4" spans="1:6" ht="15" x14ac:dyDescent="0.2">
      <c r="A4" s="12" t="s">
        <v>0</v>
      </c>
      <c r="B4" s="13" t="s">
        <v>603</v>
      </c>
      <c r="C4" s="33"/>
      <c r="D4" s="14"/>
      <c r="E4" s="126"/>
      <c r="F4" s="126"/>
    </row>
    <row r="5" spans="1:6" x14ac:dyDescent="0.2">
      <c r="A5" s="15" t="s">
        <v>1</v>
      </c>
      <c r="B5" s="16" t="s">
        <v>75</v>
      </c>
      <c r="C5" s="34"/>
      <c r="D5" s="130" t="s">
        <v>647</v>
      </c>
      <c r="E5" s="127"/>
      <c r="F5" s="127"/>
    </row>
    <row r="6" spans="1:6" s="3" customFormat="1" x14ac:dyDescent="0.2">
      <c r="A6" s="18" t="s">
        <v>78</v>
      </c>
      <c r="B6" s="19" t="s">
        <v>76</v>
      </c>
      <c r="C6" s="35" t="s">
        <v>574</v>
      </c>
      <c r="D6" s="131"/>
      <c r="E6" s="128" t="str">
        <f t="shared" ref="E6:E69" si="0">IF(D6="","Prix Unitaire en € H.T. à compléter","")</f>
        <v>Prix Unitaire en € H.T. à compléter</v>
      </c>
      <c r="F6" s="127"/>
    </row>
    <row r="7" spans="1:6" s="3" customFormat="1" x14ac:dyDescent="0.2">
      <c r="A7" s="18" t="s">
        <v>79</v>
      </c>
      <c r="B7" s="19" t="s">
        <v>77</v>
      </c>
      <c r="C7" s="35" t="s">
        <v>574</v>
      </c>
      <c r="D7" s="131"/>
      <c r="E7" s="128" t="str">
        <f t="shared" si="0"/>
        <v>Prix Unitaire en € H.T. à compléter</v>
      </c>
      <c r="F7" s="127"/>
    </row>
    <row r="8" spans="1:6" x14ac:dyDescent="0.2">
      <c r="A8" s="15" t="s">
        <v>2</v>
      </c>
      <c r="B8" s="16" t="s">
        <v>80</v>
      </c>
      <c r="C8" s="34"/>
      <c r="D8" s="130" t="s">
        <v>647</v>
      </c>
      <c r="E8" s="128" t="str">
        <f t="shared" si="0"/>
        <v/>
      </c>
    </row>
    <row r="9" spans="1:6" s="3" customFormat="1" x14ac:dyDescent="0.2">
      <c r="A9" s="18" t="s">
        <v>81</v>
      </c>
      <c r="B9" s="19" t="s">
        <v>76</v>
      </c>
      <c r="C9" s="35" t="s">
        <v>574</v>
      </c>
      <c r="D9" s="131"/>
      <c r="E9" s="128" t="str">
        <f t="shared" si="0"/>
        <v>Prix Unitaire en € H.T. à compléter</v>
      </c>
    </row>
    <row r="10" spans="1:6" s="3" customFormat="1" x14ac:dyDescent="0.2">
      <c r="A10" s="18" t="s">
        <v>82</v>
      </c>
      <c r="B10" s="19" t="s">
        <v>77</v>
      </c>
      <c r="C10" s="35" t="s">
        <v>574</v>
      </c>
      <c r="D10" s="131"/>
      <c r="E10" s="128" t="str">
        <f t="shared" si="0"/>
        <v>Prix Unitaire en € H.T. à compléter</v>
      </c>
    </row>
    <row r="11" spans="1:6" ht="25.5" x14ac:dyDescent="0.2">
      <c r="A11" s="15" t="s">
        <v>3</v>
      </c>
      <c r="B11" s="16" t="s">
        <v>526</v>
      </c>
      <c r="C11" s="34"/>
      <c r="D11" s="130" t="s">
        <v>647</v>
      </c>
      <c r="E11" s="128"/>
      <c r="F11" s="127"/>
    </row>
    <row r="12" spans="1:6" x14ac:dyDescent="0.2">
      <c r="A12" s="21" t="s">
        <v>83</v>
      </c>
      <c r="B12" s="22" t="s">
        <v>575</v>
      </c>
      <c r="C12" s="36" t="s">
        <v>609</v>
      </c>
      <c r="D12" s="133"/>
      <c r="E12" s="128" t="str">
        <f t="shared" si="0"/>
        <v>Prix Unitaire en € H.T. à compléter</v>
      </c>
    </row>
    <row r="13" spans="1:6" x14ac:dyDescent="0.2">
      <c r="A13" s="21" t="s">
        <v>84</v>
      </c>
      <c r="B13" s="22" t="s">
        <v>576</v>
      </c>
      <c r="C13" s="36" t="s">
        <v>609</v>
      </c>
      <c r="D13" s="133"/>
      <c r="E13" s="128" t="str">
        <f t="shared" si="0"/>
        <v>Prix Unitaire en € H.T. à compléter</v>
      </c>
    </row>
    <row r="14" spans="1:6" x14ac:dyDescent="0.2">
      <c r="A14" s="21" t="s">
        <v>4</v>
      </c>
      <c r="B14" s="22" t="s">
        <v>86</v>
      </c>
      <c r="C14" s="36" t="s">
        <v>520</v>
      </c>
      <c r="D14" s="133"/>
      <c r="E14" s="128" t="str">
        <f t="shared" si="0"/>
        <v>Prix Unitaire en € H.T. à compléter</v>
      </c>
    </row>
    <row r="15" spans="1:6" ht="25.5" x14ac:dyDescent="0.2">
      <c r="A15" s="21" t="s">
        <v>5</v>
      </c>
      <c r="B15" s="22" t="s">
        <v>87</v>
      </c>
      <c r="C15" s="36" t="s">
        <v>520</v>
      </c>
      <c r="D15" s="133"/>
      <c r="E15" s="128" t="str">
        <f t="shared" si="0"/>
        <v>Prix Unitaire en € H.T. à compléter</v>
      </c>
    </row>
    <row r="16" spans="1:6" ht="25.5" x14ac:dyDescent="0.2">
      <c r="A16" s="21" t="s">
        <v>85</v>
      </c>
      <c r="B16" s="22" t="s">
        <v>88</v>
      </c>
      <c r="C16" s="36" t="s">
        <v>574</v>
      </c>
      <c r="D16" s="133"/>
      <c r="E16" s="128" t="str">
        <f t="shared" si="0"/>
        <v>Prix Unitaire en € H.T. à compléter</v>
      </c>
    </row>
    <row r="17" spans="1:5" ht="25.5" x14ac:dyDescent="0.2">
      <c r="A17" s="15" t="s">
        <v>89</v>
      </c>
      <c r="B17" s="16" t="s">
        <v>493</v>
      </c>
      <c r="C17" s="34"/>
      <c r="D17" s="130" t="s">
        <v>647</v>
      </c>
      <c r="E17" s="128"/>
    </row>
    <row r="18" spans="1:5" x14ac:dyDescent="0.2">
      <c r="A18" s="21" t="s">
        <v>90</v>
      </c>
      <c r="B18" s="22" t="s">
        <v>527</v>
      </c>
      <c r="C18" s="36" t="s">
        <v>520</v>
      </c>
      <c r="D18" s="133"/>
      <c r="E18" s="128" t="str">
        <f t="shared" si="0"/>
        <v>Prix Unitaire en € H.T. à compléter</v>
      </c>
    </row>
    <row r="19" spans="1:5" x14ac:dyDescent="0.2">
      <c r="A19" s="21" t="s">
        <v>91</v>
      </c>
      <c r="B19" s="22" t="s">
        <v>528</v>
      </c>
      <c r="C19" s="36" t="s">
        <v>520</v>
      </c>
      <c r="D19" s="133"/>
      <c r="E19" s="128" t="str">
        <f t="shared" si="0"/>
        <v>Prix Unitaire en € H.T. à compléter</v>
      </c>
    </row>
    <row r="20" spans="1:5" ht="25.5" x14ac:dyDescent="0.2">
      <c r="A20" s="21" t="s">
        <v>92</v>
      </c>
      <c r="B20" s="24" t="s">
        <v>494</v>
      </c>
      <c r="C20" s="36" t="s">
        <v>520</v>
      </c>
      <c r="D20" s="133"/>
      <c r="E20" s="128" t="str">
        <f t="shared" si="0"/>
        <v>Prix Unitaire en € H.T. à compléter</v>
      </c>
    </row>
    <row r="21" spans="1:5" x14ac:dyDescent="0.2">
      <c r="A21" s="15" t="s">
        <v>93</v>
      </c>
      <c r="B21" s="16" t="s">
        <v>96</v>
      </c>
      <c r="C21" s="34"/>
      <c r="D21" s="130" t="s">
        <v>647</v>
      </c>
      <c r="E21" s="128" t="str">
        <f t="shared" si="0"/>
        <v/>
      </c>
    </row>
    <row r="22" spans="1:5" x14ac:dyDescent="0.2">
      <c r="A22" s="21" t="s">
        <v>94</v>
      </c>
      <c r="B22" s="22" t="s">
        <v>527</v>
      </c>
      <c r="C22" s="36" t="s">
        <v>520</v>
      </c>
      <c r="D22" s="133"/>
      <c r="E22" s="128" t="str">
        <f t="shared" si="0"/>
        <v>Prix Unitaire en € H.T. à compléter</v>
      </c>
    </row>
    <row r="23" spans="1:5" x14ac:dyDescent="0.2">
      <c r="A23" s="21" t="s">
        <v>95</v>
      </c>
      <c r="B23" s="22" t="s">
        <v>528</v>
      </c>
      <c r="C23" s="36" t="s">
        <v>520</v>
      </c>
      <c r="D23" s="133"/>
      <c r="E23" s="128" t="str">
        <f t="shared" si="0"/>
        <v>Prix Unitaire en € H.T. à compléter</v>
      </c>
    </row>
    <row r="24" spans="1:5" ht="25.5" x14ac:dyDescent="0.2">
      <c r="A24" s="15" t="s">
        <v>106</v>
      </c>
      <c r="B24" s="16" t="s">
        <v>100</v>
      </c>
      <c r="C24" s="34"/>
      <c r="D24" s="130" t="s">
        <v>647</v>
      </c>
      <c r="E24" s="128" t="str">
        <f t="shared" si="0"/>
        <v/>
      </c>
    </row>
    <row r="25" spans="1:5" x14ac:dyDescent="0.2">
      <c r="A25" s="21" t="s">
        <v>107</v>
      </c>
      <c r="B25" s="22" t="s">
        <v>101</v>
      </c>
      <c r="C25" s="36" t="s">
        <v>521</v>
      </c>
      <c r="D25" s="133"/>
      <c r="E25" s="128" t="str">
        <f t="shared" si="0"/>
        <v>Prix Unitaire en € H.T. à compléter</v>
      </c>
    </row>
    <row r="26" spans="1:5" x14ac:dyDescent="0.2">
      <c r="A26" s="21" t="s">
        <v>108</v>
      </c>
      <c r="B26" s="22" t="s">
        <v>102</v>
      </c>
      <c r="C26" s="36" t="s">
        <v>521</v>
      </c>
      <c r="D26" s="133"/>
      <c r="E26" s="128" t="str">
        <f t="shared" si="0"/>
        <v>Prix Unitaire en € H.T. à compléter</v>
      </c>
    </row>
    <row r="27" spans="1:5" x14ac:dyDescent="0.2">
      <c r="A27" s="21" t="s">
        <v>109</v>
      </c>
      <c r="B27" s="22" t="s">
        <v>103</v>
      </c>
      <c r="C27" s="36" t="s">
        <v>521</v>
      </c>
      <c r="D27" s="133"/>
      <c r="E27" s="128" t="str">
        <f t="shared" si="0"/>
        <v>Prix Unitaire en € H.T. à compléter</v>
      </c>
    </row>
    <row r="28" spans="1:5" x14ac:dyDescent="0.2">
      <c r="A28" s="21" t="s">
        <v>110</v>
      </c>
      <c r="B28" s="22" t="s">
        <v>104</v>
      </c>
      <c r="C28" s="36" t="s">
        <v>521</v>
      </c>
      <c r="D28" s="133"/>
      <c r="E28" s="128" t="str">
        <f t="shared" si="0"/>
        <v>Prix Unitaire en € H.T. à compléter</v>
      </c>
    </row>
    <row r="29" spans="1:5" ht="25.5" x14ac:dyDescent="0.2">
      <c r="A29" s="15" t="s">
        <v>97</v>
      </c>
      <c r="B29" s="16" t="s">
        <v>113</v>
      </c>
      <c r="C29" s="34"/>
      <c r="D29" s="130" t="s">
        <v>647</v>
      </c>
      <c r="E29" s="128" t="str">
        <f t="shared" si="0"/>
        <v/>
      </c>
    </row>
    <row r="30" spans="1:5" x14ac:dyDescent="0.2">
      <c r="A30" s="21" t="s">
        <v>98</v>
      </c>
      <c r="B30" s="22" t="s">
        <v>111</v>
      </c>
      <c r="C30" s="36" t="s">
        <v>521</v>
      </c>
      <c r="D30" s="133"/>
      <c r="E30" s="128" t="str">
        <f t="shared" si="0"/>
        <v>Prix Unitaire en € H.T. à compléter</v>
      </c>
    </row>
    <row r="31" spans="1:5" x14ac:dyDescent="0.2">
      <c r="A31" s="21" t="s">
        <v>99</v>
      </c>
      <c r="B31" s="22" t="s">
        <v>112</v>
      </c>
      <c r="C31" s="36" t="s">
        <v>521</v>
      </c>
      <c r="D31" s="133"/>
      <c r="E31" s="128" t="str">
        <f t="shared" si="0"/>
        <v>Prix Unitaire en € H.T. à compléter</v>
      </c>
    </row>
    <row r="32" spans="1:5" x14ac:dyDescent="0.2">
      <c r="A32" s="15" t="s">
        <v>105</v>
      </c>
      <c r="B32" s="16" t="s">
        <v>119</v>
      </c>
      <c r="C32" s="34"/>
      <c r="D32" s="130" t="s">
        <v>647</v>
      </c>
      <c r="E32" s="128" t="str">
        <f t="shared" si="0"/>
        <v/>
      </c>
    </row>
    <row r="33" spans="1:5" x14ac:dyDescent="0.2">
      <c r="A33" s="21" t="s">
        <v>114</v>
      </c>
      <c r="B33" s="22" t="s">
        <v>120</v>
      </c>
      <c r="C33" s="36" t="s">
        <v>521</v>
      </c>
      <c r="D33" s="133"/>
      <c r="E33" s="128" t="str">
        <f t="shared" si="0"/>
        <v>Prix Unitaire en € H.T. à compléter</v>
      </c>
    </row>
    <row r="34" spans="1:5" x14ac:dyDescent="0.2">
      <c r="A34" s="21" t="s">
        <v>115</v>
      </c>
      <c r="B34" s="22" t="s">
        <v>121</v>
      </c>
      <c r="C34" s="36" t="s">
        <v>521</v>
      </c>
      <c r="D34" s="133"/>
      <c r="E34" s="128" t="str">
        <f t="shared" si="0"/>
        <v>Prix Unitaire en € H.T. à compléter</v>
      </c>
    </row>
    <row r="35" spans="1:5" x14ac:dyDescent="0.2">
      <c r="A35" s="21" t="s">
        <v>116</v>
      </c>
      <c r="B35" s="22" t="s">
        <v>122</v>
      </c>
      <c r="C35" s="36" t="s">
        <v>521</v>
      </c>
      <c r="D35" s="133"/>
      <c r="E35" s="128" t="str">
        <f t="shared" si="0"/>
        <v>Prix Unitaire en € H.T. à compléter</v>
      </c>
    </row>
    <row r="36" spans="1:5" x14ac:dyDescent="0.2">
      <c r="A36" s="21" t="s">
        <v>117</v>
      </c>
      <c r="B36" s="22" t="s">
        <v>123</v>
      </c>
      <c r="C36" s="36" t="s">
        <v>521</v>
      </c>
      <c r="D36" s="133"/>
      <c r="E36" s="128" t="str">
        <f t="shared" si="0"/>
        <v>Prix Unitaire en € H.T. à compléter</v>
      </c>
    </row>
    <row r="37" spans="1:5" x14ac:dyDescent="0.2">
      <c r="A37" s="21" t="s">
        <v>118</v>
      </c>
      <c r="B37" s="22" t="s">
        <v>124</v>
      </c>
      <c r="C37" s="36" t="s">
        <v>521</v>
      </c>
      <c r="D37" s="133"/>
      <c r="E37" s="128" t="str">
        <f t="shared" si="0"/>
        <v>Prix Unitaire en € H.T. à compléter</v>
      </c>
    </row>
    <row r="38" spans="1:5" ht="25.5" x14ac:dyDescent="0.2">
      <c r="A38" s="15" t="s">
        <v>125</v>
      </c>
      <c r="B38" s="16" t="s">
        <v>495</v>
      </c>
      <c r="C38" s="34"/>
      <c r="D38" s="130" t="s">
        <v>647</v>
      </c>
      <c r="E38" s="128" t="str">
        <f t="shared" si="0"/>
        <v/>
      </c>
    </row>
    <row r="39" spans="1:5" x14ac:dyDescent="0.2">
      <c r="A39" s="21" t="s">
        <v>132</v>
      </c>
      <c r="B39" s="22" t="s">
        <v>527</v>
      </c>
      <c r="C39" s="36" t="s">
        <v>520</v>
      </c>
      <c r="D39" s="133"/>
      <c r="E39" s="128" t="str">
        <f t="shared" si="0"/>
        <v>Prix Unitaire en € H.T. à compléter</v>
      </c>
    </row>
    <row r="40" spans="1:5" x14ac:dyDescent="0.2">
      <c r="A40" s="21" t="s">
        <v>133</v>
      </c>
      <c r="B40" s="22" t="s">
        <v>528</v>
      </c>
      <c r="C40" s="36" t="s">
        <v>520</v>
      </c>
      <c r="D40" s="133"/>
      <c r="E40" s="128" t="str">
        <f t="shared" si="0"/>
        <v>Prix Unitaire en € H.T. à compléter</v>
      </c>
    </row>
    <row r="41" spans="1:5" ht="25.5" x14ac:dyDescent="0.2">
      <c r="A41" s="15" t="s">
        <v>126</v>
      </c>
      <c r="B41" s="16" t="s">
        <v>496</v>
      </c>
      <c r="C41" s="34"/>
      <c r="D41" s="130" t="s">
        <v>647</v>
      </c>
      <c r="E41" s="128" t="str">
        <f t="shared" si="0"/>
        <v/>
      </c>
    </row>
    <row r="42" spans="1:5" x14ac:dyDescent="0.2">
      <c r="A42" s="21" t="s">
        <v>127</v>
      </c>
      <c r="B42" s="22" t="s">
        <v>527</v>
      </c>
      <c r="C42" s="36" t="s">
        <v>520</v>
      </c>
      <c r="D42" s="133"/>
      <c r="E42" s="128" t="str">
        <f t="shared" si="0"/>
        <v>Prix Unitaire en € H.T. à compléter</v>
      </c>
    </row>
    <row r="43" spans="1:5" x14ac:dyDescent="0.2">
      <c r="A43" s="21" t="s">
        <v>128</v>
      </c>
      <c r="B43" s="22" t="s">
        <v>528</v>
      </c>
      <c r="C43" s="36" t="s">
        <v>520</v>
      </c>
      <c r="D43" s="133"/>
      <c r="E43" s="128" t="str">
        <f t="shared" si="0"/>
        <v>Prix Unitaire en € H.T. à compléter</v>
      </c>
    </row>
    <row r="44" spans="1:5" ht="25.5" x14ac:dyDescent="0.2">
      <c r="A44" s="15" t="s">
        <v>129</v>
      </c>
      <c r="B44" s="16" t="s">
        <v>497</v>
      </c>
      <c r="C44" s="34"/>
      <c r="D44" s="130" t="s">
        <v>647</v>
      </c>
      <c r="E44" s="128" t="str">
        <f t="shared" si="0"/>
        <v/>
      </c>
    </row>
    <row r="45" spans="1:5" x14ac:dyDescent="0.2">
      <c r="A45" s="21" t="s">
        <v>130</v>
      </c>
      <c r="B45" s="22" t="s">
        <v>527</v>
      </c>
      <c r="C45" s="36" t="s">
        <v>520</v>
      </c>
      <c r="D45" s="133"/>
      <c r="E45" s="128" t="str">
        <f t="shared" si="0"/>
        <v>Prix Unitaire en € H.T. à compléter</v>
      </c>
    </row>
    <row r="46" spans="1:5" x14ac:dyDescent="0.2">
      <c r="A46" s="21" t="s">
        <v>131</v>
      </c>
      <c r="B46" s="22" t="s">
        <v>528</v>
      </c>
      <c r="C46" s="36" t="s">
        <v>520</v>
      </c>
      <c r="D46" s="133"/>
      <c r="E46" s="128" t="str">
        <f t="shared" si="0"/>
        <v>Prix Unitaire en € H.T. à compléter</v>
      </c>
    </row>
    <row r="47" spans="1:5" x14ac:dyDescent="0.2">
      <c r="A47" s="15" t="s">
        <v>134</v>
      </c>
      <c r="B47" s="16" t="s">
        <v>137</v>
      </c>
      <c r="C47" s="34"/>
      <c r="D47" s="130" t="s">
        <v>647</v>
      </c>
      <c r="E47" s="128" t="str">
        <f t="shared" si="0"/>
        <v/>
      </c>
    </row>
    <row r="48" spans="1:5" x14ac:dyDescent="0.2">
      <c r="A48" s="21" t="s">
        <v>135</v>
      </c>
      <c r="B48" s="22" t="s">
        <v>527</v>
      </c>
      <c r="C48" s="36" t="s">
        <v>520</v>
      </c>
      <c r="D48" s="133"/>
      <c r="E48" s="128" t="str">
        <f t="shared" si="0"/>
        <v>Prix Unitaire en € H.T. à compléter</v>
      </c>
    </row>
    <row r="49" spans="1:5" x14ac:dyDescent="0.2">
      <c r="A49" s="21" t="s">
        <v>136</v>
      </c>
      <c r="B49" s="22" t="s">
        <v>528</v>
      </c>
      <c r="C49" s="36" t="s">
        <v>520</v>
      </c>
      <c r="D49" s="133"/>
      <c r="E49" s="128" t="str">
        <f t="shared" si="0"/>
        <v>Prix Unitaire en € H.T. à compléter</v>
      </c>
    </row>
    <row r="50" spans="1:5" x14ac:dyDescent="0.2">
      <c r="A50" s="15" t="s">
        <v>140</v>
      </c>
      <c r="B50" s="16" t="s">
        <v>138</v>
      </c>
      <c r="C50" s="34"/>
      <c r="D50" s="130" t="s">
        <v>647</v>
      </c>
      <c r="E50" s="128" t="str">
        <f t="shared" si="0"/>
        <v/>
      </c>
    </row>
    <row r="51" spans="1:5" x14ac:dyDescent="0.2">
      <c r="A51" s="21" t="s">
        <v>141</v>
      </c>
      <c r="B51" s="22" t="s">
        <v>527</v>
      </c>
      <c r="C51" s="36" t="s">
        <v>520</v>
      </c>
      <c r="D51" s="133"/>
      <c r="E51" s="128" t="str">
        <f t="shared" si="0"/>
        <v>Prix Unitaire en € H.T. à compléter</v>
      </c>
    </row>
    <row r="52" spans="1:5" x14ac:dyDescent="0.2">
      <c r="A52" s="21" t="s">
        <v>142</v>
      </c>
      <c r="B52" s="22" t="s">
        <v>528</v>
      </c>
      <c r="C52" s="36" t="s">
        <v>520</v>
      </c>
      <c r="D52" s="133"/>
      <c r="E52" s="128" t="str">
        <f t="shared" si="0"/>
        <v>Prix Unitaire en € H.T. à compléter</v>
      </c>
    </row>
    <row r="53" spans="1:5" x14ac:dyDescent="0.2">
      <c r="A53" s="15" t="s">
        <v>143</v>
      </c>
      <c r="B53" s="16" t="s">
        <v>139</v>
      </c>
      <c r="C53" s="34"/>
      <c r="D53" s="130" t="s">
        <v>647</v>
      </c>
      <c r="E53" s="128" t="str">
        <f t="shared" si="0"/>
        <v/>
      </c>
    </row>
    <row r="54" spans="1:5" x14ac:dyDescent="0.2">
      <c r="A54" s="21" t="s">
        <v>144</v>
      </c>
      <c r="B54" s="22" t="s">
        <v>527</v>
      </c>
      <c r="C54" s="36" t="s">
        <v>520</v>
      </c>
      <c r="D54" s="133"/>
      <c r="E54" s="128" t="str">
        <f t="shared" si="0"/>
        <v>Prix Unitaire en € H.T. à compléter</v>
      </c>
    </row>
    <row r="55" spans="1:5" x14ac:dyDescent="0.2">
      <c r="A55" s="21" t="s">
        <v>145</v>
      </c>
      <c r="B55" s="22" t="s">
        <v>528</v>
      </c>
      <c r="C55" s="36" t="s">
        <v>520</v>
      </c>
      <c r="D55" s="133"/>
      <c r="E55" s="128" t="str">
        <f t="shared" si="0"/>
        <v>Prix Unitaire en € H.T. à compléter</v>
      </c>
    </row>
    <row r="56" spans="1:5" ht="25.5" x14ac:dyDescent="0.2">
      <c r="A56" s="21" t="s">
        <v>146</v>
      </c>
      <c r="B56" s="22" t="s">
        <v>147</v>
      </c>
      <c r="C56" s="36" t="s">
        <v>521</v>
      </c>
      <c r="D56" s="133"/>
      <c r="E56" s="128" t="str">
        <f t="shared" si="0"/>
        <v>Prix Unitaire en € H.T. à compléter</v>
      </c>
    </row>
    <row r="57" spans="1:5" ht="25.5" x14ac:dyDescent="0.2">
      <c r="A57" s="21" t="s">
        <v>149</v>
      </c>
      <c r="B57" s="22" t="s">
        <v>148</v>
      </c>
      <c r="C57" s="36" t="s">
        <v>520</v>
      </c>
      <c r="D57" s="133"/>
      <c r="E57" s="128" t="str">
        <f t="shared" si="0"/>
        <v>Prix Unitaire en € H.T. à compléter</v>
      </c>
    </row>
    <row r="58" spans="1:5" x14ac:dyDescent="0.2">
      <c r="A58" s="21" t="s">
        <v>150</v>
      </c>
      <c r="B58" s="22" t="s">
        <v>491</v>
      </c>
      <c r="C58" s="36" t="s">
        <v>520</v>
      </c>
      <c r="D58" s="133"/>
      <c r="E58" s="128" t="str">
        <f t="shared" si="0"/>
        <v>Prix Unitaire en € H.T. à compléter</v>
      </c>
    </row>
    <row r="59" spans="1:5" x14ac:dyDescent="0.2">
      <c r="A59" s="25" t="s">
        <v>6</v>
      </c>
      <c r="B59" s="26" t="s">
        <v>604</v>
      </c>
      <c r="C59" s="37"/>
      <c r="D59" s="132" t="s">
        <v>647</v>
      </c>
      <c r="E59" s="128" t="str">
        <f t="shared" si="0"/>
        <v/>
      </c>
    </row>
    <row r="60" spans="1:5" x14ac:dyDescent="0.2">
      <c r="A60" s="15" t="s">
        <v>7</v>
      </c>
      <c r="B60" s="16" t="s">
        <v>151</v>
      </c>
      <c r="C60" s="34"/>
      <c r="D60" s="130" t="s">
        <v>647</v>
      </c>
      <c r="E60" s="128" t="str">
        <f t="shared" si="0"/>
        <v/>
      </c>
    </row>
    <row r="61" spans="1:5" x14ac:dyDescent="0.2">
      <c r="A61" s="21" t="s">
        <v>40</v>
      </c>
      <c r="B61" s="22" t="s">
        <v>152</v>
      </c>
      <c r="C61" s="36" t="s">
        <v>520</v>
      </c>
      <c r="D61" s="133"/>
      <c r="E61" s="128" t="str">
        <f t="shared" si="0"/>
        <v>Prix Unitaire en € H.T. à compléter</v>
      </c>
    </row>
    <row r="62" spans="1:5" x14ac:dyDescent="0.2">
      <c r="A62" s="21" t="s">
        <v>41</v>
      </c>
      <c r="B62" s="22" t="s">
        <v>498</v>
      </c>
      <c r="C62" s="36" t="s">
        <v>520</v>
      </c>
      <c r="D62" s="133"/>
      <c r="E62" s="128" t="str">
        <f t="shared" si="0"/>
        <v>Prix Unitaire en € H.T. à compléter</v>
      </c>
    </row>
    <row r="63" spans="1:5" ht="25.5" x14ac:dyDescent="0.2">
      <c r="A63" s="15" t="s">
        <v>8</v>
      </c>
      <c r="B63" s="16" t="s">
        <v>153</v>
      </c>
      <c r="C63" s="34"/>
      <c r="D63" s="130" t="s">
        <v>647</v>
      </c>
      <c r="E63" s="128" t="str">
        <f t="shared" si="0"/>
        <v/>
      </c>
    </row>
    <row r="64" spans="1:5" x14ac:dyDescent="0.2">
      <c r="A64" s="21" t="s">
        <v>42</v>
      </c>
      <c r="B64" s="22" t="s">
        <v>154</v>
      </c>
      <c r="C64" s="36" t="s">
        <v>520</v>
      </c>
      <c r="D64" s="133"/>
      <c r="E64" s="128" t="str">
        <f t="shared" si="0"/>
        <v>Prix Unitaire en € H.T. à compléter</v>
      </c>
    </row>
    <row r="65" spans="1:6" x14ac:dyDescent="0.2">
      <c r="A65" s="21" t="s">
        <v>43</v>
      </c>
      <c r="B65" s="22" t="s">
        <v>499</v>
      </c>
      <c r="C65" s="36" t="s">
        <v>520</v>
      </c>
      <c r="D65" s="133"/>
      <c r="E65" s="128" t="str">
        <f t="shared" si="0"/>
        <v>Prix Unitaire en € H.T. à compléter</v>
      </c>
    </row>
    <row r="66" spans="1:6" ht="38.25" x14ac:dyDescent="0.2">
      <c r="A66" s="21" t="s">
        <v>9</v>
      </c>
      <c r="B66" s="22" t="s">
        <v>155</v>
      </c>
      <c r="C66" s="36" t="s">
        <v>522</v>
      </c>
      <c r="D66" s="133"/>
      <c r="E66" s="128" t="str">
        <f t="shared" si="0"/>
        <v>Prix Unitaire en € H.T. à compléter</v>
      </c>
    </row>
    <row r="67" spans="1:6" x14ac:dyDescent="0.2">
      <c r="A67" s="18" t="s">
        <v>577</v>
      </c>
      <c r="B67" s="19" t="s">
        <v>578</v>
      </c>
      <c r="C67" s="35" t="s">
        <v>579</v>
      </c>
      <c r="D67" s="131"/>
      <c r="E67" s="128" t="str">
        <f t="shared" si="0"/>
        <v>Prix Unitaire en € H.T. à compléter</v>
      </c>
      <c r="F67" s="3"/>
    </row>
    <row r="68" spans="1:6" x14ac:dyDescent="0.2">
      <c r="A68" s="25" t="s">
        <v>10</v>
      </c>
      <c r="B68" s="26" t="s">
        <v>605</v>
      </c>
      <c r="C68" s="37"/>
      <c r="D68" s="132" t="s">
        <v>647</v>
      </c>
      <c r="E68" s="128" t="str">
        <f t="shared" si="0"/>
        <v/>
      </c>
      <c r="F68" s="3"/>
    </row>
    <row r="69" spans="1:6" ht="25.5" x14ac:dyDescent="0.2">
      <c r="A69" s="21" t="s">
        <v>11</v>
      </c>
      <c r="B69" s="22" t="s">
        <v>157</v>
      </c>
      <c r="C69" s="36" t="s">
        <v>574</v>
      </c>
      <c r="D69" s="133"/>
      <c r="E69" s="128" t="str">
        <f t="shared" si="0"/>
        <v>Prix Unitaire en € H.T. à compléter</v>
      </c>
      <c r="F69" s="3"/>
    </row>
    <row r="70" spans="1:6" ht="38.25" x14ac:dyDescent="0.2">
      <c r="A70" s="15" t="s">
        <v>12</v>
      </c>
      <c r="B70" s="16" t="s">
        <v>158</v>
      </c>
      <c r="C70" s="34"/>
      <c r="D70" s="130" t="s">
        <v>647</v>
      </c>
      <c r="E70" s="128" t="str">
        <f t="shared" ref="E70:E133" si="1">IF(D70="","Prix Unitaire en € H.T. à compléter","")</f>
        <v/>
      </c>
      <c r="F70" s="3"/>
    </row>
    <row r="71" spans="1:6" x14ac:dyDescent="0.2">
      <c r="A71" s="21" t="s">
        <v>44</v>
      </c>
      <c r="B71" s="22" t="s">
        <v>580</v>
      </c>
      <c r="C71" s="36" t="s">
        <v>574</v>
      </c>
      <c r="D71" s="133"/>
      <c r="E71" s="128" t="str">
        <f t="shared" si="1"/>
        <v>Prix Unitaire en € H.T. à compléter</v>
      </c>
      <c r="F71" s="3"/>
    </row>
    <row r="72" spans="1:6" x14ac:dyDescent="0.2">
      <c r="A72" s="21" t="s">
        <v>45</v>
      </c>
      <c r="B72" s="22" t="s">
        <v>581</v>
      </c>
      <c r="C72" s="36" t="s">
        <v>574</v>
      </c>
      <c r="D72" s="133"/>
      <c r="E72" s="128" t="str">
        <f t="shared" si="1"/>
        <v>Prix Unitaire en € H.T. à compléter</v>
      </c>
      <c r="F72" s="3"/>
    </row>
    <row r="73" spans="1:6" x14ac:dyDescent="0.2">
      <c r="A73" s="21" t="s">
        <v>13</v>
      </c>
      <c r="B73" s="22" t="s">
        <v>160</v>
      </c>
      <c r="C73" s="36" t="s">
        <v>574</v>
      </c>
      <c r="D73" s="133"/>
      <c r="E73" s="128" t="str">
        <f t="shared" si="1"/>
        <v>Prix Unitaire en € H.T. à compléter</v>
      </c>
      <c r="F73" s="3"/>
    </row>
    <row r="74" spans="1:6" ht="25.5" x14ac:dyDescent="0.2">
      <c r="A74" s="21" t="s">
        <v>46</v>
      </c>
      <c r="B74" s="22" t="s">
        <v>159</v>
      </c>
      <c r="C74" s="36" t="s">
        <v>574</v>
      </c>
      <c r="D74" s="133"/>
      <c r="E74" s="128" t="str">
        <f t="shared" si="1"/>
        <v>Prix Unitaire en € H.T. à compléter</v>
      </c>
      <c r="F74" s="3"/>
    </row>
    <row r="75" spans="1:6" x14ac:dyDescent="0.2">
      <c r="A75" s="21" t="s">
        <v>47</v>
      </c>
      <c r="B75" s="22" t="s">
        <v>161</v>
      </c>
      <c r="C75" s="36" t="s">
        <v>574</v>
      </c>
      <c r="D75" s="133"/>
      <c r="E75" s="128" t="str">
        <f t="shared" si="1"/>
        <v>Prix Unitaire en € H.T. à compléter</v>
      </c>
      <c r="F75" s="3"/>
    </row>
    <row r="76" spans="1:6" ht="38.25" x14ac:dyDescent="0.2">
      <c r="A76" s="21" t="s">
        <v>48</v>
      </c>
      <c r="B76" s="22" t="s">
        <v>500</v>
      </c>
      <c r="C76" s="36" t="s">
        <v>520</v>
      </c>
      <c r="D76" s="133"/>
      <c r="E76" s="128" t="str">
        <f t="shared" si="1"/>
        <v>Prix Unitaire en € H.T. à compléter</v>
      </c>
      <c r="F76" s="3"/>
    </row>
    <row r="77" spans="1:6" ht="25.5" x14ac:dyDescent="0.2">
      <c r="A77" s="15" t="s">
        <v>49</v>
      </c>
      <c r="B77" s="16" t="s">
        <v>501</v>
      </c>
      <c r="C77" s="34"/>
      <c r="D77" s="130" t="s">
        <v>647</v>
      </c>
      <c r="E77" s="128" t="str">
        <f t="shared" si="1"/>
        <v/>
      </c>
      <c r="F77" s="3"/>
    </row>
    <row r="78" spans="1:6" x14ac:dyDescent="0.2">
      <c r="A78" s="21" t="s">
        <v>50</v>
      </c>
      <c r="B78" s="22" t="s">
        <v>162</v>
      </c>
      <c r="C78" s="36" t="s">
        <v>574</v>
      </c>
      <c r="D78" s="133"/>
      <c r="E78" s="128" t="str">
        <f t="shared" si="1"/>
        <v>Prix Unitaire en € H.T. à compléter</v>
      </c>
      <c r="F78" s="3"/>
    </row>
    <row r="79" spans="1:6" x14ac:dyDescent="0.2">
      <c r="A79" s="21" t="s">
        <v>51</v>
      </c>
      <c r="B79" s="22" t="s">
        <v>77</v>
      </c>
      <c r="C79" s="36" t="s">
        <v>574</v>
      </c>
      <c r="D79" s="133"/>
      <c r="E79" s="128" t="str">
        <f t="shared" si="1"/>
        <v>Prix Unitaire en € H.T. à compléter</v>
      </c>
      <c r="F79" s="3"/>
    </row>
    <row r="80" spans="1:6" ht="25.5" x14ac:dyDescent="0.2">
      <c r="A80" s="15" t="s">
        <v>52</v>
      </c>
      <c r="B80" s="16" t="s">
        <v>502</v>
      </c>
      <c r="C80" s="34"/>
      <c r="D80" s="130" t="s">
        <v>647</v>
      </c>
      <c r="E80" s="128" t="str">
        <f t="shared" si="1"/>
        <v/>
      </c>
      <c r="F80" s="3"/>
    </row>
    <row r="81" spans="1:6" x14ac:dyDescent="0.2">
      <c r="A81" s="21" t="s">
        <v>53</v>
      </c>
      <c r="B81" s="22" t="s">
        <v>162</v>
      </c>
      <c r="C81" s="36" t="s">
        <v>574</v>
      </c>
      <c r="D81" s="133"/>
      <c r="E81" s="128" t="str">
        <f t="shared" si="1"/>
        <v>Prix Unitaire en € H.T. à compléter</v>
      </c>
      <c r="F81" s="3"/>
    </row>
    <row r="82" spans="1:6" x14ac:dyDescent="0.2">
      <c r="A82" s="21" t="s">
        <v>54</v>
      </c>
      <c r="B82" s="22" t="s">
        <v>77</v>
      </c>
      <c r="C82" s="36" t="s">
        <v>574</v>
      </c>
      <c r="D82" s="133"/>
      <c r="E82" s="128" t="str">
        <f t="shared" si="1"/>
        <v>Prix Unitaire en € H.T. à compléter</v>
      </c>
      <c r="F82" s="3"/>
    </row>
    <row r="83" spans="1:6" ht="38.25" x14ac:dyDescent="0.2">
      <c r="A83" s="21" t="s">
        <v>55</v>
      </c>
      <c r="B83" s="22" t="s">
        <v>503</v>
      </c>
      <c r="C83" s="36" t="s">
        <v>574</v>
      </c>
      <c r="D83" s="133"/>
      <c r="E83" s="128" t="str">
        <f t="shared" si="1"/>
        <v>Prix Unitaire en € H.T. à compléter</v>
      </c>
      <c r="F83" s="3"/>
    </row>
    <row r="84" spans="1:6" x14ac:dyDescent="0.2">
      <c r="A84" s="15" t="s">
        <v>163</v>
      </c>
      <c r="B84" s="16" t="s">
        <v>167</v>
      </c>
      <c r="C84" s="34"/>
      <c r="D84" s="130" t="s">
        <v>647</v>
      </c>
      <c r="E84" s="128" t="str">
        <f t="shared" si="1"/>
        <v/>
      </c>
      <c r="F84" s="3"/>
    </row>
    <row r="85" spans="1:6" x14ac:dyDescent="0.2">
      <c r="A85" s="21" t="s">
        <v>164</v>
      </c>
      <c r="B85" s="22" t="s">
        <v>168</v>
      </c>
      <c r="C85" s="36" t="s">
        <v>574</v>
      </c>
      <c r="D85" s="133"/>
      <c r="E85" s="128" t="str">
        <f t="shared" si="1"/>
        <v>Prix Unitaire en € H.T. à compléter</v>
      </c>
    </row>
    <row r="86" spans="1:6" x14ac:dyDescent="0.2">
      <c r="A86" s="21" t="s">
        <v>165</v>
      </c>
      <c r="B86" s="22" t="s">
        <v>169</v>
      </c>
      <c r="C86" s="36" t="s">
        <v>574</v>
      </c>
      <c r="D86" s="133"/>
      <c r="E86" s="128" t="str">
        <f t="shared" si="1"/>
        <v>Prix Unitaire en € H.T. à compléter</v>
      </c>
    </row>
    <row r="87" spans="1:6" x14ac:dyDescent="0.2">
      <c r="A87" s="21" t="s">
        <v>166</v>
      </c>
      <c r="B87" s="22" t="s">
        <v>170</v>
      </c>
      <c r="C87" s="36" t="s">
        <v>574</v>
      </c>
      <c r="D87" s="133"/>
      <c r="E87" s="128" t="str">
        <f t="shared" si="1"/>
        <v>Prix Unitaire en € H.T. à compléter</v>
      </c>
    </row>
    <row r="88" spans="1:6" ht="25.5" x14ac:dyDescent="0.2">
      <c r="A88" s="21" t="s">
        <v>58</v>
      </c>
      <c r="B88" s="22" t="s">
        <v>171</v>
      </c>
      <c r="C88" s="36" t="s">
        <v>521</v>
      </c>
      <c r="D88" s="133"/>
      <c r="E88" s="128" t="str">
        <f t="shared" si="1"/>
        <v>Prix Unitaire en € H.T. à compléter</v>
      </c>
    </row>
    <row r="89" spans="1:6" x14ac:dyDescent="0.2">
      <c r="A89" s="21" t="s">
        <v>59</v>
      </c>
      <c r="B89" s="22" t="s">
        <v>172</v>
      </c>
      <c r="C89" s="36" t="s">
        <v>521</v>
      </c>
      <c r="D89" s="133"/>
      <c r="E89" s="128" t="str">
        <f t="shared" si="1"/>
        <v>Prix Unitaire en € H.T. à compléter</v>
      </c>
    </row>
    <row r="90" spans="1:6" x14ac:dyDescent="0.2">
      <c r="A90" s="25" t="s">
        <v>14</v>
      </c>
      <c r="B90" s="26" t="s">
        <v>610</v>
      </c>
      <c r="C90" s="37"/>
      <c r="D90" s="132" t="s">
        <v>647</v>
      </c>
      <c r="E90" s="128" t="str">
        <f t="shared" si="1"/>
        <v/>
      </c>
    </row>
    <row r="91" spans="1:6" ht="38.25" x14ac:dyDescent="0.2">
      <c r="A91" s="15" t="s">
        <v>15</v>
      </c>
      <c r="B91" s="16" t="s">
        <v>504</v>
      </c>
      <c r="C91" s="34"/>
      <c r="D91" s="130" t="s">
        <v>647</v>
      </c>
      <c r="E91" s="128" t="str">
        <f t="shared" si="1"/>
        <v/>
      </c>
    </row>
    <row r="92" spans="1:6" x14ac:dyDescent="0.2">
      <c r="A92" s="21" t="s">
        <v>56</v>
      </c>
      <c r="B92" s="22" t="s">
        <v>529</v>
      </c>
      <c r="C92" s="36" t="s">
        <v>521</v>
      </c>
      <c r="D92" s="133"/>
      <c r="E92" s="128" t="str">
        <f t="shared" si="1"/>
        <v>Prix Unitaire en € H.T. à compléter</v>
      </c>
    </row>
    <row r="93" spans="1:6" x14ac:dyDescent="0.2">
      <c r="A93" s="21" t="s">
        <v>57</v>
      </c>
      <c r="B93" s="22" t="s">
        <v>530</v>
      </c>
      <c r="C93" s="36" t="s">
        <v>521</v>
      </c>
      <c r="D93" s="133"/>
      <c r="E93" s="128" t="str">
        <f t="shared" si="1"/>
        <v>Prix Unitaire en € H.T. à compléter</v>
      </c>
    </row>
    <row r="94" spans="1:6" x14ac:dyDescent="0.2">
      <c r="A94" s="21" t="s">
        <v>173</v>
      </c>
      <c r="B94" s="22" t="s">
        <v>531</v>
      </c>
      <c r="C94" s="36" t="s">
        <v>521</v>
      </c>
      <c r="D94" s="133"/>
      <c r="E94" s="128" t="str">
        <f t="shared" si="1"/>
        <v>Prix Unitaire en € H.T. à compléter</v>
      </c>
    </row>
    <row r="95" spans="1:6" x14ac:dyDescent="0.2">
      <c r="A95" s="21" t="s">
        <v>174</v>
      </c>
      <c r="B95" s="22" t="s">
        <v>532</v>
      </c>
      <c r="C95" s="36" t="s">
        <v>521</v>
      </c>
      <c r="D95" s="133"/>
      <c r="E95" s="128" t="str">
        <f t="shared" si="1"/>
        <v>Prix Unitaire en € H.T. à compléter</v>
      </c>
    </row>
    <row r="96" spans="1:6" x14ac:dyDescent="0.2">
      <c r="A96" s="21" t="s">
        <v>175</v>
      </c>
      <c r="B96" s="22" t="s">
        <v>533</v>
      </c>
      <c r="C96" s="36" t="s">
        <v>521</v>
      </c>
      <c r="D96" s="133"/>
      <c r="E96" s="128" t="str">
        <f t="shared" si="1"/>
        <v>Prix Unitaire en € H.T. à compléter</v>
      </c>
    </row>
    <row r="97" spans="1:5" x14ac:dyDescent="0.2">
      <c r="A97" s="15" t="s">
        <v>176</v>
      </c>
      <c r="B97" s="16" t="s">
        <v>188</v>
      </c>
      <c r="C97" s="34"/>
      <c r="D97" s="130" t="s">
        <v>647</v>
      </c>
      <c r="E97" s="128" t="str">
        <f t="shared" si="1"/>
        <v/>
      </c>
    </row>
    <row r="98" spans="1:5" x14ac:dyDescent="0.2">
      <c r="A98" s="21" t="s">
        <v>177</v>
      </c>
      <c r="B98" s="22" t="s">
        <v>189</v>
      </c>
      <c r="C98" s="36" t="s">
        <v>523</v>
      </c>
      <c r="D98" s="133"/>
      <c r="E98" s="128" t="str">
        <f t="shared" si="1"/>
        <v>Prix Unitaire en € H.T. à compléter</v>
      </c>
    </row>
    <row r="99" spans="1:5" x14ac:dyDescent="0.2">
      <c r="A99" s="21" t="s">
        <v>178</v>
      </c>
      <c r="B99" s="22" t="s">
        <v>190</v>
      </c>
      <c r="C99" s="36" t="s">
        <v>523</v>
      </c>
      <c r="D99" s="133"/>
      <c r="E99" s="128" t="str">
        <f t="shared" si="1"/>
        <v>Prix Unitaire en € H.T. à compléter</v>
      </c>
    </row>
    <row r="100" spans="1:5" ht="25.5" x14ac:dyDescent="0.2">
      <c r="A100" s="15" t="s">
        <v>179</v>
      </c>
      <c r="B100" s="16" t="s">
        <v>191</v>
      </c>
      <c r="C100" s="34"/>
      <c r="D100" s="130" t="s">
        <v>647</v>
      </c>
      <c r="E100" s="128" t="str">
        <f t="shared" si="1"/>
        <v/>
      </c>
    </row>
    <row r="101" spans="1:5" x14ac:dyDescent="0.2">
      <c r="A101" s="21" t="s">
        <v>180</v>
      </c>
      <c r="B101" s="22" t="s">
        <v>189</v>
      </c>
      <c r="C101" s="36" t="s">
        <v>523</v>
      </c>
      <c r="D101" s="133"/>
      <c r="E101" s="128" t="str">
        <f t="shared" si="1"/>
        <v>Prix Unitaire en € H.T. à compléter</v>
      </c>
    </row>
    <row r="102" spans="1:5" x14ac:dyDescent="0.2">
      <c r="A102" s="21" t="s">
        <v>181</v>
      </c>
      <c r="B102" s="22" t="s">
        <v>190</v>
      </c>
      <c r="C102" s="36" t="s">
        <v>523</v>
      </c>
      <c r="D102" s="133"/>
      <c r="E102" s="128" t="str">
        <f t="shared" si="1"/>
        <v>Prix Unitaire en € H.T. à compléter</v>
      </c>
    </row>
    <row r="103" spans="1:5" x14ac:dyDescent="0.2">
      <c r="A103" s="15" t="s">
        <v>182</v>
      </c>
      <c r="B103" s="16" t="s">
        <v>192</v>
      </c>
      <c r="C103" s="34"/>
      <c r="D103" s="130" t="s">
        <v>647</v>
      </c>
      <c r="E103" s="128" t="str">
        <f t="shared" si="1"/>
        <v/>
      </c>
    </row>
    <row r="104" spans="1:5" x14ac:dyDescent="0.2">
      <c r="A104" s="21" t="s">
        <v>183</v>
      </c>
      <c r="B104" s="22" t="s">
        <v>534</v>
      </c>
      <c r="C104" s="36" t="s">
        <v>520</v>
      </c>
      <c r="D104" s="133"/>
      <c r="E104" s="128" t="str">
        <f t="shared" si="1"/>
        <v>Prix Unitaire en € H.T. à compléter</v>
      </c>
    </row>
    <row r="105" spans="1:5" x14ac:dyDescent="0.2">
      <c r="A105" s="21" t="s">
        <v>184</v>
      </c>
      <c r="B105" s="22" t="s">
        <v>535</v>
      </c>
      <c r="C105" s="36" t="s">
        <v>520</v>
      </c>
      <c r="D105" s="133"/>
      <c r="E105" s="128" t="str">
        <f t="shared" si="1"/>
        <v>Prix Unitaire en € H.T. à compléter</v>
      </c>
    </row>
    <row r="106" spans="1:5" x14ac:dyDescent="0.2">
      <c r="A106" s="15" t="s">
        <v>185</v>
      </c>
      <c r="B106" s="16" t="s">
        <v>193</v>
      </c>
      <c r="C106" s="34"/>
      <c r="D106" s="130" t="s">
        <v>647</v>
      </c>
      <c r="E106" s="128" t="str">
        <f t="shared" si="1"/>
        <v/>
      </c>
    </row>
    <row r="107" spans="1:5" x14ac:dyDescent="0.2">
      <c r="A107" s="21" t="s">
        <v>186</v>
      </c>
      <c r="B107" s="22" t="s">
        <v>534</v>
      </c>
      <c r="C107" s="36" t="s">
        <v>520</v>
      </c>
      <c r="D107" s="133"/>
      <c r="E107" s="128" t="str">
        <f t="shared" si="1"/>
        <v>Prix Unitaire en € H.T. à compléter</v>
      </c>
    </row>
    <row r="108" spans="1:5" x14ac:dyDescent="0.2">
      <c r="A108" s="21" t="s">
        <v>187</v>
      </c>
      <c r="B108" s="22" t="s">
        <v>535</v>
      </c>
      <c r="C108" s="36" t="s">
        <v>520</v>
      </c>
      <c r="D108" s="133"/>
      <c r="E108" s="128" t="str">
        <f t="shared" si="1"/>
        <v>Prix Unitaire en € H.T. à compléter</v>
      </c>
    </row>
    <row r="109" spans="1:5" x14ac:dyDescent="0.2">
      <c r="A109" s="21" t="s">
        <v>194</v>
      </c>
      <c r="B109" s="22" t="s">
        <v>203</v>
      </c>
      <c r="C109" s="36" t="s">
        <v>520</v>
      </c>
      <c r="D109" s="133"/>
      <c r="E109" s="128" t="str">
        <f t="shared" si="1"/>
        <v>Prix Unitaire en € H.T. à compléter</v>
      </c>
    </row>
    <row r="110" spans="1:5" ht="25.5" x14ac:dyDescent="0.2">
      <c r="A110" s="21" t="s">
        <v>195</v>
      </c>
      <c r="B110" s="22" t="s">
        <v>505</v>
      </c>
      <c r="C110" s="36" t="s">
        <v>574</v>
      </c>
      <c r="D110" s="133"/>
      <c r="E110" s="128" t="str">
        <f t="shared" si="1"/>
        <v>Prix Unitaire en € H.T. à compléter</v>
      </c>
    </row>
    <row r="111" spans="1:5" x14ac:dyDescent="0.2">
      <c r="A111" s="21" t="s">
        <v>196</v>
      </c>
      <c r="B111" s="22" t="s">
        <v>204</v>
      </c>
      <c r="C111" s="36" t="s">
        <v>574</v>
      </c>
      <c r="D111" s="133"/>
      <c r="E111" s="128" t="str">
        <f t="shared" si="1"/>
        <v>Prix Unitaire en € H.T. à compléter</v>
      </c>
    </row>
    <row r="112" spans="1:5" x14ac:dyDescent="0.2">
      <c r="A112" s="15" t="s">
        <v>197</v>
      </c>
      <c r="B112" s="16" t="s">
        <v>205</v>
      </c>
      <c r="C112" s="34"/>
      <c r="D112" s="130" t="s">
        <v>647</v>
      </c>
      <c r="E112" s="128" t="str">
        <f t="shared" si="1"/>
        <v/>
      </c>
    </row>
    <row r="113" spans="1:5" x14ac:dyDescent="0.2">
      <c r="A113" s="21" t="s">
        <v>198</v>
      </c>
      <c r="B113" s="22" t="s">
        <v>582</v>
      </c>
      <c r="C113" s="36" t="s">
        <v>574</v>
      </c>
      <c r="D113" s="133"/>
      <c r="E113" s="128" t="str">
        <f t="shared" si="1"/>
        <v>Prix Unitaire en € H.T. à compléter</v>
      </c>
    </row>
    <row r="114" spans="1:5" x14ac:dyDescent="0.2">
      <c r="A114" s="21" t="s">
        <v>199</v>
      </c>
      <c r="B114" s="22" t="s">
        <v>583</v>
      </c>
      <c r="C114" s="36" t="s">
        <v>574</v>
      </c>
      <c r="D114" s="133"/>
      <c r="E114" s="128" t="str">
        <f t="shared" si="1"/>
        <v>Prix Unitaire en € H.T. à compléter</v>
      </c>
    </row>
    <row r="115" spans="1:5" ht="38.25" x14ac:dyDescent="0.2">
      <c r="A115" s="21" t="s">
        <v>200</v>
      </c>
      <c r="B115" s="22" t="s">
        <v>202</v>
      </c>
      <c r="C115" s="36" t="s">
        <v>522</v>
      </c>
      <c r="D115" s="133"/>
      <c r="E115" s="128" t="str">
        <f t="shared" si="1"/>
        <v>Prix Unitaire en € H.T. à compléter</v>
      </c>
    </row>
    <row r="116" spans="1:5" ht="38.25" x14ac:dyDescent="0.2">
      <c r="A116" s="21" t="s">
        <v>201</v>
      </c>
      <c r="B116" s="22" t="s">
        <v>206</v>
      </c>
      <c r="C116" s="36" t="s">
        <v>522</v>
      </c>
      <c r="D116" s="133"/>
      <c r="E116" s="128" t="str">
        <f t="shared" si="1"/>
        <v>Prix Unitaire en € H.T. à compléter</v>
      </c>
    </row>
    <row r="117" spans="1:5" x14ac:dyDescent="0.2">
      <c r="A117" s="21" t="s">
        <v>207</v>
      </c>
      <c r="B117" s="22" t="s">
        <v>221</v>
      </c>
      <c r="C117" s="36" t="s">
        <v>522</v>
      </c>
      <c r="D117" s="133"/>
      <c r="E117" s="128" t="str">
        <f t="shared" si="1"/>
        <v>Prix Unitaire en € H.T. à compléter</v>
      </c>
    </row>
    <row r="118" spans="1:5" ht="25.5" x14ac:dyDescent="0.2">
      <c r="A118" s="21" t="s">
        <v>208</v>
      </c>
      <c r="B118" s="22" t="s">
        <v>215</v>
      </c>
      <c r="C118" s="36" t="s">
        <v>523</v>
      </c>
      <c r="D118" s="133"/>
      <c r="E118" s="128" t="str">
        <f t="shared" si="1"/>
        <v>Prix Unitaire en € H.T. à compléter</v>
      </c>
    </row>
    <row r="119" spans="1:5" ht="25.5" x14ac:dyDescent="0.2">
      <c r="A119" s="21" t="s">
        <v>209</v>
      </c>
      <c r="B119" s="22" t="s">
        <v>216</v>
      </c>
      <c r="C119" s="36" t="s">
        <v>523</v>
      </c>
      <c r="D119" s="133"/>
      <c r="E119" s="128" t="str">
        <f t="shared" si="1"/>
        <v>Prix Unitaire en € H.T. à compléter</v>
      </c>
    </row>
    <row r="120" spans="1:5" ht="25.5" x14ac:dyDescent="0.2">
      <c r="A120" s="15" t="s">
        <v>210</v>
      </c>
      <c r="B120" s="16" t="s">
        <v>506</v>
      </c>
      <c r="C120" s="34"/>
      <c r="D120" s="130" t="s">
        <v>647</v>
      </c>
      <c r="E120" s="128" t="str">
        <f t="shared" si="1"/>
        <v/>
      </c>
    </row>
    <row r="121" spans="1:5" x14ac:dyDescent="0.2">
      <c r="A121" s="21" t="s">
        <v>211</v>
      </c>
      <c r="B121" s="22" t="s">
        <v>217</v>
      </c>
      <c r="C121" s="36" t="s">
        <v>520</v>
      </c>
      <c r="D121" s="133"/>
      <c r="E121" s="128" t="str">
        <f t="shared" si="1"/>
        <v>Prix Unitaire en € H.T. à compléter</v>
      </c>
    </row>
    <row r="122" spans="1:5" x14ac:dyDescent="0.2">
      <c r="A122" s="21" t="s">
        <v>212</v>
      </c>
      <c r="B122" s="22" t="s">
        <v>218</v>
      </c>
      <c r="C122" s="36" t="s">
        <v>520</v>
      </c>
      <c r="D122" s="133"/>
      <c r="E122" s="128" t="str">
        <f t="shared" si="1"/>
        <v>Prix Unitaire en € H.T. à compléter</v>
      </c>
    </row>
    <row r="123" spans="1:5" x14ac:dyDescent="0.2">
      <c r="A123" s="21" t="s">
        <v>213</v>
      </c>
      <c r="B123" s="22" t="s">
        <v>219</v>
      </c>
      <c r="C123" s="36" t="s">
        <v>520</v>
      </c>
      <c r="D123" s="133"/>
      <c r="E123" s="128" t="str">
        <f t="shared" si="1"/>
        <v>Prix Unitaire en € H.T. à compléter</v>
      </c>
    </row>
    <row r="124" spans="1:5" x14ac:dyDescent="0.2">
      <c r="A124" s="21" t="s">
        <v>214</v>
      </c>
      <c r="B124" s="22" t="s">
        <v>220</v>
      </c>
      <c r="C124" s="36" t="s">
        <v>520</v>
      </c>
      <c r="D124" s="133"/>
      <c r="E124" s="128" t="str">
        <f t="shared" si="1"/>
        <v>Prix Unitaire en € H.T. à compléter</v>
      </c>
    </row>
    <row r="125" spans="1:5" ht="25.5" x14ac:dyDescent="0.2">
      <c r="A125" s="15" t="s">
        <v>222</v>
      </c>
      <c r="B125" s="16" t="s">
        <v>507</v>
      </c>
      <c r="C125" s="34"/>
      <c r="D125" s="130" t="s">
        <v>647</v>
      </c>
      <c r="E125" s="128" t="str">
        <f t="shared" si="1"/>
        <v/>
      </c>
    </row>
    <row r="126" spans="1:5" x14ac:dyDescent="0.2">
      <c r="A126" s="21" t="s">
        <v>223</v>
      </c>
      <c r="B126" s="22" t="s">
        <v>218</v>
      </c>
      <c r="C126" s="36" t="s">
        <v>520</v>
      </c>
      <c r="D126" s="133"/>
      <c r="E126" s="128" t="str">
        <f t="shared" si="1"/>
        <v>Prix Unitaire en € H.T. à compléter</v>
      </c>
    </row>
    <row r="127" spans="1:5" x14ac:dyDescent="0.2">
      <c r="A127" s="21" t="s">
        <v>224</v>
      </c>
      <c r="B127" s="22" t="s">
        <v>219</v>
      </c>
      <c r="C127" s="36" t="s">
        <v>520</v>
      </c>
      <c r="D127" s="133"/>
      <c r="E127" s="128" t="str">
        <f t="shared" si="1"/>
        <v>Prix Unitaire en € H.T. à compléter</v>
      </c>
    </row>
    <row r="128" spans="1:5" x14ac:dyDescent="0.2">
      <c r="A128" s="21" t="s">
        <v>225</v>
      </c>
      <c r="B128" s="22" t="s">
        <v>220</v>
      </c>
      <c r="C128" s="36" t="s">
        <v>520</v>
      </c>
      <c r="D128" s="133"/>
      <c r="E128" s="128" t="str">
        <f t="shared" si="1"/>
        <v>Prix Unitaire en € H.T. à compléter</v>
      </c>
    </row>
    <row r="129" spans="1:5" ht="25.5" x14ac:dyDescent="0.2">
      <c r="A129" s="15" t="s">
        <v>226</v>
      </c>
      <c r="B129" s="16" t="s">
        <v>508</v>
      </c>
      <c r="C129" s="34"/>
      <c r="D129" s="130" t="s">
        <v>647</v>
      </c>
      <c r="E129" s="128" t="str">
        <f t="shared" si="1"/>
        <v/>
      </c>
    </row>
    <row r="130" spans="1:5" x14ac:dyDescent="0.2">
      <c r="A130" s="21" t="s">
        <v>227</v>
      </c>
      <c r="B130" s="22" t="s">
        <v>219</v>
      </c>
      <c r="C130" s="36" t="s">
        <v>520</v>
      </c>
      <c r="D130" s="133"/>
      <c r="E130" s="128" t="str">
        <f t="shared" si="1"/>
        <v>Prix Unitaire en € H.T. à compléter</v>
      </c>
    </row>
    <row r="131" spans="1:5" x14ac:dyDescent="0.2">
      <c r="A131" s="21" t="s">
        <v>228</v>
      </c>
      <c r="B131" s="22" t="s">
        <v>220</v>
      </c>
      <c r="C131" s="36" t="s">
        <v>520</v>
      </c>
      <c r="D131" s="133"/>
      <c r="E131" s="128" t="str">
        <f t="shared" si="1"/>
        <v>Prix Unitaire en € H.T. à compléter</v>
      </c>
    </row>
    <row r="132" spans="1:5" ht="25.5" x14ac:dyDescent="0.2">
      <c r="A132" s="15" t="s">
        <v>229</v>
      </c>
      <c r="B132" s="16" t="s">
        <v>509</v>
      </c>
      <c r="C132" s="34"/>
      <c r="D132" s="130" t="s">
        <v>647</v>
      </c>
      <c r="E132" s="128" t="str">
        <f t="shared" si="1"/>
        <v/>
      </c>
    </row>
    <row r="133" spans="1:5" x14ac:dyDescent="0.2">
      <c r="A133" s="21" t="s">
        <v>230</v>
      </c>
      <c r="B133" s="22" t="s">
        <v>536</v>
      </c>
      <c r="C133" s="36" t="s">
        <v>520</v>
      </c>
      <c r="D133" s="133"/>
      <c r="E133" s="128" t="str">
        <f t="shared" si="1"/>
        <v>Prix Unitaire en € H.T. à compléter</v>
      </c>
    </row>
    <row r="134" spans="1:5" x14ac:dyDescent="0.2">
      <c r="A134" s="21" t="s">
        <v>231</v>
      </c>
      <c r="B134" s="22" t="s">
        <v>537</v>
      </c>
      <c r="C134" s="36" t="s">
        <v>520</v>
      </c>
      <c r="D134" s="133"/>
      <c r="E134" s="128" t="str">
        <f t="shared" ref="E134:E197" si="2">IF(D134="","Prix Unitaire en € H.T. à compléter","")</f>
        <v>Prix Unitaire en € H.T. à compléter</v>
      </c>
    </row>
    <row r="135" spans="1:5" ht="38.25" x14ac:dyDescent="0.2">
      <c r="A135" s="15" t="s">
        <v>232</v>
      </c>
      <c r="B135" s="16" t="s">
        <v>235</v>
      </c>
      <c r="C135" s="34"/>
      <c r="D135" s="130" t="s">
        <v>647</v>
      </c>
      <c r="E135" s="128" t="str">
        <f t="shared" si="2"/>
        <v/>
      </c>
    </row>
    <row r="136" spans="1:5" x14ac:dyDescent="0.2">
      <c r="A136" s="21" t="s">
        <v>233</v>
      </c>
      <c r="B136" s="22" t="s">
        <v>538</v>
      </c>
      <c r="C136" s="36" t="s">
        <v>520</v>
      </c>
      <c r="D136" s="133"/>
      <c r="E136" s="128" t="str">
        <f t="shared" si="2"/>
        <v>Prix Unitaire en € H.T. à compléter</v>
      </c>
    </row>
    <row r="137" spans="1:5" x14ac:dyDescent="0.2">
      <c r="A137" s="21" t="s">
        <v>234</v>
      </c>
      <c r="B137" s="22" t="s">
        <v>539</v>
      </c>
      <c r="C137" s="36" t="s">
        <v>520</v>
      </c>
      <c r="D137" s="133"/>
      <c r="E137" s="128" t="str">
        <f t="shared" si="2"/>
        <v>Prix Unitaire en € H.T. à compléter</v>
      </c>
    </row>
    <row r="138" spans="1:5" x14ac:dyDescent="0.2">
      <c r="A138" s="15" t="s">
        <v>237</v>
      </c>
      <c r="B138" s="16" t="s">
        <v>236</v>
      </c>
      <c r="C138" s="34"/>
      <c r="D138" s="130" t="s">
        <v>647</v>
      </c>
      <c r="E138" s="128" t="str">
        <f t="shared" si="2"/>
        <v/>
      </c>
    </row>
    <row r="139" spans="1:5" x14ac:dyDescent="0.2">
      <c r="A139" s="21" t="s">
        <v>238</v>
      </c>
      <c r="B139" s="22" t="s">
        <v>538</v>
      </c>
      <c r="C139" s="36" t="s">
        <v>520</v>
      </c>
      <c r="D139" s="133"/>
      <c r="E139" s="128" t="str">
        <f t="shared" si="2"/>
        <v>Prix Unitaire en € H.T. à compléter</v>
      </c>
    </row>
    <row r="140" spans="1:5" x14ac:dyDescent="0.2">
      <c r="A140" s="21" t="s">
        <v>239</v>
      </c>
      <c r="B140" s="22" t="s">
        <v>539</v>
      </c>
      <c r="C140" s="36" t="s">
        <v>520</v>
      </c>
      <c r="D140" s="133"/>
      <c r="E140" s="128" t="str">
        <f t="shared" si="2"/>
        <v>Prix Unitaire en € H.T. à compléter</v>
      </c>
    </row>
    <row r="141" spans="1:5" ht="25.5" x14ac:dyDescent="0.2">
      <c r="A141" s="21" t="s">
        <v>240</v>
      </c>
      <c r="B141" s="22" t="s">
        <v>510</v>
      </c>
      <c r="C141" s="36" t="s">
        <v>520</v>
      </c>
      <c r="D141" s="133"/>
      <c r="E141" s="128" t="str">
        <f t="shared" si="2"/>
        <v>Prix Unitaire en € H.T. à compléter</v>
      </c>
    </row>
    <row r="142" spans="1:5" ht="25.5" x14ac:dyDescent="0.2">
      <c r="A142" s="21" t="s">
        <v>241</v>
      </c>
      <c r="B142" s="22" t="s">
        <v>249</v>
      </c>
      <c r="C142" s="36" t="s">
        <v>520</v>
      </c>
      <c r="D142" s="133"/>
      <c r="E142" s="128" t="str">
        <f t="shared" si="2"/>
        <v>Prix Unitaire en € H.T. à compléter</v>
      </c>
    </row>
    <row r="143" spans="1:5" x14ac:dyDescent="0.2">
      <c r="A143" s="21" t="s">
        <v>242</v>
      </c>
      <c r="B143" s="22" t="s">
        <v>250</v>
      </c>
      <c r="C143" s="36" t="s">
        <v>520</v>
      </c>
      <c r="D143" s="133"/>
      <c r="E143" s="128" t="str">
        <f t="shared" si="2"/>
        <v>Prix Unitaire en € H.T. à compléter</v>
      </c>
    </row>
    <row r="144" spans="1:5" x14ac:dyDescent="0.2">
      <c r="A144" s="21" t="s">
        <v>243</v>
      </c>
      <c r="B144" s="22" t="s">
        <v>251</v>
      </c>
      <c r="C144" s="36" t="s">
        <v>520</v>
      </c>
      <c r="D144" s="133"/>
      <c r="E144" s="128" t="str">
        <f t="shared" si="2"/>
        <v>Prix Unitaire en € H.T. à compléter</v>
      </c>
    </row>
    <row r="145" spans="1:5" x14ac:dyDescent="0.2">
      <c r="A145" s="15" t="s">
        <v>244</v>
      </c>
      <c r="B145" s="16" t="s">
        <v>252</v>
      </c>
      <c r="C145" s="34"/>
      <c r="D145" s="130" t="s">
        <v>647</v>
      </c>
      <c r="E145" s="128" t="str">
        <f t="shared" si="2"/>
        <v/>
      </c>
    </row>
    <row r="146" spans="1:5" x14ac:dyDescent="0.2">
      <c r="A146" s="21" t="s">
        <v>245</v>
      </c>
      <c r="B146" s="22" t="s">
        <v>538</v>
      </c>
      <c r="C146" s="36" t="s">
        <v>520</v>
      </c>
      <c r="D146" s="133"/>
      <c r="E146" s="128" t="str">
        <f t="shared" si="2"/>
        <v>Prix Unitaire en € H.T. à compléter</v>
      </c>
    </row>
    <row r="147" spans="1:5" x14ac:dyDescent="0.2">
      <c r="A147" s="21" t="s">
        <v>246</v>
      </c>
      <c r="B147" s="22" t="s">
        <v>539</v>
      </c>
      <c r="C147" s="36" t="s">
        <v>520</v>
      </c>
      <c r="D147" s="133"/>
      <c r="E147" s="128" t="str">
        <f t="shared" si="2"/>
        <v>Prix Unitaire en € H.T. à compléter</v>
      </c>
    </row>
    <row r="148" spans="1:5" x14ac:dyDescent="0.2">
      <c r="A148" s="21" t="s">
        <v>247</v>
      </c>
      <c r="B148" s="22" t="s">
        <v>253</v>
      </c>
      <c r="C148" s="36" t="s">
        <v>521</v>
      </c>
      <c r="D148" s="133"/>
      <c r="E148" s="128" t="str">
        <f t="shared" si="2"/>
        <v>Prix Unitaire en € H.T. à compléter</v>
      </c>
    </row>
    <row r="149" spans="1:5" ht="25.5" x14ac:dyDescent="0.2">
      <c r="A149" s="21" t="s">
        <v>248</v>
      </c>
      <c r="B149" s="22" t="s">
        <v>254</v>
      </c>
      <c r="C149" s="36" t="s">
        <v>520</v>
      </c>
      <c r="D149" s="133"/>
      <c r="E149" s="128" t="str">
        <f t="shared" si="2"/>
        <v>Prix Unitaire en € H.T. à compléter</v>
      </c>
    </row>
    <row r="150" spans="1:5" ht="38.25" x14ac:dyDescent="0.2">
      <c r="A150" s="21" t="s">
        <v>255</v>
      </c>
      <c r="B150" s="22" t="s">
        <v>584</v>
      </c>
      <c r="C150" s="36" t="s">
        <v>574</v>
      </c>
      <c r="D150" s="133"/>
      <c r="E150" s="128" t="str">
        <f t="shared" si="2"/>
        <v>Prix Unitaire en € H.T. à compléter</v>
      </c>
    </row>
    <row r="151" spans="1:5" x14ac:dyDescent="0.2">
      <c r="A151" s="21" t="s">
        <v>256</v>
      </c>
      <c r="B151" s="22" t="s">
        <v>511</v>
      </c>
      <c r="C151" s="36" t="s">
        <v>520</v>
      </c>
      <c r="D151" s="133"/>
      <c r="E151" s="128" t="str">
        <f t="shared" si="2"/>
        <v>Prix Unitaire en € H.T. à compléter</v>
      </c>
    </row>
    <row r="152" spans="1:5" ht="25.5" x14ac:dyDescent="0.2">
      <c r="A152" s="21" t="s">
        <v>257</v>
      </c>
      <c r="B152" s="22" t="s">
        <v>492</v>
      </c>
      <c r="C152" s="36" t="s">
        <v>522</v>
      </c>
      <c r="D152" s="133"/>
      <c r="E152" s="128" t="str">
        <f t="shared" si="2"/>
        <v>Prix Unitaire en € H.T. à compléter</v>
      </c>
    </row>
    <row r="153" spans="1:5" ht="25.5" x14ac:dyDescent="0.2">
      <c r="A153" s="15" t="s">
        <v>258</v>
      </c>
      <c r="B153" s="16" t="s">
        <v>512</v>
      </c>
      <c r="C153" s="34"/>
      <c r="D153" s="130" t="s">
        <v>647</v>
      </c>
      <c r="E153" s="128" t="str">
        <f t="shared" si="2"/>
        <v/>
      </c>
    </row>
    <row r="154" spans="1:5" x14ac:dyDescent="0.2">
      <c r="A154" s="21" t="s">
        <v>259</v>
      </c>
      <c r="B154" s="22" t="s">
        <v>540</v>
      </c>
      <c r="C154" s="36" t="s">
        <v>521</v>
      </c>
      <c r="D154" s="133"/>
      <c r="E154" s="128" t="str">
        <f t="shared" si="2"/>
        <v>Prix Unitaire en € H.T. à compléter</v>
      </c>
    </row>
    <row r="155" spans="1:5" x14ac:dyDescent="0.2">
      <c r="A155" s="21" t="s">
        <v>260</v>
      </c>
      <c r="B155" s="22" t="s">
        <v>541</v>
      </c>
      <c r="C155" s="36" t="s">
        <v>521</v>
      </c>
      <c r="D155" s="133"/>
      <c r="E155" s="128" t="str">
        <f t="shared" si="2"/>
        <v>Prix Unitaire en € H.T. à compléter</v>
      </c>
    </row>
    <row r="156" spans="1:5" x14ac:dyDescent="0.2">
      <c r="A156" s="21" t="s">
        <v>261</v>
      </c>
      <c r="B156" s="22" t="s">
        <v>542</v>
      </c>
      <c r="C156" s="36" t="s">
        <v>521</v>
      </c>
      <c r="D156" s="133"/>
      <c r="E156" s="128" t="str">
        <f t="shared" si="2"/>
        <v>Prix Unitaire en € H.T. à compléter</v>
      </c>
    </row>
    <row r="157" spans="1:5" x14ac:dyDescent="0.2">
      <c r="A157" s="21" t="s">
        <v>262</v>
      </c>
      <c r="B157" s="22" t="s">
        <v>543</v>
      </c>
      <c r="C157" s="36" t="s">
        <v>521</v>
      </c>
      <c r="D157" s="133"/>
      <c r="E157" s="128" t="str">
        <f t="shared" si="2"/>
        <v>Prix Unitaire en € H.T. à compléter</v>
      </c>
    </row>
    <row r="158" spans="1:5" x14ac:dyDescent="0.2">
      <c r="A158" s="21" t="s">
        <v>263</v>
      </c>
      <c r="B158" s="22" t="s">
        <v>544</v>
      </c>
      <c r="C158" s="36" t="s">
        <v>521</v>
      </c>
      <c r="D158" s="133"/>
      <c r="E158" s="128" t="str">
        <f t="shared" si="2"/>
        <v>Prix Unitaire en € H.T. à compléter</v>
      </c>
    </row>
    <row r="159" spans="1:5" ht="38.25" x14ac:dyDescent="0.2">
      <c r="A159" s="21" t="s">
        <v>264</v>
      </c>
      <c r="B159" s="22" t="s">
        <v>269</v>
      </c>
      <c r="C159" s="36" t="s">
        <v>520</v>
      </c>
      <c r="D159" s="133"/>
      <c r="E159" s="128" t="str">
        <f t="shared" si="2"/>
        <v>Prix Unitaire en € H.T. à compléter</v>
      </c>
    </row>
    <row r="160" spans="1:5" ht="25.5" x14ac:dyDescent="0.2">
      <c r="A160" s="21" t="s">
        <v>265</v>
      </c>
      <c r="B160" s="22" t="s">
        <v>513</v>
      </c>
      <c r="C160" s="36" t="s">
        <v>521</v>
      </c>
      <c r="D160" s="133"/>
      <c r="E160" s="128" t="str">
        <f t="shared" si="2"/>
        <v>Prix Unitaire en € H.T. à compléter</v>
      </c>
    </row>
    <row r="161" spans="1:5" ht="25.5" x14ac:dyDescent="0.2">
      <c r="A161" s="21" t="s">
        <v>266</v>
      </c>
      <c r="B161" s="22" t="s">
        <v>514</v>
      </c>
      <c r="C161" s="36" t="s">
        <v>521</v>
      </c>
      <c r="D161" s="133"/>
      <c r="E161" s="128" t="str">
        <f t="shared" si="2"/>
        <v>Prix Unitaire en € H.T. à compléter</v>
      </c>
    </row>
    <row r="162" spans="1:5" ht="38.25" x14ac:dyDescent="0.2">
      <c r="A162" s="21" t="s">
        <v>267</v>
      </c>
      <c r="B162" s="22" t="s">
        <v>270</v>
      </c>
      <c r="C162" s="36" t="s">
        <v>520</v>
      </c>
      <c r="D162" s="133"/>
      <c r="E162" s="128" t="str">
        <f t="shared" si="2"/>
        <v>Prix Unitaire en € H.T. à compléter</v>
      </c>
    </row>
    <row r="163" spans="1:5" ht="25.5" x14ac:dyDescent="0.2">
      <c r="A163" s="15" t="s">
        <v>268</v>
      </c>
      <c r="B163" s="16" t="s">
        <v>515</v>
      </c>
      <c r="C163" s="34"/>
      <c r="D163" s="130" t="s">
        <v>647</v>
      </c>
      <c r="E163" s="128" t="str">
        <f t="shared" si="2"/>
        <v/>
      </c>
    </row>
    <row r="164" spans="1:5" x14ac:dyDescent="0.2">
      <c r="A164" s="21" t="s">
        <v>271</v>
      </c>
      <c r="B164" s="22" t="s">
        <v>279</v>
      </c>
      <c r="C164" s="36" t="s">
        <v>520</v>
      </c>
      <c r="D164" s="133"/>
      <c r="E164" s="128" t="str">
        <f t="shared" si="2"/>
        <v>Prix Unitaire en € H.T. à compléter</v>
      </c>
    </row>
    <row r="165" spans="1:5" x14ac:dyDescent="0.2">
      <c r="A165" s="21" t="s">
        <v>272</v>
      </c>
      <c r="B165" s="22" t="s">
        <v>280</v>
      </c>
      <c r="C165" s="36" t="s">
        <v>520</v>
      </c>
      <c r="D165" s="133"/>
      <c r="E165" s="128" t="str">
        <f t="shared" si="2"/>
        <v>Prix Unitaire en € H.T. à compléter</v>
      </c>
    </row>
    <row r="166" spans="1:5" x14ac:dyDescent="0.2">
      <c r="A166" s="21" t="s">
        <v>273</v>
      </c>
      <c r="B166" s="22" t="s">
        <v>218</v>
      </c>
      <c r="C166" s="36" t="s">
        <v>520</v>
      </c>
      <c r="D166" s="133"/>
      <c r="E166" s="128" t="str">
        <f t="shared" si="2"/>
        <v>Prix Unitaire en € H.T. à compléter</v>
      </c>
    </row>
    <row r="167" spans="1:5" x14ac:dyDescent="0.2">
      <c r="A167" s="21" t="s">
        <v>274</v>
      </c>
      <c r="B167" s="22" t="s">
        <v>219</v>
      </c>
      <c r="C167" s="36" t="s">
        <v>520</v>
      </c>
      <c r="D167" s="133"/>
      <c r="E167" s="128" t="str">
        <f t="shared" si="2"/>
        <v>Prix Unitaire en € H.T. à compléter</v>
      </c>
    </row>
    <row r="168" spans="1:5" x14ac:dyDescent="0.2">
      <c r="A168" s="21" t="s">
        <v>275</v>
      </c>
      <c r="B168" s="22" t="s">
        <v>220</v>
      </c>
      <c r="C168" s="36" t="s">
        <v>520</v>
      </c>
      <c r="D168" s="133"/>
      <c r="E168" s="128" t="str">
        <f t="shared" si="2"/>
        <v>Prix Unitaire en € H.T. à compléter</v>
      </c>
    </row>
    <row r="169" spans="1:5" x14ac:dyDescent="0.2">
      <c r="A169" s="21" t="s">
        <v>276</v>
      </c>
      <c r="B169" s="22" t="s">
        <v>281</v>
      </c>
      <c r="C169" s="36" t="s">
        <v>520</v>
      </c>
      <c r="D169" s="133"/>
      <c r="E169" s="128" t="str">
        <f t="shared" si="2"/>
        <v>Prix Unitaire en € H.T. à compléter</v>
      </c>
    </row>
    <row r="170" spans="1:5" ht="25.5" x14ac:dyDescent="0.2">
      <c r="A170" s="21" t="s">
        <v>277</v>
      </c>
      <c r="B170" s="22" t="s">
        <v>516</v>
      </c>
      <c r="C170" s="36" t="s">
        <v>520</v>
      </c>
      <c r="D170" s="133"/>
      <c r="E170" s="128" t="str">
        <f t="shared" si="2"/>
        <v>Prix Unitaire en € H.T. à compléter</v>
      </c>
    </row>
    <row r="171" spans="1:5" ht="25.5" x14ac:dyDescent="0.2">
      <c r="A171" s="21" t="s">
        <v>278</v>
      </c>
      <c r="B171" s="22" t="s">
        <v>517</v>
      </c>
      <c r="C171" s="36" t="s">
        <v>520</v>
      </c>
      <c r="D171" s="133"/>
      <c r="E171" s="128" t="str">
        <f t="shared" si="2"/>
        <v>Prix Unitaire en € H.T. à compléter</v>
      </c>
    </row>
    <row r="172" spans="1:5" ht="38.25" x14ac:dyDescent="0.2">
      <c r="A172" s="21" t="s">
        <v>282</v>
      </c>
      <c r="B172" s="22" t="s">
        <v>518</v>
      </c>
      <c r="C172" s="36" t="s">
        <v>520</v>
      </c>
      <c r="D172" s="133"/>
      <c r="E172" s="128" t="str">
        <f t="shared" si="2"/>
        <v>Prix Unitaire en € H.T. à compléter</v>
      </c>
    </row>
    <row r="173" spans="1:5" x14ac:dyDescent="0.2">
      <c r="A173" s="21" t="s">
        <v>283</v>
      </c>
      <c r="B173" s="22" t="s">
        <v>285</v>
      </c>
      <c r="C173" s="36" t="s">
        <v>520</v>
      </c>
      <c r="D173" s="133"/>
      <c r="E173" s="128" t="str">
        <f t="shared" si="2"/>
        <v>Prix Unitaire en € H.T. à compléter</v>
      </c>
    </row>
    <row r="174" spans="1:5" ht="38.25" x14ac:dyDescent="0.2">
      <c r="A174" s="21" t="s">
        <v>284</v>
      </c>
      <c r="B174" s="22" t="s">
        <v>585</v>
      </c>
      <c r="C174" s="36" t="s">
        <v>521</v>
      </c>
      <c r="D174" s="133"/>
      <c r="E174" s="128" t="str">
        <f t="shared" si="2"/>
        <v>Prix Unitaire en € H.T. à compléter</v>
      </c>
    </row>
    <row r="175" spans="1:5" x14ac:dyDescent="0.2">
      <c r="A175" s="25" t="s">
        <v>16</v>
      </c>
      <c r="B175" s="26" t="s">
        <v>611</v>
      </c>
      <c r="C175" s="37"/>
      <c r="D175" s="132" t="s">
        <v>647</v>
      </c>
      <c r="E175" s="128" t="str">
        <f t="shared" si="2"/>
        <v/>
      </c>
    </row>
    <row r="176" spans="1:5" x14ac:dyDescent="0.2">
      <c r="A176" s="15" t="s">
        <v>17</v>
      </c>
      <c r="B176" s="16" t="s">
        <v>298</v>
      </c>
      <c r="C176" s="34"/>
      <c r="D176" s="130" t="s">
        <v>647</v>
      </c>
      <c r="E176" s="128" t="str">
        <f t="shared" si="2"/>
        <v/>
      </c>
    </row>
    <row r="177" spans="1:5" x14ac:dyDescent="0.2">
      <c r="A177" s="21" t="s">
        <v>286</v>
      </c>
      <c r="B177" s="22" t="s">
        <v>545</v>
      </c>
      <c r="C177" s="36" t="s">
        <v>520</v>
      </c>
      <c r="D177" s="133"/>
      <c r="E177" s="128" t="str">
        <f t="shared" si="2"/>
        <v>Prix Unitaire en € H.T. à compléter</v>
      </c>
    </row>
    <row r="178" spans="1:5" x14ac:dyDescent="0.2">
      <c r="A178" s="21" t="s">
        <v>287</v>
      </c>
      <c r="B178" s="22" t="s">
        <v>546</v>
      </c>
      <c r="C178" s="36" t="s">
        <v>520</v>
      </c>
      <c r="D178" s="133"/>
      <c r="E178" s="128" t="str">
        <f t="shared" si="2"/>
        <v>Prix Unitaire en € H.T. à compléter</v>
      </c>
    </row>
    <row r="179" spans="1:5" x14ac:dyDescent="0.2">
      <c r="A179" s="21" t="s">
        <v>288</v>
      </c>
      <c r="B179" s="22" t="s">
        <v>547</v>
      </c>
      <c r="C179" s="36" t="s">
        <v>520</v>
      </c>
      <c r="D179" s="133"/>
      <c r="E179" s="128" t="str">
        <f t="shared" si="2"/>
        <v>Prix Unitaire en € H.T. à compléter</v>
      </c>
    </row>
    <row r="180" spans="1:5" x14ac:dyDescent="0.2">
      <c r="A180" s="21" t="s">
        <v>289</v>
      </c>
      <c r="B180" s="22" t="s">
        <v>548</v>
      </c>
      <c r="C180" s="36" t="s">
        <v>520</v>
      </c>
      <c r="D180" s="133"/>
      <c r="E180" s="128" t="str">
        <f t="shared" si="2"/>
        <v>Prix Unitaire en € H.T. à compléter</v>
      </c>
    </row>
    <row r="181" spans="1:5" x14ac:dyDescent="0.2">
      <c r="A181" s="21" t="s">
        <v>290</v>
      </c>
      <c r="B181" s="22" t="s">
        <v>549</v>
      </c>
      <c r="C181" s="36" t="s">
        <v>520</v>
      </c>
      <c r="D181" s="133"/>
      <c r="E181" s="128" t="str">
        <f t="shared" si="2"/>
        <v>Prix Unitaire en € H.T. à compléter</v>
      </c>
    </row>
    <row r="182" spans="1:5" x14ac:dyDescent="0.2">
      <c r="A182" s="21" t="s">
        <v>291</v>
      </c>
      <c r="B182" s="22" t="s">
        <v>550</v>
      </c>
      <c r="C182" s="36" t="s">
        <v>520</v>
      </c>
      <c r="D182" s="133"/>
      <c r="E182" s="128" t="str">
        <f t="shared" si="2"/>
        <v>Prix Unitaire en € H.T. à compléter</v>
      </c>
    </row>
    <row r="183" spans="1:5" x14ac:dyDescent="0.2">
      <c r="A183" s="21" t="s">
        <v>292</v>
      </c>
      <c r="B183" s="22" t="s">
        <v>551</v>
      </c>
      <c r="C183" s="36" t="s">
        <v>520</v>
      </c>
      <c r="D183" s="133"/>
      <c r="E183" s="128" t="str">
        <f t="shared" si="2"/>
        <v>Prix Unitaire en € H.T. à compléter</v>
      </c>
    </row>
    <row r="184" spans="1:5" x14ac:dyDescent="0.2">
      <c r="A184" s="21" t="s">
        <v>293</v>
      </c>
      <c r="B184" s="22" t="s">
        <v>552</v>
      </c>
      <c r="C184" s="36" t="s">
        <v>520</v>
      </c>
      <c r="D184" s="133"/>
      <c r="E184" s="128" t="str">
        <f t="shared" si="2"/>
        <v>Prix Unitaire en € H.T. à compléter</v>
      </c>
    </row>
    <row r="185" spans="1:5" x14ac:dyDescent="0.2">
      <c r="A185" s="21" t="s">
        <v>294</v>
      </c>
      <c r="B185" s="22" t="s">
        <v>553</v>
      </c>
      <c r="C185" s="36" t="s">
        <v>520</v>
      </c>
      <c r="D185" s="133"/>
      <c r="E185" s="128" t="str">
        <f t="shared" si="2"/>
        <v>Prix Unitaire en € H.T. à compléter</v>
      </c>
    </row>
    <row r="186" spans="1:5" x14ac:dyDescent="0.2">
      <c r="A186" s="21" t="s">
        <v>295</v>
      </c>
      <c r="B186" s="22" t="s">
        <v>554</v>
      </c>
      <c r="C186" s="36" t="s">
        <v>520</v>
      </c>
      <c r="D186" s="133"/>
      <c r="E186" s="128" t="str">
        <f t="shared" si="2"/>
        <v>Prix Unitaire en € H.T. à compléter</v>
      </c>
    </row>
    <row r="187" spans="1:5" x14ac:dyDescent="0.2">
      <c r="A187" s="21" t="s">
        <v>296</v>
      </c>
      <c r="B187" s="22" t="s">
        <v>555</v>
      </c>
      <c r="C187" s="36" t="s">
        <v>520</v>
      </c>
      <c r="D187" s="133"/>
      <c r="E187" s="128" t="str">
        <f t="shared" si="2"/>
        <v>Prix Unitaire en € H.T. à compléter</v>
      </c>
    </row>
    <row r="188" spans="1:5" x14ac:dyDescent="0.2">
      <c r="A188" s="21" t="s">
        <v>297</v>
      </c>
      <c r="B188" s="22" t="s">
        <v>556</v>
      </c>
      <c r="C188" s="36" t="s">
        <v>520</v>
      </c>
      <c r="D188" s="133"/>
      <c r="E188" s="128" t="str">
        <f t="shared" si="2"/>
        <v>Prix Unitaire en € H.T. à compléter</v>
      </c>
    </row>
    <row r="189" spans="1:5" x14ac:dyDescent="0.2">
      <c r="A189" s="15" t="s">
        <v>18</v>
      </c>
      <c r="B189" s="16" t="s">
        <v>303</v>
      </c>
      <c r="C189" s="34"/>
      <c r="D189" s="130" t="s">
        <v>647</v>
      </c>
      <c r="E189" s="128" t="str">
        <f t="shared" si="2"/>
        <v/>
      </c>
    </row>
    <row r="190" spans="1:5" x14ac:dyDescent="0.2">
      <c r="A190" s="21" t="s">
        <v>299</v>
      </c>
      <c r="B190" s="22" t="s">
        <v>304</v>
      </c>
      <c r="C190" s="36" t="s">
        <v>521</v>
      </c>
      <c r="D190" s="133"/>
      <c r="E190" s="128" t="str">
        <f t="shared" si="2"/>
        <v>Prix Unitaire en € H.T. à compléter</v>
      </c>
    </row>
    <row r="191" spans="1:5" x14ac:dyDescent="0.2">
      <c r="A191" s="21" t="s">
        <v>300</v>
      </c>
      <c r="B191" s="22" t="s">
        <v>305</v>
      </c>
      <c r="C191" s="36" t="s">
        <v>521</v>
      </c>
      <c r="D191" s="133"/>
      <c r="E191" s="128" t="str">
        <f t="shared" si="2"/>
        <v>Prix Unitaire en € H.T. à compléter</v>
      </c>
    </row>
    <row r="192" spans="1:5" x14ac:dyDescent="0.2">
      <c r="A192" s="21" t="s">
        <v>19</v>
      </c>
      <c r="B192" s="22" t="s">
        <v>308</v>
      </c>
      <c r="C192" s="36" t="s">
        <v>520</v>
      </c>
      <c r="D192" s="133"/>
      <c r="E192" s="128" t="str">
        <f t="shared" si="2"/>
        <v>Prix Unitaire en € H.T. à compléter</v>
      </c>
    </row>
    <row r="193" spans="1:5" ht="25.5" x14ac:dyDescent="0.2">
      <c r="A193" s="21" t="s">
        <v>20</v>
      </c>
      <c r="B193" s="22" t="s">
        <v>309</v>
      </c>
      <c r="C193" s="36" t="s">
        <v>520</v>
      </c>
      <c r="D193" s="133"/>
      <c r="E193" s="128" t="str">
        <f t="shared" si="2"/>
        <v>Prix Unitaire en € H.T. à compléter</v>
      </c>
    </row>
    <row r="194" spans="1:5" ht="25.5" x14ac:dyDescent="0.2">
      <c r="A194" s="21" t="s">
        <v>21</v>
      </c>
      <c r="B194" s="22" t="s">
        <v>306</v>
      </c>
      <c r="C194" s="36" t="s">
        <v>521</v>
      </c>
      <c r="D194" s="133"/>
      <c r="E194" s="128" t="str">
        <f t="shared" si="2"/>
        <v>Prix Unitaire en € H.T. à compléter</v>
      </c>
    </row>
    <row r="195" spans="1:5" x14ac:dyDescent="0.2">
      <c r="A195" s="15" t="s">
        <v>22</v>
      </c>
      <c r="B195" s="16" t="s">
        <v>307</v>
      </c>
      <c r="C195" s="34"/>
      <c r="D195" s="130" t="s">
        <v>647</v>
      </c>
      <c r="E195" s="128" t="str">
        <f t="shared" si="2"/>
        <v/>
      </c>
    </row>
    <row r="196" spans="1:5" x14ac:dyDescent="0.2">
      <c r="A196" s="21" t="s">
        <v>301</v>
      </c>
      <c r="B196" s="22" t="s">
        <v>527</v>
      </c>
      <c r="C196" s="36" t="s">
        <v>520</v>
      </c>
      <c r="D196" s="133"/>
      <c r="E196" s="128" t="str">
        <f t="shared" si="2"/>
        <v>Prix Unitaire en € H.T. à compléter</v>
      </c>
    </row>
    <row r="197" spans="1:5" x14ac:dyDescent="0.2">
      <c r="A197" s="21" t="s">
        <v>302</v>
      </c>
      <c r="B197" s="22" t="s">
        <v>528</v>
      </c>
      <c r="C197" s="36" t="s">
        <v>520</v>
      </c>
      <c r="D197" s="133"/>
      <c r="E197" s="128" t="str">
        <f t="shared" si="2"/>
        <v>Prix Unitaire en € H.T. à compléter</v>
      </c>
    </row>
    <row r="198" spans="1:5" x14ac:dyDescent="0.2">
      <c r="A198" s="21" t="s">
        <v>23</v>
      </c>
      <c r="B198" s="22" t="s">
        <v>317</v>
      </c>
      <c r="C198" s="36" t="s">
        <v>520</v>
      </c>
      <c r="D198" s="133"/>
      <c r="E198" s="128" t="str">
        <f t="shared" ref="E198:E261" si="3">IF(D198="","Prix Unitaire en € H.T. à compléter","")</f>
        <v>Prix Unitaire en € H.T. à compléter</v>
      </c>
    </row>
    <row r="199" spans="1:5" x14ac:dyDescent="0.2">
      <c r="A199" s="21" t="s">
        <v>310</v>
      </c>
      <c r="B199" s="22" t="s">
        <v>318</v>
      </c>
      <c r="C199" s="36" t="s">
        <v>521</v>
      </c>
      <c r="D199" s="133"/>
      <c r="E199" s="128" t="str">
        <f t="shared" si="3"/>
        <v>Prix Unitaire en € H.T. à compléter</v>
      </c>
    </row>
    <row r="200" spans="1:5" x14ac:dyDescent="0.2">
      <c r="A200" s="21" t="s">
        <v>311</v>
      </c>
      <c r="B200" s="22" t="s">
        <v>319</v>
      </c>
      <c r="C200" s="36" t="s">
        <v>521</v>
      </c>
      <c r="D200" s="133"/>
      <c r="E200" s="128" t="str">
        <f t="shared" si="3"/>
        <v>Prix Unitaire en € H.T. à compléter</v>
      </c>
    </row>
    <row r="201" spans="1:5" x14ac:dyDescent="0.2">
      <c r="A201" s="21" t="s">
        <v>312</v>
      </c>
      <c r="B201" s="22" t="s">
        <v>320</v>
      </c>
      <c r="C201" s="36" t="s">
        <v>521</v>
      </c>
      <c r="D201" s="133"/>
      <c r="E201" s="128" t="str">
        <f t="shared" si="3"/>
        <v>Prix Unitaire en € H.T. à compléter</v>
      </c>
    </row>
    <row r="202" spans="1:5" x14ac:dyDescent="0.2">
      <c r="A202" s="21" t="s">
        <v>313</v>
      </c>
      <c r="B202" s="22" t="s">
        <v>324</v>
      </c>
      <c r="C202" s="36" t="s">
        <v>520</v>
      </c>
      <c r="D202" s="133"/>
      <c r="E202" s="128" t="str">
        <f t="shared" si="3"/>
        <v>Prix Unitaire en € H.T. à compléter</v>
      </c>
    </row>
    <row r="203" spans="1:5" x14ac:dyDescent="0.2">
      <c r="A203" s="21" t="s">
        <v>314</v>
      </c>
      <c r="B203" s="22" t="s">
        <v>321</v>
      </c>
      <c r="C203" s="36" t="s">
        <v>520</v>
      </c>
      <c r="D203" s="133"/>
      <c r="E203" s="128" t="str">
        <f t="shared" si="3"/>
        <v>Prix Unitaire en € H.T. à compléter</v>
      </c>
    </row>
    <row r="204" spans="1:5" ht="25.5" x14ac:dyDescent="0.2">
      <c r="A204" s="21" t="s">
        <v>315</v>
      </c>
      <c r="B204" s="22" t="s">
        <v>322</v>
      </c>
      <c r="C204" s="36" t="s">
        <v>520</v>
      </c>
      <c r="D204" s="133"/>
      <c r="E204" s="128" t="str">
        <f t="shared" si="3"/>
        <v>Prix Unitaire en € H.T. à compléter</v>
      </c>
    </row>
    <row r="205" spans="1:5" x14ac:dyDescent="0.2">
      <c r="A205" s="21" t="s">
        <v>316</v>
      </c>
      <c r="B205" s="22" t="s">
        <v>323</v>
      </c>
      <c r="C205" s="36" t="s">
        <v>521</v>
      </c>
      <c r="D205" s="133"/>
      <c r="E205" s="128" t="str">
        <f t="shared" si="3"/>
        <v>Prix Unitaire en € H.T. à compléter</v>
      </c>
    </row>
    <row r="206" spans="1:5" x14ac:dyDescent="0.2">
      <c r="A206" s="25" t="s">
        <v>24</v>
      </c>
      <c r="B206" s="26" t="s">
        <v>612</v>
      </c>
      <c r="C206" s="37"/>
      <c r="D206" s="132" t="s">
        <v>647</v>
      </c>
      <c r="E206" s="128" t="str">
        <f t="shared" si="3"/>
        <v/>
      </c>
    </row>
    <row r="207" spans="1:5" ht="25.5" x14ac:dyDescent="0.2">
      <c r="A207" s="21" t="s">
        <v>60</v>
      </c>
      <c r="B207" s="22" t="s">
        <v>156</v>
      </c>
      <c r="C207" s="36" t="s">
        <v>521</v>
      </c>
      <c r="D207" s="133"/>
      <c r="E207" s="128" t="str">
        <f t="shared" si="3"/>
        <v>Prix Unitaire en € H.T. à compléter</v>
      </c>
    </row>
    <row r="208" spans="1:5" ht="25.5" x14ac:dyDescent="0.2">
      <c r="A208" s="15" t="s">
        <v>25</v>
      </c>
      <c r="B208" s="16" t="s">
        <v>371</v>
      </c>
      <c r="C208" s="34"/>
      <c r="D208" s="130" t="s">
        <v>647</v>
      </c>
      <c r="E208" s="128" t="str">
        <f t="shared" si="3"/>
        <v/>
      </c>
    </row>
    <row r="209" spans="1:5" x14ac:dyDescent="0.2">
      <c r="A209" s="21" t="s">
        <v>375</v>
      </c>
      <c r="B209" s="22" t="s">
        <v>557</v>
      </c>
      <c r="C209" s="36" t="s">
        <v>521</v>
      </c>
      <c r="D209" s="133"/>
      <c r="E209" s="128" t="str">
        <f t="shared" si="3"/>
        <v>Prix Unitaire en € H.T. à compléter</v>
      </c>
    </row>
    <row r="210" spans="1:5" x14ac:dyDescent="0.2">
      <c r="A210" s="21" t="s">
        <v>376</v>
      </c>
      <c r="B210" s="22" t="s">
        <v>372</v>
      </c>
      <c r="C210" s="36" t="s">
        <v>521</v>
      </c>
      <c r="D210" s="133"/>
      <c r="E210" s="128" t="str">
        <f t="shared" si="3"/>
        <v>Prix Unitaire en € H.T. à compléter</v>
      </c>
    </row>
    <row r="211" spans="1:5" ht="25.5" x14ac:dyDescent="0.2">
      <c r="A211" s="21" t="s">
        <v>26</v>
      </c>
      <c r="B211" s="22" t="s">
        <v>336</v>
      </c>
      <c r="C211" s="36" t="s">
        <v>521</v>
      </c>
      <c r="D211" s="133"/>
      <c r="E211" s="128" t="str">
        <f t="shared" si="3"/>
        <v>Prix Unitaire en € H.T. à compléter</v>
      </c>
    </row>
    <row r="212" spans="1:5" ht="25.5" x14ac:dyDescent="0.2">
      <c r="A212" s="15" t="s">
        <v>27</v>
      </c>
      <c r="B212" s="16" t="s">
        <v>370</v>
      </c>
      <c r="C212" s="34"/>
      <c r="D212" s="130" t="s">
        <v>647</v>
      </c>
      <c r="E212" s="128" t="str">
        <f t="shared" si="3"/>
        <v/>
      </c>
    </row>
    <row r="213" spans="1:5" x14ac:dyDescent="0.2">
      <c r="A213" s="21" t="s">
        <v>445</v>
      </c>
      <c r="B213" s="22" t="s">
        <v>437</v>
      </c>
      <c r="C213" s="36" t="s">
        <v>521</v>
      </c>
      <c r="D213" s="133"/>
      <c r="E213" s="128" t="str">
        <f t="shared" si="3"/>
        <v>Prix Unitaire en € H.T. à compléter</v>
      </c>
    </row>
    <row r="214" spans="1:5" x14ac:dyDescent="0.2">
      <c r="A214" s="21" t="s">
        <v>446</v>
      </c>
      <c r="B214" s="22" t="s">
        <v>438</v>
      </c>
      <c r="C214" s="36" t="s">
        <v>521</v>
      </c>
      <c r="D214" s="133"/>
      <c r="E214" s="128" t="str">
        <f t="shared" si="3"/>
        <v>Prix Unitaire en € H.T. à compléter</v>
      </c>
    </row>
    <row r="215" spans="1:5" x14ac:dyDescent="0.2">
      <c r="A215" s="21" t="s">
        <v>447</v>
      </c>
      <c r="B215" s="22" t="s">
        <v>439</v>
      </c>
      <c r="C215" s="36" t="s">
        <v>521</v>
      </c>
      <c r="D215" s="133"/>
      <c r="E215" s="128" t="str">
        <f t="shared" si="3"/>
        <v>Prix Unitaire en € H.T. à compléter</v>
      </c>
    </row>
    <row r="216" spans="1:5" ht="25.5" x14ac:dyDescent="0.2">
      <c r="A216" s="21" t="s">
        <v>28</v>
      </c>
      <c r="B216" s="22" t="s">
        <v>367</v>
      </c>
      <c r="C216" s="36" t="s">
        <v>521</v>
      </c>
      <c r="D216" s="133"/>
      <c r="E216" s="128" t="str">
        <f t="shared" si="3"/>
        <v>Prix Unitaire en € H.T. à compléter</v>
      </c>
    </row>
    <row r="217" spans="1:5" ht="25.5" x14ac:dyDescent="0.2">
      <c r="A217" s="15" t="s">
        <v>29</v>
      </c>
      <c r="B217" s="16" t="s">
        <v>325</v>
      </c>
      <c r="C217" s="34"/>
      <c r="D217" s="130" t="s">
        <v>647</v>
      </c>
      <c r="E217" s="128" t="str">
        <f t="shared" si="3"/>
        <v/>
      </c>
    </row>
    <row r="218" spans="1:5" x14ac:dyDescent="0.2">
      <c r="A218" s="21" t="s">
        <v>448</v>
      </c>
      <c r="B218" s="22" t="s">
        <v>326</v>
      </c>
      <c r="C218" s="36" t="s">
        <v>522</v>
      </c>
      <c r="D218" s="133"/>
      <c r="E218" s="128" t="str">
        <f t="shared" si="3"/>
        <v>Prix Unitaire en € H.T. à compléter</v>
      </c>
    </row>
    <row r="219" spans="1:5" x14ac:dyDescent="0.2">
      <c r="A219" s="21" t="s">
        <v>449</v>
      </c>
      <c r="B219" s="22" t="s">
        <v>432</v>
      </c>
      <c r="C219" s="36" t="s">
        <v>522</v>
      </c>
      <c r="D219" s="133"/>
      <c r="E219" s="128" t="str">
        <f t="shared" si="3"/>
        <v>Prix Unitaire en € H.T. à compléter</v>
      </c>
    </row>
    <row r="220" spans="1:5" x14ac:dyDescent="0.2">
      <c r="A220" s="21" t="s">
        <v>450</v>
      </c>
      <c r="B220" s="22" t="s">
        <v>327</v>
      </c>
      <c r="C220" s="36" t="s">
        <v>522</v>
      </c>
      <c r="D220" s="133"/>
      <c r="E220" s="128" t="str">
        <f t="shared" si="3"/>
        <v>Prix Unitaire en € H.T. à compléter</v>
      </c>
    </row>
    <row r="221" spans="1:5" x14ac:dyDescent="0.2">
      <c r="A221" s="21" t="s">
        <v>451</v>
      </c>
      <c r="B221" s="22" t="s">
        <v>328</v>
      </c>
      <c r="C221" s="36" t="s">
        <v>522</v>
      </c>
      <c r="D221" s="133"/>
      <c r="E221" s="128" t="str">
        <f t="shared" si="3"/>
        <v>Prix Unitaire en € H.T. à compléter</v>
      </c>
    </row>
    <row r="222" spans="1:5" x14ac:dyDescent="0.2">
      <c r="A222" s="15" t="s">
        <v>30</v>
      </c>
      <c r="B222" s="16" t="s">
        <v>377</v>
      </c>
      <c r="C222" s="34"/>
      <c r="D222" s="130" t="s">
        <v>647</v>
      </c>
      <c r="E222" s="128" t="str">
        <f t="shared" si="3"/>
        <v/>
      </c>
    </row>
    <row r="223" spans="1:5" x14ac:dyDescent="0.2">
      <c r="A223" s="21" t="s">
        <v>378</v>
      </c>
      <c r="B223" s="22" t="s">
        <v>329</v>
      </c>
      <c r="C223" s="36" t="s">
        <v>522</v>
      </c>
      <c r="D223" s="133"/>
      <c r="E223" s="128" t="str">
        <f t="shared" si="3"/>
        <v>Prix Unitaire en € H.T. à compléter</v>
      </c>
    </row>
    <row r="224" spans="1:5" x14ac:dyDescent="0.2">
      <c r="A224" s="21" t="s">
        <v>379</v>
      </c>
      <c r="B224" s="22" t="s">
        <v>330</v>
      </c>
      <c r="C224" s="36" t="s">
        <v>522</v>
      </c>
      <c r="D224" s="133"/>
      <c r="E224" s="128" t="str">
        <f t="shared" si="3"/>
        <v>Prix Unitaire en € H.T. à compléter</v>
      </c>
    </row>
    <row r="225" spans="1:5" x14ac:dyDescent="0.2">
      <c r="A225" s="21" t="s">
        <v>31</v>
      </c>
      <c r="B225" s="22" t="s">
        <v>331</v>
      </c>
      <c r="C225" s="36" t="s">
        <v>522</v>
      </c>
      <c r="D225" s="133"/>
      <c r="E225" s="128" t="str">
        <f t="shared" si="3"/>
        <v>Prix Unitaire en € H.T. à compléter</v>
      </c>
    </row>
    <row r="226" spans="1:5" x14ac:dyDescent="0.2">
      <c r="A226" s="21" t="s">
        <v>32</v>
      </c>
      <c r="B226" s="22" t="s">
        <v>433</v>
      </c>
      <c r="C226" s="38" t="s">
        <v>522</v>
      </c>
      <c r="D226" s="133"/>
      <c r="E226" s="128" t="str">
        <f t="shared" si="3"/>
        <v>Prix Unitaire en € H.T. à compléter</v>
      </c>
    </row>
    <row r="227" spans="1:5" ht="25.5" x14ac:dyDescent="0.2">
      <c r="A227" s="21" t="s">
        <v>33</v>
      </c>
      <c r="B227" s="22" t="s">
        <v>332</v>
      </c>
      <c r="C227" s="36" t="s">
        <v>520</v>
      </c>
      <c r="D227" s="133"/>
      <c r="E227" s="128" t="str">
        <f t="shared" si="3"/>
        <v>Prix Unitaire en € H.T. à compléter</v>
      </c>
    </row>
    <row r="228" spans="1:5" x14ac:dyDescent="0.2">
      <c r="A228" s="21" t="s">
        <v>34</v>
      </c>
      <c r="B228" s="22" t="s">
        <v>335</v>
      </c>
      <c r="C228" s="36" t="s">
        <v>521</v>
      </c>
      <c r="D228" s="133"/>
      <c r="E228" s="128" t="str">
        <f t="shared" si="3"/>
        <v>Prix Unitaire en € H.T. à compléter</v>
      </c>
    </row>
    <row r="229" spans="1:5" ht="38.25" x14ac:dyDescent="0.2">
      <c r="A229" s="15" t="s">
        <v>35</v>
      </c>
      <c r="B229" s="16" t="s">
        <v>333</v>
      </c>
      <c r="C229" s="34"/>
      <c r="D229" s="130" t="s">
        <v>647</v>
      </c>
      <c r="E229" s="128" t="str">
        <f t="shared" si="3"/>
        <v/>
      </c>
    </row>
    <row r="230" spans="1:5" x14ac:dyDescent="0.2">
      <c r="A230" s="21" t="s">
        <v>452</v>
      </c>
      <c r="B230" s="22" t="s">
        <v>334</v>
      </c>
      <c r="C230" s="36" t="s">
        <v>521</v>
      </c>
      <c r="D230" s="133"/>
      <c r="E230" s="128" t="str">
        <f t="shared" si="3"/>
        <v>Prix Unitaire en € H.T. à compléter</v>
      </c>
    </row>
    <row r="231" spans="1:5" x14ac:dyDescent="0.2">
      <c r="A231" s="21" t="s">
        <v>453</v>
      </c>
      <c r="B231" s="22" t="s">
        <v>434</v>
      </c>
      <c r="C231" s="36" t="s">
        <v>521</v>
      </c>
      <c r="D231" s="133"/>
      <c r="E231" s="128" t="str">
        <f t="shared" si="3"/>
        <v>Prix Unitaire en € H.T. à compléter</v>
      </c>
    </row>
    <row r="232" spans="1:5" x14ac:dyDescent="0.2">
      <c r="A232" s="21" t="s">
        <v>454</v>
      </c>
      <c r="B232" s="22" t="s">
        <v>435</v>
      </c>
      <c r="C232" s="36" t="s">
        <v>521</v>
      </c>
      <c r="D232" s="133"/>
      <c r="E232" s="128" t="str">
        <f t="shared" si="3"/>
        <v>Prix Unitaire en € H.T. à compléter</v>
      </c>
    </row>
    <row r="233" spans="1:5" x14ac:dyDescent="0.2">
      <c r="A233" s="21" t="s">
        <v>455</v>
      </c>
      <c r="B233" s="22" t="s">
        <v>436</v>
      </c>
      <c r="C233" s="36" t="s">
        <v>521</v>
      </c>
      <c r="D233" s="133"/>
      <c r="E233" s="128" t="str">
        <f t="shared" si="3"/>
        <v>Prix Unitaire en € H.T. à compléter</v>
      </c>
    </row>
    <row r="234" spans="1:5" ht="25.5" x14ac:dyDescent="0.2">
      <c r="A234" s="21" t="s">
        <v>36</v>
      </c>
      <c r="B234" s="22" t="s">
        <v>373</v>
      </c>
      <c r="C234" s="36" t="s">
        <v>522</v>
      </c>
      <c r="D234" s="133"/>
      <c r="E234" s="128" t="str">
        <f t="shared" si="3"/>
        <v>Prix Unitaire en € H.T. à compléter</v>
      </c>
    </row>
    <row r="235" spans="1:5" ht="25.5" x14ac:dyDescent="0.2">
      <c r="A235" s="21" t="s">
        <v>37</v>
      </c>
      <c r="B235" s="22" t="s">
        <v>374</v>
      </c>
      <c r="C235" s="36" t="s">
        <v>522</v>
      </c>
      <c r="D235" s="133"/>
      <c r="E235" s="128" t="str">
        <f t="shared" si="3"/>
        <v>Prix Unitaire en € H.T. à compléter</v>
      </c>
    </row>
    <row r="236" spans="1:5" x14ac:dyDescent="0.2">
      <c r="A236" s="15" t="s">
        <v>38</v>
      </c>
      <c r="B236" s="16" t="s">
        <v>339</v>
      </c>
      <c r="C236" s="34"/>
      <c r="D236" s="130" t="s">
        <v>647</v>
      </c>
      <c r="E236" s="128" t="str">
        <f t="shared" si="3"/>
        <v/>
      </c>
    </row>
    <row r="237" spans="1:5" x14ac:dyDescent="0.2">
      <c r="A237" s="21" t="s">
        <v>380</v>
      </c>
      <c r="B237" s="22" t="s">
        <v>340</v>
      </c>
      <c r="C237" s="36" t="s">
        <v>521</v>
      </c>
      <c r="D237" s="133"/>
      <c r="E237" s="128" t="str">
        <f t="shared" si="3"/>
        <v>Prix Unitaire en € H.T. à compléter</v>
      </c>
    </row>
    <row r="238" spans="1:5" x14ac:dyDescent="0.2">
      <c r="A238" s="21" t="s">
        <v>381</v>
      </c>
      <c r="B238" s="22" t="s">
        <v>341</v>
      </c>
      <c r="C238" s="36" t="s">
        <v>521</v>
      </c>
      <c r="D238" s="133"/>
      <c r="E238" s="128" t="str">
        <f t="shared" si="3"/>
        <v>Prix Unitaire en € H.T. à compléter</v>
      </c>
    </row>
    <row r="239" spans="1:5" x14ac:dyDescent="0.2">
      <c r="A239" s="21" t="s">
        <v>382</v>
      </c>
      <c r="B239" s="22" t="s">
        <v>342</v>
      </c>
      <c r="C239" s="36" t="s">
        <v>521</v>
      </c>
      <c r="D239" s="133"/>
      <c r="E239" s="128" t="str">
        <f t="shared" si="3"/>
        <v>Prix Unitaire en € H.T. à compléter</v>
      </c>
    </row>
    <row r="240" spans="1:5" x14ac:dyDescent="0.2">
      <c r="A240" s="21" t="s">
        <v>456</v>
      </c>
      <c r="B240" s="22" t="s">
        <v>343</v>
      </c>
      <c r="C240" s="36" t="s">
        <v>521</v>
      </c>
      <c r="D240" s="133"/>
      <c r="E240" s="128" t="str">
        <f t="shared" si="3"/>
        <v>Prix Unitaire en € H.T. à compléter</v>
      </c>
    </row>
    <row r="241" spans="1:5" x14ac:dyDescent="0.2">
      <c r="A241" s="21" t="s">
        <v>457</v>
      </c>
      <c r="B241" s="22" t="s">
        <v>440</v>
      </c>
      <c r="C241" s="36" t="s">
        <v>521</v>
      </c>
      <c r="D241" s="133"/>
      <c r="E241" s="128" t="str">
        <f t="shared" si="3"/>
        <v>Prix Unitaire en € H.T. à compléter</v>
      </c>
    </row>
    <row r="242" spans="1:5" x14ac:dyDescent="0.2">
      <c r="A242" s="21" t="s">
        <v>458</v>
      </c>
      <c r="B242" s="22" t="s">
        <v>441</v>
      </c>
      <c r="C242" s="36" t="s">
        <v>521</v>
      </c>
      <c r="D242" s="133"/>
      <c r="E242" s="128" t="str">
        <f t="shared" si="3"/>
        <v>Prix Unitaire en € H.T. à compléter</v>
      </c>
    </row>
    <row r="243" spans="1:5" x14ac:dyDescent="0.2">
      <c r="A243" s="21" t="s">
        <v>459</v>
      </c>
      <c r="B243" s="22" t="s">
        <v>344</v>
      </c>
      <c r="C243" s="36" t="s">
        <v>521</v>
      </c>
      <c r="D243" s="133"/>
      <c r="E243" s="128" t="str">
        <f t="shared" si="3"/>
        <v>Prix Unitaire en € H.T. à compléter</v>
      </c>
    </row>
    <row r="244" spans="1:5" x14ac:dyDescent="0.2">
      <c r="A244" s="21" t="s">
        <v>460</v>
      </c>
      <c r="B244" s="22" t="s">
        <v>345</v>
      </c>
      <c r="C244" s="36" t="s">
        <v>521</v>
      </c>
      <c r="D244" s="133"/>
      <c r="E244" s="128" t="str">
        <f t="shared" si="3"/>
        <v>Prix Unitaire en € H.T. à compléter</v>
      </c>
    </row>
    <row r="245" spans="1:5" x14ac:dyDescent="0.2">
      <c r="A245" s="21" t="s">
        <v>461</v>
      </c>
      <c r="B245" s="22" t="s">
        <v>442</v>
      </c>
      <c r="C245" s="36" t="s">
        <v>521</v>
      </c>
      <c r="D245" s="133"/>
      <c r="E245" s="128" t="str">
        <f t="shared" si="3"/>
        <v>Prix Unitaire en € H.T. à compléter</v>
      </c>
    </row>
    <row r="246" spans="1:5" x14ac:dyDescent="0.2">
      <c r="A246" s="21" t="s">
        <v>462</v>
      </c>
      <c r="B246" s="22" t="s">
        <v>443</v>
      </c>
      <c r="C246" s="36" t="s">
        <v>521</v>
      </c>
      <c r="D246" s="133"/>
      <c r="E246" s="128" t="str">
        <f t="shared" si="3"/>
        <v>Prix Unitaire en € H.T. à compléter</v>
      </c>
    </row>
    <row r="247" spans="1:5" x14ac:dyDescent="0.2">
      <c r="A247" s="21" t="s">
        <v>61</v>
      </c>
      <c r="B247" s="22" t="s">
        <v>346</v>
      </c>
      <c r="C247" s="36" t="s">
        <v>522</v>
      </c>
      <c r="D247" s="133"/>
      <c r="E247" s="128" t="str">
        <f t="shared" si="3"/>
        <v>Prix Unitaire en € H.T. à compléter</v>
      </c>
    </row>
    <row r="248" spans="1:5" x14ac:dyDescent="0.2">
      <c r="A248" s="21" t="s">
        <v>62</v>
      </c>
      <c r="B248" s="22" t="s">
        <v>347</v>
      </c>
      <c r="C248" s="36" t="s">
        <v>522</v>
      </c>
      <c r="D248" s="133"/>
      <c r="E248" s="128" t="str">
        <f t="shared" si="3"/>
        <v>Prix Unitaire en € H.T. à compléter</v>
      </c>
    </row>
    <row r="249" spans="1:5" ht="51" x14ac:dyDescent="0.2">
      <c r="A249" s="21" t="s">
        <v>63</v>
      </c>
      <c r="B249" s="22" t="s">
        <v>363</v>
      </c>
      <c r="C249" s="36" t="s">
        <v>521</v>
      </c>
      <c r="D249" s="133"/>
      <c r="E249" s="128" t="str">
        <f t="shared" si="3"/>
        <v>Prix Unitaire en € H.T. à compléter</v>
      </c>
    </row>
    <row r="250" spans="1:5" ht="51" x14ac:dyDescent="0.2">
      <c r="A250" s="21" t="s">
        <v>64</v>
      </c>
      <c r="B250" s="22" t="s">
        <v>369</v>
      </c>
      <c r="C250" s="36" t="s">
        <v>521</v>
      </c>
      <c r="D250" s="133"/>
      <c r="E250" s="128" t="str">
        <f t="shared" si="3"/>
        <v>Prix Unitaire en € H.T. à compléter</v>
      </c>
    </row>
    <row r="251" spans="1:5" ht="25.5" x14ac:dyDescent="0.2">
      <c r="A251" s="15" t="s">
        <v>65</v>
      </c>
      <c r="B251" s="16" t="s">
        <v>444</v>
      </c>
      <c r="C251" s="34"/>
      <c r="D251" s="130" t="s">
        <v>647</v>
      </c>
      <c r="E251" s="128" t="str">
        <f t="shared" si="3"/>
        <v/>
      </c>
    </row>
    <row r="252" spans="1:5" x14ac:dyDescent="0.2">
      <c r="A252" s="21" t="s">
        <v>383</v>
      </c>
      <c r="B252" s="22" t="s">
        <v>348</v>
      </c>
      <c r="C252" s="36" t="s">
        <v>522</v>
      </c>
      <c r="D252" s="133"/>
      <c r="E252" s="128" t="str">
        <f t="shared" si="3"/>
        <v>Prix Unitaire en € H.T. à compléter</v>
      </c>
    </row>
    <row r="253" spans="1:5" x14ac:dyDescent="0.2">
      <c r="A253" s="21" t="s">
        <v>384</v>
      </c>
      <c r="B253" s="22" t="s">
        <v>349</v>
      </c>
      <c r="C253" s="36" t="s">
        <v>522</v>
      </c>
      <c r="D253" s="133"/>
      <c r="E253" s="128" t="str">
        <f t="shared" si="3"/>
        <v>Prix Unitaire en € H.T. à compléter</v>
      </c>
    </row>
    <row r="254" spans="1:5" x14ac:dyDescent="0.2">
      <c r="A254" s="21" t="s">
        <v>385</v>
      </c>
      <c r="B254" s="22" t="s">
        <v>350</v>
      </c>
      <c r="C254" s="36" t="s">
        <v>522</v>
      </c>
      <c r="D254" s="133"/>
      <c r="E254" s="128" t="str">
        <f t="shared" si="3"/>
        <v>Prix Unitaire en € H.T. à compléter</v>
      </c>
    </row>
    <row r="255" spans="1:5" ht="38.25" x14ac:dyDescent="0.2">
      <c r="A255" s="21" t="s">
        <v>66</v>
      </c>
      <c r="B255" s="22" t="s">
        <v>364</v>
      </c>
      <c r="C255" s="36" t="s">
        <v>522</v>
      </c>
      <c r="D255" s="133"/>
      <c r="E255" s="128" t="str">
        <f t="shared" si="3"/>
        <v>Prix Unitaire en € H.T. à compléter</v>
      </c>
    </row>
    <row r="256" spans="1:5" x14ac:dyDescent="0.2">
      <c r="A256" s="15" t="s">
        <v>67</v>
      </c>
      <c r="B256" s="16" t="s">
        <v>351</v>
      </c>
      <c r="C256" s="34"/>
      <c r="D256" s="130" t="s">
        <v>647</v>
      </c>
      <c r="E256" s="128" t="str">
        <f t="shared" si="3"/>
        <v/>
      </c>
    </row>
    <row r="257" spans="1:5" x14ac:dyDescent="0.2">
      <c r="A257" s="21" t="s">
        <v>463</v>
      </c>
      <c r="B257" s="22" t="s">
        <v>352</v>
      </c>
      <c r="C257" s="36" t="s">
        <v>522</v>
      </c>
      <c r="D257" s="133"/>
      <c r="E257" s="128" t="str">
        <f t="shared" si="3"/>
        <v>Prix Unitaire en € H.T. à compléter</v>
      </c>
    </row>
    <row r="258" spans="1:5" x14ac:dyDescent="0.2">
      <c r="A258" s="21" t="s">
        <v>464</v>
      </c>
      <c r="B258" s="22" t="s">
        <v>353</v>
      </c>
      <c r="C258" s="36" t="s">
        <v>522</v>
      </c>
      <c r="D258" s="133"/>
      <c r="E258" s="128" t="str">
        <f t="shared" si="3"/>
        <v>Prix Unitaire en € H.T. à compléter</v>
      </c>
    </row>
    <row r="259" spans="1:5" x14ac:dyDescent="0.2">
      <c r="A259" s="21" t="s">
        <v>465</v>
      </c>
      <c r="B259" s="22" t="s">
        <v>354</v>
      </c>
      <c r="C259" s="36" t="s">
        <v>522</v>
      </c>
      <c r="D259" s="133"/>
      <c r="E259" s="128" t="str">
        <f t="shared" si="3"/>
        <v>Prix Unitaire en € H.T. à compléter</v>
      </c>
    </row>
    <row r="260" spans="1:5" ht="25.5" x14ac:dyDescent="0.2">
      <c r="A260" s="15" t="s">
        <v>68</v>
      </c>
      <c r="B260" s="16" t="s">
        <v>355</v>
      </c>
      <c r="C260" s="34"/>
      <c r="D260" s="130" t="s">
        <v>647</v>
      </c>
      <c r="E260" s="128" t="str">
        <f t="shared" si="3"/>
        <v/>
      </c>
    </row>
    <row r="261" spans="1:5" x14ac:dyDescent="0.2">
      <c r="A261" s="21" t="s">
        <v>466</v>
      </c>
      <c r="B261" s="22" t="s">
        <v>352</v>
      </c>
      <c r="C261" s="36" t="s">
        <v>522</v>
      </c>
      <c r="D261" s="133"/>
      <c r="E261" s="128" t="str">
        <f t="shared" si="3"/>
        <v>Prix Unitaire en € H.T. à compléter</v>
      </c>
    </row>
    <row r="262" spans="1:5" x14ac:dyDescent="0.2">
      <c r="A262" s="21" t="s">
        <v>467</v>
      </c>
      <c r="B262" s="22" t="s">
        <v>353</v>
      </c>
      <c r="C262" s="36" t="s">
        <v>522</v>
      </c>
      <c r="D262" s="133"/>
      <c r="E262" s="128" t="str">
        <f t="shared" ref="E262:E335" si="4">IF(D262="","Prix Unitaire en € H.T. à compléter","")</f>
        <v>Prix Unitaire en € H.T. à compléter</v>
      </c>
    </row>
    <row r="263" spans="1:5" x14ac:dyDescent="0.2">
      <c r="A263" s="21" t="s">
        <v>468</v>
      </c>
      <c r="B263" s="22" t="s">
        <v>356</v>
      </c>
      <c r="C263" s="36" t="s">
        <v>522</v>
      </c>
      <c r="D263" s="133"/>
      <c r="E263" s="128" t="str">
        <f t="shared" si="4"/>
        <v>Prix Unitaire en € H.T. à compléter</v>
      </c>
    </row>
    <row r="264" spans="1:5" x14ac:dyDescent="0.2">
      <c r="A264" s="15" t="s">
        <v>69</v>
      </c>
      <c r="B264" s="16" t="s">
        <v>357</v>
      </c>
      <c r="C264" s="34"/>
      <c r="D264" s="130" t="s">
        <v>647</v>
      </c>
      <c r="E264" s="128" t="str">
        <f t="shared" si="4"/>
        <v/>
      </c>
    </row>
    <row r="265" spans="1:5" x14ac:dyDescent="0.2">
      <c r="A265" s="21" t="s">
        <v>469</v>
      </c>
      <c r="B265" s="22" t="s">
        <v>352</v>
      </c>
      <c r="C265" s="36" t="s">
        <v>522</v>
      </c>
      <c r="D265" s="133"/>
      <c r="E265" s="128" t="str">
        <f t="shared" si="4"/>
        <v>Prix Unitaire en € H.T. à compléter</v>
      </c>
    </row>
    <row r="266" spans="1:5" x14ac:dyDescent="0.2">
      <c r="A266" s="21" t="s">
        <v>470</v>
      </c>
      <c r="B266" s="22" t="s">
        <v>353</v>
      </c>
      <c r="C266" s="36" t="s">
        <v>522</v>
      </c>
      <c r="D266" s="133"/>
      <c r="E266" s="128" t="str">
        <f t="shared" si="4"/>
        <v>Prix Unitaire en € H.T. à compléter</v>
      </c>
    </row>
    <row r="267" spans="1:5" x14ac:dyDescent="0.2">
      <c r="A267" s="21" t="s">
        <v>471</v>
      </c>
      <c r="B267" s="22" t="s">
        <v>356</v>
      </c>
      <c r="C267" s="36" t="s">
        <v>522</v>
      </c>
      <c r="D267" s="133"/>
      <c r="E267" s="128" t="str">
        <f t="shared" si="4"/>
        <v>Prix Unitaire en € H.T. à compléter</v>
      </c>
    </row>
    <row r="268" spans="1:5" x14ac:dyDescent="0.2">
      <c r="A268" s="15" t="s">
        <v>70</v>
      </c>
      <c r="B268" s="16" t="s">
        <v>358</v>
      </c>
      <c r="C268" s="34"/>
      <c r="D268" s="130" t="s">
        <v>647</v>
      </c>
      <c r="E268" s="128" t="str">
        <f t="shared" si="4"/>
        <v/>
      </c>
    </row>
    <row r="269" spans="1:5" x14ac:dyDescent="0.2">
      <c r="A269" s="21" t="s">
        <v>472</v>
      </c>
      <c r="B269" s="22" t="s">
        <v>352</v>
      </c>
      <c r="C269" s="36" t="s">
        <v>522</v>
      </c>
      <c r="D269" s="133"/>
      <c r="E269" s="128" t="str">
        <f t="shared" si="4"/>
        <v>Prix Unitaire en € H.T. à compléter</v>
      </c>
    </row>
    <row r="270" spans="1:5" x14ac:dyDescent="0.2">
      <c r="A270" s="21" t="s">
        <v>473</v>
      </c>
      <c r="B270" s="22" t="s">
        <v>353</v>
      </c>
      <c r="C270" s="36" t="s">
        <v>522</v>
      </c>
      <c r="D270" s="133"/>
      <c r="E270" s="128" t="str">
        <f t="shared" si="4"/>
        <v>Prix Unitaire en € H.T. à compléter</v>
      </c>
    </row>
    <row r="271" spans="1:5" x14ac:dyDescent="0.2">
      <c r="A271" s="21" t="s">
        <v>474</v>
      </c>
      <c r="B271" s="22" t="s">
        <v>359</v>
      </c>
      <c r="C271" s="36" t="s">
        <v>522</v>
      </c>
      <c r="D271" s="133"/>
      <c r="E271" s="128" t="str">
        <f t="shared" si="4"/>
        <v>Prix Unitaire en € H.T. à compléter</v>
      </c>
    </row>
    <row r="272" spans="1:5" x14ac:dyDescent="0.2">
      <c r="A272" s="15" t="s">
        <v>386</v>
      </c>
      <c r="B272" s="16" t="s">
        <v>360</v>
      </c>
      <c r="C272" s="34"/>
      <c r="D272" s="130" t="s">
        <v>647</v>
      </c>
      <c r="E272" s="128" t="str">
        <f t="shared" si="4"/>
        <v/>
      </c>
    </row>
    <row r="273" spans="1:5" x14ac:dyDescent="0.2">
      <c r="A273" s="21" t="s">
        <v>475</v>
      </c>
      <c r="B273" s="22" t="s">
        <v>352</v>
      </c>
      <c r="C273" s="36" t="s">
        <v>522</v>
      </c>
      <c r="D273" s="133"/>
      <c r="E273" s="128" t="str">
        <f t="shared" si="4"/>
        <v>Prix Unitaire en € H.T. à compléter</v>
      </c>
    </row>
    <row r="274" spans="1:5" x14ac:dyDescent="0.2">
      <c r="A274" s="21" t="s">
        <v>476</v>
      </c>
      <c r="B274" s="22" t="s">
        <v>353</v>
      </c>
      <c r="C274" s="36" t="s">
        <v>522</v>
      </c>
      <c r="D274" s="133"/>
      <c r="E274" s="128" t="str">
        <f t="shared" si="4"/>
        <v>Prix Unitaire en € H.T. à compléter</v>
      </c>
    </row>
    <row r="275" spans="1:5" x14ac:dyDescent="0.2">
      <c r="A275" s="21" t="s">
        <v>477</v>
      </c>
      <c r="B275" s="22" t="s">
        <v>356</v>
      </c>
      <c r="C275" s="36" t="s">
        <v>522</v>
      </c>
      <c r="D275" s="133"/>
      <c r="E275" s="128" t="str">
        <f t="shared" si="4"/>
        <v>Prix Unitaire en € H.T. à compléter</v>
      </c>
    </row>
    <row r="276" spans="1:5" ht="38.25" x14ac:dyDescent="0.2">
      <c r="A276" s="21" t="s">
        <v>387</v>
      </c>
      <c r="B276" s="22" t="s">
        <v>338</v>
      </c>
      <c r="C276" s="36" t="s">
        <v>522</v>
      </c>
      <c r="D276" s="133"/>
      <c r="E276" s="128" t="str">
        <f t="shared" si="4"/>
        <v>Prix Unitaire en € H.T. à compléter</v>
      </c>
    </row>
    <row r="277" spans="1:5" ht="63.75" x14ac:dyDescent="0.2">
      <c r="A277" s="21" t="s">
        <v>388</v>
      </c>
      <c r="B277" s="22" t="s">
        <v>368</v>
      </c>
      <c r="C277" s="36" t="s">
        <v>522</v>
      </c>
      <c r="D277" s="133"/>
      <c r="E277" s="128" t="str">
        <f t="shared" si="4"/>
        <v>Prix Unitaire en € H.T. à compléter</v>
      </c>
    </row>
    <row r="278" spans="1:5" ht="63.75" x14ac:dyDescent="0.2">
      <c r="A278" s="21" t="s">
        <v>389</v>
      </c>
      <c r="B278" s="22" t="s">
        <v>366</v>
      </c>
      <c r="C278" s="36" t="s">
        <v>522</v>
      </c>
      <c r="D278" s="133"/>
      <c r="E278" s="128" t="str">
        <f t="shared" si="4"/>
        <v>Prix Unitaire en € H.T. à compléter</v>
      </c>
    </row>
    <row r="279" spans="1:5" ht="25.5" x14ac:dyDescent="0.2">
      <c r="A279" s="21" t="s">
        <v>390</v>
      </c>
      <c r="B279" s="22" t="s">
        <v>337</v>
      </c>
      <c r="C279" s="36" t="s">
        <v>521</v>
      </c>
      <c r="D279" s="133"/>
      <c r="E279" s="128" t="str">
        <f t="shared" si="4"/>
        <v>Prix Unitaire en € H.T. à compléter</v>
      </c>
    </row>
    <row r="280" spans="1:5" ht="25.5" x14ac:dyDescent="0.2">
      <c r="A280" s="21" t="s">
        <v>391</v>
      </c>
      <c r="B280" s="22" t="s">
        <v>361</v>
      </c>
      <c r="C280" s="36" t="s">
        <v>521</v>
      </c>
      <c r="D280" s="133"/>
      <c r="E280" s="128" t="str">
        <f t="shared" si="4"/>
        <v>Prix Unitaire en € H.T. à compléter</v>
      </c>
    </row>
    <row r="281" spans="1:5" ht="51" x14ac:dyDescent="0.2">
      <c r="A281" s="21" t="s">
        <v>392</v>
      </c>
      <c r="B281" s="22" t="s">
        <v>519</v>
      </c>
      <c r="C281" s="36" t="s">
        <v>521</v>
      </c>
      <c r="D281" s="133"/>
      <c r="E281" s="128" t="str">
        <f t="shared" si="4"/>
        <v>Prix Unitaire en € H.T. à compléter</v>
      </c>
    </row>
    <row r="282" spans="1:5" ht="25.5" x14ac:dyDescent="0.2">
      <c r="A282" s="21" t="s">
        <v>393</v>
      </c>
      <c r="B282" s="22" t="s">
        <v>362</v>
      </c>
      <c r="C282" s="36" t="s">
        <v>520</v>
      </c>
      <c r="D282" s="133"/>
      <c r="E282" s="128" t="str">
        <f t="shared" si="4"/>
        <v>Prix Unitaire en € H.T. à compléter</v>
      </c>
    </row>
    <row r="283" spans="1:5" ht="25.5" x14ac:dyDescent="0.2">
      <c r="A283" s="21" t="s">
        <v>478</v>
      </c>
      <c r="B283" s="22" t="s">
        <v>365</v>
      </c>
      <c r="C283" s="36" t="s">
        <v>522</v>
      </c>
      <c r="D283" s="133"/>
      <c r="E283" s="128" t="str">
        <f t="shared" si="4"/>
        <v>Prix Unitaire en € H.T. à compléter</v>
      </c>
    </row>
    <row r="284" spans="1:5" x14ac:dyDescent="0.2">
      <c r="A284" s="21" t="s">
        <v>490</v>
      </c>
      <c r="B284" s="22" t="s">
        <v>408</v>
      </c>
      <c r="C284" s="36" t="s">
        <v>520</v>
      </c>
      <c r="D284" s="133"/>
      <c r="E284" s="128" t="str">
        <f t="shared" si="4"/>
        <v>Prix Unitaire en € H.T. à compléter</v>
      </c>
    </row>
    <row r="285" spans="1:5" x14ac:dyDescent="0.2">
      <c r="A285" s="25" t="s">
        <v>71</v>
      </c>
      <c r="B285" s="26" t="s">
        <v>606</v>
      </c>
      <c r="C285" s="37"/>
      <c r="D285" s="132" t="s">
        <v>647</v>
      </c>
      <c r="E285" s="128" t="str">
        <f t="shared" si="4"/>
        <v/>
      </c>
    </row>
    <row r="286" spans="1:5" x14ac:dyDescent="0.2">
      <c r="A286" s="21" t="s">
        <v>72</v>
      </c>
      <c r="B286" s="22" t="s">
        <v>407</v>
      </c>
      <c r="C286" s="36" t="s">
        <v>522</v>
      </c>
      <c r="D286" s="133"/>
      <c r="E286" s="128" t="str">
        <f t="shared" si="4"/>
        <v>Prix Unitaire en € H.T. à compléter</v>
      </c>
    </row>
    <row r="287" spans="1:5" x14ac:dyDescent="0.2">
      <c r="A287" s="21" t="s">
        <v>73</v>
      </c>
      <c r="B287" s="22" t="s">
        <v>394</v>
      </c>
      <c r="C287" s="36" t="s">
        <v>524</v>
      </c>
      <c r="D287" s="133"/>
      <c r="E287" s="128" t="str">
        <f t="shared" si="4"/>
        <v>Prix Unitaire en € H.T. à compléter</v>
      </c>
    </row>
    <row r="288" spans="1:5" x14ac:dyDescent="0.2">
      <c r="A288" s="21" t="s">
        <v>74</v>
      </c>
      <c r="B288" s="22" t="s">
        <v>399</v>
      </c>
      <c r="C288" s="36" t="s">
        <v>524</v>
      </c>
      <c r="D288" s="133"/>
      <c r="E288" s="128" t="str">
        <f t="shared" si="4"/>
        <v>Prix Unitaire en € H.T. à compléter</v>
      </c>
    </row>
    <row r="289" spans="1:5" x14ac:dyDescent="0.2">
      <c r="A289" s="21" t="s">
        <v>409</v>
      </c>
      <c r="B289" s="22" t="s">
        <v>400</v>
      </c>
      <c r="C289" s="36" t="s">
        <v>522</v>
      </c>
      <c r="D289" s="133"/>
      <c r="E289" s="128" t="str">
        <f t="shared" si="4"/>
        <v>Prix Unitaire en € H.T. à compléter</v>
      </c>
    </row>
    <row r="290" spans="1:5" x14ac:dyDescent="0.2">
      <c r="A290" s="15" t="s">
        <v>410</v>
      </c>
      <c r="B290" s="16" t="s">
        <v>426</v>
      </c>
      <c r="C290" s="34"/>
      <c r="D290" s="130" t="s">
        <v>647</v>
      </c>
      <c r="E290" s="128" t="str">
        <f t="shared" si="4"/>
        <v/>
      </c>
    </row>
    <row r="291" spans="1:5" x14ac:dyDescent="0.2">
      <c r="A291" s="21" t="s">
        <v>479</v>
      </c>
      <c r="B291" s="22" t="s">
        <v>431</v>
      </c>
      <c r="C291" s="36" t="s">
        <v>39</v>
      </c>
      <c r="D291" s="133"/>
      <c r="E291" s="128" t="str">
        <f t="shared" si="4"/>
        <v>Prix Unitaire en € H.T. à compléter</v>
      </c>
    </row>
    <row r="292" spans="1:5" x14ac:dyDescent="0.2">
      <c r="A292" s="21" t="s">
        <v>480</v>
      </c>
      <c r="B292" s="22" t="s">
        <v>425</v>
      </c>
      <c r="C292" s="36" t="s">
        <v>39</v>
      </c>
      <c r="D292" s="133"/>
      <c r="E292" s="128" t="str">
        <f t="shared" si="4"/>
        <v>Prix Unitaire en € H.T. à compléter</v>
      </c>
    </row>
    <row r="293" spans="1:5" x14ac:dyDescent="0.2">
      <c r="A293" s="21" t="s">
        <v>481</v>
      </c>
      <c r="B293" s="22" t="s">
        <v>429</v>
      </c>
      <c r="C293" s="36" t="s">
        <v>39</v>
      </c>
      <c r="D293" s="133"/>
      <c r="E293" s="128" t="str">
        <f t="shared" si="4"/>
        <v>Prix Unitaire en € H.T. à compléter</v>
      </c>
    </row>
    <row r="294" spans="1:5" x14ac:dyDescent="0.2">
      <c r="A294" s="21" t="s">
        <v>482</v>
      </c>
      <c r="B294" s="22" t="s">
        <v>428</v>
      </c>
      <c r="C294" s="36" t="s">
        <v>39</v>
      </c>
      <c r="D294" s="133"/>
      <c r="E294" s="128" t="str">
        <f t="shared" si="4"/>
        <v>Prix Unitaire en € H.T. à compléter</v>
      </c>
    </row>
    <row r="295" spans="1:5" x14ac:dyDescent="0.2">
      <c r="A295" s="21" t="s">
        <v>483</v>
      </c>
      <c r="B295" s="22" t="s">
        <v>430</v>
      </c>
      <c r="C295" s="36" t="s">
        <v>39</v>
      </c>
      <c r="D295" s="133"/>
      <c r="E295" s="128" t="str">
        <f t="shared" si="4"/>
        <v>Prix Unitaire en € H.T. à compléter</v>
      </c>
    </row>
    <row r="296" spans="1:5" x14ac:dyDescent="0.2">
      <c r="A296" s="15" t="s">
        <v>411</v>
      </c>
      <c r="B296" s="16" t="s">
        <v>423</v>
      </c>
      <c r="C296" s="34"/>
      <c r="D296" s="130" t="s">
        <v>647</v>
      </c>
      <c r="E296" s="128" t="str">
        <f t="shared" si="4"/>
        <v/>
      </c>
    </row>
    <row r="297" spans="1:5" ht="25.5" x14ac:dyDescent="0.2">
      <c r="A297" s="21" t="s">
        <v>484</v>
      </c>
      <c r="B297" s="22" t="s">
        <v>424</v>
      </c>
      <c r="C297" s="36" t="s">
        <v>520</v>
      </c>
      <c r="D297" s="133"/>
      <c r="E297" s="128" t="str">
        <f t="shared" si="4"/>
        <v>Prix Unitaire en € H.T. à compléter</v>
      </c>
    </row>
    <row r="298" spans="1:5" x14ac:dyDescent="0.2">
      <c r="A298" s="21" t="s">
        <v>485</v>
      </c>
      <c r="B298" s="22" t="s">
        <v>427</v>
      </c>
      <c r="C298" s="36" t="s">
        <v>520</v>
      </c>
      <c r="D298" s="133"/>
      <c r="E298" s="128" t="str">
        <f t="shared" si="4"/>
        <v>Prix Unitaire en € H.T. à compléter</v>
      </c>
    </row>
    <row r="299" spans="1:5" ht="25.5" x14ac:dyDescent="0.2">
      <c r="A299" s="15" t="s">
        <v>412</v>
      </c>
      <c r="B299" s="16" t="s">
        <v>395</v>
      </c>
      <c r="C299" s="34"/>
      <c r="D299" s="130" t="s">
        <v>647</v>
      </c>
      <c r="E299" s="128" t="str">
        <f t="shared" si="4"/>
        <v/>
      </c>
    </row>
    <row r="300" spans="1:5" x14ac:dyDescent="0.2">
      <c r="A300" s="21" t="s">
        <v>486</v>
      </c>
      <c r="B300" s="22" t="s">
        <v>396</v>
      </c>
      <c r="C300" s="36" t="s">
        <v>524</v>
      </c>
      <c r="D300" s="133"/>
      <c r="E300" s="128" t="str">
        <f t="shared" si="4"/>
        <v>Prix Unitaire en € H.T. à compléter</v>
      </c>
    </row>
    <row r="301" spans="1:5" x14ac:dyDescent="0.2">
      <c r="A301" s="21" t="s">
        <v>487</v>
      </c>
      <c r="B301" s="22" t="s">
        <v>397</v>
      </c>
      <c r="C301" s="36" t="s">
        <v>524</v>
      </c>
      <c r="D301" s="133"/>
      <c r="E301" s="128" t="str">
        <f t="shared" si="4"/>
        <v>Prix Unitaire en € H.T. à compléter</v>
      </c>
    </row>
    <row r="302" spans="1:5" x14ac:dyDescent="0.2">
      <c r="A302" s="15" t="s">
        <v>413</v>
      </c>
      <c r="B302" s="16" t="s">
        <v>398</v>
      </c>
      <c r="C302" s="34"/>
      <c r="D302" s="130" t="s">
        <v>647</v>
      </c>
      <c r="E302" s="128" t="str">
        <f t="shared" si="4"/>
        <v/>
      </c>
    </row>
    <row r="303" spans="1:5" x14ac:dyDescent="0.2">
      <c r="A303" s="21" t="s">
        <v>488</v>
      </c>
      <c r="B303" s="22" t="s">
        <v>396</v>
      </c>
      <c r="C303" s="36" t="s">
        <v>524</v>
      </c>
      <c r="D303" s="133"/>
      <c r="E303" s="128" t="str">
        <f t="shared" si="4"/>
        <v>Prix Unitaire en € H.T. à compléter</v>
      </c>
    </row>
    <row r="304" spans="1:5" x14ac:dyDescent="0.2">
      <c r="A304" s="21" t="s">
        <v>489</v>
      </c>
      <c r="B304" s="22" t="s">
        <v>397</v>
      </c>
      <c r="C304" s="36" t="s">
        <v>524</v>
      </c>
      <c r="D304" s="133"/>
      <c r="E304" s="128" t="str">
        <f t="shared" si="4"/>
        <v>Prix Unitaire en € H.T. à compléter</v>
      </c>
    </row>
    <row r="305" spans="1:5" x14ac:dyDescent="0.2">
      <c r="A305" s="15" t="s">
        <v>414</v>
      </c>
      <c r="B305" s="16" t="s">
        <v>403</v>
      </c>
      <c r="C305" s="34"/>
      <c r="D305" s="130" t="s">
        <v>647</v>
      </c>
      <c r="E305" s="128" t="str">
        <f t="shared" si="4"/>
        <v/>
      </c>
    </row>
    <row r="306" spans="1:5" x14ac:dyDescent="0.2">
      <c r="A306" s="21" t="s">
        <v>415</v>
      </c>
      <c r="B306" s="22" t="s">
        <v>404</v>
      </c>
      <c r="C306" s="36" t="s">
        <v>524</v>
      </c>
      <c r="D306" s="133"/>
      <c r="E306" s="128" t="str">
        <f t="shared" si="4"/>
        <v>Prix Unitaire en € H.T. à compléter</v>
      </c>
    </row>
    <row r="307" spans="1:5" x14ac:dyDescent="0.2">
      <c r="A307" s="21" t="s">
        <v>416</v>
      </c>
      <c r="B307" s="22" t="s">
        <v>405</v>
      </c>
      <c r="C307" s="36" t="s">
        <v>524</v>
      </c>
      <c r="D307" s="133"/>
      <c r="E307" s="128" t="str">
        <f t="shared" si="4"/>
        <v>Prix Unitaire en € H.T. à compléter</v>
      </c>
    </row>
    <row r="308" spans="1:5" x14ac:dyDescent="0.2">
      <c r="A308" s="21" t="s">
        <v>417</v>
      </c>
      <c r="B308" s="22" t="s">
        <v>406</v>
      </c>
      <c r="C308" s="36" t="s">
        <v>524</v>
      </c>
      <c r="D308" s="133"/>
      <c r="E308" s="128" t="str">
        <f t="shared" si="4"/>
        <v>Prix Unitaire en € H.T. à compléter</v>
      </c>
    </row>
    <row r="309" spans="1:5" x14ac:dyDescent="0.2">
      <c r="A309" s="21" t="s">
        <v>419</v>
      </c>
      <c r="B309" s="22" t="s">
        <v>418</v>
      </c>
      <c r="C309" s="36" t="s">
        <v>524</v>
      </c>
      <c r="D309" s="133"/>
      <c r="E309" s="128" t="str">
        <f t="shared" si="4"/>
        <v>Prix Unitaire en € H.T. à compléter</v>
      </c>
    </row>
    <row r="310" spans="1:5" x14ac:dyDescent="0.2">
      <c r="A310" s="21" t="s">
        <v>420</v>
      </c>
      <c r="B310" s="22" t="s">
        <v>402</v>
      </c>
      <c r="C310" s="36" t="s">
        <v>522</v>
      </c>
      <c r="D310" s="133"/>
      <c r="E310" s="128" t="str">
        <f t="shared" si="4"/>
        <v>Prix Unitaire en € H.T. à compléter</v>
      </c>
    </row>
    <row r="311" spans="1:5" x14ac:dyDescent="0.2">
      <c r="A311" s="21" t="s">
        <v>421</v>
      </c>
      <c r="B311" s="22" t="s">
        <v>401</v>
      </c>
      <c r="C311" s="36" t="s">
        <v>520</v>
      </c>
      <c r="D311" s="133"/>
      <c r="E311" s="128" t="str">
        <f t="shared" si="4"/>
        <v>Prix Unitaire en € H.T. à compléter</v>
      </c>
    </row>
    <row r="312" spans="1:5" x14ac:dyDescent="0.2">
      <c r="A312" s="21" t="s">
        <v>422</v>
      </c>
      <c r="B312" s="22" t="s">
        <v>558</v>
      </c>
      <c r="C312" s="36" t="s">
        <v>525</v>
      </c>
      <c r="D312" s="133"/>
      <c r="E312" s="128" t="str">
        <f t="shared" si="4"/>
        <v>Prix Unitaire en € H.T. à compléter</v>
      </c>
    </row>
    <row r="313" spans="1:5" x14ac:dyDescent="0.2">
      <c r="A313" s="15" t="s">
        <v>624</v>
      </c>
      <c r="B313" s="16" t="s">
        <v>625</v>
      </c>
      <c r="C313" s="34"/>
      <c r="D313" s="130" t="s">
        <v>647</v>
      </c>
      <c r="E313" s="128" t="str">
        <f t="shared" si="4"/>
        <v/>
      </c>
    </row>
    <row r="314" spans="1:5" ht="38.25" x14ac:dyDescent="0.2">
      <c r="A314" s="21" t="s">
        <v>626</v>
      </c>
      <c r="B314" s="28" t="s">
        <v>633</v>
      </c>
      <c r="C314" s="36" t="s">
        <v>525</v>
      </c>
      <c r="D314" s="133"/>
      <c r="E314" s="128" t="str">
        <f t="shared" si="4"/>
        <v>Prix Unitaire en € H.T. à compléter</v>
      </c>
    </row>
    <row r="315" spans="1:5" ht="25.5" x14ac:dyDescent="0.2">
      <c r="A315" s="21" t="s">
        <v>627</v>
      </c>
      <c r="B315" s="28" t="s">
        <v>634</v>
      </c>
      <c r="C315" s="36" t="s">
        <v>525</v>
      </c>
      <c r="D315" s="133"/>
      <c r="E315" s="128" t="str">
        <f t="shared" si="4"/>
        <v>Prix Unitaire en € H.T. à compléter</v>
      </c>
    </row>
    <row r="316" spans="1:5" ht="25.5" x14ac:dyDescent="0.2">
      <c r="A316" s="21" t="s">
        <v>628</v>
      </c>
      <c r="B316" s="28" t="s">
        <v>635</v>
      </c>
      <c r="C316" s="36" t="s">
        <v>525</v>
      </c>
      <c r="D316" s="133"/>
      <c r="E316" s="128" t="str">
        <f t="shared" si="4"/>
        <v>Prix Unitaire en € H.T. à compléter</v>
      </c>
    </row>
    <row r="317" spans="1:5" ht="38.25" x14ac:dyDescent="0.2">
      <c r="A317" s="21" t="s">
        <v>629</v>
      </c>
      <c r="B317" s="77" t="s">
        <v>636</v>
      </c>
      <c r="C317" s="36" t="s">
        <v>525</v>
      </c>
      <c r="D317" s="133"/>
      <c r="E317" s="128" t="str">
        <f t="shared" si="4"/>
        <v>Prix Unitaire en € H.T. à compléter</v>
      </c>
    </row>
    <row r="318" spans="1:5" ht="25.5" x14ac:dyDescent="0.2">
      <c r="A318" s="21" t="s">
        <v>630</v>
      </c>
      <c r="B318" s="28" t="s">
        <v>637</v>
      </c>
      <c r="C318" s="36" t="s">
        <v>522</v>
      </c>
      <c r="D318" s="133"/>
      <c r="E318" s="128" t="str">
        <f t="shared" si="4"/>
        <v>Prix Unitaire en € H.T. à compléter</v>
      </c>
    </row>
    <row r="319" spans="1:5" ht="25.5" x14ac:dyDescent="0.2">
      <c r="A319" s="21" t="s">
        <v>631</v>
      </c>
      <c r="B319" s="28" t="s">
        <v>638</v>
      </c>
      <c r="C319" s="36" t="s">
        <v>522</v>
      </c>
      <c r="D319" s="133"/>
      <c r="E319" s="128" t="str">
        <f t="shared" si="4"/>
        <v>Prix Unitaire en € H.T. à compléter</v>
      </c>
    </row>
    <row r="320" spans="1:5" ht="25.5" x14ac:dyDescent="0.2">
      <c r="A320" s="21" t="s">
        <v>632</v>
      </c>
      <c r="B320" s="28" t="s">
        <v>639</v>
      </c>
      <c r="C320" s="36" t="s">
        <v>522</v>
      </c>
      <c r="D320" s="133"/>
      <c r="E320" s="128" t="str">
        <f t="shared" si="4"/>
        <v>Prix Unitaire en € H.T. à compléter</v>
      </c>
    </row>
    <row r="321" spans="1:6" x14ac:dyDescent="0.2">
      <c r="A321" s="25" t="s">
        <v>559</v>
      </c>
      <c r="B321" s="26" t="s">
        <v>607</v>
      </c>
      <c r="C321" s="37"/>
      <c r="D321" s="132" t="s">
        <v>647</v>
      </c>
      <c r="E321" s="128" t="str">
        <f t="shared" si="4"/>
        <v/>
      </c>
      <c r="F321" s="129"/>
    </row>
    <row r="322" spans="1:6" ht="17.25" x14ac:dyDescent="0.2">
      <c r="A322" s="18" t="s">
        <v>560</v>
      </c>
      <c r="B322" s="19" t="s">
        <v>561</v>
      </c>
      <c r="C322" s="119" t="s">
        <v>562</v>
      </c>
      <c r="D322" s="134"/>
      <c r="E322" s="128" t="str">
        <f>IF(D322="","Coefficient à compléter","")</f>
        <v>Coefficient à compléter</v>
      </c>
      <c r="F322" s="129"/>
    </row>
    <row r="323" spans="1:6" x14ac:dyDescent="0.2">
      <c r="A323" s="25" t="s">
        <v>563</v>
      </c>
      <c r="B323" s="26" t="s">
        <v>608</v>
      </c>
      <c r="C323" s="37"/>
      <c r="D323" s="132" t="s">
        <v>647</v>
      </c>
      <c r="E323" s="128" t="str">
        <f t="shared" si="4"/>
        <v/>
      </c>
      <c r="F323" s="129"/>
    </row>
    <row r="324" spans="1:6" ht="17.25" x14ac:dyDescent="0.2">
      <c r="A324" s="117" t="s">
        <v>569</v>
      </c>
      <c r="B324" s="117" t="s">
        <v>564</v>
      </c>
      <c r="C324" s="119" t="s">
        <v>562</v>
      </c>
      <c r="D324" s="135"/>
      <c r="E324" s="128" t="str">
        <f t="shared" ref="E324:E328" si="5">IF(D324="","Coefficient à compléter","")</f>
        <v>Coefficient à compléter</v>
      </c>
      <c r="F324" s="129"/>
    </row>
    <row r="325" spans="1:6" ht="17.25" x14ac:dyDescent="0.2">
      <c r="A325" s="117" t="s">
        <v>570</v>
      </c>
      <c r="B325" s="117" t="s">
        <v>565</v>
      </c>
      <c r="C325" s="119" t="s">
        <v>562</v>
      </c>
      <c r="D325" s="135"/>
      <c r="E325" s="128" t="str">
        <f t="shared" si="5"/>
        <v>Coefficient à compléter</v>
      </c>
      <c r="F325" s="129"/>
    </row>
    <row r="326" spans="1:6" ht="17.25" x14ac:dyDescent="0.2">
      <c r="A326" s="117" t="s">
        <v>571</v>
      </c>
      <c r="B326" s="117" t="s">
        <v>566</v>
      </c>
      <c r="C326" s="119" t="s">
        <v>562</v>
      </c>
      <c r="D326" s="135"/>
      <c r="E326" s="128" t="str">
        <f t="shared" si="5"/>
        <v>Coefficient à compléter</v>
      </c>
      <c r="F326" s="129"/>
    </row>
    <row r="327" spans="1:6" ht="17.25" x14ac:dyDescent="0.2">
      <c r="A327" s="117" t="s">
        <v>572</v>
      </c>
      <c r="B327" s="117" t="s">
        <v>567</v>
      </c>
      <c r="C327" s="119" t="s">
        <v>562</v>
      </c>
      <c r="D327" s="135"/>
      <c r="E327" s="128" t="str">
        <f t="shared" si="5"/>
        <v>Coefficient à compléter</v>
      </c>
      <c r="F327" s="129"/>
    </row>
    <row r="328" spans="1:6" ht="18" thickBot="1" x14ac:dyDescent="0.25">
      <c r="A328" s="120" t="s">
        <v>573</v>
      </c>
      <c r="B328" s="120" t="s">
        <v>568</v>
      </c>
      <c r="C328" s="121" t="s">
        <v>562</v>
      </c>
      <c r="D328" s="136"/>
      <c r="E328" s="128" t="str">
        <f t="shared" si="5"/>
        <v>Coefficient à compléter</v>
      </c>
      <c r="F328" s="129"/>
    </row>
    <row r="329" spans="1:6" ht="13.5" thickBot="1" x14ac:dyDescent="0.25">
      <c r="D329" s="137" t="s">
        <v>647</v>
      </c>
      <c r="E329" s="128" t="str">
        <f t="shared" si="4"/>
        <v/>
      </c>
      <c r="F329" s="129"/>
    </row>
    <row r="330" spans="1:6" ht="24.95" customHeight="1" thickBot="1" x14ac:dyDescent="0.25">
      <c r="A330" s="60"/>
      <c r="B330" s="139" t="s">
        <v>613</v>
      </c>
      <c r="C330" s="140"/>
      <c r="D330" s="138"/>
      <c r="E330" s="128" t="str">
        <f>IF(D330="","Rabais à compléter","")</f>
        <v>Rabais à compléter</v>
      </c>
      <c r="F330" s="129"/>
    </row>
    <row r="331" spans="1:6" ht="24.95" customHeight="1" thickBot="1" x14ac:dyDescent="0.25">
      <c r="A331" s="60"/>
      <c r="B331" s="62"/>
      <c r="C331" s="63"/>
      <c r="D331" s="137" t="s">
        <v>647</v>
      </c>
      <c r="E331" s="128" t="str">
        <f t="shared" si="4"/>
        <v/>
      </c>
    </row>
    <row r="332" spans="1:6" ht="24.95" customHeight="1" thickBot="1" x14ac:dyDescent="0.25">
      <c r="A332" s="60"/>
      <c r="B332" s="139" t="s">
        <v>614</v>
      </c>
      <c r="C332" s="141"/>
      <c r="D332" s="138"/>
      <c r="E332" s="128" t="str">
        <f>IF(D332="","Rabais à compléter","")</f>
        <v>Rabais à compléter</v>
      </c>
    </row>
    <row r="333" spans="1:6" ht="24.95" customHeight="1" thickBot="1" x14ac:dyDescent="0.25">
      <c r="A333" s="60"/>
      <c r="B333" s="65"/>
      <c r="C333" s="66"/>
      <c r="D333" s="137" t="s">
        <v>647</v>
      </c>
      <c r="E333" s="128" t="str">
        <f t="shared" si="4"/>
        <v/>
      </c>
    </row>
    <row r="334" spans="1:6" ht="24.95" customHeight="1" thickBot="1" x14ac:dyDescent="0.25">
      <c r="A334" s="60"/>
      <c r="B334" s="139" t="s">
        <v>615</v>
      </c>
      <c r="C334" s="141"/>
      <c r="D334" s="138"/>
      <c r="E334" s="128" t="str">
        <f>IF(D334="","Majoration à compléter","")</f>
        <v>Majoration à compléter</v>
      </c>
    </row>
    <row r="335" spans="1:6" ht="24.95" customHeight="1" thickBot="1" x14ac:dyDescent="0.25">
      <c r="A335" s="60"/>
      <c r="B335" s="62"/>
      <c r="C335" s="63"/>
      <c r="D335" s="137" t="s">
        <v>647</v>
      </c>
      <c r="E335" s="128" t="str">
        <f t="shared" si="4"/>
        <v/>
      </c>
    </row>
    <row r="336" spans="1:6" ht="24.95" customHeight="1" thickBot="1" x14ac:dyDescent="0.25">
      <c r="A336" s="60"/>
      <c r="B336" s="142" t="s">
        <v>616</v>
      </c>
      <c r="C336" s="143"/>
      <c r="D336" s="138"/>
      <c r="E336" s="128" t="str">
        <f>IF(D336="","Majoration à compléter","")</f>
        <v>Majoration à compléter</v>
      </c>
    </row>
    <row r="337" spans="1:4" ht="15" x14ac:dyDescent="0.2">
      <c r="A337" s="60"/>
      <c r="B337" s="68"/>
      <c r="C337" s="69"/>
      <c r="D337" s="70"/>
    </row>
    <row r="338" spans="1:4" ht="15" x14ac:dyDescent="0.2">
      <c r="A338" s="60"/>
      <c r="B338" s="71"/>
      <c r="C338" s="72"/>
      <c r="D338" s="73"/>
    </row>
    <row r="339" spans="1:4" ht="15" x14ac:dyDescent="0.2">
      <c r="A339" s="60"/>
      <c r="B339" s="74" t="s">
        <v>617</v>
      </c>
      <c r="C339" s="72"/>
      <c r="D339" s="73"/>
    </row>
    <row r="340" spans="1:4" ht="15" x14ac:dyDescent="0.2">
      <c r="A340" s="60"/>
      <c r="B340" s="71"/>
      <c r="C340" s="72"/>
      <c r="D340" s="73"/>
    </row>
    <row r="341" spans="1:4" ht="15" x14ac:dyDescent="0.2">
      <c r="A341" s="75" t="s">
        <v>618</v>
      </c>
      <c r="B341" s="76" t="s">
        <v>619</v>
      </c>
      <c r="C341" s="72"/>
      <c r="D341" s="73"/>
    </row>
    <row r="342" spans="1:4" ht="15" x14ac:dyDescent="0.2">
      <c r="A342" s="75"/>
      <c r="B342" s="76"/>
      <c r="C342" s="72"/>
      <c r="D342" s="73"/>
    </row>
    <row r="343" spans="1:4" ht="15" x14ac:dyDescent="0.2">
      <c r="A343" s="75" t="s">
        <v>620</v>
      </c>
      <c r="B343" s="76" t="s">
        <v>621</v>
      </c>
      <c r="C343" s="72"/>
      <c r="D343" s="73"/>
    </row>
    <row r="344" spans="1:4" ht="15" x14ac:dyDescent="0.2">
      <c r="A344" s="60"/>
      <c r="B344" s="76" t="s">
        <v>622</v>
      </c>
      <c r="C344" s="72"/>
      <c r="D344" s="73"/>
    </row>
  </sheetData>
  <sheetProtection algorithmName="SHA-512" hashValue="2Wy/GUvO0Zw4nrt6R9WCxRuparsbY3Xun7H/hThWawIu0I+B21IZSLY0Zk6n8jCFJ8kft/0oo6QwwfMYmoqVHw==" saltValue="A4oxebZhCwufUcZaNa6evw==" spinCount="100000" sheet="1" objects="1" scenarios="1" selectLockedCells="1"/>
  <autoFilter ref="A1:D332"/>
  <mergeCells count="4">
    <mergeCell ref="B330:C330"/>
    <mergeCell ref="B332:C332"/>
    <mergeCell ref="B334:C334"/>
    <mergeCell ref="B336:C33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3"/>
  <sheetViews>
    <sheetView topLeftCell="A163" zoomScale="120" zoomScaleNormal="120" workbookViewId="0">
      <selection sqref="A1:F1048576"/>
    </sheetView>
  </sheetViews>
  <sheetFormatPr baseColWidth="10" defaultRowHeight="12.75" x14ac:dyDescent="0.2"/>
  <cols>
    <col min="1" max="1" width="16.140625" bestFit="1" customWidth="1"/>
    <col min="2" max="2" width="78.28515625" customWidth="1"/>
    <col min="3" max="3" width="8.28515625" style="54" bestFit="1" customWidth="1"/>
    <col min="4" max="4" width="15.42578125" style="2" customWidth="1"/>
    <col min="5" max="5" width="17" style="1" customWidth="1"/>
    <col min="6" max="6" width="20.7109375" style="81" bestFit="1" customWidth="1"/>
    <col min="7" max="11" width="11.42578125" style="3"/>
  </cols>
  <sheetData>
    <row r="1" spans="1:11" ht="13.5" thickBot="1" x14ac:dyDescent="0.25"/>
    <row r="2" spans="1:11" s="29" customFormat="1" ht="31.5" customHeight="1" thickBot="1" x14ac:dyDescent="0.25">
      <c r="A2" s="6" t="s">
        <v>590</v>
      </c>
      <c r="B2" s="6"/>
      <c r="C2" s="47"/>
      <c r="D2" s="7"/>
      <c r="F2" s="82"/>
      <c r="G2" s="58"/>
      <c r="H2" s="58"/>
      <c r="I2" s="58"/>
      <c r="J2" s="58"/>
      <c r="K2" s="58"/>
    </row>
    <row r="3" spans="1:11" s="29" customFormat="1" ht="9.9499999999999993" customHeight="1" thickBot="1" x14ac:dyDescent="0.25">
      <c r="A3" s="8"/>
      <c r="B3" s="9"/>
      <c r="C3" s="48"/>
      <c r="D3" s="10"/>
      <c r="F3" s="83"/>
      <c r="G3" s="58"/>
      <c r="H3" s="58"/>
      <c r="I3" s="58"/>
      <c r="J3" s="58"/>
      <c r="K3" s="58"/>
    </row>
    <row r="4" spans="1:11" s="30" customFormat="1" ht="57" customHeight="1" thickBot="1" x14ac:dyDescent="0.25">
      <c r="A4" s="11" t="s">
        <v>587</v>
      </c>
      <c r="B4" s="11" t="s">
        <v>588</v>
      </c>
      <c r="C4" s="11" t="s">
        <v>589</v>
      </c>
      <c r="D4" s="11" t="s">
        <v>623</v>
      </c>
      <c r="E4" s="11" t="s">
        <v>641</v>
      </c>
      <c r="F4" s="80" t="s">
        <v>646</v>
      </c>
      <c r="G4" s="59"/>
      <c r="H4" s="59"/>
      <c r="I4" s="59"/>
      <c r="J4" s="59"/>
      <c r="K4" s="59"/>
    </row>
    <row r="5" spans="1:11" ht="15" x14ac:dyDescent="0.2">
      <c r="A5" s="25" t="s">
        <v>0</v>
      </c>
      <c r="B5" s="26" t="s">
        <v>603</v>
      </c>
      <c r="C5" s="49"/>
      <c r="D5" s="40"/>
      <c r="E5" s="41"/>
      <c r="F5" s="84"/>
    </row>
    <row r="6" spans="1:11" ht="15" x14ac:dyDescent="0.2">
      <c r="A6" s="15" t="s">
        <v>1</v>
      </c>
      <c r="B6" s="16" t="s">
        <v>75</v>
      </c>
      <c r="C6" s="50"/>
      <c r="D6" s="17"/>
      <c r="E6" s="42"/>
      <c r="F6" s="85"/>
    </row>
    <row r="7" spans="1:11" s="3" customFormat="1" x14ac:dyDescent="0.2">
      <c r="A7" s="18" t="s">
        <v>78</v>
      </c>
      <c r="B7" s="19" t="s">
        <v>76</v>
      </c>
      <c r="C7" s="51" t="s">
        <v>592</v>
      </c>
      <c r="D7" s="20">
        <f>BPU!D6</f>
        <v>0</v>
      </c>
      <c r="E7" s="43">
        <v>10</v>
      </c>
      <c r="F7" s="86">
        <f>SUM(D7*E7)</f>
        <v>0</v>
      </c>
    </row>
    <row r="8" spans="1:11" s="3" customFormat="1" x14ac:dyDescent="0.2">
      <c r="A8" s="18" t="s">
        <v>79</v>
      </c>
      <c r="B8" s="19" t="s">
        <v>77</v>
      </c>
      <c r="C8" s="51" t="s">
        <v>592</v>
      </c>
      <c r="D8" s="20">
        <f>BPU!D7</f>
        <v>0</v>
      </c>
      <c r="E8" s="43">
        <v>30</v>
      </c>
      <c r="F8" s="86">
        <f t="shared" ref="F8:F70" si="0">SUM(D8*E8)</f>
        <v>0</v>
      </c>
    </row>
    <row r="9" spans="1:11" x14ac:dyDescent="0.2">
      <c r="A9" s="15" t="s">
        <v>2</v>
      </c>
      <c r="B9" s="16" t="s">
        <v>80</v>
      </c>
      <c r="C9" s="52"/>
      <c r="D9" s="44"/>
      <c r="E9" s="42"/>
      <c r="F9" s="85"/>
    </row>
    <row r="10" spans="1:11" s="3" customFormat="1" x14ac:dyDescent="0.2">
      <c r="A10" s="18" t="s">
        <v>81</v>
      </c>
      <c r="B10" s="19" t="s">
        <v>76</v>
      </c>
      <c r="C10" s="51" t="s">
        <v>592</v>
      </c>
      <c r="D10" s="20">
        <f>BPU!D9</f>
        <v>0</v>
      </c>
      <c r="E10" s="43">
        <v>200</v>
      </c>
      <c r="F10" s="86">
        <f t="shared" si="0"/>
        <v>0</v>
      </c>
    </row>
    <row r="11" spans="1:11" s="3" customFormat="1" x14ac:dyDescent="0.2">
      <c r="A11" s="18" t="s">
        <v>82</v>
      </c>
      <c r="B11" s="19" t="s">
        <v>77</v>
      </c>
      <c r="C11" s="51" t="s">
        <v>592</v>
      </c>
      <c r="D11" s="20">
        <f>BPU!D10</f>
        <v>0</v>
      </c>
      <c r="E11" s="43">
        <v>100</v>
      </c>
      <c r="F11" s="86">
        <f t="shared" si="0"/>
        <v>0</v>
      </c>
    </row>
    <row r="12" spans="1:11" ht="25.5" x14ac:dyDescent="0.2">
      <c r="A12" s="15" t="s">
        <v>3</v>
      </c>
      <c r="B12" s="16" t="s">
        <v>526</v>
      </c>
      <c r="C12" s="50"/>
      <c r="D12" s="44"/>
      <c r="E12" s="42"/>
      <c r="F12" s="85"/>
    </row>
    <row r="13" spans="1:11" x14ac:dyDescent="0.2">
      <c r="A13" s="21" t="s">
        <v>83</v>
      </c>
      <c r="B13" s="22" t="s">
        <v>575</v>
      </c>
      <c r="C13" s="53" t="s">
        <v>593</v>
      </c>
      <c r="D13" s="20">
        <f>BPU!D12</f>
        <v>0</v>
      </c>
      <c r="E13" s="45">
        <v>20</v>
      </c>
      <c r="F13" s="86">
        <f t="shared" si="0"/>
        <v>0</v>
      </c>
    </row>
    <row r="14" spans="1:11" x14ac:dyDescent="0.2">
      <c r="A14" s="21" t="s">
        <v>84</v>
      </c>
      <c r="B14" s="22" t="s">
        <v>576</v>
      </c>
      <c r="C14" s="53" t="s">
        <v>593</v>
      </c>
      <c r="D14" s="20">
        <f>BPU!D13</f>
        <v>0</v>
      </c>
      <c r="E14" s="45">
        <v>1600</v>
      </c>
      <c r="F14" s="86">
        <f t="shared" si="0"/>
        <v>0</v>
      </c>
    </row>
    <row r="15" spans="1:11" x14ac:dyDescent="0.2">
      <c r="A15" s="21" t="s">
        <v>4</v>
      </c>
      <c r="B15" s="22" t="s">
        <v>86</v>
      </c>
      <c r="C15" s="53" t="s">
        <v>594</v>
      </c>
      <c r="D15" s="20">
        <f>BPU!D14</f>
        <v>0</v>
      </c>
      <c r="E15" s="45">
        <v>1200</v>
      </c>
      <c r="F15" s="86">
        <f t="shared" si="0"/>
        <v>0</v>
      </c>
    </row>
    <row r="16" spans="1:11" ht="25.5" x14ac:dyDescent="0.2">
      <c r="A16" s="21" t="s">
        <v>5</v>
      </c>
      <c r="B16" s="22" t="s">
        <v>87</v>
      </c>
      <c r="C16" s="53" t="s">
        <v>594</v>
      </c>
      <c r="D16" s="20">
        <f>BPU!D15</f>
        <v>0</v>
      </c>
      <c r="E16" s="45">
        <v>100</v>
      </c>
      <c r="F16" s="86">
        <f t="shared" si="0"/>
        <v>0</v>
      </c>
    </row>
    <row r="17" spans="1:6" ht="25.5" x14ac:dyDescent="0.2">
      <c r="A17" s="21" t="s">
        <v>85</v>
      </c>
      <c r="B17" s="22" t="s">
        <v>88</v>
      </c>
      <c r="C17" s="53" t="s">
        <v>592</v>
      </c>
      <c r="D17" s="20">
        <f>BPU!D16</f>
        <v>0</v>
      </c>
      <c r="E17" s="45">
        <v>10</v>
      </c>
      <c r="F17" s="86">
        <f t="shared" si="0"/>
        <v>0</v>
      </c>
    </row>
    <row r="18" spans="1:6" ht="25.5" x14ac:dyDescent="0.2">
      <c r="A18" s="15" t="s">
        <v>89</v>
      </c>
      <c r="B18" s="16" t="s">
        <v>493</v>
      </c>
      <c r="C18" s="50"/>
      <c r="D18" s="44"/>
      <c r="E18" s="42"/>
      <c r="F18" s="85"/>
    </row>
    <row r="19" spans="1:6" x14ac:dyDescent="0.2">
      <c r="A19" s="21" t="s">
        <v>90</v>
      </c>
      <c r="B19" s="22" t="s">
        <v>527</v>
      </c>
      <c r="C19" s="53" t="s">
        <v>594</v>
      </c>
      <c r="D19" s="20">
        <f>BPU!D18</f>
        <v>0</v>
      </c>
      <c r="E19" s="45">
        <v>200</v>
      </c>
      <c r="F19" s="86">
        <f t="shared" si="0"/>
        <v>0</v>
      </c>
    </row>
    <row r="20" spans="1:6" x14ac:dyDescent="0.2">
      <c r="A20" s="21" t="s">
        <v>91</v>
      </c>
      <c r="B20" s="22" t="s">
        <v>528</v>
      </c>
      <c r="C20" s="53" t="s">
        <v>594</v>
      </c>
      <c r="D20" s="20">
        <f>BPU!D19</f>
        <v>0</v>
      </c>
      <c r="E20" s="45">
        <v>400</v>
      </c>
      <c r="F20" s="86">
        <f t="shared" si="0"/>
        <v>0</v>
      </c>
    </row>
    <row r="21" spans="1:6" ht="25.5" x14ac:dyDescent="0.2">
      <c r="A21" s="21" t="s">
        <v>92</v>
      </c>
      <c r="B21" s="24" t="s">
        <v>494</v>
      </c>
      <c r="C21" s="53" t="s">
        <v>594</v>
      </c>
      <c r="D21" s="20">
        <f>BPU!D20</f>
        <v>0</v>
      </c>
      <c r="E21" s="45">
        <v>1500</v>
      </c>
      <c r="F21" s="86">
        <f t="shared" si="0"/>
        <v>0</v>
      </c>
    </row>
    <row r="22" spans="1:6" x14ac:dyDescent="0.2">
      <c r="A22" s="15" t="s">
        <v>93</v>
      </c>
      <c r="B22" s="16" t="s">
        <v>96</v>
      </c>
      <c r="C22" s="50"/>
      <c r="D22" s="44"/>
      <c r="E22" s="42"/>
      <c r="F22" s="85"/>
    </row>
    <row r="23" spans="1:6" x14ac:dyDescent="0.2">
      <c r="A23" s="21" t="s">
        <v>94</v>
      </c>
      <c r="B23" s="22" t="s">
        <v>527</v>
      </c>
      <c r="C23" s="53" t="s">
        <v>594</v>
      </c>
      <c r="D23" s="20">
        <f>BPU!D22</f>
        <v>0</v>
      </c>
      <c r="E23" s="43">
        <v>10</v>
      </c>
      <c r="F23" s="86">
        <f t="shared" si="0"/>
        <v>0</v>
      </c>
    </row>
    <row r="24" spans="1:6" x14ac:dyDescent="0.2">
      <c r="A24" s="21" t="s">
        <v>95</v>
      </c>
      <c r="B24" s="22" t="s">
        <v>528</v>
      </c>
      <c r="C24" s="53" t="s">
        <v>594</v>
      </c>
      <c r="D24" s="20">
        <f>BPU!D23</f>
        <v>0</v>
      </c>
      <c r="E24" s="45">
        <v>100</v>
      </c>
      <c r="F24" s="86">
        <f t="shared" si="0"/>
        <v>0</v>
      </c>
    </row>
    <row r="25" spans="1:6" ht="25.5" x14ac:dyDescent="0.2">
      <c r="A25" s="15" t="s">
        <v>106</v>
      </c>
      <c r="B25" s="16" t="s">
        <v>100</v>
      </c>
      <c r="C25" s="50"/>
      <c r="D25" s="44"/>
      <c r="E25" s="42"/>
      <c r="F25" s="85"/>
    </row>
    <row r="26" spans="1:6" x14ac:dyDescent="0.2">
      <c r="A26" s="21" t="s">
        <v>107</v>
      </c>
      <c r="B26" s="22" t="s">
        <v>101</v>
      </c>
      <c r="C26" s="53" t="s">
        <v>595</v>
      </c>
      <c r="D26" s="20">
        <f>BPU!D25</f>
        <v>0</v>
      </c>
      <c r="E26" s="45">
        <v>150</v>
      </c>
      <c r="F26" s="86">
        <f t="shared" si="0"/>
        <v>0</v>
      </c>
    </row>
    <row r="27" spans="1:6" x14ac:dyDescent="0.2">
      <c r="A27" s="21" t="s">
        <v>108</v>
      </c>
      <c r="B27" s="22" t="s">
        <v>102</v>
      </c>
      <c r="C27" s="53" t="s">
        <v>595</v>
      </c>
      <c r="D27" s="20">
        <f>BPU!D26</f>
        <v>0</v>
      </c>
      <c r="E27" s="45">
        <v>600</v>
      </c>
      <c r="F27" s="86">
        <f t="shared" si="0"/>
        <v>0</v>
      </c>
    </row>
    <row r="28" spans="1:6" x14ac:dyDescent="0.2">
      <c r="A28" s="21" t="s">
        <v>109</v>
      </c>
      <c r="B28" s="22" t="s">
        <v>103</v>
      </c>
      <c r="C28" s="53" t="s">
        <v>595</v>
      </c>
      <c r="D28" s="20">
        <f>BPU!D27</f>
        <v>0</v>
      </c>
      <c r="E28" s="45">
        <v>150</v>
      </c>
      <c r="F28" s="86">
        <f t="shared" si="0"/>
        <v>0</v>
      </c>
    </row>
    <row r="29" spans="1:6" x14ac:dyDescent="0.2">
      <c r="A29" s="21" t="s">
        <v>110</v>
      </c>
      <c r="B29" s="22" t="s">
        <v>104</v>
      </c>
      <c r="C29" s="53" t="s">
        <v>595</v>
      </c>
      <c r="D29" s="20">
        <f>BPU!D28</f>
        <v>0</v>
      </c>
      <c r="E29" s="45">
        <v>20</v>
      </c>
      <c r="F29" s="86">
        <f t="shared" si="0"/>
        <v>0</v>
      </c>
    </row>
    <row r="30" spans="1:6" ht="25.5" x14ac:dyDescent="0.2">
      <c r="A30" s="15" t="s">
        <v>97</v>
      </c>
      <c r="B30" s="16" t="s">
        <v>113</v>
      </c>
      <c r="C30" s="50"/>
      <c r="D30" s="44"/>
      <c r="E30" s="42"/>
      <c r="F30" s="85"/>
    </row>
    <row r="31" spans="1:6" x14ac:dyDescent="0.2">
      <c r="A31" s="21" t="s">
        <v>98</v>
      </c>
      <c r="B31" s="22" t="s">
        <v>111</v>
      </c>
      <c r="C31" s="53" t="s">
        <v>595</v>
      </c>
      <c r="D31" s="20">
        <f>BPU!D30</f>
        <v>0</v>
      </c>
      <c r="E31" s="45">
        <v>300</v>
      </c>
      <c r="F31" s="86">
        <f t="shared" si="0"/>
        <v>0</v>
      </c>
    </row>
    <row r="32" spans="1:6" x14ac:dyDescent="0.2">
      <c r="A32" s="21" t="s">
        <v>99</v>
      </c>
      <c r="B32" s="22" t="s">
        <v>112</v>
      </c>
      <c r="C32" s="53" t="s">
        <v>595</v>
      </c>
      <c r="D32" s="20">
        <f>BPU!D31</f>
        <v>0</v>
      </c>
      <c r="E32" s="43">
        <v>10</v>
      </c>
      <c r="F32" s="86">
        <f t="shared" si="0"/>
        <v>0</v>
      </c>
    </row>
    <row r="33" spans="1:6" x14ac:dyDescent="0.2">
      <c r="A33" s="15" t="s">
        <v>105</v>
      </c>
      <c r="B33" s="16" t="s">
        <v>119</v>
      </c>
      <c r="C33" s="50"/>
      <c r="D33" s="44"/>
      <c r="E33" s="42"/>
      <c r="F33" s="85"/>
    </row>
    <row r="34" spans="1:6" x14ac:dyDescent="0.2">
      <c r="A34" s="21" t="s">
        <v>114</v>
      </c>
      <c r="B34" s="22" t="s">
        <v>120</v>
      </c>
      <c r="C34" s="53" t="s">
        <v>595</v>
      </c>
      <c r="D34" s="20">
        <f>BPU!D33</f>
        <v>0</v>
      </c>
      <c r="E34" s="45">
        <v>10</v>
      </c>
      <c r="F34" s="86">
        <f t="shared" si="0"/>
        <v>0</v>
      </c>
    </row>
    <row r="35" spans="1:6" x14ac:dyDescent="0.2">
      <c r="A35" s="21" t="s">
        <v>115</v>
      </c>
      <c r="B35" s="22" t="s">
        <v>121</v>
      </c>
      <c r="C35" s="53" t="s">
        <v>595</v>
      </c>
      <c r="D35" s="20">
        <f>BPU!D34</f>
        <v>0</v>
      </c>
      <c r="E35" s="45">
        <v>30</v>
      </c>
      <c r="F35" s="86">
        <f t="shared" si="0"/>
        <v>0</v>
      </c>
    </row>
    <row r="36" spans="1:6" x14ac:dyDescent="0.2">
      <c r="A36" s="21" t="s">
        <v>116</v>
      </c>
      <c r="B36" s="22" t="s">
        <v>122</v>
      </c>
      <c r="C36" s="53" t="s">
        <v>595</v>
      </c>
      <c r="D36" s="20">
        <f>BPU!D35</f>
        <v>0</v>
      </c>
      <c r="E36" s="45">
        <v>30</v>
      </c>
      <c r="F36" s="86">
        <f t="shared" si="0"/>
        <v>0</v>
      </c>
    </row>
    <row r="37" spans="1:6" x14ac:dyDescent="0.2">
      <c r="A37" s="21" t="s">
        <v>117</v>
      </c>
      <c r="B37" s="22" t="s">
        <v>123</v>
      </c>
      <c r="C37" s="53" t="s">
        <v>595</v>
      </c>
      <c r="D37" s="20">
        <f>BPU!D36</f>
        <v>0</v>
      </c>
      <c r="E37" s="45">
        <v>30</v>
      </c>
      <c r="F37" s="86">
        <f t="shared" si="0"/>
        <v>0</v>
      </c>
    </row>
    <row r="38" spans="1:6" x14ac:dyDescent="0.2">
      <c r="A38" s="21" t="s">
        <v>118</v>
      </c>
      <c r="B38" s="22" t="s">
        <v>124</v>
      </c>
      <c r="C38" s="53" t="s">
        <v>595</v>
      </c>
      <c r="D38" s="20">
        <f>BPU!D37</f>
        <v>0</v>
      </c>
      <c r="E38" s="45">
        <v>5</v>
      </c>
      <c r="F38" s="86">
        <f t="shared" si="0"/>
        <v>0</v>
      </c>
    </row>
    <row r="39" spans="1:6" ht="38.25" x14ac:dyDescent="0.2">
      <c r="A39" s="15" t="s">
        <v>125</v>
      </c>
      <c r="B39" s="16" t="s">
        <v>495</v>
      </c>
      <c r="C39" s="50"/>
      <c r="D39" s="44"/>
      <c r="E39" s="42"/>
      <c r="F39" s="85"/>
    </row>
    <row r="40" spans="1:6" x14ac:dyDescent="0.2">
      <c r="A40" s="21" t="s">
        <v>132</v>
      </c>
      <c r="B40" s="22" t="s">
        <v>527</v>
      </c>
      <c r="C40" s="53" t="s">
        <v>594</v>
      </c>
      <c r="D40" s="20">
        <f>BPU!D39</f>
        <v>0</v>
      </c>
      <c r="E40" s="45">
        <v>300</v>
      </c>
      <c r="F40" s="86">
        <f t="shared" si="0"/>
        <v>0</v>
      </c>
    </row>
    <row r="41" spans="1:6" x14ac:dyDescent="0.2">
      <c r="A41" s="21" t="s">
        <v>133</v>
      </c>
      <c r="B41" s="22" t="s">
        <v>528</v>
      </c>
      <c r="C41" s="53" t="s">
        <v>594</v>
      </c>
      <c r="D41" s="20">
        <f>BPU!D40</f>
        <v>0</v>
      </c>
      <c r="E41" s="45">
        <v>500</v>
      </c>
      <c r="F41" s="86">
        <f t="shared" si="0"/>
        <v>0</v>
      </c>
    </row>
    <row r="42" spans="1:6" ht="25.5" x14ac:dyDescent="0.2">
      <c r="A42" s="15" t="s">
        <v>126</v>
      </c>
      <c r="B42" s="16" t="s">
        <v>496</v>
      </c>
      <c r="C42" s="52"/>
      <c r="D42" s="44"/>
      <c r="E42" s="42"/>
      <c r="F42" s="85"/>
    </row>
    <row r="43" spans="1:6" x14ac:dyDescent="0.2">
      <c r="A43" s="21" t="s">
        <v>127</v>
      </c>
      <c r="B43" s="22" t="s">
        <v>527</v>
      </c>
      <c r="C43" s="53" t="s">
        <v>594</v>
      </c>
      <c r="D43" s="20">
        <f>BPU!D42</f>
        <v>0</v>
      </c>
      <c r="E43" s="45">
        <v>100</v>
      </c>
      <c r="F43" s="86">
        <f t="shared" si="0"/>
        <v>0</v>
      </c>
    </row>
    <row r="44" spans="1:6" x14ac:dyDescent="0.2">
      <c r="A44" s="21" t="s">
        <v>128</v>
      </c>
      <c r="B44" s="22" t="s">
        <v>528</v>
      </c>
      <c r="C44" s="53" t="s">
        <v>594</v>
      </c>
      <c r="D44" s="20">
        <f>BPU!D43</f>
        <v>0</v>
      </c>
      <c r="E44" s="45">
        <v>150</v>
      </c>
      <c r="F44" s="86">
        <f t="shared" si="0"/>
        <v>0</v>
      </c>
    </row>
    <row r="45" spans="1:6" ht="25.5" x14ac:dyDescent="0.2">
      <c r="A45" s="15" t="s">
        <v>129</v>
      </c>
      <c r="B45" s="16" t="s">
        <v>497</v>
      </c>
      <c r="C45" s="52"/>
      <c r="D45" s="44"/>
      <c r="E45" s="42"/>
      <c r="F45" s="85"/>
    </row>
    <row r="46" spans="1:6" x14ac:dyDescent="0.2">
      <c r="A46" s="21" t="s">
        <v>130</v>
      </c>
      <c r="B46" s="22" t="s">
        <v>527</v>
      </c>
      <c r="C46" s="53" t="s">
        <v>594</v>
      </c>
      <c r="D46" s="20">
        <f>BPU!D45</f>
        <v>0</v>
      </c>
      <c r="E46" s="45">
        <v>150</v>
      </c>
      <c r="F46" s="86">
        <f t="shared" si="0"/>
        <v>0</v>
      </c>
    </row>
    <row r="47" spans="1:6" x14ac:dyDescent="0.2">
      <c r="A47" s="21" t="s">
        <v>131</v>
      </c>
      <c r="B47" s="22" t="s">
        <v>528</v>
      </c>
      <c r="C47" s="53" t="s">
        <v>594</v>
      </c>
      <c r="D47" s="20">
        <f>BPU!D46</f>
        <v>0</v>
      </c>
      <c r="E47" s="45">
        <v>60</v>
      </c>
      <c r="F47" s="86">
        <f t="shared" si="0"/>
        <v>0</v>
      </c>
    </row>
    <row r="48" spans="1:6" x14ac:dyDescent="0.2">
      <c r="A48" s="15" t="s">
        <v>134</v>
      </c>
      <c r="B48" s="16" t="s">
        <v>137</v>
      </c>
      <c r="C48" s="52"/>
      <c r="D48" s="44"/>
      <c r="E48" s="42"/>
      <c r="F48" s="85"/>
    </row>
    <row r="49" spans="1:6" x14ac:dyDescent="0.2">
      <c r="A49" s="21" t="s">
        <v>135</v>
      </c>
      <c r="B49" s="22" t="s">
        <v>527</v>
      </c>
      <c r="C49" s="53" t="s">
        <v>594</v>
      </c>
      <c r="D49" s="20">
        <f>BPU!D48</f>
        <v>0</v>
      </c>
      <c r="E49" s="43">
        <v>10</v>
      </c>
      <c r="F49" s="86">
        <f t="shared" si="0"/>
        <v>0</v>
      </c>
    </row>
    <row r="50" spans="1:6" x14ac:dyDescent="0.2">
      <c r="A50" s="21" t="s">
        <v>136</v>
      </c>
      <c r="B50" s="22" t="s">
        <v>528</v>
      </c>
      <c r="C50" s="53" t="s">
        <v>594</v>
      </c>
      <c r="D50" s="20">
        <f>BPU!D49</f>
        <v>0</v>
      </c>
      <c r="E50" s="45">
        <v>160</v>
      </c>
      <c r="F50" s="86">
        <f t="shared" si="0"/>
        <v>0</v>
      </c>
    </row>
    <row r="51" spans="1:6" x14ac:dyDescent="0.2">
      <c r="A51" s="15" t="s">
        <v>140</v>
      </c>
      <c r="B51" s="16" t="s">
        <v>138</v>
      </c>
      <c r="C51" s="52"/>
      <c r="D51" s="44"/>
      <c r="E51" s="42"/>
      <c r="F51" s="85"/>
    </row>
    <row r="52" spans="1:6" x14ac:dyDescent="0.2">
      <c r="A52" s="21" t="s">
        <v>141</v>
      </c>
      <c r="B52" s="22" t="s">
        <v>527</v>
      </c>
      <c r="C52" s="53" t="s">
        <v>594</v>
      </c>
      <c r="D52" s="20">
        <f>BPU!D51</f>
        <v>0</v>
      </c>
      <c r="E52" s="43">
        <v>5</v>
      </c>
      <c r="F52" s="86">
        <f t="shared" si="0"/>
        <v>0</v>
      </c>
    </row>
    <row r="53" spans="1:6" x14ac:dyDescent="0.2">
      <c r="A53" s="21" t="s">
        <v>142</v>
      </c>
      <c r="B53" s="22" t="s">
        <v>528</v>
      </c>
      <c r="C53" s="53" t="s">
        <v>594</v>
      </c>
      <c r="D53" s="20">
        <f>BPU!D52</f>
        <v>0</v>
      </c>
      <c r="E53" s="43">
        <v>5</v>
      </c>
      <c r="F53" s="86">
        <f t="shared" si="0"/>
        <v>0</v>
      </c>
    </row>
    <row r="54" spans="1:6" x14ac:dyDescent="0.2">
      <c r="A54" s="15" t="s">
        <v>143</v>
      </c>
      <c r="B54" s="16" t="s">
        <v>139</v>
      </c>
      <c r="C54" s="52"/>
      <c r="D54" s="44"/>
      <c r="E54" s="42"/>
      <c r="F54" s="85"/>
    </row>
    <row r="55" spans="1:6" x14ac:dyDescent="0.2">
      <c r="A55" s="21" t="s">
        <v>144</v>
      </c>
      <c r="B55" s="22" t="s">
        <v>527</v>
      </c>
      <c r="C55" s="53" t="s">
        <v>594</v>
      </c>
      <c r="D55" s="20">
        <f>BPU!D54</f>
        <v>0</v>
      </c>
      <c r="E55" s="43">
        <v>5</v>
      </c>
      <c r="F55" s="86">
        <f t="shared" si="0"/>
        <v>0</v>
      </c>
    </row>
    <row r="56" spans="1:6" x14ac:dyDescent="0.2">
      <c r="A56" s="21" t="s">
        <v>145</v>
      </c>
      <c r="B56" s="22" t="s">
        <v>528</v>
      </c>
      <c r="C56" s="53" t="s">
        <v>594</v>
      </c>
      <c r="D56" s="20">
        <f>BPU!D55</f>
        <v>0</v>
      </c>
      <c r="E56" s="43">
        <v>5</v>
      </c>
      <c r="F56" s="86">
        <f t="shared" si="0"/>
        <v>0</v>
      </c>
    </row>
    <row r="57" spans="1:6" ht="38.25" x14ac:dyDescent="0.2">
      <c r="A57" s="21" t="s">
        <v>146</v>
      </c>
      <c r="B57" s="22" t="s">
        <v>147</v>
      </c>
      <c r="C57" s="53" t="s">
        <v>595</v>
      </c>
      <c r="D57" s="20">
        <f>BPU!D56</f>
        <v>0</v>
      </c>
      <c r="E57" s="45">
        <v>150</v>
      </c>
      <c r="F57" s="86">
        <f t="shared" si="0"/>
        <v>0</v>
      </c>
    </row>
    <row r="58" spans="1:6" ht="25.5" x14ac:dyDescent="0.2">
      <c r="A58" s="21" t="s">
        <v>149</v>
      </c>
      <c r="B58" s="22" t="s">
        <v>148</v>
      </c>
      <c r="C58" s="53" t="s">
        <v>594</v>
      </c>
      <c r="D58" s="20">
        <f>BPU!D57</f>
        <v>0</v>
      </c>
      <c r="E58" s="45">
        <v>20</v>
      </c>
      <c r="F58" s="86">
        <f t="shared" si="0"/>
        <v>0</v>
      </c>
    </row>
    <row r="59" spans="1:6" x14ac:dyDescent="0.2">
      <c r="A59" s="21" t="s">
        <v>150</v>
      </c>
      <c r="B59" s="22" t="s">
        <v>491</v>
      </c>
      <c r="C59" s="53" t="s">
        <v>594</v>
      </c>
      <c r="D59" s="20">
        <f>BPU!D58</f>
        <v>0</v>
      </c>
      <c r="E59" s="45">
        <v>5</v>
      </c>
      <c r="F59" s="86">
        <f t="shared" si="0"/>
        <v>0</v>
      </c>
    </row>
    <row r="60" spans="1:6" x14ac:dyDescent="0.2">
      <c r="A60" s="25" t="s">
        <v>6</v>
      </c>
      <c r="B60" s="26" t="s">
        <v>604</v>
      </c>
      <c r="C60" s="49"/>
      <c r="D60" s="27"/>
      <c r="E60" s="41"/>
      <c r="F60" s="90">
        <f t="shared" si="0"/>
        <v>0</v>
      </c>
    </row>
    <row r="61" spans="1:6" x14ac:dyDescent="0.2">
      <c r="A61" s="15" t="s">
        <v>7</v>
      </c>
      <c r="B61" s="16" t="s">
        <v>151</v>
      </c>
      <c r="C61" s="50"/>
      <c r="D61" s="44"/>
      <c r="E61" s="42"/>
      <c r="F61" s="85"/>
    </row>
    <row r="62" spans="1:6" x14ac:dyDescent="0.2">
      <c r="A62" s="21" t="s">
        <v>40</v>
      </c>
      <c r="B62" s="22" t="s">
        <v>152</v>
      </c>
      <c r="C62" s="53" t="s">
        <v>594</v>
      </c>
      <c r="D62" s="20">
        <f>BPU!D61</f>
        <v>0</v>
      </c>
      <c r="E62" s="43">
        <v>10</v>
      </c>
      <c r="F62" s="86">
        <f t="shared" si="0"/>
        <v>0</v>
      </c>
    </row>
    <row r="63" spans="1:6" x14ac:dyDescent="0.2">
      <c r="A63" s="21" t="s">
        <v>41</v>
      </c>
      <c r="B63" s="22" t="s">
        <v>498</v>
      </c>
      <c r="C63" s="53" t="s">
        <v>594</v>
      </c>
      <c r="D63" s="20">
        <f>BPU!D62</f>
        <v>0</v>
      </c>
      <c r="E63" s="45">
        <v>40</v>
      </c>
      <c r="F63" s="86">
        <f t="shared" si="0"/>
        <v>0</v>
      </c>
    </row>
    <row r="64" spans="1:6" ht="25.5" x14ac:dyDescent="0.2">
      <c r="A64" s="15" t="s">
        <v>8</v>
      </c>
      <c r="B64" s="16" t="s">
        <v>153</v>
      </c>
      <c r="C64" s="52" t="s">
        <v>594</v>
      </c>
      <c r="D64" s="44"/>
      <c r="E64" s="42"/>
      <c r="F64" s="85"/>
    </row>
    <row r="65" spans="1:6" x14ac:dyDescent="0.2">
      <c r="A65" s="21" t="s">
        <v>42</v>
      </c>
      <c r="B65" s="22" t="s">
        <v>154</v>
      </c>
      <c r="C65" s="53" t="s">
        <v>594</v>
      </c>
      <c r="D65" s="20">
        <f>BPU!D64</f>
        <v>0</v>
      </c>
      <c r="E65" s="45">
        <v>100</v>
      </c>
      <c r="F65" s="86">
        <f t="shared" si="0"/>
        <v>0</v>
      </c>
    </row>
    <row r="66" spans="1:6" x14ac:dyDescent="0.2">
      <c r="A66" s="21" t="s">
        <v>43</v>
      </c>
      <c r="B66" s="22" t="s">
        <v>499</v>
      </c>
      <c r="C66" s="53" t="s">
        <v>594</v>
      </c>
      <c r="D66" s="20">
        <f>BPU!D65</f>
        <v>0</v>
      </c>
      <c r="E66" s="45">
        <v>800</v>
      </c>
      <c r="F66" s="86">
        <f t="shared" si="0"/>
        <v>0</v>
      </c>
    </row>
    <row r="67" spans="1:6" ht="38.25" x14ac:dyDescent="0.2">
      <c r="A67" s="21" t="s">
        <v>9</v>
      </c>
      <c r="B67" s="22" t="s">
        <v>155</v>
      </c>
      <c r="C67" s="53" t="s">
        <v>596</v>
      </c>
      <c r="D67" s="20">
        <f>BPU!D66</f>
        <v>0</v>
      </c>
      <c r="E67" s="45">
        <v>200</v>
      </c>
      <c r="F67" s="86">
        <f t="shared" si="0"/>
        <v>0</v>
      </c>
    </row>
    <row r="68" spans="1:6" x14ac:dyDescent="0.2">
      <c r="A68" s="18" t="s">
        <v>577</v>
      </c>
      <c r="B68" s="19" t="s">
        <v>578</v>
      </c>
      <c r="C68" s="51" t="s">
        <v>597</v>
      </c>
      <c r="D68" s="20">
        <f>BPU!D67</f>
        <v>0</v>
      </c>
      <c r="E68" s="45">
        <v>30</v>
      </c>
      <c r="F68" s="86">
        <f t="shared" si="0"/>
        <v>0</v>
      </c>
    </row>
    <row r="69" spans="1:6" x14ac:dyDescent="0.2">
      <c r="A69" s="25" t="s">
        <v>10</v>
      </c>
      <c r="B69" s="26" t="s">
        <v>605</v>
      </c>
      <c r="C69" s="49"/>
      <c r="D69" s="27"/>
      <c r="E69" s="41"/>
      <c r="F69" s="90">
        <f t="shared" si="0"/>
        <v>0</v>
      </c>
    </row>
    <row r="70" spans="1:6" ht="38.25" x14ac:dyDescent="0.2">
      <c r="A70" s="21" t="s">
        <v>11</v>
      </c>
      <c r="B70" s="22" t="s">
        <v>157</v>
      </c>
      <c r="C70" s="53" t="s">
        <v>592</v>
      </c>
      <c r="D70" s="20">
        <f>BPU!D69</f>
        <v>0</v>
      </c>
      <c r="E70" s="45">
        <v>200</v>
      </c>
      <c r="F70" s="86">
        <f t="shared" si="0"/>
        <v>0</v>
      </c>
    </row>
    <row r="71" spans="1:6" ht="38.25" x14ac:dyDescent="0.2">
      <c r="A71" s="15" t="s">
        <v>12</v>
      </c>
      <c r="B71" s="16" t="s">
        <v>158</v>
      </c>
      <c r="C71" s="52" t="s">
        <v>592</v>
      </c>
      <c r="D71" s="44"/>
      <c r="E71" s="42"/>
      <c r="F71" s="85"/>
    </row>
    <row r="72" spans="1:6" x14ac:dyDescent="0.2">
      <c r="A72" s="21" t="s">
        <v>44</v>
      </c>
      <c r="B72" s="22" t="s">
        <v>580</v>
      </c>
      <c r="C72" s="53" t="s">
        <v>592</v>
      </c>
      <c r="D72" s="20">
        <f>BPU!D71</f>
        <v>0</v>
      </c>
      <c r="E72" s="45">
        <v>300</v>
      </c>
      <c r="F72" s="86">
        <f t="shared" ref="F72:F135" si="1">SUM(D72*E72)</f>
        <v>0</v>
      </c>
    </row>
    <row r="73" spans="1:6" x14ac:dyDescent="0.2">
      <c r="A73" s="21" t="s">
        <v>45</v>
      </c>
      <c r="B73" s="22" t="s">
        <v>581</v>
      </c>
      <c r="C73" s="53" t="s">
        <v>592</v>
      </c>
      <c r="D73" s="20">
        <f>BPU!D72</f>
        <v>0</v>
      </c>
      <c r="E73" s="45">
        <v>100</v>
      </c>
      <c r="F73" s="86">
        <f t="shared" si="1"/>
        <v>0</v>
      </c>
    </row>
    <row r="74" spans="1:6" x14ac:dyDescent="0.2">
      <c r="A74" s="21" t="s">
        <v>13</v>
      </c>
      <c r="B74" s="22" t="s">
        <v>160</v>
      </c>
      <c r="C74" s="53" t="s">
        <v>592</v>
      </c>
      <c r="D74" s="20">
        <f>BPU!D73</f>
        <v>0</v>
      </c>
      <c r="E74" s="45">
        <v>60</v>
      </c>
      <c r="F74" s="86">
        <f t="shared" si="1"/>
        <v>0</v>
      </c>
    </row>
    <row r="75" spans="1:6" ht="25.5" x14ac:dyDescent="0.2">
      <c r="A75" s="21" t="s">
        <v>46</v>
      </c>
      <c r="B75" s="22" t="s">
        <v>159</v>
      </c>
      <c r="C75" s="53" t="s">
        <v>592</v>
      </c>
      <c r="D75" s="20">
        <f>BPU!D74</f>
        <v>0</v>
      </c>
      <c r="E75" s="45">
        <v>60</v>
      </c>
      <c r="F75" s="86">
        <f t="shared" si="1"/>
        <v>0</v>
      </c>
    </row>
    <row r="76" spans="1:6" x14ac:dyDescent="0.2">
      <c r="A76" s="21" t="s">
        <v>47</v>
      </c>
      <c r="B76" s="22" t="s">
        <v>161</v>
      </c>
      <c r="C76" s="53" t="s">
        <v>592</v>
      </c>
      <c r="D76" s="20">
        <f>BPU!D75</f>
        <v>0</v>
      </c>
      <c r="E76" s="45">
        <v>60</v>
      </c>
      <c r="F76" s="86">
        <f t="shared" si="1"/>
        <v>0</v>
      </c>
    </row>
    <row r="77" spans="1:6" ht="38.25" x14ac:dyDescent="0.2">
      <c r="A77" s="21" t="s">
        <v>48</v>
      </c>
      <c r="B77" s="22" t="s">
        <v>500</v>
      </c>
      <c r="C77" s="53" t="s">
        <v>594</v>
      </c>
      <c r="D77" s="20">
        <f>BPU!D76</f>
        <v>0</v>
      </c>
      <c r="E77" s="43">
        <v>10</v>
      </c>
      <c r="F77" s="86">
        <f t="shared" si="1"/>
        <v>0</v>
      </c>
    </row>
    <row r="78" spans="1:6" ht="25.5" x14ac:dyDescent="0.2">
      <c r="A78" s="15" t="s">
        <v>49</v>
      </c>
      <c r="B78" s="16" t="s">
        <v>501</v>
      </c>
      <c r="C78" s="50"/>
      <c r="D78" s="44"/>
      <c r="E78" s="42"/>
      <c r="F78" s="85"/>
    </row>
    <row r="79" spans="1:6" x14ac:dyDescent="0.2">
      <c r="A79" s="21" t="s">
        <v>50</v>
      </c>
      <c r="B79" s="22" t="s">
        <v>162</v>
      </c>
      <c r="C79" s="53" t="s">
        <v>592</v>
      </c>
      <c r="D79" s="20">
        <f>BPU!D78</f>
        <v>0</v>
      </c>
      <c r="E79" s="45">
        <v>10</v>
      </c>
      <c r="F79" s="86">
        <f t="shared" si="1"/>
        <v>0</v>
      </c>
    </row>
    <row r="80" spans="1:6" x14ac:dyDescent="0.2">
      <c r="A80" s="21" t="s">
        <v>51</v>
      </c>
      <c r="B80" s="22" t="s">
        <v>77</v>
      </c>
      <c r="C80" s="53" t="s">
        <v>592</v>
      </c>
      <c r="D80" s="20">
        <f>BPU!D79</f>
        <v>0</v>
      </c>
      <c r="E80" s="45">
        <v>5</v>
      </c>
      <c r="F80" s="86">
        <f t="shared" si="1"/>
        <v>0</v>
      </c>
    </row>
    <row r="81" spans="1:6" ht="25.5" x14ac:dyDescent="0.2">
      <c r="A81" s="15" t="s">
        <v>52</v>
      </c>
      <c r="B81" s="16" t="s">
        <v>502</v>
      </c>
      <c r="C81" s="50"/>
      <c r="D81" s="44"/>
      <c r="E81" s="42"/>
      <c r="F81" s="85"/>
    </row>
    <row r="82" spans="1:6" x14ac:dyDescent="0.2">
      <c r="A82" s="21" t="s">
        <v>53</v>
      </c>
      <c r="B82" s="22" t="s">
        <v>162</v>
      </c>
      <c r="C82" s="53" t="s">
        <v>592</v>
      </c>
      <c r="D82" s="20">
        <f>BPU!D81</f>
        <v>0</v>
      </c>
      <c r="E82" s="45">
        <v>5</v>
      </c>
      <c r="F82" s="86">
        <f t="shared" si="1"/>
        <v>0</v>
      </c>
    </row>
    <row r="83" spans="1:6" x14ac:dyDescent="0.2">
      <c r="A83" s="21" t="s">
        <v>54</v>
      </c>
      <c r="B83" s="22" t="s">
        <v>77</v>
      </c>
      <c r="C83" s="53" t="s">
        <v>592</v>
      </c>
      <c r="D83" s="20">
        <f>BPU!D82</f>
        <v>0</v>
      </c>
      <c r="E83" s="45">
        <v>5</v>
      </c>
      <c r="F83" s="86">
        <f t="shared" si="1"/>
        <v>0</v>
      </c>
    </row>
    <row r="84" spans="1:6" ht="38.25" x14ac:dyDescent="0.2">
      <c r="A84" s="21" t="s">
        <v>55</v>
      </c>
      <c r="B84" s="22" t="s">
        <v>503</v>
      </c>
      <c r="C84" s="53" t="s">
        <v>592</v>
      </c>
      <c r="D84" s="20">
        <f>BPU!D83</f>
        <v>0</v>
      </c>
      <c r="E84" s="45">
        <v>5</v>
      </c>
      <c r="F84" s="86">
        <f t="shared" si="1"/>
        <v>0</v>
      </c>
    </row>
    <row r="85" spans="1:6" x14ac:dyDescent="0.2">
      <c r="A85" s="15" t="s">
        <v>163</v>
      </c>
      <c r="B85" s="16" t="s">
        <v>167</v>
      </c>
      <c r="C85" s="50"/>
      <c r="D85" s="44"/>
      <c r="E85" s="42"/>
      <c r="F85" s="85"/>
    </row>
    <row r="86" spans="1:6" x14ac:dyDescent="0.2">
      <c r="A86" s="21" t="s">
        <v>164</v>
      </c>
      <c r="B86" s="22" t="s">
        <v>168</v>
      </c>
      <c r="C86" s="53" t="s">
        <v>592</v>
      </c>
      <c r="D86" s="20">
        <f>BPU!D85</f>
        <v>0</v>
      </c>
      <c r="E86" s="45">
        <v>300</v>
      </c>
      <c r="F86" s="86">
        <f t="shared" si="1"/>
        <v>0</v>
      </c>
    </row>
    <row r="87" spans="1:6" x14ac:dyDescent="0.2">
      <c r="A87" s="21" t="s">
        <v>165</v>
      </c>
      <c r="B87" s="22" t="s">
        <v>169</v>
      </c>
      <c r="C87" s="53" t="s">
        <v>592</v>
      </c>
      <c r="D87" s="20">
        <f>BPU!D86</f>
        <v>0</v>
      </c>
      <c r="E87" s="45">
        <v>50</v>
      </c>
      <c r="F87" s="86">
        <f t="shared" si="1"/>
        <v>0</v>
      </c>
    </row>
    <row r="88" spans="1:6" x14ac:dyDescent="0.2">
      <c r="A88" s="21" t="s">
        <v>166</v>
      </c>
      <c r="B88" s="22" t="s">
        <v>170</v>
      </c>
      <c r="C88" s="53" t="s">
        <v>592</v>
      </c>
      <c r="D88" s="20">
        <f>BPU!D87</f>
        <v>0</v>
      </c>
      <c r="E88" s="45">
        <v>50</v>
      </c>
      <c r="F88" s="86">
        <f t="shared" si="1"/>
        <v>0</v>
      </c>
    </row>
    <row r="89" spans="1:6" ht="25.5" x14ac:dyDescent="0.2">
      <c r="A89" s="21" t="s">
        <v>58</v>
      </c>
      <c r="B89" s="22" t="s">
        <v>171</v>
      </c>
      <c r="C89" s="53" t="s">
        <v>595</v>
      </c>
      <c r="D89" s="20">
        <f>BPU!D88</f>
        <v>0</v>
      </c>
      <c r="E89" s="45">
        <v>50</v>
      </c>
      <c r="F89" s="86">
        <f t="shared" si="1"/>
        <v>0</v>
      </c>
    </row>
    <row r="90" spans="1:6" x14ac:dyDescent="0.2">
      <c r="A90" s="21" t="s">
        <v>59</v>
      </c>
      <c r="B90" s="22" t="s">
        <v>172</v>
      </c>
      <c r="C90" s="53" t="s">
        <v>595</v>
      </c>
      <c r="D90" s="20">
        <f>BPU!D89</f>
        <v>0</v>
      </c>
      <c r="E90" s="45">
        <v>300</v>
      </c>
      <c r="F90" s="86">
        <f t="shared" si="1"/>
        <v>0</v>
      </c>
    </row>
    <row r="91" spans="1:6" x14ac:dyDescent="0.2">
      <c r="A91" s="25" t="s">
        <v>14</v>
      </c>
      <c r="B91" s="26" t="s">
        <v>610</v>
      </c>
      <c r="C91" s="49"/>
      <c r="D91" s="27"/>
      <c r="E91" s="41"/>
      <c r="F91" s="90"/>
    </row>
    <row r="92" spans="1:6" ht="38.25" x14ac:dyDescent="0.2">
      <c r="A92" s="15" t="s">
        <v>15</v>
      </c>
      <c r="B92" s="16" t="s">
        <v>504</v>
      </c>
      <c r="C92" s="50"/>
      <c r="D92" s="44"/>
      <c r="E92" s="42"/>
      <c r="F92" s="85"/>
    </row>
    <row r="93" spans="1:6" x14ac:dyDescent="0.2">
      <c r="A93" s="21" t="s">
        <v>56</v>
      </c>
      <c r="B93" s="22" t="s">
        <v>529</v>
      </c>
      <c r="C93" s="53" t="s">
        <v>595</v>
      </c>
      <c r="D93" s="20">
        <f>BPU!D92</f>
        <v>0</v>
      </c>
      <c r="E93" s="45">
        <v>30</v>
      </c>
      <c r="F93" s="86">
        <f t="shared" si="1"/>
        <v>0</v>
      </c>
    </row>
    <row r="94" spans="1:6" x14ac:dyDescent="0.2">
      <c r="A94" s="21" t="s">
        <v>57</v>
      </c>
      <c r="B94" s="22" t="s">
        <v>530</v>
      </c>
      <c r="C94" s="53" t="s">
        <v>595</v>
      </c>
      <c r="D94" s="20">
        <f>BPU!D93</f>
        <v>0</v>
      </c>
      <c r="E94" s="45">
        <v>30</v>
      </c>
      <c r="F94" s="86">
        <f t="shared" si="1"/>
        <v>0</v>
      </c>
    </row>
    <row r="95" spans="1:6" x14ac:dyDescent="0.2">
      <c r="A95" s="21" t="s">
        <v>173</v>
      </c>
      <c r="B95" s="22" t="s">
        <v>531</v>
      </c>
      <c r="C95" s="53" t="s">
        <v>595</v>
      </c>
      <c r="D95" s="20">
        <f>BPU!D94</f>
        <v>0</v>
      </c>
      <c r="E95" s="45">
        <v>30</v>
      </c>
      <c r="F95" s="86">
        <f t="shared" si="1"/>
        <v>0</v>
      </c>
    </row>
    <row r="96" spans="1:6" x14ac:dyDescent="0.2">
      <c r="A96" s="21" t="s">
        <v>174</v>
      </c>
      <c r="B96" s="22" t="s">
        <v>532</v>
      </c>
      <c r="C96" s="53" t="s">
        <v>595</v>
      </c>
      <c r="D96" s="20">
        <f>BPU!D95</f>
        <v>0</v>
      </c>
      <c r="E96" s="45">
        <v>30</v>
      </c>
      <c r="F96" s="86">
        <f t="shared" si="1"/>
        <v>0</v>
      </c>
    </row>
    <row r="97" spans="1:6" x14ac:dyDescent="0.2">
      <c r="A97" s="21" t="s">
        <v>175</v>
      </c>
      <c r="B97" s="22" t="s">
        <v>533</v>
      </c>
      <c r="C97" s="53" t="s">
        <v>595</v>
      </c>
      <c r="D97" s="20">
        <f>BPU!D96</f>
        <v>0</v>
      </c>
      <c r="E97" s="45">
        <v>30</v>
      </c>
      <c r="F97" s="86">
        <f t="shared" si="1"/>
        <v>0</v>
      </c>
    </row>
    <row r="98" spans="1:6" x14ac:dyDescent="0.2">
      <c r="A98" s="15" t="s">
        <v>176</v>
      </c>
      <c r="B98" s="16" t="s">
        <v>188</v>
      </c>
      <c r="C98" s="50"/>
      <c r="D98" s="44"/>
      <c r="E98" s="42"/>
      <c r="F98" s="85"/>
    </row>
    <row r="99" spans="1:6" x14ac:dyDescent="0.2">
      <c r="A99" s="21" t="s">
        <v>177</v>
      </c>
      <c r="B99" s="22" t="s">
        <v>189</v>
      </c>
      <c r="C99" s="53" t="s">
        <v>598</v>
      </c>
      <c r="D99" s="20">
        <f>BPU!D98</f>
        <v>0</v>
      </c>
      <c r="E99" s="45">
        <v>3000</v>
      </c>
      <c r="F99" s="86">
        <f t="shared" si="1"/>
        <v>0</v>
      </c>
    </row>
    <row r="100" spans="1:6" x14ac:dyDescent="0.2">
      <c r="A100" s="21" t="s">
        <v>178</v>
      </c>
      <c r="B100" s="22" t="s">
        <v>190</v>
      </c>
      <c r="C100" s="53" t="s">
        <v>598</v>
      </c>
      <c r="D100" s="20">
        <f>BPU!D99</f>
        <v>0</v>
      </c>
      <c r="E100" s="45">
        <v>20000</v>
      </c>
      <c r="F100" s="86">
        <f t="shared" si="1"/>
        <v>0</v>
      </c>
    </row>
    <row r="101" spans="1:6" ht="25.5" x14ac:dyDescent="0.2">
      <c r="A101" s="15" t="s">
        <v>179</v>
      </c>
      <c r="B101" s="16" t="s">
        <v>191</v>
      </c>
      <c r="C101" s="52" t="s">
        <v>598</v>
      </c>
      <c r="D101" s="44"/>
      <c r="E101" s="42"/>
      <c r="F101" s="85"/>
    </row>
    <row r="102" spans="1:6" x14ac:dyDescent="0.2">
      <c r="A102" s="21" t="s">
        <v>180</v>
      </c>
      <c r="B102" s="22" t="s">
        <v>189</v>
      </c>
      <c r="C102" s="53" t="s">
        <v>598</v>
      </c>
      <c r="D102" s="20">
        <f>BPU!D101</f>
        <v>0</v>
      </c>
      <c r="E102" s="45">
        <v>7000</v>
      </c>
      <c r="F102" s="86">
        <f t="shared" si="1"/>
        <v>0</v>
      </c>
    </row>
    <row r="103" spans="1:6" x14ac:dyDescent="0.2">
      <c r="A103" s="21" t="s">
        <v>181</v>
      </c>
      <c r="B103" s="22" t="s">
        <v>190</v>
      </c>
      <c r="C103" s="53" t="s">
        <v>598</v>
      </c>
      <c r="D103" s="20">
        <f>BPU!D102</f>
        <v>0</v>
      </c>
      <c r="E103" s="45">
        <v>120000</v>
      </c>
      <c r="F103" s="86">
        <f t="shared" si="1"/>
        <v>0</v>
      </c>
    </row>
    <row r="104" spans="1:6" ht="25.5" x14ac:dyDescent="0.2">
      <c r="A104" s="15" t="s">
        <v>182</v>
      </c>
      <c r="B104" s="16" t="s">
        <v>192</v>
      </c>
      <c r="C104" s="50"/>
      <c r="D104" s="44"/>
      <c r="E104" s="42"/>
      <c r="F104" s="85"/>
    </row>
    <row r="105" spans="1:6" x14ac:dyDescent="0.2">
      <c r="A105" s="21" t="s">
        <v>183</v>
      </c>
      <c r="B105" s="22" t="s">
        <v>534</v>
      </c>
      <c r="C105" s="53" t="s">
        <v>594</v>
      </c>
      <c r="D105" s="20">
        <f>BPU!D104</f>
        <v>0</v>
      </c>
      <c r="E105" s="45">
        <v>200</v>
      </c>
      <c r="F105" s="86">
        <f t="shared" si="1"/>
        <v>0</v>
      </c>
    </row>
    <row r="106" spans="1:6" x14ac:dyDescent="0.2">
      <c r="A106" s="21" t="s">
        <v>184</v>
      </c>
      <c r="B106" s="22" t="s">
        <v>535</v>
      </c>
      <c r="C106" s="53" t="s">
        <v>594</v>
      </c>
      <c r="D106" s="20">
        <f>BPU!D105</f>
        <v>0</v>
      </c>
      <c r="E106" s="45">
        <v>100</v>
      </c>
      <c r="F106" s="86">
        <f t="shared" si="1"/>
        <v>0</v>
      </c>
    </row>
    <row r="107" spans="1:6" ht="25.5" x14ac:dyDescent="0.2">
      <c r="A107" s="15" t="s">
        <v>185</v>
      </c>
      <c r="B107" s="16" t="s">
        <v>193</v>
      </c>
      <c r="C107" s="52" t="s">
        <v>594</v>
      </c>
      <c r="D107" s="44"/>
      <c r="E107" s="42"/>
      <c r="F107" s="85"/>
    </row>
    <row r="108" spans="1:6" x14ac:dyDescent="0.2">
      <c r="A108" s="21" t="s">
        <v>186</v>
      </c>
      <c r="B108" s="22" t="s">
        <v>534</v>
      </c>
      <c r="C108" s="53" t="s">
        <v>594</v>
      </c>
      <c r="D108" s="20">
        <f>BPU!D107</f>
        <v>0</v>
      </c>
      <c r="E108" s="45">
        <v>600</v>
      </c>
      <c r="F108" s="86">
        <f t="shared" si="1"/>
        <v>0</v>
      </c>
    </row>
    <row r="109" spans="1:6" x14ac:dyDescent="0.2">
      <c r="A109" s="21" t="s">
        <v>187</v>
      </c>
      <c r="B109" s="22" t="s">
        <v>535</v>
      </c>
      <c r="C109" s="53" t="s">
        <v>594</v>
      </c>
      <c r="D109" s="20">
        <f>BPU!D108</f>
        <v>0</v>
      </c>
      <c r="E109" s="45">
        <v>500</v>
      </c>
      <c r="F109" s="86">
        <f t="shared" si="1"/>
        <v>0</v>
      </c>
    </row>
    <row r="110" spans="1:6" x14ac:dyDescent="0.2">
      <c r="A110" s="21" t="s">
        <v>194</v>
      </c>
      <c r="B110" s="22" t="s">
        <v>203</v>
      </c>
      <c r="C110" s="53" t="s">
        <v>594</v>
      </c>
      <c r="D110" s="20">
        <f>BPU!D109</f>
        <v>0</v>
      </c>
      <c r="E110" s="45">
        <v>60</v>
      </c>
      <c r="F110" s="86">
        <f t="shared" si="1"/>
        <v>0</v>
      </c>
    </row>
    <row r="111" spans="1:6" ht="25.5" x14ac:dyDescent="0.2">
      <c r="A111" s="21" t="s">
        <v>195</v>
      </c>
      <c r="B111" s="22" t="s">
        <v>505</v>
      </c>
      <c r="C111" s="53" t="s">
        <v>592</v>
      </c>
      <c r="D111" s="20">
        <f>BPU!D110</f>
        <v>0</v>
      </c>
      <c r="E111" s="45">
        <v>60</v>
      </c>
      <c r="F111" s="86">
        <f t="shared" si="1"/>
        <v>0</v>
      </c>
    </row>
    <row r="112" spans="1:6" x14ac:dyDescent="0.2">
      <c r="A112" s="21" t="s">
        <v>196</v>
      </c>
      <c r="B112" s="22" t="s">
        <v>204</v>
      </c>
      <c r="C112" s="53" t="s">
        <v>592</v>
      </c>
      <c r="D112" s="20">
        <f>BPU!D111</f>
        <v>0</v>
      </c>
      <c r="E112" s="45">
        <v>20</v>
      </c>
      <c r="F112" s="86">
        <f t="shared" si="1"/>
        <v>0</v>
      </c>
    </row>
    <row r="113" spans="1:6" x14ac:dyDescent="0.2">
      <c r="A113" s="15" t="s">
        <v>197</v>
      </c>
      <c r="B113" s="16" t="s">
        <v>205</v>
      </c>
      <c r="C113" s="52" t="s">
        <v>592</v>
      </c>
      <c r="D113" s="44"/>
      <c r="E113" s="42"/>
      <c r="F113" s="85"/>
    </row>
    <row r="114" spans="1:6" x14ac:dyDescent="0.2">
      <c r="A114" s="21" t="s">
        <v>198</v>
      </c>
      <c r="B114" s="22" t="s">
        <v>582</v>
      </c>
      <c r="C114" s="53" t="s">
        <v>592</v>
      </c>
      <c r="D114" s="20">
        <f>BPU!D113</f>
        <v>0</v>
      </c>
      <c r="E114" s="45">
        <v>250</v>
      </c>
      <c r="F114" s="86">
        <f t="shared" si="1"/>
        <v>0</v>
      </c>
    </row>
    <row r="115" spans="1:6" x14ac:dyDescent="0.2">
      <c r="A115" s="21" t="s">
        <v>199</v>
      </c>
      <c r="B115" s="22" t="s">
        <v>583</v>
      </c>
      <c r="C115" s="53" t="s">
        <v>592</v>
      </c>
      <c r="D115" s="20">
        <f>BPU!D114</f>
        <v>0</v>
      </c>
      <c r="E115" s="45">
        <v>200</v>
      </c>
      <c r="F115" s="86">
        <f t="shared" si="1"/>
        <v>0</v>
      </c>
    </row>
    <row r="116" spans="1:6" ht="38.25" x14ac:dyDescent="0.2">
      <c r="A116" s="21" t="s">
        <v>200</v>
      </c>
      <c r="B116" s="22" t="s">
        <v>202</v>
      </c>
      <c r="C116" s="53" t="s">
        <v>586</v>
      </c>
      <c r="D116" s="20">
        <f>BPU!D115</f>
        <v>0</v>
      </c>
      <c r="E116" s="45">
        <v>30</v>
      </c>
      <c r="F116" s="86">
        <f t="shared" si="1"/>
        <v>0</v>
      </c>
    </row>
    <row r="117" spans="1:6" ht="38.25" x14ac:dyDescent="0.2">
      <c r="A117" s="21" t="s">
        <v>201</v>
      </c>
      <c r="B117" s="22" t="s">
        <v>206</v>
      </c>
      <c r="C117" s="53" t="s">
        <v>586</v>
      </c>
      <c r="D117" s="20">
        <f>BPU!D116</f>
        <v>0</v>
      </c>
      <c r="E117" s="45">
        <v>30</v>
      </c>
      <c r="F117" s="86">
        <f t="shared" si="1"/>
        <v>0</v>
      </c>
    </row>
    <row r="118" spans="1:6" x14ac:dyDescent="0.2">
      <c r="A118" s="21" t="s">
        <v>207</v>
      </c>
      <c r="B118" s="22" t="s">
        <v>221</v>
      </c>
      <c r="C118" s="53" t="s">
        <v>586</v>
      </c>
      <c r="D118" s="20">
        <f>BPU!D117</f>
        <v>0</v>
      </c>
      <c r="E118" s="45">
        <v>10</v>
      </c>
      <c r="F118" s="86">
        <f t="shared" si="1"/>
        <v>0</v>
      </c>
    </row>
    <row r="119" spans="1:6" ht="25.5" x14ac:dyDescent="0.2">
      <c r="A119" s="21" t="s">
        <v>208</v>
      </c>
      <c r="B119" s="22" t="s">
        <v>215</v>
      </c>
      <c r="C119" s="53" t="s">
        <v>598</v>
      </c>
      <c r="D119" s="20">
        <f>BPU!D118</f>
        <v>0</v>
      </c>
      <c r="E119" s="45">
        <v>400</v>
      </c>
      <c r="F119" s="86">
        <f t="shared" si="1"/>
        <v>0</v>
      </c>
    </row>
    <row r="120" spans="1:6" ht="25.5" x14ac:dyDescent="0.2">
      <c r="A120" s="21" t="s">
        <v>209</v>
      </c>
      <c r="B120" s="22" t="s">
        <v>216</v>
      </c>
      <c r="C120" s="53" t="s">
        <v>598</v>
      </c>
      <c r="D120" s="20">
        <f>BPU!D119</f>
        <v>0</v>
      </c>
      <c r="E120" s="45">
        <v>200</v>
      </c>
      <c r="F120" s="86">
        <f t="shared" si="1"/>
        <v>0</v>
      </c>
    </row>
    <row r="121" spans="1:6" ht="38.25" x14ac:dyDescent="0.2">
      <c r="A121" s="15" t="s">
        <v>210</v>
      </c>
      <c r="B121" s="16" t="s">
        <v>506</v>
      </c>
      <c r="C121" s="52"/>
      <c r="D121" s="44"/>
      <c r="E121" s="42"/>
      <c r="F121" s="85"/>
    </row>
    <row r="122" spans="1:6" x14ac:dyDescent="0.2">
      <c r="A122" s="21" t="s">
        <v>211</v>
      </c>
      <c r="B122" s="22" t="s">
        <v>217</v>
      </c>
      <c r="C122" s="53" t="s">
        <v>594</v>
      </c>
      <c r="D122" s="20">
        <f>BPU!D121</f>
        <v>0</v>
      </c>
      <c r="E122" s="45">
        <v>50</v>
      </c>
      <c r="F122" s="86">
        <f t="shared" si="1"/>
        <v>0</v>
      </c>
    </row>
    <row r="123" spans="1:6" x14ac:dyDescent="0.2">
      <c r="A123" s="21" t="s">
        <v>212</v>
      </c>
      <c r="B123" s="22" t="s">
        <v>218</v>
      </c>
      <c r="C123" s="53" t="s">
        <v>594</v>
      </c>
      <c r="D123" s="20">
        <f>BPU!D122</f>
        <v>0</v>
      </c>
      <c r="E123" s="45">
        <v>30</v>
      </c>
      <c r="F123" s="86">
        <f t="shared" si="1"/>
        <v>0</v>
      </c>
    </row>
    <row r="124" spans="1:6" x14ac:dyDescent="0.2">
      <c r="A124" s="21" t="s">
        <v>213</v>
      </c>
      <c r="B124" s="22" t="s">
        <v>219</v>
      </c>
      <c r="C124" s="53" t="s">
        <v>594</v>
      </c>
      <c r="D124" s="20">
        <f>BPU!D123</f>
        <v>0</v>
      </c>
      <c r="E124" s="45">
        <v>30</v>
      </c>
      <c r="F124" s="86">
        <f t="shared" si="1"/>
        <v>0</v>
      </c>
    </row>
    <row r="125" spans="1:6" x14ac:dyDescent="0.2">
      <c r="A125" s="21" t="s">
        <v>214</v>
      </c>
      <c r="B125" s="22" t="s">
        <v>220</v>
      </c>
      <c r="C125" s="53" t="s">
        <v>594</v>
      </c>
      <c r="D125" s="20">
        <f>BPU!D124</f>
        <v>0</v>
      </c>
      <c r="E125" s="45">
        <v>50</v>
      </c>
      <c r="F125" s="86">
        <f t="shared" si="1"/>
        <v>0</v>
      </c>
    </row>
    <row r="126" spans="1:6" ht="38.25" x14ac:dyDescent="0.2">
      <c r="A126" s="15" t="s">
        <v>222</v>
      </c>
      <c r="B126" s="16" t="s">
        <v>507</v>
      </c>
      <c r="C126" s="52" t="s">
        <v>594</v>
      </c>
      <c r="D126" s="44"/>
      <c r="E126" s="42"/>
      <c r="F126" s="85"/>
    </row>
    <row r="127" spans="1:6" x14ac:dyDescent="0.2">
      <c r="A127" s="21" t="s">
        <v>223</v>
      </c>
      <c r="B127" s="22" t="s">
        <v>218</v>
      </c>
      <c r="C127" s="53" t="s">
        <v>594</v>
      </c>
      <c r="D127" s="20">
        <f>BPU!D126</f>
        <v>0</v>
      </c>
      <c r="E127" s="43">
        <v>20</v>
      </c>
      <c r="F127" s="86">
        <f t="shared" si="1"/>
        <v>0</v>
      </c>
    </row>
    <row r="128" spans="1:6" x14ac:dyDescent="0.2">
      <c r="A128" s="21" t="s">
        <v>224</v>
      </c>
      <c r="B128" s="22" t="s">
        <v>219</v>
      </c>
      <c r="C128" s="53" t="s">
        <v>594</v>
      </c>
      <c r="D128" s="20">
        <f>BPU!D127</f>
        <v>0</v>
      </c>
      <c r="E128" s="45">
        <v>20</v>
      </c>
      <c r="F128" s="86">
        <f t="shared" si="1"/>
        <v>0</v>
      </c>
    </row>
    <row r="129" spans="1:6" x14ac:dyDescent="0.2">
      <c r="A129" s="21" t="s">
        <v>225</v>
      </c>
      <c r="B129" s="22" t="s">
        <v>220</v>
      </c>
      <c r="C129" s="53" t="s">
        <v>594</v>
      </c>
      <c r="D129" s="20">
        <f>BPU!D128</f>
        <v>0</v>
      </c>
      <c r="E129" s="45">
        <v>20</v>
      </c>
      <c r="F129" s="86">
        <f t="shared" si="1"/>
        <v>0</v>
      </c>
    </row>
    <row r="130" spans="1:6" ht="38.25" x14ac:dyDescent="0.2">
      <c r="A130" s="15" t="s">
        <v>226</v>
      </c>
      <c r="B130" s="16" t="s">
        <v>508</v>
      </c>
      <c r="C130" s="52" t="s">
        <v>594</v>
      </c>
      <c r="D130" s="44"/>
      <c r="E130" s="42"/>
      <c r="F130" s="85"/>
    </row>
    <row r="131" spans="1:6" x14ac:dyDescent="0.2">
      <c r="A131" s="21" t="s">
        <v>227</v>
      </c>
      <c r="B131" s="22" t="s">
        <v>219</v>
      </c>
      <c r="C131" s="53" t="s">
        <v>594</v>
      </c>
      <c r="D131" s="20">
        <f>BPU!D130</f>
        <v>0</v>
      </c>
      <c r="E131" s="45">
        <v>30</v>
      </c>
      <c r="F131" s="86">
        <f t="shared" si="1"/>
        <v>0</v>
      </c>
    </row>
    <row r="132" spans="1:6" x14ac:dyDescent="0.2">
      <c r="A132" s="21" t="s">
        <v>228</v>
      </c>
      <c r="B132" s="22" t="s">
        <v>220</v>
      </c>
      <c r="C132" s="53" t="s">
        <v>594</v>
      </c>
      <c r="D132" s="20">
        <f>BPU!D131</f>
        <v>0</v>
      </c>
      <c r="E132" s="45">
        <v>200</v>
      </c>
      <c r="F132" s="86">
        <f t="shared" si="1"/>
        <v>0</v>
      </c>
    </row>
    <row r="133" spans="1:6" ht="38.25" x14ac:dyDescent="0.2">
      <c r="A133" s="15" t="s">
        <v>229</v>
      </c>
      <c r="B133" s="16" t="s">
        <v>509</v>
      </c>
      <c r="C133" s="52" t="s">
        <v>594</v>
      </c>
      <c r="D133" s="44"/>
      <c r="E133" s="42"/>
      <c r="F133" s="85"/>
    </row>
    <row r="134" spans="1:6" x14ac:dyDescent="0.2">
      <c r="A134" s="21" t="s">
        <v>230</v>
      </c>
      <c r="B134" s="22" t="s">
        <v>536</v>
      </c>
      <c r="C134" s="53" t="s">
        <v>594</v>
      </c>
      <c r="D134" s="20">
        <f>BPU!D133</f>
        <v>0</v>
      </c>
      <c r="E134" s="43">
        <v>20</v>
      </c>
      <c r="F134" s="86">
        <f t="shared" si="1"/>
        <v>0</v>
      </c>
    </row>
    <row r="135" spans="1:6" x14ac:dyDescent="0.2">
      <c r="A135" s="21" t="s">
        <v>231</v>
      </c>
      <c r="B135" s="22" t="s">
        <v>537</v>
      </c>
      <c r="C135" s="53" t="s">
        <v>594</v>
      </c>
      <c r="D135" s="20">
        <f>BPU!D134</f>
        <v>0</v>
      </c>
      <c r="E135" s="45">
        <v>20</v>
      </c>
      <c r="F135" s="86">
        <f t="shared" si="1"/>
        <v>0</v>
      </c>
    </row>
    <row r="136" spans="1:6" ht="38.25" x14ac:dyDescent="0.2">
      <c r="A136" s="15" t="s">
        <v>232</v>
      </c>
      <c r="B136" s="16" t="s">
        <v>235</v>
      </c>
      <c r="C136" s="52" t="s">
        <v>594</v>
      </c>
      <c r="D136" s="44"/>
      <c r="E136" s="42"/>
      <c r="F136" s="85"/>
    </row>
    <row r="137" spans="1:6" x14ac:dyDescent="0.2">
      <c r="A137" s="21" t="s">
        <v>233</v>
      </c>
      <c r="B137" s="22" t="s">
        <v>538</v>
      </c>
      <c r="C137" s="53" t="s">
        <v>594</v>
      </c>
      <c r="D137" s="20">
        <f>BPU!D136</f>
        <v>0</v>
      </c>
      <c r="E137" s="45">
        <v>300</v>
      </c>
      <c r="F137" s="86">
        <f t="shared" ref="F137:F199" si="2">SUM(D137*E137)</f>
        <v>0</v>
      </c>
    </row>
    <row r="138" spans="1:6" x14ac:dyDescent="0.2">
      <c r="A138" s="21" t="s">
        <v>234</v>
      </c>
      <c r="B138" s="22" t="s">
        <v>539</v>
      </c>
      <c r="C138" s="53" t="s">
        <v>594</v>
      </c>
      <c r="D138" s="20">
        <f>BPU!D137</f>
        <v>0</v>
      </c>
      <c r="E138" s="45">
        <v>300</v>
      </c>
      <c r="F138" s="86">
        <f t="shared" si="2"/>
        <v>0</v>
      </c>
    </row>
    <row r="139" spans="1:6" x14ac:dyDescent="0.2">
      <c r="A139" s="15" t="s">
        <v>237</v>
      </c>
      <c r="B139" s="16" t="s">
        <v>236</v>
      </c>
      <c r="C139" s="52" t="s">
        <v>594</v>
      </c>
      <c r="D139" s="44"/>
      <c r="E139" s="42"/>
      <c r="F139" s="85"/>
    </row>
    <row r="140" spans="1:6" x14ac:dyDescent="0.2">
      <c r="A140" s="21" t="s">
        <v>238</v>
      </c>
      <c r="B140" s="22" t="s">
        <v>538</v>
      </c>
      <c r="C140" s="53" t="s">
        <v>594</v>
      </c>
      <c r="D140" s="20">
        <f>BPU!D139</f>
        <v>0</v>
      </c>
      <c r="E140" s="43">
        <v>100</v>
      </c>
      <c r="F140" s="86">
        <f t="shared" si="2"/>
        <v>0</v>
      </c>
    </row>
    <row r="141" spans="1:6" x14ac:dyDescent="0.2">
      <c r="A141" s="21" t="s">
        <v>239</v>
      </c>
      <c r="B141" s="22" t="s">
        <v>539</v>
      </c>
      <c r="C141" s="53" t="s">
        <v>594</v>
      </c>
      <c r="D141" s="20">
        <f>BPU!D140</f>
        <v>0</v>
      </c>
      <c r="E141" s="43">
        <v>100</v>
      </c>
      <c r="F141" s="86">
        <f t="shared" si="2"/>
        <v>0</v>
      </c>
    </row>
    <row r="142" spans="1:6" ht="25.5" x14ac:dyDescent="0.2">
      <c r="A142" s="21" t="s">
        <v>240</v>
      </c>
      <c r="B142" s="22" t="s">
        <v>510</v>
      </c>
      <c r="C142" s="53" t="s">
        <v>594</v>
      </c>
      <c r="D142" s="20">
        <f>BPU!D141</f>
        <v>0</v>
      </c>
      <c r="E142" s="45">
        <v>100</v>
      </c>
      <c r="F142" s="86">
        <f t="shared" si="2"/>
        <v>0</v>
      </c>
    </row>
    <row r="143" spans="1:6" ht="25.5" x14ac:dyDescent="0.2">
      <c r="A143" s="21" t="s">
        <v>241</v>
      </c>
      <c r="B143" s="22" t="s">
        <v>249</v>
      </c>
      <c r="C143" s="53" t="s">
        <v>594</v>
      </c>
      <c r="D143" s="20">
        <f>BPU!D142</f>
        <v>0</v>
      </c>
      <c r="E143" s="45">
        <v>100</v>
      </c>
      <c r="F143" s="86">
        <f t="shared" si="2"/>
        <v>0</v>
      </c>
    </row>
    <row r="144" spans="1:6" ht="25.5" x14ac:dyDescent="0.2">
      <c r="A144" s="21" t="s">
        <v>242</v>
      </c>
      <c r="B144" s="22" t="s">
        <v>250</v>
      </c>
      <c r="C144" s="53" t="s">
        <v>594</v>
      </c>
      <c r="D144" s="20">
        <f>BPU!D143</f>
        <v>0</v>
      </c>
      <c r="E144" s="43">
        <v>100</v>
      </c>
      <c r="F144" s="86">
        <f t="shared" si="2"/>
        <v>0</v>
      </c>
    </row>
    <row r="145" spans="1:6" x14ac:dyDescent="0.2">
      <c r="A145" s="21" t="s">
        <v>243</v>
      </c>
      <c r="B145" s="22" t="s">
        <v>251</v>
      </c>
      <c r="C145" s="53" t="s">
        <v>594</v>
      </c>
      <c r="D145" s="20">
        <f>BPU!D144</f>
        <v>0</v>
      </c>
      <c r="E145" s="45">
        <v>1500</v>
      </c>
      <c r="F145" s="86">
        <f t="shared" si="2"/>
        <v>0</v>
      </c>
    </row>
    <row r="146" spans="1:6" x14ac:dyDescent="0.2">
      <c r="A146" s="15" t="s">
        <v>244</v>
      </c>
      <c r="B146" s="16" t="s">
        <v>252</v>
      </c>
      <c r="C146" s="52" t="s">
        <v>594</v>
      </c>
      <c r="D146" s="44"/>
      <c r="E146" s="42"/>
      <c r="F146" s="85"/>
    </row>
    <row r="147" spans="1:6" x14ac:dyDescent="0.2">
      <c r="A147" s="21" t="s">
        <v>245</v>
      </c>
      <c r="B147" s="22" t="s">
        <v>538</v>
      </c>
      <c r="C147" s="53" t="s">
        <v>594</v>
      </c>
      <c r="D147" s="20">
        <f>BPU!D146</f>
        <v>0</v>
      </c>
      <c r="E147" s="45">
        <v>300</v>
      </c>
      <c r="F147" s="86">
        <f t="shared" si="2"/>
        <v>0</v>
      </c>
    </row>
    <row r="148" spans="1:6" x14ac:dyDescent="0.2">
      <c r="A148" s="21" t="s">
        <v>246</v>
      </c>
      <c r="B148" s="22" t="s">
        <v>539</v>
      </c>
      <c r="C148" s="53" t="s">
        <v>594</v>
      </c>
      <c r="D148" s="20">
        <f>BPU!D147</f>
        <v>0</v>
      </c>
      <c r="E148" s="45">
        <v>300</v>
      </c>
      <c r="F148" s="86">
        <f t="shared" si="2"/>
        <v>0</v>
      </c>
    </row>
    <row r="149" spans="1:6" ht="25.5" x14ac:dyDescent="0.2">
      <c r="A149" s="21" t="s">
        <v>247</v>
      </c>
      <c r="B149" s="22" t="s">
        <v>253</v>
      </c>
      <c r="C149" s="53" t="s">
        <v>595</v>
      </c>
      <c r="D149" s="20">
        <f>BPU!D148</f>
        <v>0</v>
      </c>
      <c r="E149" s="45">
        <v>600</v>
      </c>
      <c r="F149" s="86">
        <f t="shared" si="2"/>
        <v>0</v>
      </c>
    </row>
    <row r="150" spans="1:6" ht="25.5" x14ac:dyDescent="0.2">
      <c r="A150" s="21" t="s">
        <v>248</v>
      </c>
      <c r="B150" s="22" t="s">
        <v>254</v>
      </c>
      <c r="C150" s="53" t="s">
        <v>594</v>
      </c>
      <c r="D150" s="20">
        <f>BPU!D149</f>
        <v>0</v>
      </c>
      <c r="E150" s="45">
        <v>3000</v>
      </c>
      <c r="F150" s="86">
        <f t="shared" si="2"/>
        <v>0</v>
      </c>
    </row>
    <row r="151" spans="1:6" ht="38.25" x14ac:dyDescent="0.2">
      <c r="A151" s="21" t="s">
        <v>255</v>
      </c>
      <c r="B151" s="22" t="s">
        <v>584</v>
      </c>
      <c r="C151" s="53" t="s">
        <v>592</v>
      </c>
      <c r="D151" s="20">
        <f>BPU!D150</f>
        <v>0</v>
      </c>
      <c r="E151" s="45">
        <v>10</v>
      </c>
      <c r="F151" s="86">
        <f t="shared" si="2"/>
        <v>0</v>
      </c>
    </row>
    <row r="152" spans="1:6" ht="25.5" x14ac:dyDescent="0.2">
      <c r="A152" s="21" t="s">
        <v>256</v>
      </c>
      <c r="B152" s="22" t="s">
        <v>511</v>
      </c>
      <c r="C152" s="53" t="s">
        <v>594</v>
      </c>
      <c r="D152" s="20">
        <f>BPU!D151</f>
        <v>0</v>
      </c>
      <c r="E152" s="45">
        <v>300</v>
      </c>
      <c r="F152" s="86">
        <f t="shared" si="2"/>
        <v>0</v>
      </c>
    </row>
    <row r="153" spans="1:6" ht="25.5" x14ac:dyDescent="0.2">
      <c r="A153" s="21" t="s">
        <v>257</v>
      </c>
      <c r="B153" s="22" t="s">
        <v>492</v>
      </c>
      <c r="C153" s="53" t="s">
        <v>586</v>
      </c>
      <c r="D153" s="20">
        <f>BPU!D152</f>
        <v>0</v>
      </c>
      <c r="E153" s="45">
        <v>50</v>
      </c>
      <c r="F153" s="86">
        <f t="shared" si="2"/>
        <v>0</v>
      </c>
    </row>
    <row r="154" spans="1:6" ht="25.5" x14ac:dyDescent="0.2">
      <c r="A154" s="15" t="s">
        <v>258</v>
      </c>
      <c r="B154" s="16" t="s">
        <v>512</v>
      </c>
      <c r="C154" s="50"/>
      <c r="D154" s="44"/>
      <c r="E154" s="42"/>
      <c r="F154" s="85"/>
    </row>
    <row r="155" spans="1:6" x14ac:dyDescent="0.2">
      <c r="A155" s="21" t="s">
        <v>259</v>
      </c>
      <c r="B155" s="22" t="s">
        <v>540</v>
      </c>
      <c r="C155" s="53" t="s">
        <v>595</v>
      </c>
      <c r="D155" s="20">
        <f>BPU!D154</f>
        <v>0</v>
      </c>
      <c r="E155" s="45">
        <v>20</v>
      </c>
      <c r="F155" s="86">
        <f t="shared" si="2"/>
        <v>0</v>
      </c>
    </row>
    <row r="156" spans="1:6" x14ac:dyDescent="0.2">
      <c r="A156" s="21" t="s">
        <v>260</v>
      </c>
      <c r="B156" s="22" t="s">
        <v>541</v>
      </c>
      <c r="C156" s="53" t="s">
        <v>595</v>
      </c>
      <c r="D156" s="20">
        <f>BPU!D155</f>
        <v>0</v>
      </c>
      <c r="E156" s="45">
        <v>20</v>
      </c>
      <c r="F156" s="86">
        <f t="shared" si="2"/>
        <v>0</v>
      </c>
    </row>
    <row r="157" spans="1:6" x14ac:dyDescent="0.2">
      <c r="A157" s="21" t="s">
        <v>261</v>
      </c>
      <c r="B157" s="22" t="s">
        <v>542</v>
      </c>
      <c r="C157" s="53" t="s">
        <v>595</v>
      </c>
      <c r="D157" s="20">
        <f>BPU!D156</f>
        <v>0</v>
      </c>
      <c r="E157" s="43">
        <v>20</v>
      </c>
      <c r="F157" s="86">
        <f t="shared" si="2"/>
        <v>0</v>
      </c>
    </row>
    <row r="158" spans="1:6" x14ac:dyDescent="0.2">
      <c r="A158" s="21" t="s">
        <v>262</v>
      </c>
      <c r="B158" s="22" t="s">
        <v>543</v>
      </c>
      <c r="C158" s="53" t="s">
        <v>595</v>
      </c>
      <c r="D158" s="20">
        <f>BPU!D157</f>
        <v>0</v>
      </c>
      <c r="E158" s="45">
        <v>20</v>
      </c>
      <c r="F158" s="86">
        <f t="shared" si="2"/>
        <v>0</v>
      </c>
    </row>
    <row r="159" spans="1:6" x14ac:dyDescent="0.2">
      <c r="A159" s="21" t="s">
        <v>263</v>
      </c>
      <c r="B159" s="22" t="s">
        <v>544</v>
      </c>
      <c r="C159" s="53" t="s">
        <v>595</v>
      </c>
      <c r="D159" s="20">
        <f>BPU!D158</f>
        <v>0</v>
      </c>
      <c r="E159" s="43">
        <v>20</v>
      </c>
      <c r="F159" s="86">
        <f t="shared" si="2"/>
        <v>0</v>
      </c>
    </row>
    <row r="160" spans="1:6" ht="38.25" x14ac:dyDescent="0.2">
      <c r="A160" s="21" t="s">
        <v>264</v>
      </c>
      <c r="B160" s="22" t="s">
        <v>269</v>
      </c>
      <c r="C160" s="53" t="s">
        <v>594</v>
      </c>
      <c r="D160" s="20">
        <f>BPU!D159</f>
        <v>0</v>
      </c>
      <c r="E160" s="45">
        <v>300</v>
      </c>
      <c r="F160" s="86">
        <f t="shared" si="2"/>
        <v>0</v>
      </c>
    </row>
    <row r="161" spans="1:6" ht="38.25" x14ac:dyDescent="0.2">
      <c r="A161" s="21" t="s">
        <v>265</v>
      </c>
      <c r="B161" s="22" t="s">
        <v>513</v>
      </c>
      <c r="C161" s="53" t="s">
        <v>595</v>
      </c>
      <c r="D161" s="20">
        <f>BPU!D160</f>
        <v>0</v>
      </c>
      <c r="E161" s="45">
        <v>50</v>
      </c>
      <c r="F161" s="86">
        <f t="shared" si="2"/>
        <v>0</v>
      </c>
    </row>
    <row r="162" spans="1:6" ht="25.5" x14ac:dyDescent="0.2">
      <c r="A162" s="21" t="s">
        <v>266</v>
      </c>
      <c r="B162" s="22" t="s">
        <v>514</v>
      </c>
      <c r="C162" s="53" t="s">
        <v>595</v>
      </c>
      <c r="D162" s="20">
        <f>BPU!D161</f>
        <v>0</v>
      </c>
      <c r="E162" s="45">
        <v>300</v>
      </c>
      <c r="F162" s="86">
        <f t="shared" si="2"/>
        <v>0</v>
      </c>
    </row>
    <row r="163" spans="1:6" ht="51" x14ac:dyDescent="0.2">
      <c r="A163" s="21" t="s">
        <v>267</v>
      </c>
      <c r="B163" s="22" t="s">
        <v>270</v>
      </c>
      <c r="C163" s="53" t="s">
        <v>594</v>
      </c>
      <c r="D163" s="20">
        <f>BPU!D162</f>
        <v>0</v>
      </c>
      <c r="E163" s="45">
        <v>50</v>
      </c>
      <c r="F163" s="86">
        <f t="shared" si="2"/>
        <v>0</v>
      </c>
    </row>
    <row r="164" spans="1:6" ht="25.5" x14ac:dyDescent="0.2">
      <c r="A164" s="15" t="s">
        <v>268</v>
      </c>
      <c r="B164" s="16" t="s">
        <v>515</v>
      </c>
      <c r="C164" s="50"/>
      <c r="D164" s="44"/>
      <c r="E164" s="42"/>
      <c r="F164" s="85"/>
    </row>
    <row r="165" spans="1:6" x14ac:dyDescent="0.2">
      <c r="A165" s="21" t="s">
        <v>271</v>
      </c>
      <c r="B165" s="22" t="s">
        <v>279</v>
      </c>
      <c r="C165" s="53" t="s">
        <v>594</v>
      </c>
      <c r="D165" s="20">
        <f>BPU!D164</f>
        <v>0</v>
      </c>
      <c r="E165" s="43">
        <v>10</v>
      </c>
      <c r="F165" s="86">
        <f t="shared" si="2"/>
        <v>0</v>
      </c>
    </row>
    <row r="166" spans="1:6" x14ac:dyDescent="0.2">
      <c r="A166" s="21" t="s">
        <v>272</v>
      </c>
      <c r="B166" s="22" t="s">
        <v>280</v>
      </c>
      <c r="C166" s="53" t="s">
        <v>594</v>
      </c>
      <c r="D166" s="20">
        <f>BPU!D165</f>
        <v>0</v>
      </c>
      <c r="E166" s="43">
        <v>10</v>
      </c>
      <c r="F166" s="86">
        <f t="shared" si="2"/>
        <v>0</v>
      </c>
    </row>
    <row r="167" spans="1:6" x14ac:dyDescent="0.2">
      <c r="A167" s="21" t="s">
        <v>273</v>
      </c>
      <c r="B167" s="22" t="s">
        <v>218</v>
      </c>
      <c r="C167" s="53" t="s">
        <v>594</v>
      </c>
      <c r="D167" s="20">
        <f>BPU!D166</f>
        <v>0</v>
      </c>
      <c r="E167" s="43">
        <v>10</v>
      </c>
      <c r="F167" s="86">
        <f t="shared" si="2"/>
        <v>0</v>
      </c>
    </row>
    <row r="168" spans="1:6" x14ac:dyDescent="0.2">
      <c r="A168" s="21" t="s">
        <v>274</v>
      </c>
      <c r="B168" s="22" t="s">
        <v>219</v>
      </c>
      <c r="C168" s="53" t="s">
        <v>594</v>
      </c>
      <c r="D168" s="20">
        <f>BPU!D167</f>
        <v>0</v>
      </c>
      <c r="E168" s="43">
        <v>10</v>
      </c>
      <c r="F168" s="86">
        <f t="shared" si="2"/>
        <v>0</v>
      </c>
    </row>
    <row r="169" spans="1:6" x14ac:dyDescent="0.2">
      <c r="A169" s="21" t="s">
        <v>275</v>
      </c>
      <c r="B169" s="22" t="s">
        <v>220</v>
      </c>
      <c r="C169" s="53" t="s">
        <v>594</v>
      </c>
      <c r="D169" s="20">
        <f>BPU!D168</f>
        <v>0</v>
      </c>
      <c r="E169" s="43">
        <v>10</v>
      </c>
      <c r="F169" s="86">
        <f t="shared" si="2"/>
        <v>0</v>
      </c>
    </row>
    <row r="170" spans="1:6" x14ac:dyDescent="0.2">
      <c r="A170" s="21" t="s">
        <v>276</v>
      </c>
      <c r="B170" s="22" t="s">
        <v>281</v>
      </c>
      <c r="C170" s="53" t="s">
        <v>594</v>
      </c>
      <c r="D170" s="20">
        <f>BPU!D169</f>
        <v>0</v>
      </c>
      <c r="E170" s="43">
        <v>10</v>
      </c>
      <c r="F170" s="86">
        <f t="shared" si="2"/>
        <v>0</v>
      </c>
    </row>
    <row r="171" spans="1:6" ht="25.5" x14ac:dyDescent="0.2">
      <c r="A171" s="21" t="s">
        <v>277</v>
      </c>
      <c r="B171" s="22" t="s">
        <v>516</v>
      </c>
      <c r="C171" s="53" t="s">
        <v>594</v>
      </c>
      <c r="D171" s="20">
        <f>BPU!D170</f>
        <v>0</v>
      </c>
      <c r="E171" s="43">
        <v>10</v>
      </c>
      <c r="F171" s="86">
        <f t="shared" si="2"/>
        <v>0</v>
      </c>
    </row>
    <row r="172" spans="1:6" ht="38.25" x14ac:dyDescent="0.2">
      <c r="A172" s="21" t="s">
        <v>278</v>
      </c>
      <c r="B172" s="22" t="s">
        <v>517</v>
      </c>
      <c r="C172" s="53" t="s">
        <v>594</v>
      </c>
      <c r="D172" s="20">
        <f>BPU!D171</f>
        <v>0</v>
      </c>
      <c r="E172" s="43">
        <v>10</v>
      </c>
      <c r="F172" s="86">
        <f t="shared" si="2"/>
        <v>0</v>
      </c>
    </row>
    <row r="173" spans="1:6" ht="38.25" x14ac:dyDescent="0.2">
      <c r="A173" s="21" t="s">
        <v>282</v>
      </c>
      <c r="B173" s="22" t="s">
        <v>518</v>
      </c>
      <c r="C173" s="53" t="s">
        <v>594</v>
      </c>
      <c r="D173" s="20">
        <f>BPU!D172</f>
        <v>0</v>
      </c>
      <c r="E173" s="43">
        <v>10</v>
      </c>
      <c r="F173" s="86">
        <f t="shared" si="2"/>
        <v>0</v>
      </c>
    </row>
    <row r="174" spans="1:6" x14ac:dyDescent="0.2">
      <c r="A174" s="21" t="s">
        <v>283</v>
      </c>
      <c r="B174" s="22" t="s">
        <v>285</v>
      </c>
      <c r="C174" s="53" t="s">
        <v>594</v>
      </c>
      <c r="D174" s="20">
        <f>BPU!D173</f>
        <v>0</v>
      </c>
      <c r="E174" s="43">
        <v>10</v>
      </c>
      <c r="F174" s="86">
        <f t="shared" si="2"/>
        <v>0</v>
      </c>
    </row>
    <row r="175" spans="1:6" ht="38.25" x14ac:dyDescent="0.2">
      <c r="A175" s="21" t="s">
        <v>284</v>
      </c>
      <c r="B175" s="22" t="s">
        <v>585</v>
      </c>
      <c r="C175" s="53" t="s">
        <v>595</v>
      </c>
      <c r="D175" s="20">
        <f>BPU!D174</f>
        <v>0</v>
      </c>
      <c r="E175" s="45">
        <v>100</v>
      </c>
      <c r="F175" s="86">
        <f t="shared" si="2"/>
        <v>0</v>
      </c>
    </row>
    <row r="176" spans="1:6" x14ac:dyDescent="0.2">
      <c r="A176" s="25" t="s">
        <v>16</v>
      </c>
      <c r="B176" s="26" t="s">
        <v>611</v>
      </c>
      <c r="C176" s="49"/>
      <c r="D176" s="27"/>
      <c r="E176" s="41"/>
      <c r="F176" s="90"/>
    </row>
    <row r="177" spans="1:6" x14ac:dyDescent="0.2">
      <c r="A177" s="15" t="s">
        <v>17</v>
      </c>
      <c r="B177" s="16" t="s">
        <v>298</v>
      </c>
      <c r="C177" s="50"/>
      <c r="D177" s="44"/>
      <c r="E177" s="42"/>
      <c r="F177" s="85"/>
    </row>
    <row r="178" spans="1:6" x14ac:dyDescent="0.2">
      <c r="A178" s="21" t="s">
        <v>286</v>
      </c>
      <c r="B178" s="22" t="s">
        <v>545</v>
      </c>
      <c r="C178" s="53" t="s">
        <v>594</v>
      </c>
      <c r="D178" s="20">
        <f>BPU!D177</f>
        <v>0</v>
      </c>
      <c r="E178" s="45">
        <v>30</v>
      </c>
      <c r="F178" s="86">
        <f t="shared" si="2"/>
        <v>0</v>
      </c>
    </row>
    <row r="179" spans="1:6" x14ac:dyDescent="0.2">
      <c r="A179" s="21" t="s">
        <v>287</v>
      </c>
      <c r="B179" s="22" t="s">
        <v>546</v>
      </c>
      <c r="C179" s="53" t="s">
        <v>594</v>
      </c>
      <c r="D179" s="20">
        <f>BPU!D178</f>
        <v>0</v>
      </c>
      <c r="E179" s="43">
        <v>20</v>
      </c>
      <c r="F179" s="86">
        <f t="shared" si="2"/>
        <v>0</v>
      </c>
    </row>
    <row r="180" spans="1:6" x14ac:dyDescent="0.2">
      <c r="A180" s="21" t="s">
        <v>288</v>
      </c>
      <c r="B180" s="22" t="s">
        <v>547</v>
      </c>
      <c r="C180" s="53" t="s">
        <v>594</v>
      </c>
      <c r="D180" s="20">
        <f>BPU!D179</f>
        <v>0</v>
      </c>
      <c r="E180" s="45">
        <v>50</v>
      </c>
      <c r="F180" s="86">
        <f t="shared" si="2"/>
        <v>0</v>
      </c>
    </row>
    <row r="181" spans="1:6" x14ac:dyDescent="0.2">
      <c r="A181" s="21" t="s">
        <v>289</v>
      </c>
      <c r="B181" s="22" t="s">
        <v>548</v>
      </c>
      <c r="C181" s="53" t="s">
        <v>594</v>
      </c>
      <c r="D181" s="20">
        <f>BPU!D180</f>
        <v>0</v>
      </c>
      <c r="E181" s="45">
        <v>30</v>
      </c>
      <c r="F181" s="86">
        <f t="shared" si="2"/>
        <v>0</v>
      </c>
    </row>
    <row r="182" spans="1:6" x14ac:dyDescent="0.2">
      <c r="A182" s="21" t="s">
        <v>290</v>
      </c>
      <c r="B182" s="22" t="s">
        <v>549</v>
      </c>
      <c r="C182" s="53" t="s">
        <v>594</v>
      </c>
      <c r="D182" s="20">
        <f>BPU!D181</f>
        <v>0</v>
      </c>
      <c r="E182" s="45">
        <v>50</v>
      </c>
      <c r="F182" s="86">
        <f t="shared" si="2"/>
        <v>0</v>
      </c>
    </row>
    <row r="183" spans="1:6" x14ac:dyDescent="0.2">
      <c r="A183" s="21" t="s">
        <v>291</v>
      </c>
      <c r="B183" s="22" t="s">
        <v>550</v>
      </c>
      <c r="C183" s="53" t="s">
        <v>594</v>
      </c>
      <c r="D183" s="20">
        <f>BPU!D182</f>
        <v>0</v>
      </c>
      <c r="E183" s="45">
        <v>150</v>
      </c>
      <c r="F183" s="86">
        <f t="shared" si="2"/>
        <v>0</v>
      </c>
    </row>
    <row r="184" spans="1:6" x14ac:dyDescent="0.2">
      <c r="A184" s="21" t="s">
        <v>292</v>
      </c>
      <c r="B184" s="22" t="s">
        <v>551</v>
      </c>
      <c r="C184" s="53" t="s">
        <v>594</v>
      </c>
      <c r="D184" s="20">
        <f>BPU!D183</f>
        <v>0</v>
      </c>
      <c r="E184" s="45">
        <v>150</v>
      </c>
      <c r="F184" s="86">
        <f t="shared" si="2"/>
        <v>0</v>
      </c>
    </row>
    <row r="185" spans="1:6" x14ac:dyDescent="0.2">
      <c r="A185" s="21" t="s">
        <v>293</v>
      </c>
      <c r="B185" s="22" t="s">
        <v>552</v>
      </c>
      <c r="C185" s="53" t="s">
        <v>594</v>
      </c>
      <c r="D185" s="20">
        <f>BPU!D184</f>
        <v>0</v>
      </c>
      <c r="E185" s="45">
        <v>30</v>
      </c>
      <c r="F185" s="86">
        <f t="shared" si="2"/>
        <v>0</v>
      </c>
    </row>
    <row r="186" spans="1:6" x14ac:dyDescent="0.2">
      <c r="A186" s="21" t="s">
        <v>294</v>
      </c>
      <c r="B186" s="22" t="s">
        <v>553</v>
      </c>
      <c r="C186" s="53" t="s">
        <v>594</v>
      </c>
      <c r="D186" s="20">
        <f>BPU!D185</f>
        <v>0</v>
      </c>
      <c r="E186" s="45">
        <v>100</v>
      </c>
      <c r="F186" s="86">
        <f t="shared" si="2"/>
        <v>0</v>
      </c>
    </row>
    <row r="187" spans="1:6" x14ac:dyDescent="0.2">
      <c r="A187" s="21" t="s">
        <v>295</v>
      </c>
      <c r="B187" s="22" t="s">
        <v>554</v>
      </c>
      <c r="C187" s="53" t="s">
        <v>594</v>
      </c>
      <c r="D187" s="20">
        <f>BPU!D186</f>
        <v>0</v>
      </c>
      <c r="E187" s="45">
        <v>30</v>
      </c>
      <c r="F187" s="86">
        <f t="shared" si="2"/>
        <v>0</v>
      </c>
    </row>
    <row r="188" spans="1:6" x14ac:dyDescent="0.2">
      <c r="A188" s="21" t="s">
        <v>296</v>
      </c>
      <c r="B188" s="22" t="s">
        <v>555</v>
      </c>
      <c r="C188" s="53" t="s">
        <v>594</v>
      </c>
      <c r="D188" s="20">
        <f>BPU!D187</f>
        <v>0</v>
      </c>
      <c r="E188" s="45">
        <v>50</v>
      </c>
      <c r="F188" s="86">
        <f t="shared" si="2"/>
        <v>0</v>
      </c>
    </row>
    <row r="189" spans="1:6" x14ac:dyDescent="0.2">
      <c r="A189" s="21" t="s">
        <v>297</v>
      </c>
      <c r="B189" s="22" t="s">
        <v>556</v>
      </c>
      <c r="C189" s="53" t="s">
        <v>594</v>
      </c>
      <c r="D189" s="20">
        <f>BPU!D188</f>
        <v>0</v>
      </c>
      <c r="E189" s="45">
        <v>200</v>
      </c>
      <c r="F189" s="86">
        <f t="shared" si="2"/>
        <v>0</v>
      </c>
    </row>
    <row r="190" spans="1:6" x14ac:dyDescent="0.2">
      <c r="A190" s="15" t="s">
        <v>18</v>
      </c>
      <c r="B190" s="16" t="s">
        <v>303</v>
      </c>
      <c r="C190" s="50"/>
      <c r="D190" s="44"/>
      <c r="E190" s="42"/>
      <c r="F190" s="85"/>
    </row>
    <row r="191" spans="1:6" x14ac:dyDescent="0.2">
      <c r="A191" s="21" t="s">
        <v>299</v>
      </c>
      <c r="B191" s="22" t="s">
        <v>304</v>
      </c>
      <c r="C191" s="53" t="s">
        <v>595</v>
      </c>
      <c r="D191" s="20">
        <f>BPU!D190</f>
        <v>0</v>
      </c>
      <c r="E191" s="45">
        <v>150</v>
      </c>
      <c r="F191" s="86">
        <f t="shared" si="2"/>
        <v>0</v>
      </c>
    </row>
    <row r="192" spans="1:6" x14ac:dyDescent="0.2">
      <c r="A192" s="21" t="s">
        <v>300</v>
      </c>
      <c r="B192" s="22" t="s">
        <v>305</v>
      </c>
      <c r="C192" s="53" t="s">
        <v>595</v>
      </c>
      <c r="D192" s="20">
        <f>BPU!D191</f>
        <v>0</v>
      </c>
      <c r="E192" s="45">
        <v>150</v>
      </c>
      <c r="F192" s="86">
        <f t="shared" si="2"/>
        <v>0</v>
      </c>
    </row>
    <row r="193" spans="1:6" x14ac:dyDescent="0.2">
      <c r="A193" s="21" t="s">
        <v>19</v>
      </c>
      <c r="B193" s="22" t="s">
        <v>308</v>
      </c>
      <c r="C193" s="53" t="s">
        <v>594</v>
      </c>
      <c r="D193" s="20">
        <f>BPU!D192</f>
        <v>0</v>
      </c>
      <c r="E193" s="45">
        <v>300</v>
      </c>
      <c r="F193" s="86">
        <f t="shared" si="2"/>
        <v>0</v>
      </c>
    </row>
    <row r="194" spans="1:6" ht="25.5" x14ac:dyDescent="0.2">
      <c r="A194" s="21" t="s">
        <v>20</v>
      </c>
      <c r="B194" s="22" t="s">
        <v>309</v>
      </c>
      <c r="C194" s="53" t="s">
        <v>594</v>
      </c>
      <c r="D194" s="20">
        <f>BPU!D193</f>
        <v>0</v>
      </c>
      <c r="E194" s="45">
        <v>20</v>
      </c>
      <c r="F194" s="86">
        <f t="shared" si="2"/>
        <v>0</v>
      </c>
    </row>
    <row r="195" spans="1:6" ht="25.5" x14ac:dyDescent="0.2">
      <c r="A195" s="21" t="s">
        <v>21</v>
      </c>
      <c r="B195" s="22" t="s">
        <v>306</v>
      </c>
      <c r="C195" s="53" t="s">
        <v>595</v>
      </c>
      <c r="D195" s="20">
        <f>BPU!D194</f>
        <v>0</v>
      </c>
      <c r="E195" s="43">
        <v>10</v>
      </c>
      <c r="F195" s="86">
        <f t="shared" si="2"/>
        <v>0</v>
      </c>
    </row>
    <row r="196" spans="1:6" x14ac:dyDescent="0.2">
      <c r="A196" s="15" t="s">
        <v>22</v>
      </c>
      <c r="B196" s="16" t="s">
        <v>307</v>
      </c>
      <c r="C196" s="50"/>
      <c r="D196" s="44"/>
      <c r="E196" s="42"/>
      <c r="F196" s="85"/>
    </row>
    <row r="197" spans="1:6" x14ac:dyDescent="0.2">
      <c r="A197" s="21" t="s">
        <v>301</v>
      </c>
      <c r="B197" s="22" t="s">
        <v>527</v>
      </c>
      <c r="C197" s="53" t="s">
        <v>594</v>
      </c>
      <c r="D197" s="20">
        <f>BPU!D196</f>
        <v>0</v>
      </c>
      <c r="E197" s="45">
        <v>1000</v>
      </c>
      <c r="F197" s="86">
        <f t="shared" si="2"/>
        <v>0</v>
      </c>
    </row>
    <row r="198" spans="1:6" x14ac:dyDescent="0.2">
      <c r="A198" s="21" t="s">
        <v>302</v>
      </c>
      <c r="B198" s="22" t="s">
        <v>528</v>
      </c>
      <c r="C198" s="53" t="s">
        <v>594</v>
      </c>
      <c r="D198" s="20">
        <f>BPU!D197</f>
        <v>0</v>
      </c>
      <c r="E198" s="45">
        <v>150</v>
      </c>
      <c r="F198" s="86">
        <f t="shared" si="2"/>
        <v>0</v>
      </c>
    </row>
    <row r="199" spans="1:6" x14ac:dyDescent="0.2">
      <c r="A199" s="21" t="s">
        <v>23</v>
      </c>
      <c r="B199" s="22" t="s">
        <v>317</v>
      </c>
      <c r="C199" s="53" t="s">
        <v>594</v>
      </c>
      <c r="D199" s="20">
        <f>BPU!D198</f>
        <v>0</v>
      </c>
      <c r="E199" s="45">
        <v>200</v>
      </c>
      <c r="F199" s="86">
        <f t="shared" si="2"/>
        <v>0</v>
      </c>
    </row>
    <row r="200" spans="1:6" x14ac:dyDescent="0.2">
      <c r="A200" s="21" t="s">
        <v>310</v>
      </c>
      <c r="B200" s="22" t="s">
        <v>318</v>
      </c>
      <c r="C200" s="53" t="s">
        <v>595</v>
      </c>
      <c r="D200" s="20">
        <f>BPU!D199</f>
        <v>0</v>
      </c>
      <c r="E200" s="45">
        <v>50</v>
      </c>
      <c r="F200" s="86">
        <f t="shared" ref="F200:F263" si="3">SUM(D200*E200)</f>
        <v>0</v>
      </c>
    </row>
    <row r="201" spans="1:6" x14ac:dyDescent="0.2">
      <c r="A201" s="21" t="s">
        <v>311</v>
      </c>
      <c r="B201" s="22" t="s">
        <v>319</v>
      </c>
      <c r="C201" s="53" t="s">
        <v>595</v>
      </c>
      <c r="D201" s="20">
        <f>BPU!D200</f>
        <v>0</v>
      </c>
      <c r="E201" s="45">
        <v>20</v>
      </c>
      <c r="F201" s="86">
        <f t="shared" si="3"/>
        <v>0</v>
      </c>
    </row>
    <row r="202" spans="1:6" x14ac:dyDescent="0.2">
      <c r="A202" s="21" t="s">
        <v>312</v>
      </c>
      <c r="B202" s="22" t="s">
        <v>320</v>
      </c>
      <c r="C202" s="53" t="s">
        <v>595</v>
      </c>
      <c r="D202" s="20">
        <f>BPU!D201</f>
        <v>0</v>
      </c>
      <c r="E202" s="45">
        <v>150</v>
      </c>
      <c r="F202" s="86">
        <f t="shared" si="3"/>
        <v>0</v>
      </c>
    </row>
    <row r="203" spans="1:6" x14ac:dyDescent="0.2">
      <c r="A203" s="21" t="s">
        <v>313</v>
      </c>
      <c r="B203" s="22" t="s">
        <v>324</v>
      </c>
      <c r="C203" s="53" t="s">
        <v>594</v>
      </c>
      <c r="D203" s="20">
        <f>BPU!D202</f>
        <v>0</v>
      </c>
      <c r="E203" s="45">
        <v>1000</v>
      </c>
      <c r="F203" s="86">
        <f t="shared" si="3"/>
        <v>0</v>
      </c>
    </row>
    <row r="204" spans="1:6" x14ac:dyDescent="0.2">
      <c r="A204" s="21" t="s">
        <v>314</v>
      </c>
      <c r="B204" s="22" t="s">
        <v>321</v>
      </c>
      <c r="C204" s="53" t="s">
        <v>594</v>
      </c>
      <c r="D204" s="20">
        <f>BPU!D203</f>
        <v>0</v>
      </c>
      <c r="E204" s="45">
        <v>20</v>
      </c>
      <c r="F204" s="86">
        <f t="shared" si="3"/>
        <v>0</v>
      </c>
    </row>
    <row r="205" spans="1:6" ht="25.5" x14ac:dyDescent="0.2">
      <c r="A205" s="21" t="s">
        <v>315</v>
      </c>
      <c r="B205" s="22" t="s">
        <v>322</v>
      </c>
      <c r="C205" s="53" t="s">
        <v>594</v>
      </c>
      <c r="D205" s="20">
        <f>BPU!D204</f>
        <v>0</v>
      </c>
      <c r="E205" s="45">
        <v>2500</v>
      </c>
      <c r="F205" s="86">
        <f t="shared" si="3"/>
        <v>0</v>
      </c>
    </row>
    <row r="206" spans="1:6" x14ac:dyDescent="0.2">
      <c r="A206" s="21" t="s">
        <v>316</v>
      </c>
      <c r="B206" s="22" t="s">
        <v>323</v>
      </c>
      <c r="C206" s="53" t="s">
        <v>595</v>
      </c>
      <c r="D206" s="20">
        <f>BPU!D205</f>
        <v>0</v>
      </c>
      <c r="E206" s="45">
        <v>700</v>
      </c>
      <c r="F206" s="86">
        <f t="shared" si="3"/>
        <v>0</v>
      </c>
    </row>
    <row r="207" spans="1:6" x14ac:dyDescent="0.2">
      <c r="A207" s="25" t="s">
        <v>24</v>
      </c>
      <c r="B207" s="26" t="s">
        <v>612</v>
      </c>
      <c r="C207" s="49"/>
      <c r="D207" s="27"/>
      <c r="E207" s="41"/>
      <c r="F207" s="90"/>
    </row>
    <row r="208" spans="1:6" ht="38.25" x14ac:dyDescent="0.2">
      <c r="A208" s="21" t="s">
        <v>60</v>
      </c>
      <c r="B208" s="22" t="s">
        <v>156</v>
      </c>
      <c r="C208" s="53" t="s">
        <v>595</v>
      </c>
      <c r="D208" s="20">
        <f>BPU!D207</f>
        <v>0</v>
      </c>
      <c r="E208" s="45">
        <v>1300</v>
      </c>
      <c r="F208" s="86">
        <f t="shared" si="3"/>
        <v>0</v>
      </c>
    </row>
    <row r="209" spans="1:6" ht="25.5" x14ac:dyDescent="0.2">
      <c r="A209" s="15" t="s">
        <v>25</v>
      </c>
      <c r="B209" s="16" t="s">
        <v>371</v>
      </c>
      <c r="C209" s="50"/>
      <c r="D209" s="44"/>
      <c r="E209" s="42"/>
      <c r="F209" s="85"/>
    </row>
    <row r="210" spans="1:6" x14ac:dyDescent="0.2">
      <c r="A210" s="21" t="s">
        <v>375</v>
      </c>
      <c r="B210" s="22" t="s">
        <v>557</v>
      </c>
      <c r="C210" s="53" t="s">
        <v>595</v>
      </c>
      <c r="D210" s="20">
        <f>BPU!D209</f>
        <v>0</v>
      </c>
      <c r="E210" s="45">
        <v>250</v>
      </c>
      <c r="F210" s="86">
        <f t="shared" si="3"/>
        <v>0</v>
      </c>
    </row>
    <row r="211" spans="1:6" x14ac:dyDescent="0.2">
      <c r="A211" s="21" t="s">
        <v>376</v>
      </c>
      <c r="B211" s="22" t="s">
        <v>372</v>
      </c>
      <c r="C211" s="53" t="s">
        <v>595</v>
      </c>
      <c r="D211" s="20">
        <f>BPU!D210</f>
        <v>0</v>
      </c>
      <c r="E211" s="45">
        <v>100</v>
      </c>
      <c r="F211" s="86">
        <f t="shared" si="3"/>
        <v>0</v>
      </c>
    </row>
    <row r="212" spans="1:6" ht="25.5" x14ac:dyDescent="0.2">
      <c r="A212" s="21" t="s">
        <v>26</v>
      </c>
      <c r="B212" s="22" t="s">
        <v>336</v>
      </c>
      <c r="C212" s="53" t="s">
        <v>595</v>
      </c>
      <c r="D212" s="20">
        <f>BPU!D211</f>
        <v>0</v>
      </c>
      <c r="E212" s="45">
        <v>100</v>
      </c>
      <c r="F212" s="86">
        <f t="shared" si="3"/>
        <v>0</v>
      </c>
    </row>
    <row r="213" spans="1:6" ht="38.25" x14ac:dyDescent="0.2">
      <c r="A213" s="15" t="s">
        <v>27</v>
      </c>
      <c r="B213" s="16" t="s">
        <v>370</v>
      </c>
      <c r="C213" s="52"/>
      <c r="D213" s="44"/>
      <c r="E213" s="42"/>
      <c r="F213" s="85"/>
    </row>
    <row r="214" spans="1:6" x14ac:dyDescent="0.2">
      <c r="A214" s="21" t="s">
        <v>445</v>
      </c>
      <c r="B214" s="22" t="s">
        <v>437</v>
      </c>
      <c r="C214" s="53" t="s">
        <v>595</v>
      </c>
      <c r="D214" s="20">
        <f>BPU!D213</f>
        <v>0</v>
      </c>
      <c r="E214" s="45">
        <v>150</v>
      </c>
      <c r="F214" s="86">
        <f t="shared" si="3"/>
        <v>0</v>
      </c>
    </row>
    <row r="215" spans="1:6" x14ac:dyDescent="0.2">
      <c r="A215" s="21" t="s">
        <v>446</v>
      </c>
      <c r="B215" s="22" t="s">
        <v>438</v>
      </c>
      <c r="C215" s="53" t="s">
        <v>595</v>
      </c>
      <c r="D215" s="20">
        <f>BPU!D214</f>
        <v>0</v>
      </c>
      <c r="E215" s="45">
        <v>200</v>
      </c>
      <c r="F215" s="86">
        <f t="shared" si="3"/>
        <v>0</v>
      </c>
    </row>
    <row r="216" spans="1:6" x14ac:dyDescent="0.2">
      <c r="A216" s="21" t="s">
        <v>447</v>
      </c>
      <c r="B216" s="22" t="s">
        <v>439</v>
      </c>
      <c r="C216" s="53" t="s">
        <v>595</v>
      </c>
      <c r="D216" s="20">
        <f>BPU!D215</f>
        <v>0</v>
      </c>
      <c r="E216" s="45">
        <v>200</v>
      </c>
      <c r="F216" s="86">
        <f t="shared" si="3"/>
        <v>0</v>
      </c>
    </row>
    <row r="217" spans="1:6" ht="25.5" x14ac:dyDescent="0.2">
      <c r="A217" s="21" t="s">
        <v>28</v>
      </c>
      <c r="B217" s="22" t="s">
        <v>367</v>
      </c>
      <c r="C217" s="53" t="s">
        <v>595</v>
      </c>
      <c r="D217" s="20">
        <f>BPU!D216</f>
        <v>0</v>
      </c>
      <c r="E217" s="45">
        <v>200</v>
      </c>
      <c r="F217" s="86">
        <f t="shared" si="3"/>
        <v>0</v>
      </c>
    </row>
    <row r="218" spans="1:6" ht="25.5" x14ac:dyDescent="0.2">
      <c r="A218" s="15" t="s">
        <v>29</v>
      </c>
      <c r="B218" s="16" t="s">
        <v>325</v>
      </c>
      <c r="C218" s="50"/>
      <c r="D218" s="44"/>
      <c r="E218" s="42"/>
      <c r="F218" s="85"/>
    </row>
    <row r="219" spans="1:6" x14ac:dyDescent="0.2">
      <c r="A219" s="21" t="s">
        <v>448</v>
      </c>
      <c r="B219" s="22" t="s">
        <v>326</v>
      </c>
      <c r="C219" s="53" t="s">
        <v>599</v>
      </c>
      <c r="D219" s="20">
        <f>BPU!D218</f>
        <v>0</v>
      </c>
      <c r="E219" s="43">
        <v>5</v>
      </c>
      <c r="F219" s="86">
        <f t="shared" si="3"/>
        <v>0</v>
      </c>
    </row>
    <row r="220" spans="1:6" x14ac:dyDescent="0.2">
      <c r="A220" s="21" t="s">
        <v>449</v>
      </c>
      <c r="B220" s="22" t="s">
        <v>432</v>
      </c>
      <c r="C220" s="53" t="s">
        <v>599</v>
      </c>
      <c r="D220" s="20">
        <f>BPU!D219</f>
        <v>0</v>
      </c>
      <c r="E220" s="43">
        <v>5</v>
      </c>
      <c r="F220" s="86">
        <f t="shared" si="3"/>
        <v>0</v>
      </c>
    </row>
    <row r="221" spans="1:6" x14ac:dyDescent="0.2">
      <c r="A221" s="21" t="s">
        <v>450</v>
      </c>
      <c r="B221" s="22" t="s">
        <v>327</v>
      </c>
      <c r="C221" s="53" t="s">
        <v>599</v>
      </c>
      <c r="D221" s="20">
        <f>BPU!D220</f>
        <v>0</v>
      </c>
      <c r="E221" s="43">
        <v>10</v>
      </c>
      <c r="F221" s="86">
        <f t="shared" si="3"/>
        <v>0</v>
      </c>
    </row>
    <row r="222" spans="1:6" x14ac:dyDescent="0.2">
      <c r="A222" s="21" t="s">
        <v>451</v>
      </c>
      <c r="B222" s="22" t="s">
        <v>328</v>
      </c>
      <c r="C222" s="53" t="s">
        <v>599</v>
      </c>
      <c r="D222" s="20">
        <f>BPU!D221</f>
        <v>0</v>
      </c>
      <c r="E222" s="43">
        <v>5</v>
      </c>
      <c r="F222" s="86">
        <f t="shared" si="3"/>
        <v>0</v>
      </c>
    </row>
    <row r="223" spans="1:6" x14ac:dyDescent="0.2">
      <c r="A223" s="15" t="s">
        <v>30</v>
      </c>
      <c r="B223" s="16" t="s">
        <v>377</v>
      </c>
      <c r="C223" s="52"/>
      <c r="D223" s="44"/>
      <c r="E223" s="42"/>
      <c r="F223" s="85"/>
    </row>
    <row r="224" spans="1:6" x14ac:dyDescent="0.2">
      <c r="A224" s="21" t="s">
        <v>378</v>
      </c>
      <c r="B224" s="22" t="s">
        <v>329</v>
      </c>
      <c r="C224" s="53" t="s">
        <v>599</v>
      </c>
      <c r="D224" s="20">
        <f>BPU!D223</f>
        <v>0</v>
      </c>
      <c r="E224" s="45">
        <v>20</v>
      </c>
      <c r="F224" s="86">
        <f t="shared" si="3"/>
        <v>0</v>
      </c>
    </row>
    <row r="225" spans="1:6" x14ac:dyDescent="0.2">
      <c r="A225" s="21" t="s">
        <v>379</v>
      </c>
      <c r="B225" s="22" t="s">
        <v>330</v>
      </c>
      <c r="C225" s="53" t="s">
        <v>599</v>
      </c>
      <c r="D225" s="20">
        <f>BPU!D224</f>
        <v>0</v>
      </c>
      <c r="E225" s="43">
        <v>5</v>
      </c>
      <c r="F225" s="86">
        <f t="shared" si="3"/>
        <v>0</v>
      </c>
    </row>
    <row r="226" spans="1:6" x14ac:dyDescent="0.2">
      <c r="A226" s="21" t="s">
        <v>31</v>
      </c>
      <c r="B226" s="22" t="s">
        <v>331</v>
      </c>
      <c r="C226" s="53" t="s">
        <v>599</v>
      </c>
      <c r="D226" s="20">
        <f>BPU!D225</f>
        <v>0</v>
      </c>
      <c r="E226" s="43">
        <v>5</v>
      </c>
      <c r="F226" s="86">
        <f t="shared" si="3"/>
        <v>0</v>
      </c>
    </row>
    <row r="227" spans="1:6" ht="25.5" x14ac:dyDescent="0.2">
      <c r="A227" s="21" t="s">
        <v>32</v>
      </c>
      <c r="B227" s="22" t="s">
        <v>433</v>
      </c>
      <c r="C227" s="53" t="s">
        <v>599</v>
      </c>
      <c r="D227" s="20">
        <f>BPU!D226</f>
        <v>0</v>
      </c>
      <c r="E227" s="43">
        <v>5</v>
      </c>
      <c r="F227" s="86">
        <f t="shared" si="3"/>
        <v>0</v>
      </c>
    </row>
    <row r="228" spans="1:6" ht="25.5" x14ac:dyDescent="0.2">
      <c r="A228" s="21" t="s">
        <v>33</v>
      </c>
      <c r="B228" s="22" t="s">
        <v>332</v>
      </c>
      <c r="C228" s="53" t="s">
        <v>594</v>
      </c>
      <c r="D228" s="20">
        <f>BPU!D227</f>
        <v>0</v>
      </c>
      <c r="E228" s="43">
        <v>50</v>
      </c>
      <c r="F228" s="86">
        <f t="shared" si="3"/>
        <v>0</v>
      </c>
    </row>
    <row r="229" spans="1:6" x14ac:dyDescent="0.2">
      <c r="A229" s="21" t="s">
        <v>34</v>
      </c>
      <c r="B229" s="22" t="s">
        <v>335</v>
      </c>
      <c r="C229" s="53" t="s">
        <v>595</v>
      </c>
      <c r="D229" s="20">
        <f>BPU!D228</f>
        <v>0</v>
      </c>
      <c r="E229" s="43">
        <v>5</v>
      </c>
      <c r="F229" s="86">
        <f t="shared" si="3"/>
        <v>0</v>
      </c>
    </row>
    <row r="230" spans="1:6" ht="38.25" x14ac:dyDescent="0.2">
      <c r="A230" s="15" t="s">
        <v>35</v>
      </c>
      <c r="B230" s="16" t="s">
        <v>333</v>
      </c>
      <c r="C230" s="50"/>
      <c r="D230" s="44"/>
      <c r="E230" s="42"/>
      <c r="F230" s="85"/>
    </row>
    <row r="231" spans="1:6" x14ac:dyDescent="0.2">
      <c r="A231" s="21" t="s">
        <v>452</v>
      </c>
      <c r="B231" s="22" t="s">
        <v>334</v>
      </c>
      <c r="C231" s="53" t="s">
        <v>595</v>
      </c>
      <c r="D231" s="20">
        <f>BPU!D230</f>
        <v>0</v>
      </c>
      <c r="E231" s="45">
        <v>100</v>
      </c>
      <c r="F231" s="86">
        <f t="shared" si="3"/>
        <v>0</v>
      </c>
    </row>
    <row r="232" spans="1:6" x14ac:dyDescent="0.2">
      <c r="A232" s="21" t="s">
        <v>453</v>
      </c>
      <c r="B232" s="22" t="s">
        <v>434</v>
      </c>
      <c r="C232" s="53" t="s">
        <v>595</v>
      </c>
      <c r="D232" s="20">
        <f>BPU!D231</f>
        <v>0</v>
      </c>
      <c r="E232" s="43">
        <v>10</v>
      </c>
      <c r="F232" s="86">
        <f t="shared" si="3"/>
        <v>0</v>
      </c>
    </row>
    <row r="233" spans="1:6" x14ac:dyDescent="0.2">
      <c r="A233" s="21" t="s">
        <v>454</v>
      </c>
      <c r="B233" s="22" t="s">
        <v>435</v>
      </c>
      <c r="C233" s="53" t="s">
        <v>595</v>
      </c>
      <c r="D233" s="20">
        <f>BPU!D232</f>
        <v>0</v>
      </c>
      <c r="E233" s="45">
        <v>50</v>
      </c>
      <c r="F233" s="86">
        <f t="shared" si="3"/>
        <v>0</v>
      </c>
    </row>
    <row r="234" spans="1:6" x14ac:dyDescent="0.2">
      <c r="A234" s="21" t="s">
        <v>455</v>
      </c>
      <c r="B234" s="22" t="s">
        <v>436</v>
      </c>
      <c r="C234" s="53" t="s">
        <v>595</v>
      </c>
      <c r="D234" s="20">
        <f>BPU!D233</f>
        <v>0</v>
      </c>
      <c r="E234" s="45">
        <v>50</v>
      </c>
      <c r="F234" s="86">
        <f t="shared" si="3"/>
        <v>0</v>
      </c>
    </row>
    <row r="235" spans="1:6" ht="25.5" x14ac:dyDescent="0.2">
      <c r="A235" s="21" t="s">
        <v>36</v>
      </c>
      <c r="B235" s="22" t="s">
        <v>373</v>
      </c>
      <c r="C235" s="53" t="s">
        <v>586</v>
      </c>
      <c r="D235" s="20">
        <f>BPU!D234</f>
        <v>0</v>
      </c>
      <c r="E235" s="45">
        <v>30</v>
      </c>
      <c r="F235" s="86">
        <f t="shared" si="3"/>
        <v>0</v>
      </c>
    </row>
    <row r="236" spans="1:6" ht="25.5" x14ac:dyDescent="0.2">
      <c r="A236" s="21" t="s">
        <v>37</v>
      </c>
      <c r="B236" s="22" t="s">
        <v>374</v>
      </c>
      <c r="C236" s="53" t="s">
        <v>586</v>
      </c>
      <c r="D236" s="20">
        <f>BPU!D235</f>
        <v>0</v>
      </c>
      <c r="E236" s="45">
        <v>20</v>
      </c>
      <c r="F236" s="86">
        <f t="shared" si="3"/>
        <v>0</v>
      </c>
    </row>
    <row r="237" spans="1:6" ht="25.5" x14ac:dyDescent="0.2">
      <c r="A237" s="15" t="s">
        <v>38</v>
      </c>
      <c r="B237" s="16" t="s">
        <v>339</v>
      </c>
      <c r="C237" s="50"/>
      <c r="D237" s="44"/>
      <c r="E237" s="42"/>
      <c r="F237" s="85"/>
    </row>
    <row r="238" spans="1:6" x14ac:dyDescent="0.2">
      <c r="A238" s="21" t="s">
        <v>380</v>
      </c>
      <c r="B238" s="22" t="s">
        <v>340</v>
      </c>
      <c r="C238" s="53" t="s">
        <v>595</v>
      </c>
      <c r="D238" s="20">
        <f>BPU!D237</f>
        <v>0</v>
      </c>
      <c r="E238" s="45">
        <v>10</v>
      </c>
      <c r="F238" s="86">
        <f t="shared" si="3"/>
        <v>0</v>
      </c>
    </row>
    <row r="239" spans="1:6" x14ac:dyDescent="0.2">
      <c r="A239" s="21" t="s">
        <v>381</v>
      </c>
      <c r="B239" s="22" t="s">
        <v>341</v>
      </c>
      <c r="C239" s="53" t="s">
        <v>595</v>
      </c>
      <c r="D239" s="20">
        <f>BPU!D238</f>
        <v>0</v>
      </c>
      <c r="E239" s="43">
        <v>10</v>
      </c>
      <c r="F239" s="86">
        <f t="shared" si="3"/>
        <v>0</v>
      </c>
    </row>
    <row r="240" spans="1:6" x14ac:dyDescent="0.2">
      <c r="A240" s="21" t="s">
        <v>382</v>
      </c>
      <c r="B240" s="22" t="s">
        <v>342</v>
      </c>
      <c r="C240" s="53" t="s">
        <v>595</v>
      </c>
      <c r="D240" s="20">
        <f>BPU!D239</f>
        <v>0</v>
      </c>
      <c r="E240" s="43">
        <v>10</v>
      </c>
      <c r="F240" s="86">
        <f t="shared" si="3"/>
        <v>0</v>
      </c>
    </row>
    <row r="241" spans="1:6" x14ac:dyDescent="0.2">
      <c r="A241" s="21" t="s">
        <v>456</v>
      </c>
      <c r="B241" s="22" t="s">
        <v>343</v>
      </c>
      <c r="C241" s="53" t="s">
        <v>595</v>
      </c>
      <c r="D241" s="20">
        <f>BPU!D240</f>
        <v>0</v>
      </c>
      <c r="E241" s="45">
        <v>150</v>
      </c>
      <c r="F241" s="86">
        <f t="shared" si="3"/>
        <v>0</v>
      </c>
    </row>
    <row r="242" spans="1:6" x14ac:dyDescent="0.2">
      <c r="A242" s="21" t="s">
        <v>457</v>
      </c>
      <c r="B242" s="22" t="s">
        <v>440</v>
      </c>
      <c r="C242" s="53" t="s">
        <v>595</v>
      </c>
      <c r="D242" s="20">
        <f>BPU!D241</f>
        <v>0</v>
      </c>
      <c r="E242" s="45">
        <v>60</v>
      </c>
      <c r="F242" s="86">
        <f t="shared" si="3"/>
        <v>0</v>
      </c>
    </row>
    <row r="243" spans="1:6" x14ac:dyDescent="0.2">
      <c r="A243" s="21" t="s">
        <v>458</v>
      </c>
      <c r="B243" s="22" t="s">
        <v>441</v>
      </c>
      <c r="C243" s="53" t="s">
        <v>595</v>
      </c>
      <c r="D243" s="20">
        <f>BPU!D242</f>
        <v>0</v>
      </c>
      <c r="E243" s="45">
        <v>300</v>
      </c>
      <c r="F243" s="86">
        <f t="shared" si="3"/>
        <v>0</v>
      </c>
    </row>
    <row r="244" spans="1:6" x14ac:dyDescent="0.2">
      <c r="A244" s="21" t="s">
        <v>459</v>
      </c>
      <c r="B244" s="22" t="s">
        <v>344</v>
      </c>
      <c r="C244" s="53" t="s">
        <v>595</v>
      </c>
      <c r="D244" s="20">
        <f>BPU!D243</f>
        <v>0</v>
      </c>
      <c r="E244" s="45">
        <v>100</v>
      </c>
      <c r="F244" s="86">
        <f t="shared" si="3"/>
        <v>0</v>
      </c>
    </row>
    <row r="245" spans="1:6" x14ac:dyDescent="0.2">
      <c r="A245" s="21" t="s">
        <v>460</v>
      </c>
      <c r="B245" s="22" t="s">
        <v>345</v>
      </c>
      <c r="C245" s="53" t="s">
        <v>595</v>
      </c>
      <c r="D245" s="20">
        <f>BPU!D244</f>
        <v>0</v>
      </c>
      <c r="E245" s="43">
        <v>10</v>
      </c>
      <c r="F245" s="86">
        <f t="shared" si="3"/>
        <v>0</v>
      </c>
    </row>
    <row r="246" spans="1:6" x14ac:dyDescent="0.2">
      <c r="A246" s="21" t="s">
        <v>461</v>
      </c>
      <c r="B246" s="22" t="s">
        <v>442</v>
      </c>
      <c r="C246" s="53" t="s">
        <v>595</v>
      </c>
      <c r="D246" s="20">
        <f>BPU!D245</f>
        <v>0</v>
      </c>
      <c r="E246" s="43">
        <v>10</v>
      </c>
      <c r="F246" s="86">
        <f t="shared" si="3"/>
        <v>0</v>
      </c>
    </row>
    <row r="247" spans="1:6" x14ac:dyDescent="0.2">
      <c r="A247" s="21" t="s">
        <v>462</v>
      </c>
      <c r="B247" s="22" t="s">
        <v>443</v>
      </c>
      <c r="C247" s="53" t="s">
        <v>595</v>
      </c>
      <c r="D247" s="20">
        <f>BPU!D246</f>
        <v>0</v>
      </c>
      <c r="E247" s="43">
        <v>10</v>
      </c>
      <c r="F247" s="86">
        <f t="shared" si="3"/>
        <v>0</v>
      </c>
    </row>
    <row r="248" spans="1:6" x14ac:dyDescent="0.2">
      <c r="A248" s="21" t="s">
        <v>61</v>
      </c>
      <c r="B248" s="22" t="s">
        <v>346</v>
      </c>
      <c r="C248" s="53" t="s">
        <v>586</v>
      </c>
      <c r="D248" s="20">
        <f>BPU!D247</f>
        <v>0</v>
      </c>
      <c r="E248" s="45">
        <v>30</v>
      </c>
      <c r="F248" s="86">
        <f t="shared" si="3"/>
        <v>0</v>
      </c>
    </row>
    <row r="249" spans="1:6" ht="25.5" x14ac:dyDescent="0.2">
      <c r="A249" s="21" t="s">
        <v>62</v>
      </c>
      <c r="B249" s="22" t="s">
        <v>347</v>
      </c>
      <c r="C249" s="53" t="s">
        <v>586</v>
      </c>
      <c r="D249" s="20">
        <f>BPU!D248</f>
        <v>0</v>
      </c>
      <c r="E249" s="45">
        <v>10</v>
      </c>
      <c r="F249" s="86">
        <f t="shared" si="3"/>
        <v>0</v>
      </c>
    </row>
    <row r="250" spans="1:6" ht="51" x14ac:dyDescent="0.2">
      <c r="A250" s="21" t="s">
        <v>63</v>
      </c>
      <c r="B250" s="22" t="s">
        <v>363</v>
      </c>
      <c r="C250" s="53" t="s">
        <v>595</v>
      </c>
      <c r="D250" s="20">
        <f>BPU!D249</f>
        <v>0</v>
      </c>
      <c r="E250" s="45">
        <v>10</v>
      </c>
      <c r="F250" s="86">
        <f t="shared" si="3"/>
        <v>0</v>
      </c>
    </row>
    <row r="251" spans="1:6" ht="63.75" x14ac:dyDescent="0.2">
      <c r="A251" s="21" t="s">
        <v>64</v>
      </c>
      <c r="B251" s="22" t="s">
        <v>369</v>
      </c>
      <c r="C251" s="53" t="s">
        <v>595</v>
      </c>
      <c r="D251" s="20">
        <f>BPU!D250</f>
        <v>0</v>
      </c>
      <c r="E251" s="45">
        <v>120</v>
      </c>
      <c r="F251" s="86">
        <f t="shared" si="3"/>
        <v>0</v>
      </c>
    </row>
    <row r="252" spans="1:6" ht="25.5" x14ac:dyDescent="0.2">
      <c r="A252" s="15" t="s">
        <v>65</v>
      </c>
      <c r="B252" s="16" t="s">
        <v>444</v>
      </c>
      <c r="C252" s="50"/>
      <c r="D252" s="44"/>
      <c r="E252" s="42"/>
      <c r="F252" s="85"/>
    </row>
    <row r="253" spans="1:6" x14ac:dyDescent="0.2">
      <c r="A253" s="21" t="s">
        <v>383</v>
      </c>
      <c r="B253" s="22" t="s">
        <v>348</v>
      </c>
      <c r="C253" s="53" t="s">
        <v>586</v>
      </c>
      <c r="D253" s="20">
        <f>BPU!D252</f>
        <v>0</v>
      </c>
      <c r="E253" s="43">
        <v>1</v>
      </c>
      <c r="F253" s="86">
        <f t="shared" si="3"/>
        <v>0</v>
      </c>
    </row>
    <row r="254" spans="1:6" x14ac:dyDescent="0.2">
      <c r="A254" s="21" t="s">
        <v>384</v>
      </c>
      <c r="B254" s="22" t="s">
        <v>349</v>
      </c>
      <c r="C254" s="53" t="s">
        <v>586</v>
      </c>
      <c r="D254" s="20">
        <f>BPU!D253</f>
        <v>0</v>
      </c>
      <c r="E254" s="43">
        <v>1</v>
      </c>
      <c r="F254" s="86">
        <f t="shared" si="3"/>
        <v>0</v>
      </c>
    </row>
    <row r="255" spans="1:6" x14ac:dyDescent="0.2">
      <c r="A255" s="21" t="s">
        <v>385</v>
      </c>
      <c r="B255" s="22" t="s">
        <v>350</v>
      </c>
      <c r="C255" s="53" t="s">
        <v>586</v>
      </c>
      <c r="D255" s="20">
        <f>BPU!D254</f>
        <v>0</v>
      </c>
      <c r="E255" s="45">
        <v>10</v>
      </c>
      <c r="F255" s="86">
        <f t="shared" si="3"/>
        <v>0</v>
      </c>
    </row>
    <row r="256" spans="1:6" ht="38.25" x14ac:dyDescent="0.2">
      <c r="A256" s="21" t="s">
        <v>66</v>
      </c>
      <c r="B256" s="22" t="s">
        <v>364</v>
      </c>
      <c r="C256" s="53" t="s">
        <v>586</v>
      </c>
      <c r="D256" s="20">
        <f>BPU!D255</f>
        <v>0</v>
      </c>
      <c r="E256" s="45">
        <v>5</v>
      </c>
      <c r="F256" s="86">
        <f t="shared" si="3"/>
        <v>0</v>
      </c>
    </row>
    <row r="257" spans="1:6" x14ac:dyDescent="0.2">
      <c r="A257" s="15" t="s">
        <v>67</v>
      </c>
      <c r="B257" s="16" t="s">
        <v>351</v>
      </c>
      <c r="C257" s="50"/>
      <c r="D257" s="44"/>
      <c r="E257" s="42"/>
      <c r="F257" s="85"/>
    </row>
    <row r="258" spans="1:6" x14ac:dyDescent="0.2">
      <c r="A258" s="21" t="s">
        <v>463</v>
      </c>
      <c r="B258" s="22" t="s">
        <v>352</v>
      </c>
      <c r="C258" s="53" t="s">
        <v>586</v>
      </c>
      <c r="D258" s="20">
        <f>BPU!D257</f>
        <v>0</v>
      </c>
      <c r="E258" s="45">
        <v>5</v>
      </c>
      <c r="F258" s="86">
        <f t="shared" si="3"/>
        <v>0</v>
      </c>
    </row>
    <row r="259" spans="1:6" x14ac:dyDescent="0.2">
      <c r="A259" s="21" t="s">
        <v>464</v>
      </c>
      <c r="B259" s="22" t="s">
        <v>353</v>
      </c>
      <c r="C259" s="53" t="s">
        <v>586</v>
      </c>
      <c r="D259" s="20">
        <f>BPU!D258</f>
        <v>0</v>
      </c>
      <c r="E259" s="43">
        <v>5</v>
      </c>
      <c r="F259" s="86">
        <f t="shared" si="3"/>
        <v>0</v>
      </c>
    </row>
    <row r="260" spans="1:6" x14ac:dyDescent="0.2">
      <c r="A260" s="21" t="s">
        <v>465</v>
      </c>
      <c r="B260" s="22" t="s">
        <v>354</v>
      </c>
      <c r="C260" s="53" t="s">
        <v>586</v>
      </c>
      <c r="D260" s="20">
        <f>BPU!D259</f>
        <v>0</v>
      </c>
      <c r="E260" s="45">
        <v>5</v>
      </c>
      <c r="F260" s="86">
        <f t="shared" si="3"/>
        <v>0</v>
      </c>
    </row>
    <row r="261" spans="1:6" ht="38.25" x14ac:dyDescent="0.2">
      <c r="A261" s="15" t="s">
        <v>68</v>
      </c>
      <c r="B261" s="16" t="s">
        <v>355</v>
      </c>
      <c r="C261" s="52"/>
      <c r="D261" s="44"/>
      <c r="E261" s="42"/>
      <c r="F261" s="85"/>
    </row>
    <row r="262" spans="1:6" x14ac:dyDescent="0.2">
      <c r="A262" s="21" t="s">
        <v>466</v>
      </c>
      <c r="B262" s="22" t="s">
        <v>352</v>
      </c>
      <c r="C262" s="53" t="s">
        <v>586</v>
      </c>
      <c r="D262" s="20">
        <f>BPU!D261</f>
        <v>0</v>
      </c>
      <c r="E262" s="43">
        <v>1</v>
      </c>
      <c r="F262" s="86">
        <f t="shared" si="3"/>
        <v>0</v>
      </c>
    </row>
    <row r="263" spans="1:6" x14ac:dyDescent="0.2">
      <c r="A263" s="21" t="s">
        <v>467</v>
      </c>
      <c r="B263" s="22" t="s">
        <v>353</v>
      </c>
      <c r="C263" s="53" t="s">
        <v>586</v>
      </c>
      <c r="D263" s="20">
        <f>BPU!D262</f>
        <v>0</v>
      </c>
      <c r="E263" s="43">
        <v>5</v>
      </c>
      <c r="F263" s="86">
        <f t="shared" si="3"/>
        <v>0</v>
      </c>
    </row>
    <row r="264" spans="1:6" x14ac:dyDescent="0.2">
      <c r="A264" s="21" t="s">
        <v>468</v>
      </c>
      <c r="B264" s="22" t="s">
        <v>356</v>
      </c>
      <c r="C264" s="53" t="s">
        <v>586</v>
      </c>
      <c r="D264" s="20">
        <f>BPU!D263</f>
        <v>0</v>
      </c>
      <c r="E264" s="43">
        <v>1</v>
      </c>
      <c r="F264" s="86">
        <f t="shared" ref="F264:F330" si="4">SUM(D264*E264)</f>
        <v>0</v>
      </c>
    </row>
    <row r="265" spans="1:6" x14ac:dyDescent="0.2">
      <c r="A265" s="15" t="s">
        <v>69</v>
      </c>
      <c r="B265" s="16" t="s">
        <v>357</v>
      </c>
      <c r="C265" s="52"/>
      <c r="D265" s="44"/>
      <c r="E265" s="42"/>
      <c r="F265" s="85"/>
    </row>
    <row r="266" spans="1:6" x14ac:dyDescent="0.2">
      <c r="A266" s="21" t="s">
        <v>469</v>
      </c>
      <c r="B266" s="22" t="s">
        <v>352</v>
      </c>
      <c r="C266" s="53" t="s">
        <v>586</v>
      </c>
      <c r="D266" s="20">
        <f>BPU!D265</f>
        <v>0</v>
      </c>
      <c r="E266" s="43">
        <v>1</v>
      </c>
      <c r="F266" s="86">
        <f t="shared" si="4"/>
        <v>0</v>
      </c>
    </row>
    <row r="267" spans="1:6" x14ac:dyDescent="0.2">
      <c r="A267" s="21" t="s">
        <v>470</v>
      </c>
      <c r="B267" s="22" t="s">
        <v>353</v>
      </c>
      <c r="C267" s="53" t="s">
        <v>586</v>
      </c>
      <c r="D267" s="20">
        <f>BPU!D266</f>
        <v>0</v>
      </c>
      <c r="E267" s="43">
        <v>1</v>
      </c>
      <c r="F267" s="86">
        <f t="shared" si="4"/>
        <v>0</v>
      </c>
    </row>
    <row r="268" spans="1:6" x14ac:dyDescent="0.2">
      <c r="A268" s="21" t="s">
        <v>471</v>
      </c>
      <c r="B268" s="22" t="s">
        <v>356</v>
      </c>
      <c r="C268" s="53" t="s">
        <v>586</v>
      </c>
      <c r="D268" s="20">
        <f>BPU!D267</f>
        <v>0</v>
      </c>
      <c r="E268" s="43">
        <v>1</v>
      </c>
      <c r="F268" s="86">
        <f t="shared" si="4"/>
        <v>0</v>
      </c>
    </row>
    <row r="269" spans="1:6" x14ac:dyDescent="0.2">
      <c r="A269" s="15" t="s">
        <v>70</v>
      </c>
      <c r="B269" s="16" t="s">
        <v>358</v>
      </c>
      <c r="C269" s="52"/>
      <c r="D269" s="44"/>
      <c r="E269" s="42"/>
      <c r="F269" s="85"/>
    </row>
    <row r="270" spans="1:6" x14ac:dyDescent="0.2">
      <c r="A270" s="21" t="s">
        <v>472</v>
      </c>
      <c r="B270" s="22" t="s">
        <v>352</v>
      </c>
      <c r="C270" s="53" t="s">
        <v>586</v>
      </c>
      <c r="D270" s="20">
        <f>BPU!D269</f>
        <v>0</v>
      </c>
      <c r="E270" s="43">
        <v>1</v>
      </c>
      <c r="F270" s="86">
        <f t="shared" si="4"/>
        <v>0</v>
      </c>
    </row>
    <row r="271" spans="1:6" x14ac:dyDescent="0.2">
      <c r="A271" s="21" t="s">
        <v>473</v>
      </c>
      <c r="B271" s="22" t="s">
        <v>353</v>
      </c>
      <c r="C271" s="53" t="s">
        <v>586</v>
      </c>
      <c r="D271" s="20">
        <f>BPU!D270</f>
        <v>0</v>
      </c>
      <c r="E271" s="43">
        <v>1</v>
      </c>
      <c r="F271" s="86">
        <f t="shared" si="4"/>
        <v>0</v>
      </c>
    </row>
    <row r="272" spans="1:6" x14ac:dyDescent="0.2">
      <c r="A272" s="21" t="s">
        <v>474</v>
      </c>
      <c r="B272" s="22" t="s">
        <v>359</v>
      </c>
      <c r="C272" s="53" t="s">
        <v>586</v>
      </c>
      <c r="D272" s="20">
        <f>BPU!D271</f>
        <v>0</v>
      </c>
      <c r="E272" s="43">
        <v>1</v>
      </c>
      <c r="F272" s="86">
        <f t="shared" si="4"/>
        <v>0</v>
      </c>
    </row>
    <row r="273" spans="1:6" x14ac:dyDescent="0.2">
      <c r="A273" s="15" t="s">
        <v>386</v>
      </c>
      <c r="B273" s="16" t="s">
        <v>360</v>
      </c>
      <c r="C273" s="52"/>
      <c r="D273" s="44"/>
      <c r="E273" s="42"/>
      <c r="F273" s="85"/>
    </row>
    <row r="274" spans="1:6" x14ac:dyDescent="0.2">
      <c r="A274" s="21" t="s">
        <v>475</v>
      </c>
      <c r="B274" s="22" t="s">
        <v>352</v>
      </c>
      <c r="C274" s="53" t="s">
        <v>586</v>
      </c>
      <c r="D274" s="20">
        <f>BPU!D273</f>
        <v>0</v>
      </c>
      <c r="E274" s="43">
        <v>1</v>
      </c>
      <c r="F274" s="86">
        <f t="shared" si="4"/>
        <v>0</v>
      </c>
    </row>
    <row r="275" spans="1:6" x14ac:dyDescent="0.2">
      <c r="A275" s="21" t="s">
        <v>476</v>
      </c>
      <c r="B275" s="22" t="s">
        <v>353</v>
      </c>
      <c r="C275" s="53" t="s">
        <v>586</v>
      </c>
      <c r="D275" s="20">
        <f>BPU!D274</f>
        <v>0</v>
      </c>
      <c r="E275" s="43">
        <v>1</v>
      </c>
      <c r="F275" s="86">
        <f t="shared" si="4"/>
        <v>0</v>
      </c>
    </row>
    <row r="276" spans="1:6" x14ac:dyDescent="0.2">
      <c r="A276" s="21" t="s">
        <v>477</v>
      </c>
      <c r="B276" s="22" t="s">
        <v>356</v>
      </c>
      <c r="C276" s="53" t="s">
        <v>586</v>
      </c>
      <c r="D276" s="20">
        <f>BPU!D275</f>
        <v>0</v>
      </c>
      <c r="E276" s="43">
        <v>5</v>
      </c>
      <c r="F276" s="86">
        <f t="shared" si="4"/>
        <v>0</v>
      </c>
    </row>
    <row r="277" spans="1:6" ht="38.25" x14ac:dyDescent="0.2">
      <c r="A277" s="21" t="s">
        <v>387</v>
      </c>
      <c r="B277" s="22" t="s">
        <v>338</v>
      </c>
      <c r="C277" s="53" t="s">
        <v>586</v>
      </c>
      <c r="D277" s="20">
        <f>BPU!D276</f>
        <v>0</v>
      </c>
      <c r="E277" s="43">
        <v>1</v>
      </c>
      <c r="F277" s="86">
        <f t="shared" si="4"/>
        <v>0</v>
      </c>
    </row>
    <row r="278" spans="1:6" ht="76.5" x14ac:dyDescent="0.2">
      <c r="A278" s="21" t="s">
        <v>388</v>
      </c>
      <c r="B278" s="22" t="s">
        <v>368</v>
      </c>
      <c r="C278" s="53" t="s">
        <v>586</v>
      </c>
      <c r="D278" s="20">
        <f>BPU!D277</f>
        <v>0</v>
      </c>
      <c r="E278" s="43">
        <v>1</v>
      </c>
      <c r="F278" s="86">
        <f t="shared" si="4"/>
        <v>0</v>
      </c>
    </row>
    <row r="279" spans="1:6" ht="63.75" x14ac:dyDescent="0.2">
      <c r="A279" s="21" t="s">
        <v>389</v>
      </c>
      <c r="B279" s="22" t="s">
        <v>366</v>
      </c>
      <c r="C279" s="53" t="s">
        <v>586</v>
      </c>
      <c r="D279" s="20">
        <f>BPU!D278</f>
        <v>0</v>
      </c>
      <c r="E279" s="43">
        <v>10</v>
      </c>
      <c r="F279" s="86">
        <f t="shared" si="4"/>
        <v>0</v>
      </c>
    </row>
    <row r="280" spans="1:6" ht="25.5" x14ac:dyDescent="0.2">
      <c r="A280" s="21" t="s">
        <v>390</v>
      </c>
      <c r="B280" s="22" t="s">
        <v>337</v>
      </c>
      <c r="C280" s="53" t="s">
        <v>595</v>
      </c>
      <c r="D280" s="20">
        <f>BPU!D279</f>
        <v>0</v>
      </c>
      <c r="E280" s="43">
        <v>1</v>
      </c>
      <c r="F280" s="86">
        <f t="shared" si="4"/>
        <v>0</v>
      </c>
    </row>
    <row r="281" spans="1:6" ht="25.5" x14ac:dyDescent="0.2">
      <c r="A281" s="21" t="s">
        <v>391</v>
      </c>
      <c r="B281" s="22" t="s">
        <v>361</v>
      </c>
      <c r="C281" s="53" t="s">
        <v>595</v>
      </c>
      <c r="D281" s="20">
        <f>BPU!D280</f>
        <v>0</v>
      </c>
      <c r="E281" s="43">
        <v>1</v>
      </c>
      <c r="F281" s="86">
        <f t="shared" si="4"/>
        <v>0</v>
      </c>
    </row>
    <row r="282" spans="1:6" ht="51" x14ac:dyDescent="0.2">
      <c r="A282" s="21" t="s">
        <v>392</v>
      </c>
      <c r="B282" s="22" t="s">
        <v>519</v>
      </c>
      <c r="C282" s="53" t="s">
        <v>595</v>
      </c>
      <c r="D282" s="20">
        <f>BPU!D281</f>
        <v>0</v>
      </c>
      <c r="E282" s="43">
        <v>30</v>
      </c>
      <c r="F282" s="86">
        <f t="shared" si="4"/>
        <v>0</v>
      </c>
    </row>
    <row r="283" spans="1:6" ht="38.25" x14ac:dyDescent="0.2">
      <c r="A283" s="21" t="s">
        <v>393</v>
      </c>
      <c r="B283" s="22" t="s">
        <v>362</v>
      </c>
      <c r="C283" s="53" t="s">
        <v>594</v>
      </c>
      <c r="D283" s="20">
        <f>BPU!D282</f>
        <v>0</v>
      </c>
      <c r="E283" s="43">
        <v>1</v>
      </c>
      <c r="F283" s="86">
        <f t="shared" si="4"/>
        <v>0</v>
      </c>
    </row>
    <row r="284" spans="1:6" ht="25.5" x14ac:dyDescent="0.2">
      <c r="A284" s="21" t="s">
        <v>478</v>
      </c>
      <c r="B284" s="22" t="s">
        <v>365</v>
      </c>
      <c r="C284" s="53" t="s">
        <v>586</v>
      </c>
      <c r="D284" s="20">
        <f>BPU!D283</f>
        <v>0</v>
      </c>
      <c r="E284" s="43">
        <v>5</v>
      </c>
      <c r="F284" s="86">
        <f t="shared" si="4"/>
        <v>0</v>
      </c>
    </row>
    <row r="285" spans="1:6" x14ac:dyDescent="0.2">
      <c r="A285" s="21" t="s">
        <v>490</v>
      </c>
      <c r="B285" s="22" t="s">
        <v>408</v>
      </c>
      <c r="C285" s="53" t="s">
        <v>594</v>
      </c>
      <c r="D285" s="20">
        <f>BPU!D284</f>
        <v>0</v>
      </c>
      <c r="E285" s="43">
        <v>100</v>
      </c>
      <c r="F285" s="86">
        <f t="shared" si="4"/>
        <v>0</v>
      </c>
    </row>
    <row r="286" spans="1:6" x14ac:dyDescent="0.2">
      <c r="A286" s="25" t="s">
        <v>71</v>
      </c>
      <c r="B286" s="26" t="s">
        <v>606</v>
      </c>
      <c r="C286" s="49"/>
      <c r="D286" s="27"/>
      <c r="E286" s="41"/>
      <c r="F286" s="90">
        <f t="shared" si="4"/>
        <v>0</v>
      </c>
    </row>
    <row r="287" spans="1:6" x14ac:dyDescent="0.2">
      <c r="A287" s="21" t="s">
        <v>72</v>
      </c>
      <c r="B287" s="22" t="s">
        <v>407</v>
      </c>
      <c r="C287" s="53" t="s">
        <v>586</v>
      </c>
      <c r="D287" s="20">
        <f>BPU!D286</f>
        <v>0</v>
      </c>
      <c r="E287" s="45">
        <v>200</v>
      </c>
      <c r="F287" s="86">
        <f t="shared" si="4"/>
        <v>0</v>
      </c>
    </row>
    <row r="288" spans="1:6" x14ac:dyDescent="0.2">
      <c r="A288" s="21" t="s">
        <v>73</v>
      </c>
      <c r="B288" s="22" t="s">
        <v>394</v>
      </c>
      <c r="C288" s="53" t="s">
        <v>600</v>
      </c>
      <c r="D288" s="20">
        <f>BPU!D287</f>
        <v>0</v>
      </c>
      <c r="E288" s="45">
        <v>7000</v>
      </c>
      <c r="F288" s="86">
        <f t="shared" si="4"/>
        <v>0</v>
      </c>
    </row>
    <row r="289" spans="1:6" x14ac:dyDescent="0.2">
      <c r="A289" s="21" t="s">
        <v>74</v>
      </c>
      <c r="B289" s="22" t="s">
        <v>399</v>
      </c>
      <c r="C289" s="53" t="s">
        <v>600</v>
      </c>
      <c r="D289" s="20">
        <f>BPU!D288</f>
        <v>0</v>
      </c>
      <c r="E289" s="45">
        <v>1000</v>
      </c>
      <c r="F289" s="86">
        <f t="shared" si="4"/>
        <v>0</v>
      </c>
    </row>
    <row r="290" spans="1:6" x14ac:dyDescent="0.2">
      <c r="A290" s="21" t="s">
        <v>409</v>
      </c>
      <c r="B290" s="22" t="s">
        <v>400</v>
      </c>
      <c r="C290" s="53" t="s">
        <v>586</v>
      </c>
      <c r="D290" s="20">
        <f>BPU!D289</f>
        <v>0</v>
      </c>
      <c r="E290" s="43">
        <v>10</v>
      </c>
      <c r="F290" s="86">
        <f t="shared" si="4"/>
        <v>0</v>
      </c>
    </row>
    <row r="291" spans="1:6" ht="25.5" x14ac:dyDescent="0.2">
      <c r="A291" s="15" t="s">
        <v>410</v>
      </c>
      <c r="B291" s="16" t="s">
        <v>426</v>
      </c>
      <c r="C291" s="50"/>
      <c r="D291" s="44"/>
      <c r="E291" s="46"/>
      <c r="F291" s="85"/>
    </row>
    <row r="292" spans="1:6" x14ac:dyDescent="0.2">
      <c r="A292" s="21" t="s">
        <v>479</v>
      </c>
      <c r="B292" s="22" t="s">
        <v>431</v>
      </c>
      <c r="C292" s="53" t="s">
        <v>39</v>
      </c>
      <c r="D292" s="20">
        <f>BPU!D291</f>
        <v>0</v>
      </c>
      <c r="E292" s="45">
        <v>50</v>
      </c>
      <c r="F292" s="86">
        <f t="shared" si="4"/>
        <v>0</v>
      </c>
    </row>
    <row r="293" spans="1:6" x14ac:dyDescent="0.2">
      <c r="A293" s="21" t="s">
        <v>480</v>
      </c>
      <c r="B293" s="22" t="s">
        <v>425</v>
      </c>
      <c r="C293" s="53" t="s">
        <v>39</v>
      </c>
      <c r="D293" s="20">
        <f>BPU!D292</f>
        <v>0</v>
      </c>
      <c r="E293" s="45">
        <v>400</v>
      </c>
      <c r="F293" s="86">
        <f t="shared" si="4"/>
        <v>0</v>
      </c>
    </row>
    <row r="294" spans="1:6" x14ac:dyDescent="0.2">
      <c r="A294" s="21" t="s">
        <v>481</v>
      </c>
      <c r="B294" s="22" t="s">
        <v>429</v>
      </c>
      <c r="C294" s="53" t="s">
        <v>39</v>
      </c>
      <c r="D294" s="20">
        <f>BPU!D293</f>
        <v>0</v>
      </c>
      <c r="E294" s="45">
        <v>20</v>
      </c>
      <c r="F294" s="86">
        <f t="shared" si="4"/>
        <v>0</v>
      </c>
    </row>
    <row r="295" spans="1:6" x14ac:dyDescent="0.2">
      <c r="A295" s="21" t="s">
        <v>482</v>
      </c>
      <c r="B295" s="22" t="s">
        <v>428</v>
      </c>
      <c r="C295" s="53" t="s">
        <v>39</v>
      </c>
      <c r="D295" s="20">
        <f>BPU!D294</f>
        <v>0</v>
      </c>
      <c r="E295" s="45">
        <v>10</v>
      </c>
      <c r="F295" s="86">
        <f t="shared" si="4"/>
        <v>0</v>
      </c>
    </row>
    <row r="296" spans="1:6" x14ac:dyDescent="0.2">
      <c r="A296" s="21" t="s">
        <v>483</v>
      </c>
      <c r="B296" s="22" t="s">
        <v>430</v>
      </c>
      <c r="C296" s="53" t="s">
        <v>39</v>
      </c>
      <c r="D296" s="20">
        <f>BPU!D295</f>
        <v>0</v>
      </c>
      <c r="E296" s="45">
        <v>10</v>
      </c>
      <c r="F296" s="86">
        <f t="shared" si="4"/>
        <v>0</v>
      </c>
    </row>
    <row r="297" spans="1:6" ht="25.5" x14ac:dyDescent="0.2">
      <c r="A297" s="15" t="s">
        <v>411</v>
      </c>
      <c r="B297" s="16" t="s">
        <v>423</v>
      </c>
      <c r="C297" s="50"/>
      <c r="D297" s="44"/>
      <c r="E297" s="42"/>
      <c r="F297" s="85"/>
    </row>
    <row r="298" spans="1:6" ht="25.5" x14ac:dyDescent="0.2">
      <c r="A298" s="21" t="s">
        <v>484</v>
      </c>
      <c r="B298" s="22" t="s">
        <v>424</v>
      </c>
      <c r="C298" s="53" t="s">
        <v>594</v>
      </c>
      <c r="D298" s="20">
        <f>BPU!D297</f>
        <v>0</v>
      </c>
      <c r="E298" s="45">
        <v>900</v>
      </c>
      <c r="F298" s="86">
        <f t="shared" si="4"/>
        <v>0</v>
      </c>
    </row>
    <row r="299" spans="1:6" x14ac:dyDescent="0.2">
      <c r="A299" s="21" t="s">
        <v>485</v>
      </c>
      <c r="B299" s="22" t="s">
        <v>427</v>
      </c>
      <c r="C299" s="53" t="s">
        <v>594</v>
      </c>
      <c r="D299" s="20">
        <f>BPU!D298</f>
        <v>0</v>
      </c>
      <c r="E299" s="45">
        <v>2000</v>
      </c>
      <c r="F299" s="86">
        <f t="shared" si="4"/>
        <v>0</v>
      </c>
    </row>
    <row r="300" spans="1:6" ht="25.5" x14ac:dyDescent="0.2">
      <c r="A300" s="15" t="s">
        <v>412</v>
      </c>
      <c r="B300" s="16" t="s">
        <v>395</v>
      </c>
      <c r="C300" s="50"/>
      <c r="D300" s="44"/>
      <c r="E300" s="42"/>
      <c r="F300" s="85"/>
    </row>
    <row r="301" spans="1:6" x14ac:dyDescent="0.2">
      <c r="A301" s="21" t="s">
        <v>486</v>
      </c>
      <c r="B301" s="22" t="s">
        <v>396</v>
      </c>
      <c r="C301" s="53" t="s">
        <v>600</v>
      </c>
      <c r="D301" s="20">
        <f>BPU!D300</f>
        <v>0</v>
      </c>
      <c r="E301" s="45">
        <v>100</v>
      </c>
      <c r="F301" s="86">
        <f t="shared" si="4"/>
        <v>0</v>
      </c>
    </row>
    <row r="302" spans="1:6" x14ac:dyDescent="0.2">
      <c r="A302" s="21" t="s">
        <v>487</v>
      </c>
      <c r="B302" s="22" t="s">
        <v>397</v>
      </c>
      <c r="C302" s="53" t="s">
        <v>600</v>
      </c>
      <c r="D302" s="20">
        <f>BPU!D301</f>
        <v>0</v>
      </c>
      <c r="E302" s="45">
        <v>1500</v>
      </c>
      <c r="F302" s="86">
        <f t="shared" si="4"/>
        <v>0</v>
      </c>
    </row>
    <row r="303" spans="1:6" x14ac:dyDescent="0.2">
      <c r="A303" s="15" t="s">
        <v>413</v>
      </c>
      <c r="B303" s="16" t="s">
        <v>398</v>
      </c>
      <c r="C303" s="52" t="s">
        <v>600</v>
      </c>
      <c r="D303" s="44"/>
      <c r="E303" s="42"/>
      <c r="F303" s="85"/>
    </row>
    <row r="304" spans="1:6" x14ac:dyDescent="0.2">
      <c r="A304" s="21" t="s">
        <v>488</v>
      </c>
      <c r="B304" s="22" t="s">
        <v>396</v>
      </c>
      <c r="C304" s="53" t="s">
        <v>600</v>
      </c>
      <c r="D304" s="20">
        <f>BPU!D303</f>
        <v>0</v>
      </c>
      <c r="E304" s="45">
        <v>300</v>
      </c>
      <c r="F304" s="86">
        <f t="shared" si="4"/>
        <v>0</v>
      </c>
    </row>
    <row r="305" spans="1:11" x14ac:dyDescent="0.2">
      <c r="A305" s="21" t="s">
        <v>489</v>
      </c>
      <c r="B305" s="22" t="s">
        <v>397</v>
      </c>
      <c r="C305" s="53" t="s">
        <v>600</v>
      </c>
      <c r="D305" s="20">
        <f>BPU!D304</f>
        <v>0</v>
      </c>
      <c r="E305" s="45">
        <v>1300</v>
      </c>
      <c r="F305" s="86">
        <f t="shared" si="4"/>
        <v>0</v>
      </c>
    </row>
    <row r="306" spans="1:11" x14ac:dyDescent="0.2">
      <c r="A306" s="15" t="s">
        <v>414</v>
      </c>
      <c r="B306" s="16" t="s">
        <v>403</v>
      </c>
      <c r="C306" s="52" t="s">
        <v>600</v>
      </c>
      <c r="D306" s="44"/>
      <c r="E306" s="42"/>
      <c r="F306" s="85"/>
    </row>
    <row r="307" spans="1:11" x14ac:dyDescent="0.2">
      <c r="A307" s="21" t="s">
        <v>415</v>
      </c>
      <c r="B307" s="22" t="s">
        <v>404</v>
      </c>
      <c r="C307" s="53" t="s">
        <v>600</v>
      </c>
      <c r="D307" s="20">
        <f>BPU!D306</f>
        <v>0</v>
      </c>
      <c r="E307" s="45">
        <v>1000</v>
      </c>
      <c r="F307" s="86">
        <f t="shared" si="4"/>
        <v>0</v>
      </c>
    </row>
    <row r="308" spans="1:11" x14ac:dyDescent="0.2">
      <c r="A308" s="21" t="s">
        <v>416</v>
      </c>
      <c r="B308" s="22" t="s">
        <v>405</v>
      </c>
      <c r="C308" s="53" t="s">
        <v>600</v>
      </c>
      <c r="D308" s="20">
        <f>BPU!D307</f>
        <v>0</v>
      </c>
      <c r="E308" s="45">
        <v>250</v>
      </c>
      <c r="F308" s="86">
        <f t="shared" si="4"/>
        <v>0</v>
      </c>
    </row>
    <row r="309" spans="1:11" x14ac:dyDescent="0.2">
      <c r="A309" s="21" t="s">
        <v>417</v>
      </c>
      <c r="B309" s="22" t="s">
        <v>406</v>
      </c>
      <c r="C309" s="53" t="s">
        <v>600</v>
      </c>
      <c r="D309" s="20">
        <f>BPU!D308</f>
        <v>0</v>
      </c>
      <c r="E309" s="45">
        <v>30</v>
      </c>
      <c r="F309" s="86">
        <f t="shared" si="4"/>
        <v>0</v>
      </c>
    </row>
    <row r="310" spans="1:11" x14ac:dyDescent="0.2">
      <c r="A310" s="21" t="s">
        <v>419</v>
      </c>
      <c r="B310" s="22" t="s">
        <v>418</v>
      </c>
      <c r="C310" s="53" t="s">
        <v>600</v>
      </c>
      <c r="D310" s="20">
        <f>BPU!D309</f>
        <v>0</v>
      </c>
      <c r="E310" s="43">
        <v>10</v>
      </c>
      <c r="F310" s="86">
        <f t="shared" si="4"/>
        <v>0</v>
      </c>
    </row>
    <row r="311" spans="1:11" x14ac:dyDescent="0.2">
      <c r="A311" s="21" t="s">
        <v>420</v>
      </c>
      <c r="B311" s="22" t="s">
        <v>402</v>
      </c>
      <c r="C311" s="53" t="s">
        <v>586</v>
      </c>
      <c r="D311" s="20">
        <f>BPU!D310</f>
        <v>0</v>
      </c>
      <c r="E311" s="45">
        <v>30</v>
      </c>
      <c r="F311" s="86">
        <f t="shared" si="4"/>
        <v>0</v>
      </c>
    </row>
    <row r="312" spans="1:11" x14ac:dyDescent="0.2">
      <c r="A312" s="21" t="s">
        <v>421</v>
      </c>
      <c r="B312" s="22" t="s">
        <v>401</v>
      </c>
      <c r="C312" s="53" t="s">
        <v>594</v>
      </c>
      <c r="D312" s="20">
        <f>BPU!D311</f>
        <v>0</v>
      </c>
      <c r="E312" s="45">
        <v>1300</v>
      </c>
      <c r="F312" s="86">
        <f t="shared" si="4"/>
        <v>0</v>
      </c>
    </row>
    <row r="313" spans="1:11" x14ac:dyDescent="0.2">
      <c r="A313" s="21" t="s">
        <v>422</v>
      </c>
      <c r="B313" s="22" t="s">
        <v>558</v>
      </c>
      <c r="C313" s="53" t="s">
        <v>601</v>
      </c>
      <c r="D313" s="20">
        <f>BPU!D312</f>
        <v>0</v>
      </c>
      <c r="E313" s="45">
        <v>11000</v>
      </c>
      <c r="F313" s="86">
        <f t="shared" si="4"/>
        <v>0</v>
      </c>
    </row>
    <row r="314" spans="1:11" x14ac:dyDescent="0.2">
      <c r="A314" s="15" t="s">
        <v>624</v>
      </c>
      <c r="B314" s="16" t="s">
        <v>625</v>
      </c>
      <c r="C314" s="34"/>
      <c r="D314" s="44"/>
      <c r="E314" s="42"/>
      <c r="F314" s="85"/>
    </row>
    <row r="315" spans="1:11" s="2" customFormat="1" ht="38.25" x14ac:dyDescent="0.2">
      <c r="A315" s="21" t="s">
        <v>626</v>
      </c>
      <c r="B315" s="28" t="s">
        <v>633</v>
      </c>
      <c r="C315" s="36" t="s">
        <v>525</v>
      </c>
      <c r="D315" s="23">
        <f>BPU!D314</f>
        <v>0</v>
      </c>
      <c r="E315" s="45">
        <v>150</v>
      </c>
      <c r="F315" s="86">
        <f t="shared" si="4"/>
        <v>0</v>
      </c>
      <c r="G315" s="56"/>
      <c r="H315" s="56"/>
      <c r="I315" s="56"/>
      <c r="J315" s="56"/>
      <c r="K315" s="56"/>
    </row>
    <row r="316" spans="1:11" s="2" customFormat="1" ht="38.25" x14ac:dyDescent="0.2">
      <c r="A316" s="21" t="s">
        <v>627</v>
      </c>
      <c r="B316" s="28" t="s">
        <v>634</v>
      </c>
      <c r="C316" s="36" t="s">
        <v>525</v>
      </c>
      <c r="D316" s="23">
        <f>BPU!D315</f>
        <v>0</v>
      </c>
      <c r="E316" s="45">
        <v>150</v>
      </c>
      <c r="F316" s="86">
        <f t="shared" si="4"/>
        <v>0</v>
      </c>
      <c r="G316" s="56"/>
      <c r="H316" s="56"/>
      <c r="I316" s="56"/>
      <c r="J316" s="56"/>
      <c r="K316" s="56"/>
    </row>
    <row r="317" spans="1:11" s="2" customFormat="1" ht="25.5" x14ac:dyDescent="0.2">
      <c r="A317" s="21" t="s">
        <v>628</v>
      </c>
      <c r="B317" s="28" t="s">
        <v>640</v>
      </c>
      <c r="C317" s="36" t="s">
        <v>525</v>
      </c>
      <c r="D317" s="23">
        <f>BPU!D316</f>
        <v>0</v>
      </c>
      <c r="E317" s="45">
        <v>1500</v>
      </c>
      <c r="F317" s="86">
        <f t="shared" si="4"/>
        <v>0</v>
      </c>
      <c r="G317" s="56"/>
      <c r="H317" s="56"/>
      <c r="I317" s="56"/>
      <c r="J317" s="56"/>
      <c r="K317" s="56"/>
    </row>
    <row r="318" spans="1:11" s="2" customFormat="1" ht="38.25" x14ac:dyDescent="0.2">
      <c r="A318" s="21" t="s">
        <v>629</v>
      </c>
      <c r="B318" s="78" t="s">
        <v>636</v>
      </c>
      <c r="C318" s="36" t="s">
        <v>525</v>
      </c>
      <c r="D318" s="23">
        <f>BPU!D317</f>
        <v>0</v>
      </c>
      <c r="E318" s="45">
        <v>20</v>
      </c>
      <c r="F318" s="86">
        <f t="shared" si="4"/>
        <v>0</v>
      </c>
      <c r="G318" s="56"/>
      <c r="H318" s="56"/>
      <c r="I318" s="56"/>
      <c r="J318" s="56"/>
      <c r="K318" s="56"/>
    </row>
    <row r="319" spans="1:11" s="2" customFormat="1" ht="25.5" x14ac:dyDescent="0.2">
      <c r="A319" s="21" t="s">
        <v>630</v>
      </c>
      <c r="B319" s="28" t="s">
        <v>637</v>
      </c>
      <c r="C319" s="36" t="s">
        <v>522</v>
      </c>
      <c r="D319" s="23">
        <f>BPU!D318</f>
        <v>0</v>
      </c>
      <c r="E319" s="45">
        <v>5</v>
      </c>
      <c r="F319" s="86">
        <f t="shared" si="4"/>
        <v>0</v>
      </c>
      <c r="G319" s="56"/>
      <c r="H319" s="56"/>
      <c r="I319" s="56"/>
      <c r="J319" s="56"/>
      <c r="K319" s="56"/>
    </row>
    <row r="320" spans="1:11" s="2" customFormat="1" ht="25.5" x14ac:dyDescent="0.2">
      <c r="A320" s="21" t="s">
        <v>631</v>
      </c>
      <c r="B320" s="28" t="s">
        <v>638</v>
      </c>
      <c r="C320" s="36" t="s">
        <v>522</v>
      </c>
      <c r="D320" s="23">
        <f>BPU!D319</f>
        <v>0</v>
      </c>
      <c r="E320" s="45">
        <v>5</v>
      </c>
      <c r="F320" s="86">
        <f t="shared" si="4"/>
        <v>0</v>
      </c>
      <c r="G320" s="56"/>
      <c r="H320" s="56"/>
      <c r="I320" s="56"/>
      <c r="J320" s="56"/>
      <c r="K320" s="56"/>
    </row>
    <row r="321" spans="1:11" s="2" customFormat="1" ht="25.5" x14ac:dyDescent="0.2">
      <c r="A321" s="21" t="s">
        <v>632</v>
      </c>
      <c r="B321" s="28" t="s">
        <v>639</v>
      </c>
      <c r="C321" s="109" t="s">
        <v>522</v>
      </c>
      <c r="D321" s="23">
        <f>BPU!D320</f>
        <v>0</v>
      </c>
      <c r="E321" s="45">
        <v>5</v>
      </c>
      <c r="F321" s="86">
        <f t="shared" si="4"/>
        <v>0</v>
      </c>
      <c r="G321" s="56"/>
      <c r="H321" s="56"/>
      <c r="I321" s="56"/>
      <c r="J321" s="56"/>
      <c r="K321" s="56"/>
    </row>
    <row r="322" spans="1:11" s="2" customFormat="1" ht="13.5" thickBot="1" x14ac:dyDescent="0.25">
      <c r="A322" s="104"/>
      <c r="B322" s="107"/>
      <c r="C322" s="111"/>
      <c r="D322" s="103"/>
      <c r="E322" s="1"/>
      <c r="F322" s="1"/>
      <c r="G322" s="56"/>
      <c r="H322" s="56"/>
      <c r="I322" s="56"/>
      <c r="J322" s="56"/>
      <c r="K322" s="56"/>
    </row>
    <row r="323" spans="1:11" s="2" customFormat="1" ht="18.75" thickBot="1" x14ac:dyDescent="0.3">
      <c r="A323" s="60"/>
      <c r="B323" s="106"/>
      <c r="C323" s="91"/>
      <c r="D323" s="92"/>
      <c r="E323" s="93" t="s">
        <v>642</v>
      </c>
      <c r="F323" s="94">
        <f>SUM(F7:F321)</f>
        <v>0</v>
      </c>
      <c r="G323" s="56"/>
      <c r="H323" s="56"/>
      <c r="I323" s="56"/>
      <c r="J323" s="56"/>
      <c r="K323" s="56"/>
    </row>
    <row r="324" spans="1:11" s="2" customFormat="1" ht="18" x14ac:dyDescent="0.25">
      <c r="A324" s="105"/>
      <c r="B324" s="108"/>
      <c r="C324" s="112"/>
      <c r="D324" s="92"/>
      <c r="E324" s="93"/>
      <c r="F324" s="93"/>
      <c r="G324" s="56"/>
      <c r="H324" s="56"/>
      <c r="I324" s="56"/>
      <c r="J324" s="56"/>
      <c r="K324" s="56"/>
    </row>
    <row r="325" spans="1:11" x14ac:dyDescent="0.2">
      <c r="A325" s="25" t="s">
        <v>559</v>
      </c>
      <c r="B325" s="26" t="s">
        <v>607</v>
      </c>
      <c r="C325" s="110"/>
      <c r="D325" s="55"/>
      <c r="E325" s="41"/>
      <c r="F325" s="90"/>
    </row>
    <row r="326" spans="1:11" ht="17.25" x14ac:dyDescent="0.2">
      <c r="A326" s="18" t="s">
        <v>560</v>
      </c>
      <c r="B326" s="19" t="s">
        <v>561</v>
      </c>
      <c r="C326" s="117" t="s">
        <v>602</v>
      </c>
      <c r="D326" s="118">
        <f>BPU!D322</f>
        <v>0</v>
      </c>
      <c r="E326" s="43">
        <v>30000</v>
      </c>
      <c r="F326" s="86">
        <f t="shared" si="4"/>
        <v>0</v>
      </c>
    </row>
    <row r="327" spans="1:11" x14ac:dyDescent="0.2">
      <c r="A327" s="25" t="s">
        <v>563</v>
      </c>
      <c r="B327" s="26" t="s">
        <v>608</v>
      </c>
      <c r="C327" s="49"/>
      <c r="D327" s="79"/>
      <c r="E327" s="41"/>
      <c r="F327" s="90"/>
    </row>
    <row r="328" spans="1:11" ht="17.25" x14ac:dyDescent="0.2">
      <c r="A328" s="117" t="s">
        <v>569</v>
      </c>
      <c r="B328" s="117" t="s">
        <v>564</v>
      </c>
      <c r="C328" s="117" t="s">
        <v>602</v>
      </c>
      <c r="D328" s="118">
        <f>BPU!D324</f>
        <v>0</v>
      </c>
      <c r="E328" s="43">
        <v>60000</v>
      </c>
      <c r="F328" s="86">
        <f t="shared" si="4"/>
        <v>0</v>
      </c>
    </row>
    <row r="329" spans="1:11" ht="30" x14ac:dyDescent="0.2">
      <c r="A329" s="117" t="s">
        <v>570</v>
      </c>
      <c r="B329" s="117" t="s">
        <v>565</v>
      </c>
      <c r="C329" s="117" t="s">
        <v>602</v>
      </c>
      <c r="D329" s="118">
        <f>BPU!D325</f>
        <v>0</v>
      </c>
      <c r="E329" s="43">
        <v>60000</v>
      </c>
      <c r="F329" s="86">
        <f t="shared" si="4"/>
        <v>0</v>
      </c>
    </row>
    <row r="330" spans="1:11" ht="30" x14ac:dyDescent="0.2">
      <c r="A330" s="117" t="s">
        <v>571</v>
      </c>
      <c r="B330" s="117" t="s">
        <v>566</v>
      </c>
      <c r="C330" s="117" t="s">
        <v>602</v>
      </c>
      <c r="D330" s="118">
        <f>BPU!D326</f>
        <v>0</v>
      </c>
      <c r="E330" s="43">
        <v>50000</v>
      </c>
      <c r="F330" s="86">
        <f t="shared" si="4"/>
        <v>0</v>
      </c>
    </row>
    <row r="331" spans="1:11" ht="17.25" x14ac:dyDescent="0.2">
      <c r="A331" s="117" t="s">
        <v>572</v>
      </c>
      <c r="B331" s="117" t="s">
        <v>567</v>
      </c>
      <c r="C331" s="117" t="s">
        <v>602</v>
      </c>
      <c r="D331" s="118">
        <f>BPU!D327</f>
        <v>0</v>
      </c>
      <c r="E331" s="43">
        <v>90000</v>
      </c>
      <c r="F331" s="86">
        <f t="shared" ref="F331:F332" si="5">SUM(D331*E331)</f>
        <v>0</v>
      </c>
    </row>
    <row r="332" spans="1:11" ht="30" x14ac:dyDescent="0.2">
      <c r="A332" s="117" t="s">
        <v>573</v>
      </c>
      <c r="B332" s="117" t="s">
        <v>568</v>
      </c>
      <c r="C332" s="117" t="s">
        <v>602</v>
      </c>
      <c r="D332" s="118">
        <f>BPU!D328</f>
        <v>0</v>
      </c>
      <c r="E332" s="43">
        <v>30000</v>
      </c>
      <c r="F332" s="86">
        <f t="shared" si="5"/>
        <v>0</v>
      </c>
    </row>
    <row r="333" spans="1:11" ht="13.5" thickBot="1" x14ac:dyDescent="0.25">
      <c r="A333" s="98"/>
      <c r="B333" s="98"/>
      <c r="C333" s="98"/>
      <c r="D333" s="99"/>
      <c r="E333" s="57"/>
      <c r="F333" s="100"/>
    </row>
    <row r="334" spans="1:11" ht="16.5" thickBot="1" x14ac:dyDescent="0.3">
      <c r="A334" s="98"/>
      <c r="B334" s="98"/>
      <c r="C334" s="98"/>
      <c r="D334" s="101"/>
      <c r="E334" s="102" t="s">
        <v>643</v>
      </c>
      <c r="F334" s="94">
        <f>SUM(F326:F332)</f>
        <v>0</v>
      </c>
    </row>
    <row r="335" spans="1:11" s="3" customFormat="1" ht="13.5" thickBot="1" x14ac:dyDescent="0.25">
      <c r="D335" s="95"/>
      <c r="E335" s="95"/>
      <c r="F335" s="95"/>
    </row>
    <row r="336" spans="1:11" s="3" customFormat="1" ht="30" customHeight="1" thickBot="1" x14ac:dyDescent="0.3">
      <c r="D336" s="96" t="s">
        <v>644</v>
      </c>
      <c r="E336" s="96"/>
      <c r="F336" s="97">
        <f>SUM(F323+F334)</f>
        <v>0</v>
      </c>
    </row>
    <row r="337" spans="1:6" s="3" customFormat="1" ht="30" customHeight="1" thickBot="1" x14ac:dyDescent="0.3">
      <c r="D337" s="96"/>
      <c r="E337" s="96"/>
      <c r="F337" s="87"/>
    </row>
    <row r="338" spans="1:6" ht="24.95" customHeight="1" thickBot="1" x14ac:dyDescent="0.25">
      <c r="A338" s="60"/>
      <c r="B338" s="139" t="s">
        <v>613</v>
      </c>
      <c r="C338" s="140"/>
      <c r="D338" s="61">
        <f>BPU!D330</f>
        <v>0</v>
      </c>
      <c r="E338"/>
      <c r="F338" s="87"/>
    </row>
    <row r="339" spans="1:6" ht="24.95" customHeight="1" thickBot="1" x14ac:dyDescent="0.25">
      <c r="A339" s="60"/>
      <c r="B339" s="62"/>
      <c r="C339" s="63"/>
      <c r="D339" s="64"/>
      <c r="E339"/>
      <c r="F339" s="87"/>
    </row>
    <row r="340" spans="1:6" ht="24.95" customHeight="1" thickBot="1" x14ac:dyDescent="0.25">
      <c r="A340" s="60"/>
      <c r="B340" s="139" t="s">
        <v>614</v>
      </c>
      <c r="C340" s="141"/>
      <c r="D340" s="61">
        <f>BPU!D332</f>
        <v>0</v>
      </c>
      <c r="E340"/>
      <c r="F340" s="87"/>
    </row>
    <row r="341" spans="1:6" ht="24.95" customHeight="1" thickBot="1" x14ac:dyDescent="0.25">
      <c r="A341" s="60"/>
      <c r="B341" s="65"/>
      <c r="C341" s="66"/>
      <c r="D341" s="67"/>
      <c r="E341"/>
      <c r="F341" s="87"/>
    </row>
    <row r="342" spans="1:6" ht="24.95" customHeight="1" thickBot="1" x14ac:dyDescent="0.25">
      <c r="A342" s="60"/>
      <c r="B342" s="139" t="s">
        <v>615</v>
      </c>
      <c r="C342" s="141"/>
      <c r="D342" s="61">
        <f>BPU!D334</f>
        <v>0</v>
      </c>
      <c r="E342"/>
      <c r="F342" s="87"/>
    </row>
    <row r="343" spans="1:6" ht="24.95" customHeight="1" thickBot="1" x14ac:dyDescent="0.25">
      <c r="A343" s="60"/>
      <c r="B343" s="62"/>
      <c r="C343" s="63"/>
      <c r="D343" s="64"/>
      <c r="E343"/>
      <c r="F343" s="87"/>
    </row>
    <row r="344" spans="1:6" ht="24.95" customHeight="1" thickBot="1" x14ac:dyDescent="0.25">
      <c r="A344" s="60"/>
      <c r="B344" s="142" t="s">
        <v>616</v>
      </c>
      <c r="C344" s="143"/>
      <c r="D344" s="61">
        <f>BPU!D336</f>
        <v>0</v>
      </c>
      <c r="E344"/>
      <c r="F344" s="87"/>
    </row>
    <row r="345" spans="1:6" s="3" customFormat="1" x14ac:dyDescent="0.2">
      <c r="E345" s="57"/>
      <c r="F345" s="88"/>
    </row>
    <row r="346" spans="1:6" s="3" customFormat="1" x14ac:dyDescent="0.2">
      <c r="E346" s="57"/>
      <c r="F346" s="88"/>
    </row>
    <row r="347" spans="1:6" ht="13.5" thickBot="1" x14ac:dyDescent="0.25"/>
    <row r="348" spans="1:6" ht="29.25" thickBot="1" x14ac:dyDescent="0.25">
      <c r="A348" s="60"/>
      <c r="B348" s="74" t="s">
        <v>617</v>
      </c>
      <c r="C348" s="113" t="s">
        <v>645</v>
      </c>
      <c r="D348" s="114"/>
      <c r="E348" s="115"/>
      <c r="F348" s="116">
        <f>F336*(0.409+0.25*(1-0.01*D338)+0.15*(1-0.01*D340)+0.065*(1+0.01*D342)+0.126*(1+0.01*D344))</f>
        <v>0</v>
      </c>
    </row>
    <row r="349" spans="1:6" ht="14.25" x14ac:dyDescent="0.2">
      <c r="A349" s="60"/>
      <c r="B349" s="71"/>
      <c r="F349" s="89"/>
    </row>
    <row r="350" spans="1:6" x14ac:dyDescent="0.2">
      <c r="A350" s="75" t="s">
        <v>618</v>
      </c>
      <c r="B350" s="76" t="s">
        <v>619</v>
      </c>
    </row>
    <row r="351" spans="1:6" x14ac:dyDescent="0.2">
      <c r="A351" s="75"/>
      <c r="B351" s="76"/>
    </row>
    <row r="352" spans="1:6" x14ac:dyDescent="0.2">
      <c r="A352" s="75" t="s">
        <v>620</v>
      </c>
      <c r="B352" s="76" t="s">
        <v>621</v>
      </c>
    </row>
    <row r="353" spans="1:2" x14ac:dyDescent="0.2">
      <c r="A353" s="60"/>
      <c r="B353" s="76" t="s">
        <v>622</v>
      </c>
    </row>
  </sheetData>
  <sheetProtection algorithmName="SHA-512" hashValue="2DynhhmlbJaNWe/CMWW1zk4iGf+zVW/zTqaJ37P/8ffoOcgczdiVTleBFGxT5rWzm6t6KJ67846TLptSOJ/xAg==" saltValue="xm2l/nR7fp/gw9exTi0Hqg==" spinCount="100000" sheet="1" objects="1" scenarios="1" selectLockedCells="1" selectUnlockedCells="1"/>
  <mergeCells count="4">
    <mergeCell ref="B344:C344"/>
    <mergeCell ref="B338:C338"/>
    <mergeCell ref="B340:C340"/>
    <mergeCell ref="B342:C34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MODE APPLICATION DES PRIX</vt:lpstr>
      <vt:lpstr>BPU</vt:lpstr>
      <vt:lpstr>DE</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BELHOTE Gilles IDEF MINDEF</dc:creator>
  <cp:lastModifiedBy>DUBOST Christian INGE CIVI DIVI DEF</cp:lastModifiedBy>
  <cp:lastPrinted>2020-06-22T13:40:12Z</cp:lastPrinted>
  <dcterms:created xsi:type="dcterms:W3CDTF">2016-06-15T08:41:52Z</dcterms:created>
  <dcterms:modified xsi:type="dcterms:W3CDTF">2025-06-04T09:04:01Z</dcterms:modified>
</cp:coreProperties>
</file>