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gnaux\Desktop\Rénovation bat pharma microscope UFR\2-Passation\1-DCE\2-DCE PLACE\DPGF\"/>
    </mc:Choice>
  </mc:AlternateContent>
  <xr:revisionPtr revIDLastSave="0" documentId="13_ncr:1_{211B0E29-5D2E-41B5-A6BD-6839288D454F}" xr6:coauthVersionLast="47" xr6:coauthVersionMax="47" xr10:uidLastSave="{00000000-0000-0000-0000-000000000000}"/>
  <bookViews>
    <workbookView xWindow="-110" yWindow="-110" windowWidth="19420" windowHeight="11500" tabRatio="750" activeTab="1" xr2:uid="{00000000-000D-0000-FFFF-FFFF00000000}"/>
  </bookViews>
  <sheets>
    <sheet name="COUVERTURE" sheetId="18" r:id="rId1"/>
    <sheet name="CEA" sheetId="22" r:id="rId2"/>
    <sheet name="CVC" sheetId="24" r:id="rId3"/>
    <sheet name="CFO-CFA" sheetId="25" r:id="rId4"/>
    <sheet name="Listes" sheetId="15" state="hidden" r:id="rId5"/>
  </sheets>
  <externalReferences>
    <externalReference r:id="rId6"/>
    <externalReference r:id="rId7"/>
    <externalReference r:id="rId8"/>
    <externalReference r:id="rId9"/>
  </externalReferences>
  <definedNames>
    <definedName name="_Toc184133069" localSheetId="3">'CFO-CFA'!$C$141</definedName>
    <definedName name="_xlnm.Print_Area" localSheetId="1">CEA!$B$6:$K$151</definedName>
    <definedName name="_xlnm.Print_Area" localSheetId="0">COUVERTURE!$A$1:$F$44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3" i="25" l="1"/>
  <c r="G86" i="25"/>
  <c r="G90" i="25"/>
  <c r="G94" i="25"/>
  <c r="G102" i="25"/>
  <c r="G111" i="25"/>
  <c r="G12" i="22" l="1"/>
  <c r="G33" i="22"/>
  <c r="H33" i="22" s="1"/>
  <c r="G43" i="22"/>
  <c r="G39" i="22"/>
  <c r="H39" i="22"/>
  <c r="I39" i="22"/>
  <c r="J39" i="22" s="1"/>
  <c r="K39" i="22" s="1"/>
  <c r="G58" i="22"/>
  <c r="G63" i="22"/>
  <c r="G70" i="22"/>
  <c r="G80" i="22"/>
  <c r="G86" i="22"/>
  <c r="G110" i="22"/>
  <c r="G117" i="22"/>
  <c r="G128" i="22"/>
  <c r="G139" i="22"/>
  <c r="G147" i="22"/>
  <c r="H147" i="22" s="1"/>
  <c r="I147" i="22" s="1"/>
  <c r="J147" i="22" s="1"/>
  <c r="K147" i="22" s="1"/>
  <c r="I12" i="22" l="1"/>
  <c r="J12" i="22" s="1"/>
  <c r="K12" i="22" s="1"/>
  <c r="H12" i="22"/>
  <c r="I33" i="22"/>
  <c r="J33" i="22" s="1"/>
  <c r="K33" i="22" s="1"/>
  <c r="I43" i="22"/>
  <c r="J43" i="22" s="1"/>
  <c r="K43" i="22" s="1"/>
  <c r="H43" i="22"/>
  <c r="G46" i="22"/>
  <c r="H110" i="22"/>
  <c r="I110" i="22"/>
  <c r="J110" i="22" s="1"/>
  <c r="K110" i="22" s="1"/>
  <c r="H117" i="22"/>
  <c r="I117" i="22" s="1"/>
  <c r="J117" i="22" s="1"/>
  <c r="K117" i="22" s="1"/>
  <c r="H58" i="22"/>
  <c r="I58" i="22" s="1"/>
  <c r="J58" i="22" s="1"/>
  <c r="K58" i="22" s="1"/>
  <c r="H139" i="22"/>
  <c r="I139" i="22"/>
  <c r="J139" i="22" s="1"/>
  <c r="K139" i="22" s="1"/>
  <c r="H128" i="22"/>
  <c r="I128" i="22"/>
  <c r="J128" i="22" s="1"/>
  <c r="K128" i="22" s="1"/>
  <c r="H70" i="22"/>
  <c r="I70" i="22"/>
  <c r="J70" i="22" s="1"/>
  <c r="K70" i="22" s="1"/>
  <c r="G72" i="22"/>
  <c r="H80" i="22"/>
  <c r="I80" i="22" s="1"/>
  <c r="J80" i="22" s="1"/>
  <c r="K80" i="22" s="1"/>
  <c r="H63" i="22"/>
  <c r="I63" i="22" s="1"/>
  <c r="J63" i="22" s="1"/>
  <c r="K63" i="22" s="1"/>
  <c r="H86" i="22"/>
  <c r="I86" i="22" s="1"/>
  <c r="J86" i="22" s="1"/>
  <c r="K86" i="22" s="1"/>
  <c r="G93" i="22"/>
  <c r="H46" i="22" l="1"/>
  <c r="I46" i="22" s="1"/>
  <c r="J46" i="22" s="1"/>
  <c r="K46" i="22" s="1"/>
  <c r="H72" i="22"/>
  <c r="I72" i="22" s="1"/>
  <c r="J72" i="22" s="1"/>
  <c r="K72" i="22" s="1"/>
  <c r="G95" i="22"/>
  <c r="H93" i="22"/>
  <c r="I93" i="22"/>
  <c r="J93" i="22" s="1"/>
  <c r="K93" i="22" s="1"/>
  <c r="H95" i="22" l="1"/>
  <c r="I95" i="22" s="1"/>
  <c r="J95" i="22" s="1"/>
  <c r="K95" i="22" s="1"/>
  <c r="F11" i="24" l="1"/>
  <c r="H148" i="22" l="1"/>
  <c r="I148" i="22" s="1"/>
  <c r="J148" i="22" s="1"/>
  <c r="K148" i="22" s="1"/>
  <c r="G11" i="24" l="1"/>
  <c r="H11" i="24" l="1"/>
  <c r="I11" i="24" s="1"/>
  <c r="J11" i="24" s="1"/>
  <c r="F15" i="24"/>
  <c r="G15" i="24" s="1"/>
  <c r="H15" i="24" s="1"/>
  <c r="I15" i="24" s="1"/>
  <c r="J15" i="24" s="1"/>
  <c r="G15" i="25" l="1"/>
  <c r="G126" i="25"/>
  <c r="G60" i="25"/>
  <c r="G30" i="25" l="1"/>
  <c r="H30" i="25" s="1"/>
  <c r="I30" i="25" s="1"/>
  <c r="J30" i="25" s="1"/>
  <c r="K30" i="25" s="1"/>
  <c r="G36" i="25"/>
  <c r="G49" i="25"/>
  <c r="H49" i="25" s="1"/>
  <c r="I49" i="25" s="1"/>
  <c r="J49" i="25" s="1"/>
  <c r="K49" i="25" s="1"/>
  <c r="G22" i="25"/>
  <c r="H102" i="25"/>
  <c r="I102" i="25" s="1"/>
  <c r="J102" i="25" s="1"/>
  <c r="K102" i="25" s="1"/>
  <c r="H15" i="25"/>
  <c r="H90" i="25"/>
  <c r="I90" i="25" s="1"/>
  <c r="J90" i="25" s="1"/>
  <c r="K90" i="25" s="1"/>
  <c r="G130" i="25"/>
  <c r="H130" i="25" s="1"/>
  <c r="I130" i="25" s="1"/>
  <c r="J130" i="25" s="1"/>
  <c r="K130" i="25" s="1"/>
  <c r="G144" i="25"/>
  <c r="H144" i="25" s="1"/>
  <c r="I144" i="25" s="1"/>
  <c r="J144" i="25" s="1"/>
  <c r="K144" i="25" s="1"/>
  <c r="H60" i="25"/>
  <c r="I60" i="25" s="1"/>
  <c r="J60" i="25" s="1"/>
  <c r="K60" i="25" s="1"/>
  <c r="G139" i="25"/>
  <c r="H139" i="25" s="1"/>
  <c r="I139" i="25" s="1"/>
  <c r="J139" i="25" s="1"/>
  <c r="K139" i="25" s="1"/>
  <c r="G155" i="25" l="1"/>
  <c r="H155" i="25"/>
  <c r="G104" i="25"/>
  <c r="I15" i="25"/>
  <c r="H153" i="25"/>
  <c r="I153" i="25" s="1"/>
  <c r="J153" i="25" s="1"/>
  <c r="K153" i="25" s="1"/>
  <c r="H36" i="25"/>
  <c r="I36" i="25" s="1"/>
  <c r="J36" i="25" s="1"/>
  <c r="K36" i="25" s="1"/>
  <c r="H94" i="25"/>
  <c r="I94" i="25" s="1"/>
  <c r="J94" i="25" s="1"/>
  <c r="K94" i="25" s="1"/>
  <c r="H111" i="25"/>
  <c r="I111" i="25" s="1"/>
  <c r="J111" i="25" s="1"/>
  <c r="K111" i="25" s="1"/>
  <c r="H126" i="25"/>
  <c r="I126" i="25" s="1"/>
  <c r="J126" i="25" s="1"/>
  <c r="K126" i="25" s="1"/>
  <c r="H22" i="25"/>
  <c r="I22" i="25" s="1"/>
  <c r="J22" i="25" s="1"/>
  <c r="K22" i="25" s="1"/>
  <c r="H86" i="25"/>
  <c r="I86" i="25" s="1"/>
  <c r="J86" i="25" s="1"/>
  <c r="K86" i="25" s="1"/>
  <c r="G149" i="22"/>
  <c r="G157" i="25" l="1"/>
  <c r="J15" i="25"/>
  <c r="I155" i="25"/>
  <c r="H104" i="25"/>
  <c r="I104" i="25" s="1"/>
  <c r="J104" i="25" s="1"/>
  <c r="K104" i="25" s="1"/>
  <c r="H149" i="22"/>
  <c r="I149" i="22" s="1"/>
  <c r="J149" i="22" s="1"/>
  <c r="K149" i="22" s="1"/>
  <c r="D113" i="24"/>
  <c r="D101" i="24"/>
  <c r="D100" i="24"/>
  <c r="F27" i="24" l="1"/>
  <c r="K15" i="25"/>
  <c r="H157" i="25"/>
  <c r="I157" i="25"/>
  <c r="J155" i="25"/>
  <c r="F67" i="24"/>
  <c r="F209" i="24"/>
  <c r="G209" i="24" s="1"/>
  <c r="H209" i="24" s="1"/>
  <c r="I209" i="24" s="1"/>
  <c r="J209" i="24" s="1"/>
  <c r="F204" i="24"/>
  <c r="F40" i="24"/>
  <c r="G40" i="24" s="1"/>
  <c r="H40" i="24" s="1"/>
  <c r="I40" i="24" s="1"/>
  <c r="J40" i="24" s="1"/>
  <c r="F185" i="24"/>
  <c r="G185" i="24" s="1"/>
  <c r="H185" i="24" s="1"/>
  <c r="I185" i="24" s="1"/>
  <c r="J185" i="24" s="1"/>
  <c r="F138" i="24"/>
  <c r="J157" i="25" l="1"/>
  <c r="K155" i="25"/>
  <c r="K157" i="25" s="1"/>
  <c r="G138" i="24"/>
  <c r="H138" i="24" s="1"/>
  <c r="I138" i="24" s="1"/>
  <c r="J138" i="24" s="1"/>
  <c r="G27" i="24"/>
  <c r="H27" i="24" s="1"/>
  <c r="I27" i="24" s="1"/>
  <c r="J27" i="24" s="1"/>
  <c r="G204" i="24"/>
  <c r="H204" i="24" s="1"/>
  <c r="I204" i="24" s="1"/>
  <c r="J204" i="24" s="1"/>
  <c r="G67" i="24"/>
  <c r="H67" i="24" s="1"/>
  <c r="I67" i="24" s="1"/>
  <c r="J67" i="24" s="1"/>
  <c r="F211" i="24"/>
  <c r="G211" i="24" l="1"/>
  <c r="H211" i="24" s="1"/>
  <c r="I211" i="24" s="1"/>
  <c r="J211" i="24" s="1"/>
  <c r="G151" i="22" l="1"/>
  <c r="H151" i="22" l="1"/>
  <c r="I151" i="22" s="1"/>
  <c r="J151" i="22" s="1"/>
  <c r="K151" i="22" s="1"/>
</calcChain>
</file>

<file path=xl/sharedStrings.xml><?xml version="1.0" encoding="utf-8"?>
<sst xmlns="http://schemas.openxmlformats.org/spreadsheetml/2006/main" count="1202" uniqueCount="518">
  <si>
    <t>Unité</t>
  </si>
  <si>
    <t>PU</t>
  </si>
  <si>
    <t>TOTAL</t>
  </si>
  <si>
    <t xml:space="preserve">Bâtiment sur rue </t>
  </si>
  <si>
    <t xml:space="preserve">Bâtiment atrium </t>
  </si>
  <si>
    <t>Annexe</t>
  </si>
  <si>
    <t>Localisation</t>
  </si>
  <si>
    <t xml:space="preserve">Unités </t>
  </si>
  <si>
    <t>m²</t>
  </si>
  <si>
    <t>u</t>
  </si>
  <si>
    <t>ml</t>
  </si>
  <si>
    <t>MAITRISE D’OUVRAGE</t>
  </si>
  <si>
    <t>MAITRISE D’OEUVRE</t>
  </si>
  <si>
    <t>Ens</t>
  </si>
  <si>
    <t>DEPOSES</t>
  </si>
  <si>
    <t>CURAGE</t>
  </si>
  <si>
    <t>Nettoyage et repli chantier</t>
  </si>
  <si>
    <t>MENUISERIES INTERIEURES</t>
  </si>
  <si>
    <t>TRAVAUX PREPARATOIRES</t>
  </si>
  <si>
    <t>PEINTURE</t>
  </si>
  <si>
    <t>GENERALITES</t>
  </si>
  <si>
    <t>ORGANISATION ET INSTALLATIONS DE CHANTIER</t>
  </si>
  <si>
    <t>MOYENS ET MATERIELS DE L'ENTREPRISE</t>
  </si>
  <si>
    <t>Dispositifs de protection</t>
  </si>
  <si>
    <t>Consignation des réseaux</t>
  </si>
  <si>
    <t>PRORETE DE CHANTIER</t>
  </si>
  <si>
    <t>Etanchéité  provisoire toiture</t>
  </si>
  <si>
    <t>Sous-total GENERALITES</t>
  </si>
  <si>
    <t>C.II.</t>
  </si>
  <si>
    <t>C.III.</t>
  </si>
  <si>
    <t>C.III.3.2.</t>
  </si>
  <si>
    <t>C.III.3.3.</t>
  </si>
  <si>
    <t>C.V.</t>
  </si>
  <si>
    <t>C.I</t>
  </si>
  <si>
    <t>C.I.3</t>
  </si>
  <si>
    <t>C.VI.</t>
  </si>
  <si>
    <t>C.III.1.</t>
  </si>
  <si>
    <t>C.I.</t>
  </si>
  <si>
    <t>DCE</t>
  </si>
  <si>
    <t>C. IX</t>
  </si>
  <si>
    <t>C.IX.3</t>
  </si>
  <si>
    <t>C.IX.4</t>
  </si>
  <si>
    <t>C.IX.5</t>
  </si>
  <si>
    <t>C.V.4.2.1</t>
  </si>
  <si>
    <t>PSE 02 - Remplacement des CTA</t>
  </si>
  <si>
    <t>Quantité MOE indicative</t>
  </si>
  <si>
    <r>
      <rPr>
        <sz val="12"/>
        <color theme="0"/>
        <rFont val="Segoe UI"/>
        <family val="2"/>
      </rPr>
      <t>Poste</t>
    </r>
    <r>
      <rPr>
        <sz val="11"/>
        <color theme="0"/>
        <rFont val="Segoe UI"/>
        <family val="2"/>
      </rPr>
      <t xml:space="preserve">
Selon description du Cahier des Clauses Techniques Particulières</t>
    </r>
  </si>
  <si>
    <r>
      <rPr>
        <sz val="12"/>
        <color theme="0"/>
        <rFont val="Segoe UI"/>
        <family val="2"/>
      </rPr>
      <t>Poste</t>
    </r>
    <r>
      <rPr>
        <sz val="11"/>
        <color theme="0"/>
        <rFont val="Segoe UI"/>
        <family val="2"/>
      </rPr>
      <t xml:space="preserve">
Selon descriptif du Cahier Technique des Prescriptions Communes</t>
    </r>
  </si>
  <si>
    <t>C.II.3</t>
  </si>
  <si>
    <t>C.III.4.</t>
  </si>
  <si>
    <t xml:space="preserve">Ens </t>
  </si>
  <si>
    <t>Montant (€ HT)</t>
  </si>
  <si>
    <t>Sous-total MOYENS ET MATERIELS DE L'ENTREPRISE</t>
  </si>
  <si>
    <t>Sous-total PROPRETE DE CHANTIER</t>
  </si>
  <si>
    <t>Sous-total TRAVAUX DIVERS</t>
  </si>
  <si>
    <t>Sous-total MENUISERIES INTERIEURES</t>
  </si>
  <si>
    <t>Sous-total PEINTURE</t>
  </si>
  <si>
    <t>C.0.</t>
  </si>
  <si>
    <t>% montant des travaux</t>
  </si>
  <si>
    <t>C.I.1</t>
  </si>
  <si>
    <t>DEPOSE</t>
  </si>
  <si>
    <t>C.I.2</t>
  </si>
  <si>
    <t>DEMOLITION</t>
  </si>
  <si>
    <t>CLOS-COUVERT</t>
  </si>
  <si>
    <t>COUVERTURE</t>
  </si>
  <si>
    <t>MENUISERIES EXTERIEURES</t>
  </si>
  <si>
    <t>C.II.1</t>
  </si>
  <si>
    <t>C.II.2</t>
  </si>
  <si>
    <t>SECOND-ŒUVRE</t>
  </si>
  <si>
    <t>PLAFOND SUSPENDUS - CLOISONS - DOUBLAGES</t>
  </si>
  <si>
    <t>REVÊTEMENTS DE SOL</t>
  </si>
  <si>
    <t>Sous-total PLAFOND SUSPENDUS - CLOISONS - DOUBLAGES</t>
  </si>
  <si>
    <t>Sous-total REVÊTEMENTS DE SOL</t>
  </si>
  <si>
    <t>Sous-total COUVERTURE</t>
  </si>
  <si>
    <t>Sous-total MENUISERIES EXTERIEURES</t>
  </si>
  <si>
    <t>DEPOSE-CURAGE-DEMOLITION</t>
  </si>
  <si>
    <t>Sous-total DEPOSE</t>
  </si>
  <si>
    <t>Sous-total CURAGE</t>
  </si>
  <si>
    <t>Sous-total DEMOLITION</t>
  </si>
  <si>
    <t>Curage des murs et des cloisons</t>
  </si>
  <si>
    <t>Démolition décroché – Mur salle principale RDC</t>
  </si>
  <si>
    <t>Démolition cloison – Local sous-escalier</t>
  </si>
  <si>
    <t>Démolition encoffrement - Conduit cheminée R+1</t>
  </si>
  <si>
    <t>ADAPTATION VRD</t>
  </si>
  <si>
    <t>C.III.3.</t>
  </si>
  <si>
    <t>C.III.5.</t>
  </si>
  <si>
    <t>C.III.1.2.</t>
  </si>
  <si>
    <t>C.III.4.2.</t>
  </si>
  <si>
    <t>PLAFOND</t>
  </si>
  <si>
    <t>CLOISONS-DOUBLAGE</t>
  </si>
  <si>
    <t>OUVRAGE DIVERS</t>
  </si>
  <si>
    <t>CVC-PB</t>
  </si>
  <si>
    <t>DEPOSES CHAUFFAGE</t>
  </si>
  <si>
    <t>Dépose et évacuation radiateurs existants</t>
  </si>
  <si>
    <t>U</t>
  </si>
  <si>
    <t>Dépose réseaux de canalisations associées</t>
  </si>
  <si>
    <t>Réalimentation des radiateurs au R+1</t>
  </si>
  <si>
    <t>DEPOSES PLOMBERIE</t>
  </si>
  <si>
    <t>Dépose alimentation eau froide existante</t>
  </si>
  <si>
    <t>Dépose évacuation PVC existante</t>
  </si>
  <si>
    <t>Dépose évier, meuble, ballon ECS, accessoires</t>
  </si>
  <si>
    <t>Sous-total DEPOSES</t>
  </si>
  <si>
    <t xml:space="preserve">PRODUCTION DE FROID </t>
  </si>
  <si>
    <t>Fourniture groupe froid à condensation par air y compris module hydraulique</t>
  </si>
  <si>
    <t>Type:</t>
  </si>
  <si>
    <t>Manutention</t>
  </si>
  <si>
    <t>Châssis support métallique pour installation</t>
  </si>
  <si>
    <t>Alimentation électrique</t>
  </si>
  <si>
    <t>Vannes d'isolement</t>
  </si>
  <si>
    <t>Vanne de réglage de débit</t>
  </si>
  <si>
    <t>Divers robinnetterie</t>
  </si>
  <si>
    <t>Thermomètres</t>
  </si>
  <si>
    <t>Manomètres</t>
  </si>
  <si>
    <t xml:space="preserve">Sous-total PRODUCTION DE FROID </t>
  </si>
  <si>
    <t>DISTRIBUTION D'EAU GLACEE</t>
  </si>
  <si>
    <t>C.III.1</t>
  </si>
  <si>
    <t>RESEAUX EAU GLACEE</t>
  </si>
  <si>
    <t>Dn 50</t>
  </si>
  <si>
    <t>C.III.2</t>
  </si>
  <si>
    <t>Dn 40</t>
  </si>
  <si>
    <t>Dn 15</t>
  </si>
  <si>
    <t>Vannes de réglage de débit</t>
  </si>
  <si>
    <t>Vanne de by pass en bout de réseau</t>
  </si>
  <si>
    <t>Type</t>
  </si>
  <si>
    <t>Vannes de vidange</t>
  </si>
  <si>
    <t>Purgeurs</t>
  </si>
  <si>
    <t>Dn</t>
  </si>
  <si>
    <t>Traçage électrique en extérieur</t>
  </si>
  <si>
    <t>Calorifuge</t>
  </si>
  <si>
    <t>REMPLISSAGE DU RESEAU EAU GLACEE</t>
  </si>
  <si>
    <t>Disconnecteur</t>
  </si>
  <si>
    <t>Compteur</t>
  </si>
  <si>
    <t>Filtre avec by pass</t>
  </si>
  <si>
    <t>Adoucisseur et bac à sel</t>
  </si>
  <si>
    <t>Pompe doseuse et bac</t>
  </si>
  <si>
    <t>Canalisation</t>
  </si>
  <si>
    <t>Sous-total DISTRIBUTION D'EAU GLACEE</t>
  </si>
  <si>
    <t>C.IV.</t>
  </si>
  <si>
    <t>TRAITEMENT SALLE OPERATEUR &amp; SALLE MICROSCOPE</t>
  </si>
  <si>
    <t>C.IV.1</t>
  </si>
  <si>
    <t>CENTRALE DE TRAITEMENT D'AIR</t>
  </si>
  <si>
    <t>CTA n°1 (salle opérateur et microscope)</t>
  </si>
  <si>
    <t>C.IV.2</t>
  </si>
  <si>
    <t>Manutention et installation</t>
  </si>
  <si>
    <t>Alimentation électrique CTA</t>
  </si>
  <si>
    <t>C.IV.4</t>
  </si>
  <si>
    <t>Vannes d'isolement sur batterie froide</t>
  </si>
  <si>
    <t>C.IV.5</t>
  </si>
  <si>
    <t>Vanne de réglage de débit sur batterie froide</t>
  </si>
  <si>
    <t>C.IV.6</t>
  </si>
  <si>
    <t>Vanne de régulation motorisée batterie froide</t>
  </si>
  <si>
    <t>C.IV.7</t>
  </si>
  <si>
    <t>Filtre à tamis sur batterie froide</t>
  </si>
  <si>
    <t>C.IV.8</t>
  </si>
  <si>
    <t>Thermomètres sur batterie froide</t>
  </si>
  <si>
    <t>C.IV.9</t>
  </si>
  <si>
    <t>Servomoteurs de registres</t>
  </si>
  <si>
    <t>C.IV.10</t>
  </si>
  <si>
    <t>Sondes de températures d'air</t>
  </si>
  <si>
    <t>C.IV.11</t>
  </si>
  <si>
    <t>Sondes d'hygrométrie</t>
  </si>
  <si>
    <t>C.IV.12</t>
  </si>
  <si>
    <t>Pressostats</t>
  </si>
  <si>
    <t>C.IV.13</t>
  </si>
  <si>
    <t>Sondes de température eau glacée</t>
  </si>
  <si>
    <t>Pièges à sons sur soufflage d'air</t>
  </si>
  <si>
    <t>Pièges à sons sur extraction d'air</t>
  </si>
  <si>
    <t>Pièges à sons sur air neuf</t>
  </si>
  <si>
    <t>Pièges à sons sur rejet d'air</t>
  </si>
  <si>
    <t>Evacuation condensats</t>
  </si>
  <si>
    <t>TERMINAUX DANS LES LOCAUX</t>
  </si>
  <si>
    <t>C.IV.2.1</t>
  </si>
  <si>
    <t>RESEAUX DE SOUFFLAGE ET DE REPRISE</t>
  </si>
  <si>
    <t>Réseaux de gaines circulaires</t>
  </si>
  <si>
    <t>Dn 400</t>
  </si>
  <si>
    <t>Dn 200</t>
  </si>
  <si>
    <t xml:space="preserve">Clapets coupe feu </t>
  </si>
  <si>
    <t>C.IV.2.1.4</t>
  </si>
  <si>
    <t>Registre de réglage manuel</t>
  </si>
  <si>
    <t>C.IV.2.2</t>
  </si>
  <si>
    <t>DIFFUSION D'AIR</t>
  </si>
  <si>
    <t>Fourniture et installation diffuseurs de soufflage</t>
  </si>
  <si>
    <t>Fourniture et installation gaine textile de soufflage</t>
  </si>
  <si>
    <t>Fourniture et installation diffuseurs de reprise</t>
  </si>
  <si>
    <t>C.IV.2.3</t>
  </si>
  <si>
    <t>BOITE A DEBITS VARIABLES</t>
  </si>
  <si>
    <t>Fourniture et installation boite à débit variable sur soufflage</t>
  </si>
  <si>
    <t>Fourniture et installation boite à débit variable sur reprise</t>
  </si>
  <si>
    <t>C.IV.2.4</t>
  </si>
  <si>
    <t>BATTERIES CHAUDES</t>
  </si>
  <si>
    <t>Fourniture et installation batterie électrique</t>
  </si>
  <si>
    <t>C.IV.2.5</t>
  </si>
  <si>
    <t>BATTERIES FROIDES</t>
  </si>
  <si>
    <t>Fourniture et installation batterie eau glacée sur soufflage</t>
  </si>
  <si>
    <t>C.IV.2.5.2</t>
  </si>
  <si>
    <t>C.IV.2.5.3</t>
  </si>
  <si>
    <t>Vanne d'équilibrage sur batterie froide</t>
  </si>
  <si>
    <t>C.IV.2.5.4</t>
  </si>
  <si>
    <t>C.IV.2.6</t>
  </si>
  <si>
    <t>CONDENSATS</t>
  </si>
  <si>
    <t>C.IV.2.7</t>
  </si>
  <si>
    <t>REGULATION</t>
  </si>
  <si>
    <t>Fourniture,installation, raccordement automate de régulation</t>
  </si>
  <si>
    <t>Fourniture, installation, câblage  thermostat de commande</t>
  </si>
  <si>
    <t>C.IV.2.7.3</t>
  </si>
  <si>
    <t>Flexibles acoustiques</t>
  </si>
  <si>
    <t>C.IV.2.7.4</t>
  </si>
  <si>
    <t>Modules MR</t>
  </si>
  <si>
    <t>Alimentation électrique des équipements</t>
  </si>
  <si>
    <t>Sous-total TRAITEMENT SALLE OPERATEUR &amp; SALLE MICROSCOPE</t>
  </si>
  <si>
    <t>TRAITEMENT SALLE TECHNIQUE</t>
  </si>
  <si>
    <t>C.V.1</t>
  </si>
  <si>
    <t>CTA n°2 (salle technique)</t>
  </si>
  <si>
    <t>C.IV.24</t>
  </si>
  <si>
    <t>C.IV.25</t>
  </si>
  <si>
    <t>C.IV.26</t>
  </si>
  <si>
    <t>C.IV.27</t>
  </si>
  <si>
    <t>C.IV.28</t>
  </si>
  <si>
    <t>C.IV.29</t>
  </si>
  <si>
    <t>C.IV.30</t>
  </si>
  <si>
    <t>C.IV.31</t>
  </si>
  <si>
    <t>C.IV.32</t>
  </si>
  <si>
    <t>C.IV.33</t>
  </si>
  <si>
    <t>C.V.2</t>
  </si>
  <si>
    <t>C.V.2.1</t>
  </si>
  <si>
    <t>C.V.2.2</t>
  </si>
  <si>
    <t>C.V.2.3</t>
  </si>
  <si>
    <t>TYpe</t>
  </si>
  <si>
    <t>Sous-total TRAITEMENT SALLE TECHNIQUE</t>
  </si>
  <si>
    <t>EXTRACTION GAZ SF6</t>
  </si>
  <si>
    <t>Fourniture et installation caisson d'extraction et accessoires</t>
  </si>
  <si>
    <t>Réseaux de gaine d'extraction</t>
  </si>
  <si>
    <t>Dn315</t>
  </si>
  <si>
    <t>Bouches et grilles d'extraction</t>
  </si>
  <si>
    <t>Sous-total EXTRACTION GAZ SF6</t>
  </si>
  <si>
    <t>C.VII.</t>
  </si>
  <si>
    <t>DETECTION DE FUITE D'EAU</t>
  </si>
  <si>
    <t>Fourniture et installation centrale de détection de fuite d'eau</t>
  </si>
  <si>
    <t>Report d'une synthèse défaut sur la centrale d'alarme technique</t>
  </si>
  <si>
    <t>Câbles de détection</t>
  </si>
  <si>
    <t>Câbles neutre de liaison</t>
  </si>
  <si>
    <t>Sous-total DETECTION FUITE D'EAU</t>
  </si>
  <si>
    <t>C.VIII.</t>
  </si>
  <si>
    <t>PLOMBERIE</t>
  </si>
  <si>
    <t>Réseau eau froide avec vanne d'isolement en attente</t>
  </si>
  <si>
    <t>Réseau EU en attente</t>
  </si>
  <si>
    <t>Sous-total PLOMBERIE</t>
  </si>
  <si>
    <t>Etudes d'éxécution</t>
  </si>
  <si>
    <t>Essais, mise en service</t>
  </si>
  <si>
    <t>Documents, dossiers DOE</t>
  </si>
  <si>
    <t>CFO-CFA</t>
  </si>
  <si>
    <t>Courant Fort</t>
  </si>
  <si>
    <t>REPERAGE ET DEPOSES</t>
  </si>
  <si>
    <t>Repérages et identifications des réseaux existants et conservés</t>
  </si>
  <si>
    <t>Dépose des installations existantes comme indiqué sur les plans Démolition</t>
  </si>
  <si>
    <t>Dépose luminaires LED existant encastré conservé</t>
  </si>
  <si>
    <t>Sous-total REPERAGE ET DEPOSES</t>
  </si>
  <si>
    <t>HALL GRAND ESCALIER</t>
  </si>
  <si>
    <t>Alimentation de la CTA puissance 8kW</t>
  </si>
  <si>
    <t>Arret d'urgence CTA</t>
  </si>
  <si>
    <t>Création d'interrupteurs va et vient</t>
  </si>
  <si>
    <t>Mise en place d’un luminaire étanche REGENT Splash</t>
  </si>
  <si>
    <t>Distribution (prises , éclairages, divers)</t>
  </si>
  <si>
    <t>SAS ESCALIER</t>
  </si>
  <si>
    <t>Mise en place de BAES</t>
  </si>
  <si>
    <t>Mise en place du TD Hall escalier comme indiqué au CCTP</t>
  </si>
  <si>
    <t>SALLE OPERATEUR</t>
  </si>
  <si>
    <t>Alimentation batterie électrique en gaine puissance: 4kW/appareil</t>
  </si>
  <si>
    <t>Repose luminaires LED existant encastré</t>
  </si>
  <si>
    <t>Mise en place prises électriques standards</t>
  </si>
  <si>
    <t>Mise en place prises électriques ondulées</t>
  </si>
  <si>
    <t>Arret d'urgence général</t>
  </si>
  <si>
    <t>Goulottes périphériques</t>
  </si>
  <si>
    <t>SALLE MICROSCOPE</t>
  </si>
  <si>
    <t>Création d'interrupteurs variable pour driver led gradable</t>
  </si>
  <si>
    <t>Mise en place luminaires LED avec driver graduable</t>
  </si>
  <si>
    <t>Chemins de câbles</t>
  </si>
  <si>
    <t>SALLE TECHNIQUE</t>
  </si>
  <si>
    <t>Alimentation de l'onduleur PC</t>
  </si>
  <si>
    <t>Alimentation de la baie informatique</t>
  </si>
  <si>
    <t>Alimentation du compresseur à air</t>
  </si>
  <si>
    <t>Alimentation unité refroidissement eau air du microscope</t>
  </si>
  <si>
    <t>Alimentation de l'extracteur puissance 0,5kW</t>
  </si>
  <si>
    <t>Alimentation Onduleur microscope / SPEB/ Microscope</t>
  </si>
  <si>
    <t>Alimentation batterie électrique en gaine  puissance: 4kW/appareil</t>
  </si>
  <si>
    <t>Alimentation du TD Salle Technique </t>
  </si>
  <si>
    <t>Alimentation de la baie informatique serveur DMP</t>
  </si>
  <si>
    <t>Alimentation des équipements CFA: détection, alarme, vidéo, contrôle d'acces</t>
  </si>
  <si>
    <t>Mise en place luminaires LED avec driver on/off</t>
  </si>
  <si>
    <t>Mise en place d'une prise Spécifique DSN3</t>
  </si>
  <si>
    <t>Fourniture et mise en place d'un onduleur 6 kVA (PC)</t>
  </si>
  <si>
    <t>Création prise de terre pour alim. Microscope et les baies informatiques</t>
  </si>
  <si>
    <t>Mise en place du TD Salle Technique</t>
  </si>
  <si>
    <t>COURS DES GRENOUILLES</t>
  </si>
  <si>
    <t>Alimentation de la PAC puissance: 8kW</t>
  </si>
  <si>
    <t>LOCAL TGBT</t>
  </si>
  <si>
    <t>Fourniture et tirage d’un câble de liaison de terre jusqu’au local Technique</t>
  </si>
  <si>
    <t>ETAGE R+1</t>
  </si>
  <si>
    <t>Déplacer le BAES au droit du nouvel emplacement de la porte,</t>
  </si>
  <si>
    <t>Déplacer le poste de travail ( 6PC) et la goulotte verticale comme indiqué sur les plans,</t>
  </si>
  <si>
    <t>Déplacer l’interrupteur et le goulotte comme indiqué sur les plans,</t>
  </si>
  <si>
    <t>Sous-total CFO</t>
  </si>
  <si>
    <t>Courant Faible</t>
  </si>
  <si>
    <t>Dépose et évacuation des installations CFA rendues obsolètes par le projet</t>
  </si>
  <si>
    <t>VDI</t>
  </si>
  <si>
    <t>Fourniture, pose et raccordement d’une baie informatique selon CCTP</t>
  </si>
  <si>
    <t>Déploiement de la distribution informatique</t>
  </si>
  <si>
    <t>- Rocades fibre optique OM3</t>
  </si>
  <si>
    <t>- Câble cuivre U/FTP catégorie 7</t>
  </si>
  <si>
    <t>Percements et rebouchages</t>
  </si>
  <si>
    <t>Rétablissement des degrés CF aux traversées de parois</t>
  </si>
  <si>
    <t>Fourniture, pose et raccordement de prises LC/LC OM3</t>
  </si>
  <si>
    <t>Fourniture, pose et raccordement de prises RJ45 cat6A</t>
  </si>
  <si>
    <t>Fourniture, pose et raccordement de prises RJ45 cat6A POE WIFI</t>
  </si>
  <si>
    <t>Recettage de l’ensemble des liaisons informatiques</t>
  </si>
  <si>
    <t>Etablissement d'un rapport de recettes</t>
  </si>
  <si>
    <t>Sous-total VDI</t>
  </si>
  <si>
    <t>VIDEOSURVEILLANCE</t>
  </si>
  <si>
    <t xml:space="preserve">Raccordement </t>
  </si>
  <si>
    <t>Sous-total VIDEOSURVEILLANCE</t>
  </si>
  <si>
    <t>DETECTION GAZ</t>
  </si>
  <si>
    <t>Centrale de détection de gaz</t>
  </si>
  <si>
    <t>détecteur SF6</t>
  </si>
  <si>
    <t>Détecteur O2</t>
  </si>
  <si>
    <t>Panneau d'affichage</t>
  </si>
  <si>
    <t>Mise en service</t>
  </si>
  <si>
    <t>Sous-total DETECTION GAZ</t>
  </si>
  <si>
    <t>Sous-total ALARME INCENDIE</t>
  </si>
  <si>
    <t>C.IX.8</t>
  </si>
  <si>
    <t>CONTRÔLE D'ACCES</t>
  </si>
  <si>
    <t>Lecteur de badge</t>
  </si>
  <si>
    <t>Bouton poussoir sortie libre</t>
  </si>
  <si>
    <t>boitiers de déverrouillage issues de secours</t>
  </si>
  <si>
    <t>Unités de traitement locale</t>
  </si>
  <si>
    <t>Programmation Simon Voss</t>
  </si>
  <si>
    <t>Sous-total CONTRÔLE D'ACCES</t>
  </si>
  <si>
    <t>Sous-total CFA</t>
  </si>
  <si>
    <t>Protections des cheminement (sols, murs, plafonds, mobiliers,…)</t>
  </si>
  <si>
    <t>Protections des existants hors périmètre travaux (sols, murs, plafonds, mobiliers,…)</t>
  </si>
  <si>
    <t>Ens.</t>
  </si>
  <si>
    <t>Coffret de chantier</t>
  </si>
  <si>
    <t>fft</t>
  </si>
  <si>
    <t>Alimentation électrique depuis TD (protections + câbles)</t>
  </si>
  <si>
    <t>Mise en œuvre signalisation chantier</t>
  </si>
  <si>
    <t>Etudes d'exécution CEA</t>
  </si>
  <si>
    <t>CORPS D'ETATS ARCHITECTURAUX</t>
  </si>
  <si>
    <t>TOTAL ORGANISATION ET INSTALLATIONS DE CHANTIER</t>
  </si>
  <si>
    <t>TOTAL DEPOSE-CURAGE-DEMOLITION</t>
  </si>
  <si>
    <t>TOTAL CLOS-COUVERT</t>
  </si>
  <si>
    <t>TOTAL SECOND-ŒUVRE</t>
  </si>
  <si>
    <t>TOTAL CORPS D'ETATS ARCHITECTURAUX</t>
  </si>
  <si>
    <t>INSTALLATION DE CHANTIER</t>
  </si>
  <si>
    <t>Sous-total INSTALLATION DE CHANTIER</t>
  </si>
  <si>
    <t>Sous-total OUVRAGE DIVERS</t>
  </si>
  <si>
    <t>Tuyauterie de raccordement eau glacée CTA y compris robinetterie, calorifuge</t>
  </si>
  <si>
    <t>Sujétion pour pose de gaines en extérieur et en hauteur (rejet d'air et air neuf)</t>
  </si>
  <si>
    <t>Consignation des réseaux chauffage et EF</t>
  </si>
  <si>
    <t>Réseaux de gaines circulaires - air neuf</t>
  </si>
  <si>
    <t>Réseaux de gaines circulaires - rejet</t>
  </si>
  <si>
    <t>Chemin de câbles</t>
  </si>
  <si>
    <t>Sous-total ETUDES</t>
  </si>
  <si>
    <t>ETUDES</t>
  </si>
  <si>
    <t>Inclus</t>
  </si>
  <si>
    <t>Lot CFO-CFA</t>
  </si>
  <si>
    <t>Eclairage bandeau LED</t>
  </si>
  <si>
    <t>Aménagement base vie (casiers, tables, chaise, etc …)</t>
  </si>
  <si>
    <t>Moyen de levage et échafaudage roulant</t>
  </si>
  <si>
    <t>C.0.1.</t>
  </si>
  <si>
    <t>C.0.2.</t>
  </si>
  <si>
    <t>C.III.1.2.1.</t>
  </si>
  <si>
    <t>C.III.1.2.2.</t>
  </si>
  <si>
    <t>C.III.1.2.3.</t>
  </si>
  <si>
    <t>C.III.1.2.4.</t>
  </si>
  <si>
    <t>C.III.3.4.</t>
  </si>
  <si>
    <t>C.III.4.3.</t>
  </si>
  <si>
    <t>B.</t>
  </si>
  <si>
    <t>B.I.</t>
  </si>
  <si>
    <t>B.0.</t>
  </si>
  <si>
    <t>CANTONNEMENT ET STOCKAGE</t>
  </si>
  <si>
    <t>B.0.1.</t>
  </si>
  <si>
    <t>B.II.</t>
  </si>
  <si>
    <t>B.III.</t>
  </si>
  <si>
    <t>B.IV.</t>
  </si>
  <si>
    <t>B.V.</t>
  </si>
  <si>
    <t>B.VI.</t>
  </si>
  <si>
    <t>B.VII.</t>
  </si>
  <si>
    <t>C.I.1.</t>
  </si>
  <si>
    <t>C.I.2.</t>
  </si>
  <si>
    <t>C.I.3.</t>
  </si>
  <si>
    <t>C.I.4.</t>
  </si>
  <si>
    <t>C.I.5.</t>
  </si>
  <si>
    <t>C.I.6.</t>
  </si>
  <si>
    <t>C.I.7.</t>
  </si>
  <si>
    <t>C.I.8.</t>
  </si>
  <si>
    <t>C.I.9.</t>
  </si>
  <si>
    <t>C.II.1.</t>
  </si>
  <si>
    <t>C.II.2.</t>
  </si>
  <si>
    <t>C.II.3.</t>
  </si>
  <si>
    <t>C.II.4.</t>
  </si>
  <si>
    <t>C.II.5.</t>
  </si>
  <si>
    <t>C.II.6.</t>
  </si>
  <si>
    <t>Dépose et repose SSI</t>
  </si>
  <si>
    <t>Dépose et conservation porte – Hall escalier R+1</t>
  </si>
  <si>
    <t>Dépose porte – Hall escalier RDC</t>
  </si>
  <si>
    <t>Dépose porte – Local sous escalier</t>
  </si>
  <si>
    <t>Dépose carrelage – salle opérateur et microscope, local CTA</t>
  </si>
  <si>
    <t>C.II.2.2</t>
  </si>
  <si>
    <t>C.II.2.3</t>
  </si>
  <si>
    <t>C.II.2.4</t>
  </si>
  <si>
    <t>C.III.1.3.</t>
  </si>
  <si>
    <t>C.III.1.3.1.</t>
  </si>
  <si>
    <t>C.III.1.3.3.</t>
  </si>
  <si>
    <t>C.III.1.3.4.</t>
  </si>
  <si>
    <t>C.III.1.3.2.</t>
  </si>
  <si>
    <t>C.III.2.</t>
  </si>
  <si>
    <t>C.III.2.2.</t>
  </si>
  <si>
    <t>C.III.2.3.</t>
  </si>
  <si>
    <t>C.III.2.4.</t>
  </si>
  <si>
    <t>C.III.2.5.</t>
  </si>
  <si>
    <t>C.III.3.5.</t>
  </si>
  <si>
    <t>C.III.3.6.</t>
  </si>
  <si>
    <t>C.III.3.7.</t>
  </si>
  <si>
    <t>C.III.4.2.1</t>
  </si>
  <si>
    <t>C.III.4.2.2</t>
  </si>
  <si>
    <t>C.III.5.3.1.</t>
  </si>
  <si>
    <t>C.III.5.3.2.</t>
  </si>
  <si>
    <t>C.III.5.3.3.</t>
  </si>
  <si>
    <t>C.III.5.3.4.</t>
  </si>
  <si>
    <t>C.III.5.1</t>
  </si>
  <si>
    <t>C.III.5.2</t>
  </si>
  <si>
    <t>C.III.5.3</t>
  </si>
  <si>
    <t>C.III.5.4</t>
  </si>
  <si>
    <t>C.III.5.5</t>
  </si>
  <si>
    <t>Montant 
(€ HT SEC)</t>
  </si>
  <si>
    <t>C.III.3.8.</t>
  </si>
  <si>
    <t>Montant
(€ HT Macro-lot)</t>
  </si>
  <si>
    <t>Montant
(€ HT CES)</t>
  </si>
  <si>
    <t xml:space="preserve"> Aléas</t>
  </si>
  <si>
    <t>Coefficient 
Macro-lot</t>
  </si>
  <si>
    <t>Sous-total SALLE MICROSCOPE</t>
  </si>
  <si>
    <t>Sous-total SALLE OPERATEUR</t>
  </si>
  <si>
    <t>Sous-total SAS ESCALIER</t>
  </si>
  <si>
    <t>Sous-total HALL GRAND ESCALIER</t>
  </si>
  <si>
    <t>Sous-total COURS DES GRENOUILLES</t>
  </si>
  <si>
    <t>Sous-total SALLE TECHNIQUE</t>
  </si>
  <si>
    <t>Sous-total LOCAL TGBT</t>
  </si>
  <si>
    <t>Sous-total ETAGE R+1</t>
  </si>
  <si>
    <t>Sous-total ORGANISATION ET INSTALLATIONS DE CHANTIER</t>
  </si>
  <si>
    <t>Dépose avec conservation du faux-plafond pour réemploi in-situ</t>
  </si>
  <si>
    <t>Dépose sol souple – salle technique</t>
  </si>
  <si>
    <t xml:space="preserve">Evacuation des déchets issus de la dépose dans les filières de traitement adaptée </t>
  </si>
  <si>
    <t>EVACUATION DECHETS</t>
  </si>
  <si>
    <t>INSTALLATIONS ELECTRIQUES DE CHANTIER</t>
  </si>
  <si>
    <t>CLOISONNEMENT DE CHANTIER</t>
  </si>
  <si>
    <t>VOIES DE CHANTIER</t>
  </si>
  <si>
    <t>Protection étanche périmètre travaux</t>
  </si>
  <si>
    <t>Barriérage zone de stockage et périmètre travaux</t>
  </si>
  <si>
    <t>Pose et dépose benne</t>
  </si>
  <si>
    <t>B.I</t>
  </si>
  <si>
    <t>B.II</t>
  </si>
  <si>
    <t>B.III</t>
  </si>
  <si>
    <t>B.IV</t>
  </si>
  <si>
    <t>Eclairage zone de chantier &amp; base vie - bandeau LED</t>
  </si>
  <si>
    <t>B.V</t>
  </si>
  <si>
    <t>Collecte et transport benne</t>
  </si>
  <si>
    <t>B.VI</t>
  </si>
  <si>
    <t>B.VII</t>
  </si>
  <si>
    <t>Ouverture et adaptation toiture zinc (y compris finition) - diam. 400mm</t>
  </si>
  <si>
    <t>Ouverture et adaptation toiture zinc (y compris finition) - diam. 250mm</t>
  </si>
  <si>
    <t>OPTION : Adaptation / Création chevêtre pour passage réseaux</t>
  </si>
  <si>
    <t>Finition couverture</t>
  </si>
  <si>
    <t>Réfection menuiseries extérieures</t>
  </si>
  <si>
    <t>Fourniture et pose stores occultants intérieurs</t>
  </si>
  <si>
    <t>Film occultant opaque</t>
  </si>
  <si>
    <t>Dépose et repose dalles extérieures</t>
  </si>
  <si>
    <t>Terrassement en déblais d'une tranchée</t>
  </si>
  <si>
    <t>Fourniture et pose caniveau technique</t>
  </si>
  <si>
    <t>Remise en état jardin et circulation extérieure</t>
  </si>
  <si>
    <t>C.II.3.2</t>
  </si>
  <si>
    <t>C.II.3.3</t>
  </si>
  <si>
    <t>Repose plafonds suspendus en dalles démontables</t>
  </si>
  <si>
    <t>OPTION - Remplacement des plaques BA13 de faux-plafond</t>
  </si>
  <si>
    <t>Flocage</t>
  </si>
  <si>
    <t>Pose plafond panneaux sandwich modulaire</t>
  </si>
  <si>
    <t>Pose cloison BA13 CF 1h</t>
  </si>
  <si>
    <t>Pose double-peau en plaque de plâtre</t>
  </si>
  <si>
    <t>Pose panneaux sandwich modulaires</t>
  </si>
  <si>
    <t>Création gaine technique CF 1/2h</t>
  </si>
  <si>
    <t>Pose plinthes</t>
  </si>
  <si>
    <t>Préparation du support - Ragréage</t>
  </si>
  <si>
    <t>Pose sol souple PVC</t>
  </si>
  <si>
    <t>Résine de propreté</t>
  </si>
  <si>
    <t>OPTION : Barres de seuil</t>
  </si>
  <si>
    <t>Pose bloc-porte bois 2 vantaux</t>
  </si>
  <si>
    <t>Repose porte simple vantail existante (y compris finition)</t>
  </si>
  <si>
    <t>Pose façade de gaine technique MDF CF 1/2h</t>
  </si>
  <si>
    <t>Trappe de visite CF 1/4h - gaine technique</t>
  </si>
  <si>
    <t>Pose porte de service bi-affleurante 1 vantail</t>
  </si>
  <si>
    <t>OPTION : Fourniture rampe amovible</t>
  </si>
  <si>
    <t>Serrurerie contrôle d'accès</t>
  </si>
  <si>
    <t>C.III.3.9.</t>
  </si>
  <si>
    <t>Réservations CFO/CFA/CVC/Plomberie</t>
  </si>
  <si>
    <t>Découpe de trous</t>
  </si>
  <si>
    <t>Découpe de doublage plâtre</t>
  </si>
  <si>
    <t>Raccords divers</t>
  </si>
  <si>
    <t>Protection et nettoyage</t>
  </si>
  <si>
    <t>Travaux préparatoires sur subjectiles à base de plâtre</t>
  </si>
  <si>
    <t>Travaux préparatoires sur subjectiles anciens fonds</t>
  </si>
  <si>
    <t>Peinture sur murs et cloisons</t>
  </si>
  <si>
    <t>PROVISION : Peinture sur menuiseries intérieures bois</t>
  </si>
  <si>
    <t>PROVISION : Peinture sur matériaux PVC ou polyester</t>
  </si>
  <si>
    <t>PROVISION : Peinture sur tuyauteries métalliques</t>
  </si>
  <si>
    <t>Maquettage réseaux sous-escaliers</t>
  </si>
  <si>
    <t xml:space="preserve">Dépose mobilier existant </t>
  </si>
  <si>
    <t xml:space="preserve">Prise HDMI </t>
  </si>
  <si>
    <t>CENTRALE ALARME TECHNIQUE</t>
  </si>
  <si>
    <t xml:space="preserve">Raccordement et programmation au SSI des 16 clapets </t>
  </si>
  <si>
    <t>Centrale alarme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</si>
</sst>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45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2"/>
      <color theme="0"/>
      <name val="Segoe UI"/>
      <family val="2"/>
    </font>
    <font>
      <sz val="12"/>
      <color theme="1"/>
      <name val="Segoe UI"/>
      <family val="2"/>
    </font>
    <font>
      <b/>
      <sz val="14"/>
      <color theme="0"/>
      <name val="Segoe UI"/>
      <family val="2"/>
    </font>
    <font>
      <sz val="12"/>
      <color theme="0"/>
      <name val="Segoe UI"/>
      <family val="2"/>
    </font>
    <font>
      <b/>
      <sz val="12"/>
      <color theme="1"/>
      <name val="Segoe UI"/>
      <family val="2"/>
    </font>
    <font>
      <b/>
      <i/>
      <sz val="10"/>
      <color theme="0"/>
      <name val="Segoe UI"/>
      <family val="2"/>
    </font>
    <font>
      <b/>
      <i/>
      <sz val="12"/>
      <color theme="0"/>
      <name val="Segoe UI"/>
      <family val="2"/>
    </font>
    <font>
      <i/>
      <sz val="10"/>
      <color theme="1"/>
      <name val="Segoe UI"/>
      <family val="2"/>
    </font>
    <font>
      <i/>
      <sz val="12"/>
      <color theme="1"/>
      <name val="Segoe UI"/>
      <family val="2"/>
    </font>
    <font>
      <b/>
      <i/>
      <sz val="11"/>
      <color theme="1"/>
      <name val="Calibri"/>
      <family val="2"/>
      <scheme val="minor"/>
    </font>
    <font>
      <sz val="10"/>
      <name val="Segoe UI"/>
      <family val="2"/>
    </font>
    <font>
      <sz val="10"/>
      <color rgb="FFFF0000"/>
      <name val="Segoe UI"/>
      <family val="2"/>
    </font>
    <font>
      <i/>
      <sz val="10"/>
      <name val="Segoe UI"/>
      <family val="2"/>
    </font>
    <font>
      <sz val="12"/>
      <name val="Segoe UI"/>
      <family val="2"/>
    </font>
    <font>
      <i/>
      <sz val="11"/>
      <name val="Segoe UI"/>
      <family val="2"/>
    </font>
    <font>
      <sz val="14"/>
      <name val="Segoe UI"/>
      <family val="2"/>
    </font>
    <font>
      <sz val="11"/>
      <name val="Segoe U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2"/>
      <color rgb="FF04617B"/>
      <name val="Arial"/>
      <family val="2"/>
    </font>
    <font>
      <b/>
      <sz val="10"/>
      <color theme="1"/>
      <name val="Segoe UI"/>
      <family val="2"/>
    </font>
    <font>
      <b/>
      <sz val="10"/>
      <color theme="0"/>
      <name val="Segoe UI"/>
      <family val="2"/>
    </font>
    <font>
      <b/>
      <sz val="12"/>
      <color rgb="FF04617B"/>
      <name val="Segoe UI"/>
      <family val="2"/>
    </font>
    <font>
      <b/>
      <i/>
      <sz val="10"/>
      <color theme="1"/>
      <name val="Segoe UI"/>
      <family val="2"/>
    </font>
    <font>
      <sz val="11"/>
      <color theme="0"/>
      <name val="Segoe UI"/>
      <family val="2"/>
    </font>
    <font>
      <sz val="8"/>
      <name val="Calibri"/>
      <family val="2"/>
      <scheme val="minor"/>
    </font>
    <font>
      <b/>
      <sz val="10"/>
      <name val="Segoe UI"/>
      <family val="2"/>
    </font>
    <font>
      <sz val="10"/>
      <color indexed="8"/>
      <name val="Arial"/>
      <family val="2"/>
    </font>
    <font>
      <sz val="9"/>
      <name val="Calibri"/>
      <family val="2"/>
      <scheme val="minor"/>
    </font>
    <font>
      <b/>
      <i/>
      <sz val="10"/>
      <name val="Segoe UI"/>
      <family val="2"/>
    </font>
    <font>
      <b/>
      <sz val="10"/>
      <color theme="9"/>
      <name val="Segoe UI"/>
      <family val="2"/>
    </font>
    <font>
      <i/>
      <sz val="10"/>
      <color theme="9"/>
      <name val="Segoe UI"/>
      <family val="2"/>
    </font>
    <font>
      <sz val="10"/>
      <color theme="9"/>
      <name val="Segoe UI"/>
      <family val="2"/>
    </font>
    <font>
      <sz val="10"/>
      <name val="Times New Roman"/>
      <family val="1"/>
    </font>
    <font>
      <sz val="9"/>
      <name val="Arial"/>
      <family val="2"/>
    </font>
    <font>
      <sz val="10"/>
      <color theme="7" tint="-0.249977111117893"/>
      <name val="Segoe UI"/>
      <family val="2"/>
    </font>
    <font>
      <sz val="10"/>
      <color rgb="FF000000"/>
      <name val="Times New Roman"/>
      <family val="1"/>
    </font>
    <font>
      <b/>
      <sz val="10"/>
      <color rgb="FF04617B"/>
      <name val="Segoe UI"/>
      <family val="2"/>
    </font>
    <font>
      <sz val="11"/>
      <name val="Calibri"/>
      <family val="2"/>
      <scheme val="minor"/>
    </font>
    <font>
      <b/>
      <sz val="16"/>
      <color theme="1"/>
      <name val="Segoe UI"/>
      <family val="2"/>
    </font>
    <font>
      <b/>
      <i/>
      <sz val="14"/>
      <name val="Segoe UI"/>
      <family val="2"/>
    </font>
    <font>
      <sz val="11"/>
      <color theme="1"/>
      <name val="Arial Narrow"/>
      <family val="2"/>
    </font>
    <font>
      <i/>
      <sz val="10"/>
      <color rgb="FFFF0000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04617B"/>
        <bgColor indexed="64"/>
      </patternFill>
    </fill>
    <fill>
      <patternFill patternType="solid">
        <fgColor rgb="FFB3CE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A899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rgb="FF04617B"/>
      </right>
      <top/>
      <bottom/>
      <diagonal/>
    </border>
    <border>
      <left style="dotted">
        <color rgb="FF04617B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9" fillId="0" borderId="0">
      <alignment vertical="top"/>
    </xf>
  </cellStyleXfs>
  <cellXfs count="2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11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1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vertical="center"/>
    </xf>
    <xf numFmtId="44" fontId="2" fillId="5" borderId="3" xfId="1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8" fillId="5" borderId="4" xfId="0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8" fillId="5" borderId="4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vertical="center"/>
    </xf>
    <xf numFmtId="164" fontId="8" fillId="5" borderId="4" xfId="0" applyNumberFormat="1" applyFont="1" applyFill="1" applyBorder="1" applyAlignment="1">
      <alignment vertical="center"/>
    </xf>
    <xf numFmtId="164" fontId="8" fillId="5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44" fontId="8" fillId="5" borderId="4" xfId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indent="1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/>
    </xf>
    <xf numFmtId="164" fontId="23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vertical="center"/>
    </xf>
    <xf numFmtId="44" fontId="7" fillId="3" borderId="3" xfId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 vertical="center"/>
    </xf>
    <xf numFmtId="164" fontId="23" fillId="3" borderId="4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3" fillId="3" borderId="3" xfId="0" applyFont="1" applyFill="1" applyBorder="1" applyAlignment="1">
      <alignment vertical="center"/>
    </xf>
    <xf numFmtId="0" fontId="23" fillId="3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/>
    </xf>
    <xf numFmtId="44" fontId="7" fillId="3" borderId="1" xfId="1" applyFont="1" applyFill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0" borderId="1" xfId="0" applyFont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right" vertical="center" wrapText="1"/>
    </xf>
    <xf numFmtId="164" fontId="8" fillId="2" borderId="0" xfId="1" applyNumberFormat="1" applyFont="1" applyFill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indent="1"/>
    </xf>
    <xf numFmtId="0" fontId="22" fillId="0" borderId="1" xfId="0" applyFont="1" applyBorder="1" applyAlignment="1">
      <alignment horizontal="left" vertical="center" indent="1"/>
    </xf>
    <xf numFmtId="0" fontId="22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 indent="1"/>
    </xf>
    <xf numFmtId="44" fontId="13" fillId="0" borderId="1" xfId="1" applyFont="1" applyBorder="1" applyAlignment="1">
      <alignment horizontal="center" vertical="center"/>
    </xf>
    <xf numFmtId="44" fontId="13" fillId="0" borderId="1" xfId="1" applyFont="1" applyFill="1" applyBorder="1" applyAlignment="1">
      <alignment horizontal="center" vertical="center"/>
    </xf>
    <xf numFmtId="0" fontId="25" fillId="0" borderId="4" xfId="0" applyFont="1" applyBorder="1" applyAlignment="1">
      <alignment horizontal="right" vertical="center" wrapText="1"/>
    </xf>
    <xf numFmtId="164" fontId="22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right" vertical="center"/>
    </xf>
    <xf numFmtId="0" fontId="23" fillId="2" borderId="4" xfId="0" applyFont="1" applyFill="1" applyBorder="1" applyAlignment="1">
      <alignment vertical="center"/>
    </xf>
    <xf numFmtId="0" fontId="23" fillId="2" borderId="3" xfId="0" applyFont="1" applyFill="1" applyBorder="1" applyAlignment="1">
      <alignment vertical="center"/>
    </xf>
    <xf numFmtId="0" fontId="2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4" fontId="2" fillId="3" borderId="1" xfId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left" vertical="center"/>
    </xf>
    <xf numFmtId="164" fontId="12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4" fillId="6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right" vertical="center" wrapText="1" indent="1"/>
    </xf>
    <xf numFmtId="1" fontId="14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center" vertical="center"/>
    </xf>
    <xf numFmtId="49" fontId="33" fillId="0" borderId="0" xfId="0" applyNumberFormat="1" applyFont="1" applyAlignment="1">
      <alignment horizontal="left" vertical="center" wrapText="1" indent="1"/>
    </xf>
    <xf numFmtId="0" fontId="34" fillId="0" borderId="1" xfId="0" applyFont="1" applyBorder="1" applyAlignment="1">
      <alignment horizontal="center" vertical="center"/>
    </xf>
    <xf numFmtId="1" fontId="34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justify" vertical="center"/>
    </xf>
    <xf numFmtId="1" fontId="12" fillId="6" borderId="1" xfId="0" applyNumberFormat="1" applyFont="1" applyFill="1" applyBorder="1" applyAlignment="1">
      <alignment horizontal="center" vertical="center"/>
    </xf>
    <xf numFmtId="0" fontId="36" fillId="4" borderId="11" xfId="7" applyFont="1" applyFill="1" applyBorder="1" applyAlignment="1">
      <alignment horizontal="center" vertical="center" wrapText="1"/>
    </xf>
    <xf numFmtId="49" fontId="37" fillId="4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right" vertical="center" wrapText="1" indent="1"/>
    </xf>
    <xf numFmtId="1" fontId="9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0" fontId="39" fillId="7" borderId="1" xfId="0" applyFont="1" applyFill="1" applyBorder="1" applyAlignment="1">
      <alignment horizontal="center" vertical="center"/>
    </xf>
    <xf numFmtId="0" fontId="39" fillId="7" borderId="1" xfId="0" applyFont="1" applyFill="1" applyBorder="1" applyAlignment="1">
      <alignment vertical="center"/>
    </xf>
    <xf numFmtId="0" fontId="24" fillId="7" borderId="1" xfId="0" applyFont="1" applyFill="1" applyBorder="1" applyAlignment="1">
      <alignment vertical="center"/>
    </xf>
    <xf numFmtId="44" fontId="24" fillId="7" borderId="1" xfId="1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/>
    </xf>
    <xf numFmtId="49" fontId="1" fillId="4" borderId="1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Border="1" applyAlignment="1">
      <alignment horizontal="right" vertical="center" wrapText="1" indent="1"/>
    </xf>
    <xf numFmtId="1" fontId="9" fillId="0" borderId="4" xfId="0" applyNumberFormat="1" applyFont="1" applyBorder="1" applyAlignment="1">
      <alignment horizontal="center" vertical="center"/>
    </xf>
    <xf numFmtId="164" fontId="25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1" xfId="0" applyNumberFormat="1" applyFont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justify" vertical="center"/>
    </xf>
    <xf numFmtId="1" fontId="1" fillId="0" borderId="4" xfId="0" applyNumberFormat="1" applyFont="1" applyBorder="1" applyAlignment="1">
      <alignment horizontal="center" vertical="center"/>
    </xf>
    <xf numFmtId="164" fontId="42" fillId="0" borderId="3" xfId="0" applyNumberFormat="1" applyFont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164" fontId="14" fillId="8" borderId="1" xfId="0" applyNumberFormat="1" applyFont="1" applyFill="1" applyBorder="1" applyAlignment="1">
      <alignment horizontal="center" vertical="center"/>
    </xf>
    <xf numFmtId="0" fontId="0" fillId="8" borderId="0" xfId="0" applyFill="1"/>
    <xf numFmtId="0" fontId="12" fillId="8" borderId="1" xfId="0" applyFont="1" applyFill="1" applyBorder="1" applyAlignment="1">
      <alignment horizontal="center" vertical="center"/>
    </xf>
    <xf numFmtId="164" fontId="31" fillId="3" borderId="2" xfId="0" applyNumberFormat="1" applyFont="1" applyFill="1" applyBorder="1" applyAlignment="1">
      <alignment vertical="center"/>
    </xf>
    <xf numFmtId="164" fontId="31" fillId="3" borderId="4" xfId="0" applyNumberFormat="1" applyFont="1" applyFill="1" applyBorder="1" applyAlignment="1">
      <alignment vertical="center"/>
    </xf>
    <xf numFmtId="44" fontId="31" fillId="3" borderId="3" xfId="1" applyFont="1" applyFill="1" applyBorder="1" applyAlignment="1">
      <alignment vertical="center"/>
    </xf>
    <xf numFmtId="44" fontId="12" fillId="0" borderId="1" xfId="1" applyFont="1" applyBorder="1" applyAlignment="1">
      <alignment horizontal="center" vertical="center"/>
    </xf>
    <xf numFmtId="0" fontId="31" fillId="0" borderId="1" xfId="0" applyFont="1" applyBorder="1" applyAlignment="1">
      <alignment horizontal="right" vertical="center" wrapText="1"/>
    </xf>
    <xf numFmtId="164" fontId="28" fillId="0" borderId="1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4" fontId="43" fillId="0" borderId="0" xfId="1" applyFont="1" applyAlignment="1">
      <alignment horizontal="right"/>
    </xf>
    <xf numFmtId="44" fontId="43" fillId="0" borderId="0" xfId="1" applyFont="1" applyFill="1" applyAlignment="1">
      <alignment horizontal="right"/>
    </xf>
    <xf numFmtId="44" fontId="43" fillId="0" borderId="0" xfId="1" quotePrefix="1" applyFont="1" applyAlignment="1">
      <alignment horizontal="right"/>
    </xf>
    <xf numFmtId="164" fontId="43" fillId="0" borderId="0" xfId="0" applyNumberFormat="1" applyFont="1"/>
    <xf numFmtId="164" fontId="43" fillId="0" borderId="0" xfId="0" applyNumberFormat="1" applyFont="1" applyAlignment="1">
      <alignment horizontal="right"/>
    </xf>
    <xf numFmtId="0" fontId="13" fillId="0" borderId="0" xfId="0" applyFont="1" applyAlignment="1">
      <alignment horizontal="center" vertical="center"/>
    </xf>
    <xf numFmtId="164" fontId="44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4" fontId="2" fillId="0" borderId="3" xfId="1" applyFont="1" applyFill="1" applyBorder="1" applyAlignment="1">
      <alignment vertical="center"/>
    </xf>
    <xf numFmtId="164" fontId="8" fillId="0" borderId="0" xfId="1" applyNumberFormat="1" applyFont="1" applyFill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left" vertical="center"/>
    </xf>
    <xf numFmtId="164" fontId="23" fillId="2" borderId="3" xfId="0" applyNumberFormat="1" applyFont="1" applyFill="1" applyBorder="1" applyAlignment="1">
      <alignment vertical="center"/>
    </xf>
    <xf numFmtId="9" fontId="12" fillId="0" borderId="1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indent="1"/>
    </xf>
    <xf numFmtId="0" fontId="23" fillId="3" borderId="3" xfId="0" applyFont="1" applyFill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2" xfId="0" applyFont="1" applyBorder="1" applyAlignment="1">
      <alignment horizontal="right" vertical="center"/>
    </xf>
    <xf numFmtId="0" fontId="42" fillId="0" borderId="3" xfId="0" applyFont="1" applyBorder="1" applyAlignment="1">
      <alignment horizontal="right" vertical="center"/>
    </xf>
    <xf numFmtId="0" fontId="23" fillId="2" borderId="0" xfId="0" applyFont="1" applyFill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30" fillId="4" borderId="9" xfId="7" applyFont="1" applyFill="1" applyBorder="1" applyAlignment="1">
      <alignment horizontal="left" vertical="top" wrapText="1"/>
    </xf>
    <xf numFmtId="0" fontId="30" fillId="4" borderId="4" xfId="7" applyFont="1" applyFill="1" applyBorder="1" applyAlignment="1">
      <alignment horizontal="left" vertical="top" wrapText="1"/>
    </xf>
    <xf numFmtId="0" fontId="30" fillId="4" borderId="10" xfId="7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8">
    <cellStyle name="Monétaire" xfId="1" builtinId="4"/>
    <cellStyle name="Monétaire 2" xfId="2" xr:uid="{CB0EC974-62C1-444F-AEA7-F5832A7D039D}"/>
    <cellStyle name="Monétaire 2 2" xfId="6" xr:uid="{484C7993-BE41-4742-9F9B-386159396CAD}"/>
    <cellStyle name="Monétaire 2 3" xfId="4" xr:uid="{FC28C1E5-8E5F-467A-B502-05EE6D824199}"/>
    <cellStyle name="Monétaire 3" xfId="5" xr:uid="{98CE11E3-1FB1-4DB9-913D-A475947C4943}"/>
    <cellStyle name="Monétaire 4" xfId="3" xr:uid="{310BD6A5-7CF9-49AC-9F3E-D39A697E9D61}"/>
    <cellStyle name="Normal" xfId="0" builtinId="0"/>
    <cellStyle name="Normal_01 - 02 - DCE - Estim &amp; DPGF Lots archi &amp; tech" xfId="7" xr:uid="{BF31B705-8C29-4211-AFE4-F8CDFBD1C83D}"/>
  </cellStyles>
  <dxfs count="0"/>
  <tableStyles count="0" defaultTableStyle="TableStyleMedium2" defaultPivotStyle="PivotStyleLight16"/>
  <colors>
    <mruColors>
      <color rgb="FF04617B"/>
      <color rgb="FFB3CED7"/>
      <color rgb="FFE2EFDA"/>
      <color rgb="FFF8CBAD"/>
      <color rgb="FFEB5C60"/>
      <color rgb="FFFAC290"/>
      <color rgb="FF4A899E"/>
      <color rgb="FFAAC024"/>
      <color rgb="FF738127"/>
      <color rgb="FFF7B5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204302</xdr:colOff>
      <xdr:row>1</xdr:row>
      <xdr:rowOff>12361</xdr:rowOff>
    </xdr:from>
    <xdr:to>
      <xdr:col>5</xdr:col>
      <xdr:colOff>739912</xdr:colOff>
      <xdr:row>28</xdr:row>
      <xdr:rowOff>50679</xdr:rowOff>
    </xdr:to>
    <xdr:pic>
      <xdr:nvPicPr>
        <xdr:cNvPr id="5" name="Image 4" descr="Une image contenant plein air, nuage, ciel, bâtiment&#10;&#10;Description générée automatiquement">
          <a:extLst>
            <a:ext uri="{FF2B5EF4-FFF2-40B4-BE49-F238E27FC236}">
              <a16:creationId xmlns:a16="http://schemas.microsoft.com/office/drawing/2014/main" id="{1BE317A9-9298-91D8-43F1-1BA5649DEF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8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240" r="6118"/>
        <a:stretch/>
      </xdr:blipFill>
      <xdr:spPr bwMode="auto">
        <a:xfrm rot="5400000">
          <a:off x="428101" y="-34742"/>
          <a:ext cx="4809100" cy="525669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145324</xdr:colOff>
      <xdr:row>0</xdr:row>
      <xdr:rowOff>160837</xdr:rowOff>
    </xdr:from>
    <xdr:to>
      <xdr:col>5</xdr:col>
      <xdr:colOff>794985</xdr:colOff>
      <xdr:row>11</xdr:row>
      <xdr:rowOff>84910</xdr:rowOff>
    </xdr:to>
    <xdr:pic>
      <xdr:nvPicPr>
        <xdr:cNvPr id="6" name="Image 686">
          <a:extLst>
            <a:ext uri="{FF2B5EF4-FFF2-40B4-BE49-F238E27FC236}">
              <a16:creationId xmlns:a16="http://schemas.microsoft.com/office/drawing/2014/main" id="{2CF36F97-7D91-4316-A751-006A3D395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324" y="160837"/>
          <a:ext cx="5344125" cy="1869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312790</xdr:colOff>
      <xdr:row>39</xdr:row>
      <xdr:rowOff>137878</xdr:rowOff>
    </xdr:from>
    <xdr:to>
      <xdr:col>4</xdr:col>
      <xdr:colOff>132521</xdr:colOff>
      <xdr:row>42</xdr:row>
      <xdr:rowOff>77304</xdr:rowOff>
    </xdr:to>
    <xdr:pic>
      <xdr:nvPicPr>
        <xdr:cNvPr id="3" name="Image 688">
          <a:extLst>
            <a:ext uri="{FF2B5EF4-FFF2-40B4-BE49-F238E27FC236}">
              <a16:creationId xmlns:a16="http://schemas.microsoft.com/office/drawing/2014/main" id="{F0E325EF-3CF0-4942-AFE0-072A313FE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5442" y="7029008"/>
          <a:ext cx="763949" cy="469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289448</xdr:colOff>
      <xdr:row>33</xdr:row>
      <xdr:rowOff>114987</xdr:rowOff>
    </xdr:from>
    <xdr:to>
      <xdr:col>5</xdr:col>
      <xdr:colOff>133350</xdr:colOff>
      <xdr:row>35</xdr:row>
      <xdr:rowOff>31281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260D7DC-AB22-452E-B417-7AD689B3545C}"/>
            </a:ext>
          </a:extLst>
        </xdr:cNvPr>
        <xdr:cNvSpPr txBox="1"/>
      </xdr:nvSpPr>
      <xdr:spPr>
        <a:xfrm>
          <a:off x="289448" y="5982387"/>
          <a:ext cx="4574652" cy="271894"/>
        </a:xfrm>
        <a:prstGeom prst="rect">
          <a:avLst/>
        </a:prstGeom>
        <a:solidFill>
          <a:srgbClr val="04617B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chemeClr val="bg1"/>
              </a:solidFill>
            </a:rPr>
            <a:t>PHASE DCE - CADRE</a:t>
          </a:r>
          <a:r>
            <a:rPr lang="fr-FR" sz="1100" b="1" baseline="0">
              <a:solidFill>
                <a:schemeClr val="bg1"/>
              </a:solidFill>
            </a:rPr>
            <a:t> DE DECOMPOSITION DU PRIX GLOBAL ET FORFAITAIRE </a:t>
          </a:r>
          <a:endParaRPr lang="fr-FR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289449</xdr:colOff>
      <xdr:row>35</xdr:row>
      <xdr:rowOff>14567</xdr:rowOff>
    </xdr:from>
    <xdr:to>
      <xdr:col>3</xdr:col>
      <xdr:colOff>104913</xdr:colOff>
      <xdr:row>36</xdr:row>
      <xdr:rowOff>89648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1C70271B-45D6-4EB2-9C18-234F1893874C}"/>
            </a:ext>
          </a:extLst>
        </xdr:cNvPr>
        <xdr:cNvSpPr txBox="1"/>
      </xdr:nvSpPr>
      <xdr:spPr>
        <a:xfrm>
          <a:off x="289449" y="6198915"/>
          <a:ext cx="2648116" cy="251776"/>
        </a:xfrm>
        <a:prstGeom prst="rect">
          <a:avLst/>
        </a:prstGeom>
        <a:solidFill>
          <a:srgbClr val="04617B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chemeClr val="bg1"/>
              </a:solidFill>
            </a:rPr>
            <a:t>4 avenue de l'Observatoire</a:t>
          </a:r>
          <a:r>
            <a:rPr lang="fr-FR" sz="1100" b="1" baseline="0">
              <a:solidFill>
                <a:schemeClr val="bg1"/>
              </a:solidFill>
            </a:rPr>
            <a:t> , PARIS VI</a:t>
          </a:r>
          <a:r>
            <a:rPr lang="fr-FR" sz="1100" b="1" baseline="30000">
              <a:solidFill>
                <a:schemeClr val="bg1"/>
              </a:solidFill>
            </a:rPr>
            <a:t>ème</a:t>
          </a:r>
        </a:p>
      </xdr:txBody>
    </xdr:sp>
    <xdr:clientData/>
  </xdr:twoCellAnchor>
  <xdr:twoCellAnchor>
    <xdr:from>
      <xdr:col>0</xdr:col>
      <xdr:colOff>281166</xdr:colOff>
      <xdr:row>30</xdr:row>
      <xdr:rowOff>74981</xdr:rowOff>
    </xdr:from>
    <xdr:to>
      <xdr:col>5</xdr:col>
      <xdr:colOff>66260</xdr:colOff>
      <xdr:row>31</xdr:row>
      <xdr:rowOff>160132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C11AC87B-B087-4138-8426-BD8A85CCB230}"/>
            </a:ext>
          </a:extLst>
        </xdr:cNvPr>
        <xdr:cNvSpPr txBox="1"/>
      </xdr:nvSpPr>
      <xdr:spPr>
        <a:xfrm>
          <a:off x="281166" y="5375851"/>
          <a:ext cx="4506181" cy="261846"/>
        </a:xfrm>
        <a:prstGeom prst="rect">
          <a:avLst/>
        </a:prstGeom>
        <a:solidFill>
          <a:srgbClr val="04617B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cap="all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TRAVAUX D’amenagment d’un local microscope – UFR de pharma</a:t>
          </a:r>
        </a:p>
      </xdr:txBody>
    </xdr:sp>
    <xdr:clientData/>
  </xdr:twoCellAnchor>
  <xdr:twoCellAnchor editAs="oneCell">
    <xdr:from>
      <xdr:col>1</xdr:col>
      <xdr:colOff>93871</xdr:colOff>
      <xdr:row>39</xdr:row>
      <xdr:rowOff>82827</xdr:rowOff>
    </xdr:from>
    <xdr:to>
      <xdr:col>1</xdr:col>
      <xdr:colOff>726933</xdr:colOff>
      <xdr:row>42</xdr:row>
      <xdr:rowOff>165653</xdr:rowOff>
    </xdr:to>
    <xdr:pic>
      <xdr:nvPicPr>
        <xdr:cNvPr id="2" name="Image 1" descr="Appellation, logo et charte graphique : tout ce qu'il faut savoir |  Université Paris Cité">
          <a:extLst>
            <a:ext uri="{FF2B5EF4-FFF2-40B4-BE49-F238E27FC236}">
              <a16:creationId xmlns:a16="http://schemas.microsoft.com/office/drawing/2014/main" id="{BD9359B6-E4DA-117D-5885-E5D5C8CBC7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85" t="13034" r="12030" b="13558"/>
        <a:stretch/>
      </xdr:blipFill>
      <xdr:spPr bwMode="auto">
        <a:xfrm>
          <a:off x="1038088" y="6973957"/>
          <a:ext cx="633062" cy="61291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386522</xdr:colOff>
      <xdr:row>40</xdr:row>
      <xdr:rowOff>55218</xdr:rowOff>
    </xdr:from>
    <xdr:to>
      <xdr:col>5</xdr:col>
      <xdr:colOff>688341</xdr:colOff>
      <xdr:row>42</xdr:row>
      <xdr:rowOff>66698</xdr:rowOff>
    </xdr:to>
    <xdr:pic>
      <xdr:nvPicPr>
        <xdr:cNvPr id="10" name="Image 9" descr="Une image contenant texte, Police, blanc, conception&#10;&#10;Description générée automatiquement">
          <a:extLst>
            <a:ext uri="{FF2B5EF4-FFF2-40B4-BE49-F238E27FC236}">
              <a16:creationId xmlns:a16="http://schemas.microsoft.com/office/drawing/2014/main" id="{B9ABC54B-788C-CCB8-0F4C-07C747862B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423" t="32282" r="-423" b="15766"/>
        <a:stretch/>
      </xdr:blipFill>
      <xdr:spPr bwMode="auto">
        <a:xfrm>
          <a:off x="4163392" y="7123044"/>
          <a:ext cx="1246036" cy="36487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171174</xdr:colOff>
      <xdr:row>40</xdr:row>
      <xdr:rowOff>77304</xdr:rowOff>
    </xdr:from>
    <xdr:to>
      <xdr:col>4</xdr:col>
      <xdr:colOff>447261</xdr:colOff>
      <xdr:row>41</xdr:row>
      <xdr:rowOff>71782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B906B8CE-A1E7-6481-5530-BA78DD4C4C68}"/>
            </a:ext>
          </a:extLst>
        </xdr:cNvPr>
        <xdr:cNvSpPr txBox="1"/>
      </xdr:nvSpPr>
      <xdr:spPr>
        <a:xfrm>
          <a:off x="3948044" y="7145130"/>
          <a:ext cx="276087" cy="171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kern="1200"/>
            <a:t>X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fonlupt/Desktop/Pi&#232;ces%20&#233;crites/Estimation/URF_EGIS_DPGF_GEN_EST_TNX_0001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nseil\10-Audit%20R&#233;novation\04_ATMO-&amp;-MOE\01_AFFAIRES\BARL165601_URSSAF_MOE%20rue%20de%20la%20Victoire\07_Prod\03_PRO\000_Bilan\Pi&#232;ces%20&#233;crites\Estimation\URF_EGIS_PRO_GEN_EST_TNX_0001_0_Estim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j.massotte\Documents\Copie%20de%20URF_EGIS_APS_GEN_EST_TNX_0001_0_Estimation_DMX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s.racine.local\Bu_conseil\Conseil\10-Audit%20R&#233;novation\04_ATMO-&amp;-MOE\01_AFFAIRES\BARL165601_URSSAF_MOE%20rue%20de%20la%20Victoire\07_Prod\01_APS\000_Livrables\DMX\URF_EGIS_APS_Estimation_DM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COUVERTURE"/>
      <sheetName val="Synthèse Prog. (2)"/>
      <sheetName val="Synthèse Prog."/>
      <sheetName val="Synthèse APS"/>
      <sheetName val="SYNTHESE BASE"/>
      <sheetName val="00 - Dépol-Curage"/>
      <sheetName val="01 - GO-SM"/>
      <sheetName val="02 - CLOS-COUVERT"/>
      <sheetName val="03 - CEA"/>
      <sheetName val="04 - CVCD-PB"/>
      <sheetName val="05 - CFO-CFA"/>
      <sheetName val="06 - APP. ELEV.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COUVERTURE"/>
      <sheetName val="Synthèse Prog. (2)"/>
      <sheetName val="Synthèse Prog."/>
      <sheetName val="Synthèse APS"/>
      <sheetName val="SYNTHESE BASE"/>
      <sheetName val="00 - Dépol-Curage"/>
      <sheetName val="01 - GO-SM"/>
      <sheetName val="02 - CLOS-COUVERT"/>
      <sheetName val="03 - CEA"/>
      <sheetName val="04 - CVCD-PB"/>
      <sheetName val="05 - CFO-CFA"/>
      <sheetName val="06 - APP. ELEV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VERTURE"/>
      <sheetName val="Synthèse Prog. (2)"/>
      <sheetName val="Synthèse Prog."/>
      <sheetName val="Synthèse APS"/>
      <sheetName val="SYNTHESE BASE"/>
      <sheetName val="00 - Dépol-Curage"/>
      <sheetName val="01 - GO-SM"/>
      <sheetName val="02 - CLOS-COUVERT"/>
      <sheetName val="03 - CEA"/>
      <sheetName val="04 - CVCD-PB"/>
      <sheetName val="05 - CFO-CFA"/>
      <sheetName val="06 - APP. ELEV.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D8E32-E072-4377-8941-8D1E8B8A3EB8}">
  <sheetPr>
    <tabColor rgb="FF04617B"/>
  </sheetPr>
  <dimension ref="A1:N323"/>
  <sheetViews>
    <sheetView showGridLines="0" view="pageBreakPreview" zoomScale="115" zoomScaleNormal="85" zoomScaleSheetLayoutView="115" workbookViewId="0">
      <selection activeCell="H24" sqref="H24"/>
    </sheetView>
  </sheetViews>
  <sheetFormatPr baseColWidth="10" defaultColWidth="11.453125" defaultRowHeight="16" x14ac:dyDescent="0.35"/>
  <cols>
    <col min="1" max="2" width="13.54296875" style="20" customWidth="1"/>
    <col min="3" max="3" width="13.54296875" style="21" customWidth="1"/>
    <col min="4" max="6" width="13.54296875" style="20" customWidth="1"/>
    <col min="7" max="16384" width="11.453125" style="20"/>
  </cols>
  <sheetData>
    <row r="1" spans="1:3" ht="14.25" customHeight="1" x14ac:dyDescent="0.35"/>
    <row r="2" spans="1:3" ht="14.25" customHeight="1" x14ac:dyDescent="0.35">
      <c r="A2" s="32"/>
      <c r="B2"/>
    </row>
    <row r="3" spans="1:3" ht="14.25" customHeight="1" x14ac:dyDescent="0.35">
      <c r="A3" s="32"/>
      <c r="B3"/>
    </row>
    <row r="4" spans="1:3" ht="14.25" customHeight="1" x14ac:dyDescent="0.35">
      <c r="A4" s="32"/>
      <c r="B4"/>
      <c r="C4" s="31"/>
    </row>
    <row r="5" spans="1:3" ht="14.25" customHeight="1" x14ac:dyDescent="0.35">
      <c r="A5" s="32"/>
      <c r="B5"/>
    </row>
    <row r="6" spans="1:3" s="22" customFormat="1" ht="14.25" customHeight="1" x14ac:dyDescent="0.35">
      <c r="A6" s="32"/>
      <c r="B6"/>
      <c r="C6" s="29"/>
    </row>
    <row r="7" spans="1:3" s="22" customFormat="1" ht="14.25" customHeight="1" x14ac:dyDescent="0.35">
      <c r="A7" s="32"/>
      <c r="B7"/>
      <c r="C7" s="28"/>
    </row>
    <row r="8" spans="1:3" s="22" customFormat="1" ht="14.25" customHeight="1" x14ac:dyDescent="0.35">
      <c r="A8" s="32"/>
      <c r="B8"/>
      <c r="C8" s="28"/>
    </row>
    <row r="9" spans="1:3" ht="14.25" customHeight="1" x14ac:dyDescent="0.35">
      <c r="A9" s="32"/>
      <c r="B9"/>
    </row>
    <row r="10" spans="1:3" s="22" customFormat="1" ht="14.25" customHeight="1" x14ac:dyDescent="0.35">
      <c r="A10" s="33"/>
      <c r="B10"/>
      <c r="C10" s="29"/>
    </row>
    <row r="11" spans="1:3" s="22" customFormat="1" ht="14.25" customHeight="1" x14ac:dyDescent="0.35">
      <c r="A11" s="32"/>
      <c r="B11"/>
      <c r="C11" s="28"/>
    </row>
    <row r="12" spans="1:3" s="22" customFormat="1" ht="14.25" customHeight="1" x14ac:dyDescent="0.35">
      <c r="A12" s="35"/>
      <c r="B12" s="35"/>
      <c r="C12" s="28"/>
    </row>
    <row r="13" spans="1:3" s="22" customFormat="1" ht="14.25" customHeight="1" x14ac:dyDescent="0.35">
      <c r="A13" s="36"/>
      <c r="B13" s="37"/>
      <c r="C13" s="28"/>
    </row>
    <row r="14" spans="1:3" ht="14.25" customHeight="1" x14ac:dyDescent="0.35">
      <c r="B14" s="28"/>
      <c r="C14" s="28"/>
    </row>
    <row r="15" spans="1:3" ht="14.25" customHeight="1" x14ac:dyDescent="0.35">
      <c r="C15" s="23"/>
    </row>
    <row r="16" spans="1:3" ht="14.25" customHeight="1" x14ac:dyDescent="0.35"/>
    <row r="17" spans="2:3" s="22" customFormat="1" ht="14.25" customHeight="1" x14ac:dyDescent="0.35">
      <c r="B17" s="29"/>
      <c r="C17" s="29"/>
    </row>
    <row r="18" spans="2:3" s="22" customFormat="1" ht="14.25" customHeight="1" x14ac:dyDescent="0.35">
      <c r="B18" s="27"/>
      <c r="C18" s="28"/>
    </row>
    <row r="19" spans="2:3" s="22" customFormat="1" ht="14.25" customHeight="1" x14ac:dyDescent="0.35">
      <c r="B19" s="27"/>
      <c r="C19" s="28"/>
    </row>
    <row r="20" spans="2:3" s="22" customFormat="1" ht="14.25" customHeight="1" x14ac:dyDescent="0.35">
      <c r="B20" s="28"/>
      <c r="C20" s="28"/>
    </row>
    <row r="21" spans="2:3" ht="14.25" customHeight="1" x14ac:dyDescent="0.35">
      <c r="C21" s="23"/>
    </row>
    <row r="22" spans="2:3" ht="14.25" customHeight="1" x14ac:dyDescent="0.35"/>
    <row r="23" spans="2:3" s="22" customFormat="1" ht="14.25" customHeight="1" x14ac:dyDescent="0.35">
      <c r="B23" s="29"/>
      <c r="C23" s="29"/>
    </row>
    <row r="24" spans="2:3" s="22" customFormat="1" ht="14.25" customHeight="1" x14ac:dyDescent="0.35">
      <c r="B24" s="27"/>
      <c r="C24" s="28"/>
    </row>
    <row r="25" spans="2:3" s="22" customFormat="1" ht="14.25" customHeight="1" x14ac:dyDescent="0.35">
      <c r="B25" s="27"/>
      <c r="C25" s="28"/>
    </row>
    <row r="26" spans="2:3" s="22" customFormat="1" ht="14.25" customHeight="1" x14ac:dyDescent="0.35">
      <c r="B26" s="27"/>
      <c r="C26" s="28"/>
    </row>
    <row r="27" spans="2:3" s="22" customFormat="1" ht="14.25" customHeight="1" x14ac:dyDescent="0.35">
      <c r="B27" s="27"/>
      <c r="C27" s="28"/>
    </row>
    <row r="28" spans="2:3" ht="14.25" customHeight="1" x14ac:dyDescent="0.35"/>
    <row r="29" spans="2:3" s="22" customFormat="1" ht="14.25" customHeight="1" x14ac:dyDescent="0.35">
      <c r="B29" s="29"/>
      <c r="C29" s="29"/>
    </row>
    <row r="30" spans="2:3" s="22" customFormat="1" ht="14.25" customHeight="1" x14ac:dyDescent="0.35">
      <c r="B30" s="27"/>
      <c r="C30" s="28"/>
    </row>
    <row r="31" spans="2:3" s="22" customFormat="1" ht="14.25" customHeight="1" x14ac:dyDescent="0.35">
      <c r="B31" s="28"/>
      <c r="C31" s="28"/>
    </row>
    <row r="32" spans="2:3" ht="14.25" customHeight="1" x14ac:dyDescent="0.35"/>
    <row r="33" spans="1:14" s="22" customFormat="1" ht="14.25" customHeight="1" x14ac:dyDescent="0.35">
      <c r="B33" s="29"/>
      <c r="C33" s="29"/>
    </row>
    <row r="34" spans="1:14" s="22" customFormat="1" ht="14.25" customHeight="1" x14ac:dyDescent="0.35">
      <c r="B34" s="27"/>
      <c r="C34" s="28"/>
    </row>
    <row r="35" spans="1:14" s="22" customFormat="1" ht="14.25" customHeight="1" x14ac:dyDescent="0.35">
      <c r="B35" s="27" t="s">
        <v>43</v>
      </c>
      <c r="C35" s="28"/>
    </row>
    <row r="36" spans="1:14" ht="14.25" customHeight="1" x14ac:dyDescent="0.35"/>
    <row r="37" spans="1:14" s="22" customFormat="1" ht="14.25" customHeight="1" x14ac:dyDescent="0.35">
      <c r="B37" s="29"/>
      <c r="C37" s="29"/>
    </row>
    <row r="38" spans="1:14" s="22" customFormat="1" ht="14.25" customHeight="1" x14ac:dyDescent="0.35">
      <c r="B38" s="27"/>
      <c r="C38" s="28"/>
    </row>
    <row r="39" spans="1:14" s="22" customFormat="1" ht="14.25" customHeight="1" x14ac:dyDescent="0.35">
      <c r="A39" s="205" t="s">
        <v>11</v>
      </c>
      <c r="B39" s="205"/>
      <c r="C39" s="206"/>
      <c r="D39" s="204" t="s">
        <v>12</v>
      </c>
      <c r="E39" s="205"/>
      <c r="F39" s="205"/>
    </row>
    <row r="40" spans="1:14" ht="14.25" customHeight="1" x14ac:dyDescent="0.35">
      <c r="B40" s="29"/>
      <c r="C40" s="34"/>
      <c r="J40" s="22"/>
      <c r="K40" s="22"/>
      <c r="L40" s="22"/>
      <c r="M40" s="22"/>
      <c r="N40" s="22"/>
    </row>
    <row r="41" spans="1:14" s="22" customFormat="1" ht="14.25" customHeight="1" x14ac:dyDescent="0.35">
      <c r="B41" s="29"/>
      <c r="C41" s="34"/>
    </row>
    <row r="42" spans="1:14" ht="14.25" customHeight="1" x14ac:dyDescent="0.35">
      <c r="B42" s="27"/>
      <c r="C42" s="34"/>
      <c r="J42" s="22"/>
      <c r="K42" s="22"/>
      <c r="L42" s="22"/>
      <c r="M42" s="22"/>
      <c r="N42" s="22"/>
    </row>
    <row r="43" spans="1:14" ht="14.25" customHeight="1" x14ac:dyDescent="0.35">
      <c r="B43" s="29"/>
      <c r="C43" s="34"/>
      <c r="E43" s="24"/>
      <c r="F43" s="25"/>
      <c r="J43" s="22"/>
      <c r="K43" s="22"/>
      <c r="L43" s="22"/>
      <c r="M43" s="22"/>
      <c r="N43" s="22"/>
    </row>
    <row r="44" spans="1:14" ht="14.25" customHeight="1" x14ac:dyDescent="0.35">
      <c r="B44" s="29"/>
      <c r="C44" s="30"/>
      <c r="E44" s="24"/>
      <c r="F44" s="25"/>
      <c r="J44" s="22"/>
      <c r="K44" s="22"/>
      <c r="L44" s="22"/>
      <c r="M44" s="22"/>
      <c r="N44" s="22"/>
    </row>
    <row r="45" spans="1:14" ht="14.25" customHeight="1" x14ac:dyDescent="0.35">
      <c r="B45" s="28"/>
      <c r="C45" s="28"/>
      <c r="J45" s="22"/>
      <c r="K45" s="22"/>
      <c r="L45" s="22"/>
      <c r="M45" s="22"/>
      <c r="N45" s="22"/>
    </row>
    <row r="46" spans="1:14" ht="14.25" customHeight="1" x14ac:dyDescent="0.35">
      <c r="B46" s="28"/>
      <c r="C46" s="28"/>
      <c r="J46" s="22"/>
      <c r="K46" s="22"/>
      <c r="L46" s="22"/>
      <c r="M46" s="22"/>
      <c r="N46" s="22"/>
    </row>
    <row r="47" spans="1:14" ht="14.25" customHeight="1" x14ac:dyDescent="0.35">
      <c r="C47" s="20"/>
    </row>
    <row r="48" spans="1:14" ht="14.25" customHeight="1" x14ac:dyDescent="0.35">
      <c r="B48" s="29"/>
      <c r="C48" s="31"/>
    </row>
    <row r="49" spans="2:11" ht="14.25" customHeight="1" x14ac:dyDescent="0.35">
      <c r="B49" s="29"/>
      <c r="C49" s="30"/>
    </row>
    <row r="50" spans="2:11" ht="14.25" customHeight="1" x14ac:dyDescent="0.35">
      <c r="B50" s="29"/>
      <c r="C50" s="30"/>
    </row>
    <row r="51" spans="2:11" ht="14.25" customHeight="1" x14ac:dyDescent="0.35"/>
    <row r="52" spans="2:11" ht="14.25" customHeight="1" x14ac:dyDescent="0.35">
      <c r="B52" s="29"/>
      <c r="C52" s="31"/>
      <c r="I52" s="25"/>
      <c r="K52" s="25"/>
    </row>
    <row r="53" spans="2:11" ht="14.25" customHeight="1" x14ac:dyDescent="0.35">
      <c r="I53" s="25"/>
      <c r="K53" s="25"/>
    </row>
    <row r="54" spans="2:11" ht="14.25" customHeight="1" x14ac:dyDescent="0.35">
      <c r="C54" s="29"/>
    </row>
    <row r="55" spans="2:11" ht="14.25" customHeight="1" x14ac:dyDescent="0.35"/>
    <row r="56" spans="2:11" ht="14.25" customHeight="1" x14ac:dyDescent="0.35">
      <c r="B56" s="29"/>
      <c r="C56" s="29"/>
    </row>
    <row r="57" spans="2:11" ht="14.25" customHeight="1" x14ac:dyDescent="0.35"/>
    <row r="58" spans="2:11" ht="14.25" customHeight="1" x14ac:dyDescent="0.35">
      <c r="B58" s="29"/>
      <c r="C58" s="29"/>
      <c r="F58" s="25"/>
    </row>
    <row r="59" spans="2:11" ht="14.25" customHeight="1" x14ac:dyDescent="0.35"/>
    <row r="60" spans="2:11" ht="14.25" customHeight="1" x14ac:dyDescent="0.35">
      <c r="B60" s="29"/>
      <c r="C60" s="29"/>
      <c r="F60" s="25"/>
    </row>
    <row r="61" spans="2:11" ht="14.25" customHeight="1" x14ac:dyDescent="0.35"/>
    <row r="62" spans="2:11" ht="14.25" customHeight="1" x14ac:dyDescent="0.35">
      <c r="B62" s="29"/>
      <c r="C62" s="29"/>
    </row>
    <row r="63" spans="2:11" ht="14.25" customHeight="1" x14ac:dyDescent="0.35"/>
    <row r="64" spans="2:11" ht="14.25" customHeight="1" x14ac:dyDescent="0.35">
      <c r="B64" s="29"/>
      <c r="C64" s="29"/>
    </row>
    <row r="65" spans="2:6" ht="14.25" customHeight="1" x14ac:dyDescent="0.35"/>
    <row r="66" spans="2:6" ht="14.25" customHeight="1" x14ac:dyDescent="0.35">
      <c r="B66" s="29"/>
      <c r="C66" s="29"/>
    </row>
    <row r="67" spans="2:6" ht="14.25" customHeight="1" x14ac:dyDescent="0.35">
      <c r="E67" s="24"/>
    </row>
    <row r="68" spans="2:6" ht="14.25" customHeight="1" x14ac:dyDescent="0.35">
      <c r="B68" s="29"/>
      <c r="C68" s="29"/>
    </row>
    <row r="69" spans="2:6" ht="14.25" customHeight="1" x14ac:dyDescent="0.35">
      <c r="B69" s="27"/>
      <c r="C69" s="28"/>
    </row>
    <row r="70" spans="2:6" ht="14.25" customHeight="1" x14ac:dyDescent="0.35">
      <c r="B70" s="29"/>
      <c r="C70" s="31"/>
      <c r="E70" s="24"/>
      <c r="F70" s="24"/>
    </row>
    <row r="71" spans="2:6" ht="14.25" customHeight="1" x14ac:dyDescent="0.35">
      <c r="B71" s="29"/>
      <c r="C71" s="26"/>
      <c r="E71" s="24"/>
      <c r="F71" s="25"/>
    </row>
    <row r="72" spans="2:6" ht="14.25" customHeight="1" x14ac:dyDescent="0.35">
      <c r="B72" s="28"/>
      <c r="C72" s="28"/>
    </row>
    <row r="73" spans="2:6" ht="14.25" customHeight="1" x14ac:dyDescent="0.35">
      <c r="B73" s="28"/>
      <c r="C73" s="28"/>
    </row>
    <row r="74" spans="2:6" ht="14.25" customHeight="1" x14ac:dyDescent="0.35">
      <c r="C74" s="20"/>
    </row>
    <row r="75" spans="2:6" ht="14.25" customHeight="1" x14ac:dyDescent="0.35">
      <c r="B75" s="203"/>
      <c r="C75" s="203"/>
    </row>
    <row r="76" spans="2:6" ht="14.25" customHeight="1" x14ac:dyDescent="0.35">
      <c r="C76" s="26"/>
    </row>
    <row r="77" spans="2:6" ht="14.25" customHeight="1" x14ac:dyDescent="0.35"/>
    <row r="78" spans="2:6" ht="14.25" customHeight="1" x14ac:dyDescent="0.35"/>
    <row r="79" spans="2:6" ht="14.25" customHeight="1" x14ac:dyDescent="0.35"/>
    <row r="80" spans="2:6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43" spans="2:2" x14ac:dyDescent="0.35">
      <c r="B143" s="20" t="s">
        <v>39</v>
      </c>
    </row>
    <row r="151" spans="2:2" x14ac:dyDescent="0.35">
      <c r="B151" s="20" t="s">
        <v>40</v>
      </c>
    </row>
    <row r="156" spans="2:2" x14ac:dyDescent="0.35">
      <c r="B156" s="20" t="s">
        <v>41</v>
      </c>
    </row>
    <row r="180" spans="2:2" x14ac:dyDescent="0.35">
      <c r="B180" s="20" t="s">
        <v>42</v>
      </c>
    </row>
    <row r="323" spans="4:4" x14ac:dyDescent="0.35">
      <c r="D323" s="20" t="s">
        <v>44</v>
      </c>
    </row>
  </sheetData>
  <mergeCells count="3">
    <mergeCell ref="B75:C75"/>
    <mergeCell ref="D39:F39"/>
    <mergeCell ref="A39:C3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34617-A3A9-47EF-9559-28C9E88AE1CE}">
  <sheetPr>
    <tabColor theme="9" tint="0.79998168889431442"/>
    <pageSetUpPr fitToPage="1"/>
  </sheetPr>
  <dimension ref="B4:K278"/>
  <sheetViews>
    <sheetView showGridLines="0" tabSelected="1" view="pageBreakPreview" zoomScale="93" zoomScaleNormal="85" zoomScaleSheetLayoutView="93" workbookViewId="0">
      <pane ySplit="7" topLeftCell="A132" activePane="bottomLeft" state="frozen"/>
      <selection activeCell="N17" sqref="N17"/>
      <selection pane="bottomLeft" activeCell="K142" sqref="F142:K142"/>
    </sheetView>
  </sheetViews>
  <sheetFormatPr baseColWidth="10" defaultColWidth="11.453125" defaultRowHeight="16" outlineLevelRow="2" x14ac:dyDescent="0.35"/>
  <cols>
    <col min="1" max="1" width="11.453125" style="1"/>
    <col min="2" max="2" width="9.54296875" style="1" bestFit="1" customWidth="1"/>
    <col min="3" max="3" width="68.81640625" style="3" customWidth="1"/>
    <col min="4" max="4" width="29" style="1" bestFit="1" customWidth="1"/>
    <col min="5" max="5" width="11.453125" style="1" customWidth="1"/>
    <col min="6" max="6" width="12.1796875" style="1" bestFit="1" customWidth="1"/>
    <col min="7" max="7" width="20.81640625" style="1" customWidth="1"/>
    <col min="8" max="8" width="13.81640625" style="1" hidden="1" customWidth="1"/>
    <col min="9" max="9" width="15" style="1" hidden="1" customWidth="1"/>
    <col min="10" max="10" width="30.08984375" style="1" hidden="1" customWidth="1"/>
    <col min="11" max="11" width="23.81640625" style="1" customWidth="1"/>
    <col min="12" max="16384" width="11.453125" style="1"/>
  </cols>
  <sheetData>
    <row r="4" spans="2:11" x14ac:dyDescent="0.35">
      <c r="D4" s="212"/>
      <c r="E4" s="212"/>
      <c r="F4" s="212"/>
      <c r="G4" s="212"/>
    </row>
    <row r="5" spans="2:11" ht="25" customHeight="1" x14ac:dyDescent="0.3">
      <c r="H5" s="182"/>
      <c r="I5" s="182"/>
      <c r="J5" s="182"/>
      <c r="K5" s="183"/>
    </row>
    <row r="6" spans="2:11" s="2" customFormat="1" ht="25" x14ac:dyDescent="0.35">
      <c r="B6" s="213" t="s">
        <v>345</v>
      </c>
      <c r="C6" s="213"/>
      <c r="D6" s="213"/>
      <c r="E6" s="213"/>
      <c r="F6" s="213"/>
      <c r="G6" s="213"/>
      <c r="H6" s="213"/>
      <c r="I6" s="213"/>
      <c r="J6" s="213"/>
      <c r="K6" s="213"/>
    </row>
    <row r="7" spans="2:11" s="2" customFormat="1" ht="52.5" outlineLevel="1" x14ac:dyDescent="0.35">
      <c r="B7" s="74" t="s">
        <v>38</v>
      </c>
      <c r="C7" s="94" t="s">
        <v>47</v>
      </c>
      <c r="D7" s="74" t="s">
        <v>0</v>
      </c>
      <c r="E7" s="95" t="s">
        <v>45</v>
      </c>
      <c r="F7" s="96" t="s">
        <v>1</v>
      </c>
      <c r="G7" s="188" t="s">
        <v>433</v>
      </c>
      <c r="H7" s="96" t="s">
        <v>437</v>
      </c>
      <c r="I7" s="187" t="s">
        <v>436</v>
      </c>
      <c r="J7" s="187" t="s">
        <v>438</v>
      </c>
      <c r="K7" s="187" t="s">
        <v>435</v>
      </c>
    </row>
    <row r="8" spans="2:11" ht="14.5" customHeight="1" outlineLevel="1" x14ac:dyDescent="0.3">
      <c r="F8" s="4"/>
      <c r="G8" s="7"/>
      <c r="H8" s="179">
        <v>0.2</v>
      </c>
      <c r="I8" s="180"/>
      <c r="J8" s="180">
        <v>0.12</v>
      </c>
      <c r="K8" s="181"/>
    </row>
    <row r="9" spans="2:11" s="5" customFormat="1" ht="14.5" customHeight="1" outlineLevel="1" x14ac:dyDescent="0.35">
      <c r="B9" s="86" t="s">
        <v>375</v>
      </c>
      <c r="C9" s="40" t="s">
        <v>21</v>
      </c>
      <c r="D9" s="41"/>
      <c r="E9" s="41"/>
      <c r="F9" s="41"/>
      <c r="G9" s="48"/>
      <c r="H9" s="48"/>
      <c r="I9" s="48"/>
      <c r="J9" s="48"/>
      <c r="K9" s="48"/>
    </row>
    <row r="10" spans="2:11" s="45" customFormat="1" ht="15" customHeight="1" outlineLevel="2" x14ac:dyDescent="0.35">
      <c r="B10" s="57" t="s">
        <v>377</v>
      </c>
      <c r="C10" s="78" t="s">
        <v>20</v>
      </c>
      <c r="D10" s="57"/>
      <c r="E10" s="57"/>
      <c r="F10" s="59"/>
      <c r="G10" s="60"/>
      <c r="H10" s="60"/>
      <c r="I10" s="60"/>
      <c r="J10" s="60"/>
      <c r="K10" s="60"/>
    </row>
    <row r="11" spans="2:11" ht="14.5" customHeight="1" outlineLevel="2" x14ac:dyDescent="0.35">
      <c r="B11" s="114" t="s">
        <v>379</v>
      </c>
      <c r="C11" s="115" t="s">
        <v>344</v>
      </c>
      <c r="D11" s="54" t="s">
        <v>58</v>
      </c>
      <c r="E11" s="195">
        <v>0.03</v>
      </c>
      <c r="F11" s="116"/>
      <c r="G11" s="117"/>
      <c r="H11" s="13"/>
      <c r="I11" s="13"/>
      <c r="J11" s="13"/>
      <c r="K11" s="13"/>
    </row>
    <row r="12" spans="2:11" outlineLevel="2" x14ac:dyDescent="0.35">
      <c r="B12" s="11"/>
      <c r="C12" s="92" t="s">
        <v>27</v>
      </c>
      <c r="D12" s="91"/>
      <c r="E12" s="91"/>
      <c r="F12" s="89"/>
      <c r="G12" s="88">
        <f>SUM(G4:G11)</f>
        <v>0</v>
      </c>
      <c r="H12" s="88">
        <f>$H$8*G12</f>
        <v>0</v>
      </c>
      <c r="I12" s="88">
        <f t="shared" ref="I12" si="0">G12+H12</f>
        <v>0</v>
      </c>
      <c r="J12" s="88">
        <f>$J$8*I12</f>
        <v>0</v>
      </c>
      <c r="K12" s="88">
        <f t="shared" ref="K12" si="1">J12+I12</f>
        <v>0</v>
      </c>
    </row>
    <row r="13" spans="2:11" outlineLevel="2" x14ac:dyDescent="0.35">
      <c r="B13" s="11"/>
      <c r="C13" s="92"/>
      <c r="D13" s="11"/>
      <c r="E13" s="11"/>
      <c r="F13" s="12"/>
      <c r="G13" s="13"/>
      <c r="H13" s="13"/>
      <c r="I13" s="13"/>
      <c r="J13" s="13"/>
      <c r="K13" s="13"/>
    </row>
    <row r="14" spans="2:11" s="178" customFormat="1" outlineLevel="2" x14ac:dyDescent="0.35">
      <c r="B14" s="57" t="s">
        <v>376</v>
      </c>
      <c r="C14" s="78" t="s">
        <v>378</v>
      </c>
      <c r="D14" s="57"/>
      <c r="E14" s="57"/>
      <c r="F14" s="59"/>
      <c r="G14" s="60"/>
      <c r="H14" s="60"/>
      <c r="I14" s="60"/>
      <c r="J14" s="60"/>
      <c r="K14" s="60"/>
    </row>
    <row r="15" spans="2:11" outlineLevel="2" x14ac:dyDescent="0.35">
      <c r="B15" s="11" t="s">
        <v>458</v>
      </c>
      <c r="C15" s="115" t="s">
        <v>365</v>
      </c>
      <c r="D15" s="11" t="s">
        <v>341</v>
      </c>
      <c r="E15" s="11">
        <v>1</v>
      </c>
      <c r="F15" s="12"/>
      <c r="G15" s="13"/>
      <c r="H15" s="13"/>
      <c r="I15" s="13"/>
      <c r="J15" s="13"/>
      <c r="K15" s="13"/>
    </row>
    <row r="16" spans="2:11" outlineLevel="2" x14ac:dyDescent="0.35">
      <c r="B16" s="11"/>
      <c r="C16" s="85"/>
      <c r="D16" s="11"/>
      <c r="E16" s="11"/>
      <c r="F16" s="12"/>
      <c r="G16" s="13"/>
      <c r="H16" s="13"/>
      <c r="I16" s="13"/>
      <c r="J16" s="13"/>
      <c r="K16" s="13"/>
    </row>
    <row r="17" spans="2:11" s="178" customFormat="1" outlineLevel="2" x14ac:dyDescent="0.35">
      <c r="B17" s="57" t="s">
        <v>380</v>
      </c>
      <c r="C17" s="78" t="s">
        <v>453</v>
      </c>
      <c r="D17" s="57"/>
      <c r="E17" s="57"/>
      <c r="F17" s="59"/>
      <c r="G17" s="60"/>
      <c r="H17" s="60"/>
      <c r="I17" s="60"/>
      <c r="J17" s="60"/>
      <c r="K17" s="60"/>
    </row>
    <row r="18" spans="2:11" outlineLevel="2" x14ac:dyDescent="0.35">
      <c r="B18" s="11" t="s">
        <v>459</v>
      </c>
      <c r="C18" s="115" t="s">
        <v>456</v>
      </c>
      <c r="D18" s="11" t="s">
        <v>10</v>
      </c>
      <c r="E18" s="11">
        <v>12</v>
      </c>
      <c r="F18" s="12"/>
      <c r="G18" s="13"/>
      <c r="H18" s="13"/>
      <c r="I18" s="13"/>
      <c r="J18" s="13"/>
      <c r="K18" s="13"/>
    </row>
    <row r="19" spans="2:11" outlineLevel="2" x14ac:dyDescent="0.35">
      <c r="B19" s="11" t="s">
        <v>459</v>
      </c>
      <c r="C19" s="115" t="s">
        <v>455</v>
      </c>
      <c r="D19" s="11" t="s">
        <v>10</v>
      </c>
      <c r="E19" s="11">
        <v>5</v>
      </c>
      <c r="F19" s="12"/>
      <c r="G19" s="13"/>
      <c r="H19" s="13"/>
      <c r="I19" s="13"/>
      <c r="J19" s="13"/>
      <c r="K19" s="13"/>
    </row>
    <row r="20" spans="2:11" outlineLevel="2" x14ac:dyDescent="0.35">
      <c r="B20" s="11" t="s">
        <v>459</v>
      </c>
      <c r="C20" s="115" t="s">
        <v>343</v>
      </c>
      <c r="D20" s="11" t="s">
        <v>341</v>
      </c>
      <c r="E20" s="11">
        <v>1</v>
      </c>
      <c r="F20" s="12"/>
      <c r="G20" s="13"/>
      <c r="H20" s="13"/>
      <c r="I20" s="13"/>
      <c r="J20" s="13"/>
      <c r="K20" s="13"/>
    </row>
    <row r="21" spans="2:11" outlineLevel="2" x14ac:dyDescent="0.35">
      <c r="B21" s="11"/>
      <c r="C21" s="85"/>
      <c r="D21" s="11"/>
      <c r="E21" s="11"/>
      <c r="F21" s="12"/>
      <c r="G21" s="13"/>
      <c r="H21" s="13"/>
      <c r="I21" s="13"/>
      <c r="J21" s="13"/>
      <c r="K21" s="13"/>
    </row>
    <row r="22" spans="2:11" s="178" customFormat="1" outlineLevel="2" x14ac:dyDescent="0.35">
      <c r="B22" s="57" t="s">
        <v>381</v>
      </c>
      <c r="C22" s="78" t="s">
        <v>454</v>
      </c>
      <c r="D22" s="57"/>
      <c r="E22" s="57"/>
      <c r="F22" s="59"/>
      <c r="G22" s="60"/>
      <c r="H22" s="60"/>
      <c r="I22" s="60"/>
      <c r="J22" s="60"/>
      <c r="K22" s="60"/>
    </row>
    <row r="23" spans="2:11" outlineLevel="2" x14ac:dyDescent="0.35">
      <c r="B23" s="11" t="s">
        <v>460</v>
      </c>
      <c r="C23" s="115" t="s">
        <v>337</v>
      </c>
      <c r="D23" s="11" t="s">
        <v>8</v>
      </c>
      <c r="E23" s="11">
        <v>250</v>
      </c>
      <c r="F23" s="12"/>
      <c r="G23" s="13"/>
      <c r="H23" s="13"/>
      <c r="I23" s="13"/>
      <c r="J23" s="13"/>
      <c r="K23" s="13"/>
    </row>
    <row r="24" spans="2:11" outlineLevel="2" x14ac:dyDescent="0.35">
      <c r="B24" s="11" t="s">
        <v>460</v>
      </c>
      <c r="C24" s="115" t="s">
        <v>338</v>
      </c>
      <c r="D24" s="11" t="s">
        <v>8</v>
      </c>
      <c r="E24" s="11">
        <v>40</v>
      </c>
      <c r="F24" s="12"/>
      <c r="G24" s="13"/>
      <c r="H24" s="13"/>
      <c r="I24" s="13"/>
      <c r="J24" s="13"/>
      <c r="K24" s="13"/>
    </row>
    <row r="25" spans="2:11" outlineLevel="2" x14ac:dyDescent="0.35">
      <c r="C25" s="85"/>
      <c r="D25" s="11"/>
      <c r="E25" s="11"/>
      <c r="F25" s="12"/>
      <c r="G25" s="13"/>
      <c r="H25" s="13"/>
      <c r="I25" s="13"/>
      <c r="J25" s="13"/>
      <c r="K25" s="13"/>
    </row>
    <row r="26" spans="2:11" s="178" customFormat="1" outlineLevel="2" x14ac:dyDescent="0.35">
      <c r="B26" s="57" t="s">
        <v>382</v>
      </c>
      <c r="C26" s="78" t="s">
        <v>452</v>
      </c>
      <c r="D26" s="57"/>
      <c r="E26" s="57"/>
      <c r="F26" s="59"/>
      <c r="G26" s="60"/>
      <c r="H26" s="60"/>
      <c r="I26" s="60"/>
      <c r="J26" s="60"/>
      <c r="K26" s="60"/>
    </row>
    <row r="27" spans="2:11" outlineLevel="2" x14ac:dyDescent="0.35">
      <c r="B27" s="11" t="s">
        <v>461</v>
      </c>
      <c r="C27" s="115" t="s">
        <v>340</v>
      </c>
      <c r="D27" s="11"/>
      <c r="E27" s="11"/>
      <c r="F27" s="11"/>
      <c r="G27" s="13" t="s">
        <v>363</v>
      </c>
      <c r="H27" s="13" t="s">
        <v>363</v>
      </c>
      <c r="I27" s="13" t="s">
        <v>363</v>
      </c>
      <c r="J27" s="13" t="s">
        <v>363</v>
      </c>
      <c r="K27" s="13" t="s">
        <v>363</v>
      </c>
    </row>
    <row r="28" spans="2:11" outlineLevel="2" x14ac:dyDescent="0.35">
      <c r="B28" s="11" t="s">
        <v>461</v>
      </c>
      <c r="C28" s="115" t="s">
        <v>364</v>
      </c>
      <c r="D28" s="11"/>
      <c r="E28" s="11"/>
      <c r="F28" s="11"/>
      <c r="G28" s="13" t="s">
        <v>363</v>
      </c>
      <c r="H28" s="13" t="s">
        <v>363</v>
      </c>
      <c r="I28" s="13" t="s">
        <v>363</v>
      </c>
      <c r="J28" s="13" t="s">
        <v>363</v>
      </c>
      <c r="K28" s="13" t="s">
        <v>363</v>
      </c>
    </row>
    <row r="29" spans="2:11" outlineLevel="2" x14ac:dyDescent="0.35">
      <c r="B29" s="11"/>
      <c r="C29" s="85"/>
      <c r="D29" s="11"/>
      <c r="E29" s="11"/>
      <c r="F29" s="12"/>
      <c r="G29" s="13"/>
      <c r="H29" s="13"/>
      <c r="I29" s="13"/>
      <c r="J29" s="13"/>
      <c r="K29" s="13"/>
    </row>
    <row r="30" spans="2:11" s="178" customFormat="1" outlineLevel="2" x14ac:dyDescent="0.35">
      <c r="B30" s="57" t="s">
        <v>383</v>
      </c>
      <c r="C30" s="78" t="s">
        <v>451</v>
      </c>
      <c r="D30" s="57"/>
      <c r="E30" s="57"/>
      <c r="F30" s="59"/>
      <c r="G30" s="60"/>
      <c r="H30" s="60"/>
      <c r="I30" s="60"/>
      <c r="J30" s="60"/>
      <c r="K30" s="60"/>
    </row>
    <row r="31" spans="2:11" outlineLevel="2" x14ac:dyDescent="0.35">
      <c r="B31" s="11" t="s">
        <v>463</v>
      </c>
      <c r="C31" s="115" t="s">
        <v>457</v>
      </c>
      <c r="D31" s="11" t="s">
        <v>9</v>
      </c>
      <c r="E31" s="11">
        <v>2</v>
      </c>
      <c r="F31" s="11"/>
      <c r="G31" s="13"/>
      <c r="H31" s="13"/>
      <c r="I31" s="13"/>
      <c r="J31" s="13"/>
      <c r="K31" s="13"/>
    </row>
    <row r="32" spans="2:11" s="184" customFormat="1" outlineLevel="2" x14ac:dyDescent="0.35">
      <c r="B32" s="11" t="s">
        <v>463</v>
      </c>
      <c r="C32" s="115" t="s">
        <v>464</v>
      </c>
      <c r="D32" s="11" t="s">
        <v>9</v>
      </c>
      <c r="E32" s="11">
        <v>1</v>
      </c>
      <c r="F32" s="11"/>
      <c r="G32" s="13"/>
      <c r="H32" s="185"/>
      <c r="I32" s="185"/>
      <c r="J32" s="185"/>
      <c r="K32" s="13"/>
    </row>
    <row r="33" spans="2:11" outlineLevel="2" x14ac:dyDescent="0.35">
      <c r="B33" s="11"/>
      <c r="C33" s="92" t="s">
        <v>352</v>
      </c>
      <c r="D33" s="91"/>
      <c r="E33" s="91"/>
      <c r="F33" s="89"/>
      <c r="G33" s="88">
        <f>SUM(G25:G32)</f>
        <v>0</v>
      </c>
      <c r="H33" s="88">
        <f>$H$8*G33</f>
        <v>0</v>
      </c>
      <c r="I33" s="88">
        <f t="shared" ref="I33" si="2">G33+H33</f>
        <v>0</v>
      </c>
      <c r="J33" s="88">
        <f>$J$8*I33</f>
        <v>0</v>
      </c>
      <c r="K33" s="88">
        <f t="shared" ref="K33" si="3">J33+I33</f>
        <v>0</v>
      </c>
    </row>
    <row r="34" spans="2:11" outlineLevel="2" x14ac:dyDescent="0.3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s="45" customFormat="1" outlineLevel="2" x14ac:dyDescent="0.35">
      <c r="B35" s="57" t="s">
        <v>384</v>
      </c>
      <c r="C35" s="78" t="s">
        <v>22</v>
      </c>
      <c r="D35" s="57"/>
      <c r="E35" s="57"/>
      <c r="F35" s="59"/>
      <c r="G35" s="60"/>
      <c r="H35" s="60"/>
      <c r="I35" s="60"/>
      <c r="J35" s="60"/>
      <c r="K35" s="60"/>
    </row>
    <row r="36" spans="2:11" outlineLevel="2" x14ac:dyDescent="0.35">
      <c r="B36" s="11" t="s">
        <v>465</v>
      </c>
      <c r="C36" s="115" t="s">
        <v>23</v>
      </c>
      <c r="D36" s="11"/>
      <c r="E36" s="11"/>
      <c r="F36" s="39"/>
      <c r="G36" s="13" t="s">
        <v>362</v>
      </c>
      <c r="H36" s="13" t="s">
        <v>362</v>
      </c>
      <c r="I36" s="13" t="s">
        <v>362</v>
      </c>
      <c r="J36" s="13" t="s">
        <v>362</v>
      </c>
      <c r="K36" s="13" t="s">
        <v>362</v>
      </c>
    </row>
    <row r="37" spans="2:11" outlineLevel="2" x14ac:dyDescent="0.35">
      <c r="B37" s="11" t="s">
        <v>465</v>
      </c>
      <c r="C37" s="115" t="s">
        <v>366</v>
      </c>
      <c r="D37" s="11"/>
      <c r="E37" s="11"/>
      <c r="F37" s="39"/>
      <c r="G37" s="13" t="s">
        <v>362</v>
      </c>
      <c r="H37" s="13" t="s">
        <v>362</v>
      </c>
      <c r="I37" s="13" t="s">
        <v>362</v>
      </c>
      <c r="J37" s="13" t="s">
        <v>362</v>
      </c>
      <c r="K37" s="13" t="s">
        <v>362</v>
      </c>
    </row>
    <row r="38" spans="2:11" outlineLevel="2" x14ac:dyDescent="0.35">
      <c r="B38" s="11" t="s">
        <v>465</v>
      </c>
      <c r="C38" s="115" t="s">
        <v>26</v>
      </c>
      <c r="D38" s="11"/>
      <c r="E38" s="11"/>
      <c r="F38" s="39"/>
      <c r="G38" s="13" t="s">
        <v>362</v>
      </c>
      <c r="H38" s="13" t="s">
        <v>362</v>
      </c>
      <c r="I38" s="13" t="s">
        <v>362</v>
      </c>
      <c r="J38" s="13" t="s">
        <v>362</v>
      </c>
      <c r="K38" s="13" t="s">
        <v>362</v>
      </c>
    </row>
    <row r="39" spans="2:11" outlineLevel="2" x14ac:dyDescent="0.35">
      <c r="B39" s="11"/>
      <c r="C39" s="92" t="s">
        <v>52</v>
      </c>
      <c r="D39" s="91"/>
      <c r="E39" s="91"/>
      <c r="F39" s="89"/>
      <c r="G39" s="88">
        <f>SUM(G36:G38)</f>
        <v>0</v>
      </c>
      <c r="H39" s="88">
        <f>$H$8*G39</f>
        <v>0</v>
      </c>
      <c r="I39" s="88">
        <f t="shared" ref="I39:I72" si="4">G39+H39</f>
        <v>0</v>
      </c>
      <c r="J39" s="88">
        <f>$J$8*I39</f>
        <v>0</v>
      </c>
      <c r="K39" s="88">
        <f t="shared" ref="K39:K72" si="5">J39+I39</f>
        <v>0</v>
      </c>
    </row>
    <row r="40" spans="2:11" outlineLevel="2" x14ac:dyDescent="0.35">
      <c r="B40" s="11"/>
      <c r="C40" s="14"/>
      <c r="D40" s="11"/>
      <c r="E40" s="11"/>
      <c r="F40" s="12"/>
      <c r="G40" s="13"/>
      <c r="H40" s="13"/>
      <c r="I40" s="13"/>
      <c r="J40" s="13"/>
      <c r="K40" s="13"/>
    </row>
    <row r="41" spans="2:11" outlineLevel="2" x14ac:dyDescent="0.35">
      <c r="B41" s="57" t="s">
        <v>385</v>
      </c>
      <c r="C41" s="78" t="s">
        <v>25</v>
      </c>
      <c r="D41" s="57"/>
      <c r="E41" s="57"/>
      <c r="F41" s="59"/>
      <c r="G41" s="60"/>
      <c r="H41" s="60"/>
      <c r="I41" s="60"/>
      <c r="J41" s="60"/>
      <c r="K41" s="60"/>
    </row>
    <row r="42" spans="2:11" outlineLevel="2" x14ac:dyDescent="0.35">
      <c r="B42" s="11" t="s">
        <v>466</v>
      </c>
      <c r="C42" s="115" t="s">
        <v>16</v>
      </c>
      <c r="D42" s="11" t="s">
        <v>341</v>
      </c>
      <c r="E42" s="11">
        <v>1</v>
      </c>
      <c r="F42" s="12"/>
      <c r="G42" s="13"/>
      <c r="H42" s="13"/>
      <c r="I42" s="13"/>
      <c r="J42" s="13"/>
      <c r="K42" s="13"/>
    </row>
    <row r="43" spans="2:11" outlineLevel="2" x14ac:dyDescent="0.35">
      <c r="B43" s="17"/>
      <c r="C43" s="92" t="s">
        <v>53</v>
      </c>
      <c r="D43" s="91"/>
      <c r="E43" s="91"/>
      <c r="F43" s="89"/>
      <c r="G43" s="88">
        <f>SUM(G35:G42)</f>
        <v>0</v>
      </c>
      <c r="H43" s="88">
        <f>$H$8*G43</f>
        <v>0</v>
      </c>
      <c r="I43" s="88">
        <f t="shared" ref="I43" si="6">G43+H43</f>
        <v>0</v>
      </c>
      <c r="J43" s="88">
        <f>$J$8*I43</f>
        <v>0</v>
      </c>
      <c r="K43" s="88">
        <f t="shared" ref="K43" si="7">J43+I43</f>
        <v>0</v>
      </c>
    </row>
    <row r="44" spans="2:11" outlineLevel="2" x14ac:dyDescent="0.35">
      <c r="B44" s="17"/>
      <c r="C44" s="14"/>
      <c r="D44" s="11"/>
      <c r="E44" s="11"/>
      <c r="F44" s="39"/>
      <c r="G44" s="13"/>
      <c r="H44" s="13"/>
      <c r="I44" s="13"/>
      <c r="J44" s="13"/>
      <c r="K44" s="13"/>
    </row>
    <row r="45" spans="2:11" outlineLevel="2" x14ac:dyDescent="0.35">
      <c r="B45" s="17"/>
      <c r="C45" s="52"/>
      <c r="D45" s="67"/>
      <c r="E45" s="67"/>
      <c r="F45" s="18"/>
      <c r="G45" s="51"/>
      <c r="H45" s="51"/>
      <c r="I45" s="51"/>
      <c r="J45" s="51"/>
      <c r="K45" s="51"/>
    </row>
    <row r="46" spans="2:11" s="8" customFormat="1" ht="17.5" x14ac:dyDescent="0.35">
      <c r="B46" s="10"/>
      <c r="C46" s="9" t="s">
        <v>346</v>
      </c>
      <c r="D46" s="10"/>
      <c r="E46" s="10"/>
      <c r="F46" s="6"/>
      <c r="G46" s="6">
        <f>G43+G39+G33+G12</f>
        <v>0</v>
      </c>
      <c r="H46" s="6">
        <f>$H$8*G46</f>
        <v>0</v>
      </c>
      <c r="I46" s="6">
        <f t="shared" si="4"/>
        <v>0</v>
      </c>
      <c r="J46" s="6">
        <f>$J$8*I46</f>
        <v>0</v>
      </c>
      <c r="K46" s="6">
        <f t="shared" si="5"/>
        <v>0</v>
      </c>
    </row>
    <row r="48" spans="2:11" ht="17.5" x14ac:dyDescent="0.35">
      <c r="B48" s="86" t="s">
        <v>37</v>
      </c>
      <c r="C48" s="40" t="s">
        <v>75</v>
      </c>
      <c r="D48" s="41"/>
      <c r="E48" s="41"/>
      <c r="F48" s="41"/>
      <c r="G48" s="42"/>
      <c r="H48" s="42"/>
      <c r="I48" s="42"/>
      <c r="J48" s="42"/>
      <c r="K48" s="42"/>
    </row>
    <row r="49" spans="2:11" x14ac:dyDescent="0.35">
      <c r="B49" s="57" t="s">
        <v>59</v>
      </c>
      <c r="C49" s="78" t="s">
        <v>60</v>
      </c>
      <c r="D49" s="57"/>
      <c r="E49" s="57"/>
      <c r="F49" s="59"/>
      <c r="G49" s="79"/>
      <c r="H49" s="79"/>
      <c r="I49" s="79"/>
      <c r="J49" s="79"/>
      <c r="K49" s="79"/>
    </row>
    <row r="50" spans="2:11" x14ac:dyDescent="0.35">
      <c r="B50" s="11" t="s">
        <v>59</v>
      </c>
      <c r="C50" s="115" t="s">
        <v>513</v>
      </c>
      <c r="D50" s="11" t="s">
        <v>9</v>
      </c>
      <c r="E50" s="11">
        <v>3</v>
      </c>
      <c r="F50" s="39"/>
      <c r="G50" s="39"/>
      <c r="H50" s="39"/>
      <c r="I50" s="39"/>
      <c r="J50" s="39"/>
      <c r="K50" s="39"/>
    </row>
    <row r="51" spans="2:11" x14ac:dyDescent="0.35">
      <c r="B51" s="11" t="s">
        <v>59</v>
      </c>
      <c r="C51" s="115" t="s">
        <v>448</v>
      </c>
      <c r="D51" s="11" t="s">
        <v>8</v>
      </c>
      <c r="E51" s="11">
        <v>130</v>
      </c>
      <c r="F51" s="39"/>
      <c r="G51" s="39"/>
      <c r="H51" s="39"/>
      <c r="I51" s="39"/>
      <c r="J51" s="39"/>
      <c r="K51" s="39"/>
    </row>
    <row r="52" spans="2:11" x14ac:dyDescent="0.35">
      <c r="B52" s="11" t="s">
        <v>59</v>
      </c>
      <c r="C52" s="115" t="s">
        <v>449</v>
      </c>
      <c r="D52" s="11" t="s">
        <v>8</v>
      </c>
      <c r="E52" s="11">
        <v>17</v>
      </c>
      <c r="F52" s="39"/>
      <c r="G52" s="39"/>
      <c r="H52" s="39"/>
      <c r="I52" s="39"/>
      <c r="J52" s="39"/>
      <c r="K52" s="39"/>
    </row>
    <row r="53" spans="2:11" x14ac:dyDescent="0.35">
      <c r="B53" s="11" t="s">
        <v>59</v>
      </c>
      <c r="C53" s="115" t="s">
        <v>405</v>
      </c>
      <c r="D53" s="11" t="s">
        <v>8</v>
      </c>
      <c r="E53" s="11">
        <v>46</v>
      </c>
      <c r="F53" s="39"/>
      <c r="G53" s="39"/>
      <c r="H53" s="39"/>
      <c r="I53" s="39"/>
      <c r="J53" s="39"/>
      <c r="K53" s="39"/>
    </row>
    <row r="54" spans="2:11" x14ac:dyDescent="0.35">
      <c r="B54" s="11" t="s">
        <v>59</v>
      </c>
      <c r="C54" s="115" t="s">
        <v>404</v>
      </c>
      <c r="D54" s="11" t="s">
        <v>9</v>
      </c>
      <c r="E54" s="11">
        <v>1</v>
      </c>
      <c r="F54" s="39"/>
      <c r="G54" s="39"/>
      <c r="H54" s="39"/>
      <c r="I54" s="39"/>
      <c r="J54" s="39"/>
      <c r="K54" s="39"/>
    </row>
    <row r="55" spans="2:11" x14ac:dyDescent="0.35">
      <c r="B55" s="11" t="s">
        <v>59</v>
      </c>
      <c r="C55" s="115" t="s">
        <v>403</v>
      </c>
      <c r="D55" s="11" t="s">
        <v>9</v>
      </c>
      <c r="E55" s="11">
        <v>1</v>
      </c>
      <c r="F55" s="39"/>
      <c r="G55" s="39"/>
      <c r="H55" s="39"/>
      <c r="I55" s="39"/>
      <c r="J55" s="39"/>
      <c r="K55" s="39"/>
    </row>
    <row r="56" spans="2:11" x14ac:dyDescent="0.35">
      <c r="B56" s="11" t="s">
        <v>59</v>
      </c>
      <c r="C56" s="115" t="s">
        <v>402</v>
      </c>
      <c r="D56" s="11" t="s">
        <v>9</v>
      </c>
      <c r="E56" s="11">
        <v>1</v>
      </c>
      <c r="F56" s="39"/>
      <c r="G56" s="39"/>
      <c r="H56" s="39"/>
      <c r="I56" s="39"/>
      <c r="J56" s="39"/>
      <c r="K56" s="39"/>
    </row>
    <row r="57" spans="2:11" x14ac:dyDescent="0.35">
      <c r="B57" s="11" t="s">
        <v>59</v>
      </c>
      <c r="C57" s="115" t="s">
        <v>450</v>
      </c>
      <c r="D57" s="11"/>
      <c r="E57" s="11"/>
      <c r="F57" s="39"/>
      <c r="G57" s="13" t="s">
        <v>362</v>
      </c>
      <c r="H57" s="13" t="s">
        <v>362</v>
      </c>
      <c r="I57" s="13" t="s">
        <v>362</v>
      </c>
      <c r="J57" s="13" t="s">
        <v>362</v>
      </c>
      <c r="K57" s="13" t="s">
        <v>362</v>
      </c>
    </row>
    <row r="58" spans="2:11" x14ac:dyDescent="0.35">
      <c r="B58" s="11"/>
      <c r="C58" s="92" t="s">
        <v>76</v>
      </c>
      <c r="D58" s="91"/>
      <c r="E58" s="91"/>
      <c r="F58" s="89"/>
      <c r="G58" s="88">
        <f>SUM(G50:G57)</f>
        <v>0</v>
      </c>
      <c r="H58" s="88">
        <f>$H$8*G58</f>
        <v>0</v>
      </c>
      <c r="I58" s="88">
        <f t="shared" si="4"/>
        <v>0</v>
      </c>
      <c r="J58" s="88">
        <f>$J$8*I58</f>
        <v>0</v>
      </c>
      <c r="K58" s="88">
        <f t="shared" si="5"/>
        <v>0</v>
      </c>
    </row>
    <row r="59" spans="2:11" x14ac:dyDescent="0.35">
      <c r="B59" s="11"/>
      <c r="C59" s="14"/>
      <c r="D59" s="11"/>
      <c r="E59" s="11"/>
      <c r="F59" s="39"/>
      <c r="G59" s="39"/>
      <c r="H59" s="39"/>
      <c r="I59" s="39"/>
      <c r="J59" s="39"/>
      <c r="K59" s="39"/>
    </row>
    <row r="60" spans="2:11" x14ac:dyDescent="0.35">
      <c r="B60" s="57" t="s">
        <v>61</v>
      </c>
      <c r="C60" s="78" t="s">
        <v>15</v>
      </c>
      <c r="D60" s="57"/>
      <c r="E60" s="57"/>
      <c r="F60" s="59"/>
      <c r="G60" s="79"/>
      <c r="H60" s="79"/>
      <c r="I60" s="79"/>
      <c r="J60" s="79"/>
      <c r="K60" s="79"/>
    </row>
    <row r="61" spans="2:11" x14ac:dyDescent="0.35">
      <c r="B61" s="11" t="s">
        <v>61</v>
      </c>
      <c r="C61" s="115" t="s">
        <v>79</v>
      </c>
      <c r="D61" s="11" t="s">
        <v>8</v>
      </c>
      <c r="E61" s="11">
        <v>65</v>
      </c>
      <c r="F61" s="39"/>
      <c r="G61" s="39"/>
      <c r="H61" s="39"/>
      <c r="I61" s="39"/>
      <c r="J61" s="39"/>
      <c r="K61" s="39"/>
    </row>
    <row r="62" spans="2:11" x14ac:dyDescent="0.35">
      <c r="B62" s="11" t="s">
        <v>61</v>
      </c>
      <c r="C62" s="115" t="s">
        <v>450</v>
      </c>
      <c r="D62" s="11"/>
      <c r="E62" s="11"/>
      <c r="F62" s="39"/>
      <c r="G62" s="13" t="s">
        <v>362</v>
      </c>
      <c r="H62" s="13" t="s">
        <v>362</v>
      </c>
      <c r="I62" s="13" t="s">
        <v>362</v>
      </c>
      <c r="J62" s="13" t="s">
        <v>362</v>
      </c>
      <c r="K62" s="13" t="s">
        <v>362</v>
      </c>
    </row>
    <row r="63" spans="2:11" x14ac:dyDescent="0.35">
      <c r="B63" s="11"/>
      <c r="C63" s="92" t="s">
        <v>77</v>
      </c>
      <c r="D63" s="91"/>
      <c r="E63" s="91"/>
      <c r="F63" s="89"/>
      <c r="G63" s="88">
        <f>SUM(G61:G62)</f>
        <v>0</v>
      </c>
      <c r="H63" s="88">
        <f>$H$8*G63</f>
        <v>0</v>
      </c>
      <c r="I63" s="88">
        <f t="shared" si="4"/>
        <v>0</v>
      </c>
      <c r="J63" s="88">
        <f>$J$8*I63</f>
        <v>0</v>
      </c>
      <c r="K63" s="88">
        <f t="shared" si="5"/>
        <v>0</v>
      </c>
    </row>
    <row r="64" spans="2:11" x14ac:dyDescent="0.35">
      <c r="B64" s="11"/>
      <c r="C64" s="14"/>
      <c r="D64" s="11"/>
      <c r="E64" s="11"/>
      <c r="F64" s="39"/>
      <c r="G64" s="39"/>
      <c r="H64" s="39"/>
      <c r="I64" s="39"/>
      <c r="J64" s="39"/>
      <c r="K64" s="39"/>
    </row>
    <row r="65" spans="2:11" x14ac:dyDescent="0.35">
      <c r="B65" s="57" t="s">
        <v>34</v>
      </c>
      <c r="C65" s="78" t="s">
        <v>62</v>
      </c>
      <c r="D65" s="57"/>
      <c r="E65" s="57"/>
      <c r="F65" s="59"/>
      <c r="G65" s="79"/>
      <c r="H65" s="79"/>
      <c r="I65" s="79"/>
      <c r="J65" s="79"/>
      <c r="K65" s="79"/>
    </row>
    <row r="66" spans="2:11" x14ac:dyDescent="0.35">
      <c r="B66" s="11" t="s">
        <v>34</v>
      </c>
      <c r="C66" s="115" t="s">
        <v>80</v>
      </c>
      <c r="D66" s="11" t="s">
        <v>8</v>
      </c>
      <c r="E66" s="11">
        <v>10</v>
      </c>
      <c r="F66" s="39"/>
      <c r="G66" s="39"/>
      <c r="H66" s="39"/>
      <c r="I66" s="39"/>
      <c r="J66" s="39"/>
      <c r="K66" s="39"/>
    </row>
    <row r="67" spans="2:11" x14ac:dyDescent="0.35">
      <c r="B67" s="11" t="s">
        <v>34</v>
      </c>
      <c r="C67" s="115" t="s">
        <v>81</v>
      </c>
      <c r="D67" s="11" t="s">
        <v>10</v>
      </c>
      <c r="E67" s="54">
        <v>5</v>
      </c>
      <c r="F67" s="39"/>
      <c r="G67" s="39"/>
      <c r="H67" s="39"/>
      <c r="I67" s="39"/>
      <c r="J67" s="39"/>
      <c r="K67" s="39"/>
    </row>
    <row r="68" spans="2:11" x14ac:dyDescent="0.35">
      <c r="B68" s="11" t="s">
        <v>34</v>
      </c>
      <c r="C68" s="115" t="s">
        <v>82</v>
      </c>
      <c r="D68" s="11" t="s">
        <v>8</v>
      </c>
      <c r="E68" s="11">
        <v>6</v>
      </c>
      <c r="F68" s="39"/>
      <c r="G68" s="39"/>
      <c r="H68" s="39"/>
      <c r="I68" s="39"/>
      <c r="J68" s="39"/>
      <c r="K68" s="39"/>
    </row>
    <row r="69" spans="2:11" x14ac:dyDescent="0.35">
      <c r="B69" s="11" t="s">
        <v>34</v>
      </c>
      <c r="C69" s="115" t="s">
        <v>450</v>
      </c>
      <c r="D69" s="11"/>
      <c r="E69" s="11"/>
      <c r="F69" s="39"/>
      <c r="G69" s="13" t="s">
        <v>362</v>
      </c>
      <c r="H69" s="13" t="s">
        <v>362</v>
      </c>
      <c r="I69" s="13" t="s">
        <v>362</v>
      </c>
      <c r="J69" s="13" t="s">
        <v>362</v>
      </c>
      <c r="K69" s="13" t="s">
        <v>362</v>
      </c>
    </row>
    <row r="70" spans="2:11" x14ac:dyDescent="0.35">
      <c r="B70" s="11"/>
      <c r="C70" s="92" t="s">
        <v>78</v>
      </c>
      <c r="D70" s="91"/>
      <c r="E70" s="91"/>
      <c r="F70" s="89"/>
      <c r="G70" s="88">
        <f>SUM(G66:G69)</f>
        <v>0</v>
      </c>
      <c r="H70" s="88">
        <f>$H$8*G70</f>
        <v>0</v>
      </c>
      <c r="I70" s="88">
        <f t="shared" si="4"/>
        <v>0</v>
      </c>
      <c r="J70" s="88">
        <f>$J$8*I70</f>
        <v>0</v>
      </c>
      <c r="K70" s="88">
        <f t="shared" si="5"/>
        <v>0</v>
      </c>
    </row>
    <row r="71" spans="2:11" x14ac:dyDescent="0.35">
      <c r="B71" s="11"/>
      <c r="C71" s="14"/>
      <c r="D71" s="11"/>
      <c r="E71" s="11"/>
      <c r="F71" s="39"/>
      <c r="G71" s="39"/>
      <c r="H71" s="39"/>
      <c r="I71" s="39"/>
      <c r="J71" s="39"/>
      <c r="K71" s="39"/>
    </row>
    <row r="72" spans="2:11" ht="17.5" x14ac:dyDescent="0.35">
      <c r="B72" s="10"/>
      <c r="C72" s="9" t="s">
        <v>347</v>
      </c>
      <c r="D72" s="10"/>
      <c r="E72" s="10"/>
      <c r="F72" s="6"/>
      <c r="G72" s="93">
        <f>G70+G63+G58</f>
        <v>0</v>
      </c>
      <c r="H72" s="93">
        <f>$H$8*G72</f>
        <v>0</v>
      </c>
      <c r="I72" s="93">
        <f t="shared" si="4"/>
        <v>0</v>
      </c>
      <c r="J72" s="93">
        <f>$J$8*I72</f>
        <v>0</v>
      </c>
      <c r="K72" s="93">
        <f t="shared" si="5"/>
        <v>0</v>
      </c>
    </row>
    <row r="73" spans="2:11" x14ac:dyDescent="0.35">
      <c r="F73" s="38"/>
      <c r="G73" s="38"/>
      <c r="H73" s="38"/>
      <c r="I73" s="38"/>
      <c r="J73" s="38"/>
      <c r="K73" s="38"/>
    </row>
    <row r="74" spans="2:11" ht="17.5" x14ac:dyDescent="0.35">
      <c r="B74" s="86" t="s">
        <v>28</v>
      </c>
      <c r="C74" s="40" t="s">
        <v>63</v>
      </c>
      <c r="D74" s="46"/>
      <c r="E74" s="46"/>
      <c r="F74" s="46"/>
      <c r="G74" s="53"/>
      <c r="H74" s="53"/>
      <c r="I74" s="53"/>
      <c r="J74" s="53"/>
      <c r="K74" s="53"/>
    </row>
    <row r="75" spans="2:11" s="20" customFormat="1" x14ac:dyDescent="0.35">
      <c r="B75" s="57" t="s">
        <v>66</v>
      </c>
      <c r="C75" s="58" t="s">
        <v>64</v>
      </c>
      <c r="D75" s="172"/>
      <c r="E75" s="173"/>
      <c r="F75" s="173"/>
      <c r="G75" s="174"/>
      <c r="H75" s="174"/>
      <c r="I75" s="174"/>
      <c r="J75" s="174"/>
      <c r="K75" s="174"/>
    </row>
    <row r="76" spans="2:11" s="20" customFormat="1" x14ac:dyDescent="0.35">
      <c r="B76" s="54" t="s">
        <v>66</v>
      </c>
      <c r="C76" s="115" t="s">
        <v>467</v>
      </c>
      <c r="D76" s="11" t="s">
        <v>9</v>
      </c>
      <c r="E76" s="54">
        <v>2</v>
      </c>
      <c r="F76" s="175"/>
      <c r="G76" s="175"/>
      <c r="H76" s="175"/>
      <c r="I76" s="175"/>
      <c r="J76" s="175"/>
      <c r="K76" s="175"/>
    </row>
    <row r="77" spans="2:11" s="20" customFormat="1" x14ac:dyDescent="0.35">
      <c r="B77" s="54" t="s">
        <v>66</v>
      </c>
      <c r="C77" s="115" t="s">
        <v>468</v>
      </c>
      <c r="D77" s="11" t="s">
        <v>9</v>
      </c>
      <c r="E77" s="54">
        <v>1</v>
      </c>
      <c r="F77" s="175"/>
      <c r="G77" s="175"/>
      <c r="H77" s="175"/>
      <c r="I77" s="175"/>
      <c r="J77" s="175"/>
      <c r="K77" s="175"/>
    </row>
    <row r="78" spans="2:11" s="20" customFormat="1" x14ac:dyDescent="0.35">
      <c r="B78" s="54" t="s">
        <v>66</v>
      </c>
      <c r="C78" s="115" t="s">
        <v>469</v>
      </c>
      <c r="D78" s="11" t="s">
        <v>10</v>
      </c>
      <c r="E78" s="54">
        <v>3</v>
      </c>
      <c r="F78" s="175"/>
      <c r="G78" s="175"/>
      <c r="H78" s="175"/>
      <c r="I78" s="175"/>
      <c r="J78" s="175"/>
      <c r="K78" s="175"/>
    </row>
    <row r="79" spans="2:11" s="20" customFormat="1" x14ac:dyDescent="0.35">
      <c r="B79" s="54" t="s">
        <v>66</v>
      </c>
      <c r="C79" s="115" t="s">
        <v>470</v>
      </c>
      <c r="D79" s="11" t="s">
        <v>9</v>
      </c>
      <c r="E79" s="55">
        <v>3</v>
      </c>
      <c r="F79" s="175"/>
      <c r="G79" s="175"/>
      <c r="H79" s="175"/>
      <c r="I79" s="175"/>
      <c r="J79" s="175"/>
      <c r="K79" s="175"/>
    </row>
    <row r="80" spans="2:11" s="20" customFormat="1" x14ac:dyDescent="0.35">
      <c r="B80" s="54"/>
      <c r="C80" s="176" t="s">
        <v>73</v>
      </c>
      <c r="D80" s="120"/>
      <c r="E80" s="120"/>
      <c r="F80" s="177"/>
      <c r="G80" s="123">
        <f>SUM(G76:G79)</f>
        <v>0</v>
      </c>
      <c r="H80" s="123">
        <f>$H$8*G80</f>
        <v>0</v>
      </c>
      <c r="I80" s="123">
        <f t="shared" ref="I80:I139" si="8">G80+H80</f>
        <v>0</v>
      </c>
      <c r="J80" s="123">
        <f>$J$8*I80</f>
        <v>0</v>
      </c>
      <c r="K80" s="123">
        <f t="shared" ref="K80:K139" si="9">J80+I80</f>
        <v>0</v>
      </c>
    </row>
    <row r="81" spans="2:11" x14ac:dyDescent="0.35">
      <c r="B81" s="11"/>
      <c r="C81" s="56"/>
      <c r="D81" s="11"/>
      <c r="E81" s="11"/>
      <c r="F81" s="39"/>
      <c r="G81" s="39"/>
      <c r="H81" s="39"/>
      <c r="I81" s="39"/>
      <c r="J81" s="39"/>
      <c r="K81" s="39"/>
    </row>
    <row r="82" spans="2:11" x14ac:dyDescent="0.35">
      <c r="B82" s="57" t="s">
        <v>67</v>
      </c>
      <c r="C82" s="58" t="s">
        <v>65</v>
      </c>
      <c r="D82" s="61"/>
      <c r="E82" s="62"/>
      <c r="F82" s="62"/>
      <c r="G82" s="63"/>
      <c r="H82" s="63"/>
      <c r="I82" s="63"/>
      <c r="J82" s="63"/>
      <c r="K82" s="63"/>
    </row>
    <row r="83" spans="2:11" x14ac:dyDescent="0.35">
      <c r="B83" s="11" t="s">
        <v>406</v>
      </c>
      <c r="C83" s="56" t="s">
        <v>471</v>
      </c>
      <c r="D83" s="11" t="s">
        <v>9</v>
      </c>
      <c r="E83" s="11">
        <v>24</v>
      </c>
      <c r="F83" s="39"/>
      <c r="G83" s="39"/>
      <c r="H83" s="39"/>
      <c r="I83" s="39"/>
      <c r="J83" s="39"/>
      <c r="K83" s="39"/>
    </row>
    <row r="84" spans="2:11" x14ac:dyDescent="0.35">
      <c r="B84" s="11" t="s">
        <v>407</v>
      </c>
      <c r="C84" s="56" t="s">
        <v>472</v>
      </c>
      <c r="D84" s="11" t="s">
        <v>9</v>
      </c>
      <c r="E84" s="11">
        <v>5</v>
      </c>
      <c r="F84" s="39"/>
      <c r="G84" s="39"/>
      <c r="H84" s="39"/>
      <c r="I84" s="39"/>
      <c r="J84" s="39"/>
      <c r="K84" s="39"/>
    </row>
    <row r="85" spans="2:11" x14ac:dyDescent="0.35">
      <c r="B85" s="11" t="s">
        <v>408</v>
      </c>
      <c r="C85" s="56" t="s">
        <v>473</v>
      </c>
      <c r="D85" s="11" t="s">
        <v>8</v>
      </c>
      <c r="E85" s="11">
        <v>15</v>
      </c>
      <c r="F85" s="39"/>
      <c r="G85" s="39"/>
      <c r="H85" s="39"/>
      <c r="I85" s="39"/>
      <c r="J85" s="39"/>
      <c r="K85" s="39"/>
    </row>
    <row r="86" spans="2:11" x14ac:dyDescent="0.35">
      <c r="B86" s="11"/>
      <c r="C86" s="92" t="s">
        <v>74</v>
      </c>
      <c r="D86" s="91"/>
      <c r="E86" s="91"/>
      <c r="F86" s="89"/>
      <c r="G86" s="88">
        <f>SUM(G83:G85)</f>
        <v>0</v>
      </c>
      <c r="H86" s="88">
        <f>$H$8*G86</f>
        <v>0</v>
      </c>
      <c r="I86" s="88">
        <f t="shared" si="8"/>
        <v>0</v>
      </c>
      <c r="J86" s="88">
        <f>$J$8*I86</f>
        <v>0</v>
      </c>
      <c r="K86" s="88">
        <f t="shared" si="9"/>
        <v>0</v>
      </c>
    </row>
    <row r="87" spans="2:11" x14ac:dyDescent="0.35">
      <c r="B87" s="11"/>
      <c r="C87" s="56"/>
      <c r="D87" s="11"/>
      <c r="E87" s="11"/>
      <c r="F87" s="39"/>
      <c r="G87" s="39"/>
      <c r="H87" s="39"/>
      <c r="I87" s="39"/>
      <c r="J87" s="39"/>
      <c r="K87" s="39"/>
    </row>
    <row r="88" spans="2:11" x14ac:dyDescent="0.35">
      <c r="B88" s="57" t="s">
        <v>48</v>
      </c>
      <c r="C88" s="58" t="s">
        <v>83</v>
      </c>
      <c r="D88" s="61"/>
      <c r="E88" s="62"/>
      <c r="F88" s="62"/>
      <c r="G88" s="63"/>
      <c r="H88" s="63"/>
      <c r="I88" s="63"/>
      <c r="J88" s="63"/>
      <c r="K88" s="63"/>
    </row>
    <row r="89" spans="2:11" s="20" customFormat="1" x14ac:dyDescent="0.35">
      <c r="B89" s="11" t="s">
        <v>478</v>
      </c>
      <c r="C89" s="196" t="s">
        <v>474</v>
      </c>
      <c r="D89" s="11" t="s">
        <v>9</v>
      </c>
      <c r="E89" s="54">
        <v>4</v>
      </c>
      <c r="F89" s="175"/>
      <c r="G89" s="175"/>
      <c r="H89" s="175"/>
      <c r="I89" s="175"/>
      <c r="J89" s="175"/>
      <c r="K89" s="175"/>
    </row>
    <row r="90" spans="2:11" s="20" customFormat="1" x14ac:dyDescent="0.35">
      <c r="B90" s="11" t="s">
        <v>479</v>
      </c>
      <c r="C90" s="196" t="s">
        <v>475</v>
      </c>
      <c r="D90" s="54" t="s">
        <v>10</v>
      </c>
      <c r="E90" s="54">
        <v>6</v>
      </c>
      <c r="F90" s="175"/>
      <c r="G90" s="175"/>
      <c r="H90" s="175"/>
      <c r="I90" s="175"/>
      <c r="J90" s="175"/>
      <c r="K90" s="175"/>
    </row>
    <row r="91" spans="2:11" s="20" customFormat="1" x14ac:dyDescent="0.35">
      <c r="B91" s="11" t="s">
        <v>479</v>
      </c>
      <c r="C91" s="196" t="s">
        <v>477</v>
      </c>
      <c r="D91" s="54" t="s">
        <v>10</v>
      </c>
      <c r="E91" s="54">
        <v>6</v>
      </c>
      <c r="F91" s="175"/>
      <c r="G91" s="175"/>
      <c r="H91" s="175"/>
      <c r="I91" s="175"/>
      <c r="J91" s="175"/>
      <c r="K91" s="175"/>
    </row>
    <row r="92" spans="2:11" s="20" customFormat="1" x14ac:dyDescent="0.35">
      <c r="B92" s="11" t="s">
        <v>48</v>
      </c>
      <c r="C92" s="196" t="s">
        <v>476</v>
      </c>
      <c r="D92" s="54" t="s">
        <v>10</v>
      </c>
      <c r="E92" s="54">
        <v>6</v>
      </c>
      <c r="F92" s="175"/>
      <c r="G92" s="175"/>
      <c r="H92" s="175"/>
      <c r="I92" s="175"/>
      <c r="J92" s="175"/>
      <c r="K92" s="175"/>
    </row>
    <row r="93" spans="2:11" s="20" customFormat="1" x14ac:dyDescent="0.35">
      <c r="B93" s="54"/>
      <c r="C93" s="176" t="s">
        <v>54</v>
      </c>
      <c r="D93" s="120"/>
      <c r="E93" s="120"/>
      <c r="F93" s="177"/>
      <c r="G93" s="123">
        <f>SUM(G89:G92)</f>
        <v>0</v>
      </c>
      <c r="H93" s="123">
        <f>$H$8*G93</f>
        <v>0</v>
      </c>
      <c r="I93" s="123">
        <f t="shared" si="8"/>
        <v>0</v>
      </c>
      <c r="J93" s="123">
        <f>$J$8*I93</f>
        <v>0</v>
      </c>
      <c r="K93" s="123">
        <f t="shared" si="9"/>
        <v>0</v>
      </c>
    </row>
    <row r="94" spans="2:11" x14ac:dyDescent="0.35">
      <c r="B94" s="100"/>
      <c r="C94" s="101"/>
      <c r="D94" s="103"/>
      <c r="E94" s="100"/>
      <c r="F94" s="102"/>
      <c r="G94" s="102"/>
      <c r="H94" s="102"/>
      <c r="I94" s="102"/>
      <c r="J94" s="102"/>
      <c r="K94" s="102"/>
    </row>
    <row r="95" spans="2:11" ht="17.5" x14ac:dyDescent="0.35">
      <c r="B95" s="10"/>
      <c r="C95" s="9" t="s">
        <v>348</v>
      </c>
      <c r="D95" s="10"/>
      <c r="E95" s="10"/>
      <c r="F95" s="6"/>
      <c r="G95" s="93">
        <f>G93+G86+G80</f>
        <v>0</v>
      </c>
      <c r="H95" s="93">
        <f>$H$8*G95</f>
        <v>0</v>
      </c>
      <c r="I95" s="93">
        <f t="shared" si="8"/>
        <v>0</v>
      </c>
      <c r="J95" s="93">
        <f>$J$8*I95</f>
        <v>0</v>
      </c>
      <c r="K95" s="93">
        <f t="shared" si="9"/>
        <v>0</v>
      </c>
    </row>
    <row r="96" spans="2:11" x14ac:dyDescent="0.35">
      <c r="F96" s="38"/>
      <c r="G96" s="38"/>
      <c r="H96" s="38"/>
      <c r="I96" s="38"/>
      <c r="J96" s="38"/>
      <c r="K96" s="38"/>
    </row>
    <row r="97" spans="2:11" ht="17.5" x14ac:dyDescent="0.35">
      <c r="B97" s="86" t="s">
        <v>29</v>
      </c>
      <c r="C97" s="47" t="s">
        <v>68</v>
      </c>
      <c r="D97" s="43"/>
      <c r="E97" s="44"/>
      <c r="F97" s="49"/>
      <c r="G97" s="50"/>
      <c r="H97" s="50"/>
      <c r="I97" s="50"/>
      <c r="J97" s="50"/>
      <c r="K97" s="50"/>
    </row>
    <row r="98" spans="2:11" x14ac:dyDescent="0.35">
      <c r="B98" s="64" t="s">
        <v>36</v>
      </c>
      <c r="C98" s="68" t="s">
        <v>69</v>
      </c>
      <c r="D98" s="64"/>
      <c r="E98" s="69"/>
      <c r="F98" s="65"/>
      <c r="G98" s="66"/>
      <c r="H98" s="66"/>
      <c r="I98" s="66"/>
      <c r="J98" s="66"/>
      <c r="K98" s="66"/>
    </row>
    <row r="99" spans="2:11" x14ac:dyDescent="0.35">
      <c r="B99" s="99" t="s">
        <v>86</v>
      </c>
      <c r="C99" s="98" t="s">
        <v>88</v>
      </c>
      <c r="D99" s="11"/>
      <c r="E99" s="16"/>
      <c r="F99" s="39"/>
      <c r="G99" s="39"/>
      <c r="H99" s="39"/>
      <c r="I99" s="39"/>
      <c r="J99" s="39"/>
      <c r="K99" s="39"/>
    </row>
    <row r="100" spans="2:11" x14ac:dyDescent="0.35">
      <c r="B100" s="17" t="s">
        <v>369</v>
      </c>
      <c r="C100" s="197" t="s">
        <v>480</v>
      </c>
      <c r="D100" s="11" t="s">
        <v>8</v>
      </c>
      <c r="E100" s="55">
        <v>60</v>
      </c>
      <c r="F100" s="39"/>
      <c r="G100" s="39"/>
      <c r="H100" s="39"/>
      <c r="I100" s="39"/>
      <c r="J100" s="39"/>
      <c r="K100" s="39"/>
    </row>
    <row r="101" spans="2:11" x14ac:dyDescent="0.35">
      <c r="B101" s="17" t="s">
        <v>370</v>
      </c>
      <c r="C101" s="198" t="s">
        <v>481</v>
      </c>
      <c r="D101" s="11" t="s">
        <v>8</v>
      </c>
      <c r="E101" s="55"/>
      <c r="F101" s="39"/>
      <c r="G101" s="186"/>
      <c r="H101" s="186"/>
      <c r="I101" s="186"/>
      <c r="J101" s="186"/>
      <c r="K101" s="186"/>
    </row>
    <row r="102" spans="2:11" x14ac:dyDescent="0.35">
      <c r="B102" s="17" t="s">
        <v>371</v>
      </c>
      <c r="C102" s="197" t="s">
        <v>482</v>
      </c>
      <c r="D102" s="11" t="s">
        <v>8</v>
      </c>
      <c r="E102" s="55">
        <v>17</v>
      </c>
      <c r="F102" s="39"/>
      <c r="G102" s="39"/>
      <c r="H102" s="39"/>
      <c r="I102" s="39"/>
      <c r="J102" s="39"/>
      <c r="K102" s="39"/>
    </row>
    <row r="103" spans="2:11" x14ac:dyDescent="0.35">
      <c r="B103" s="17" t="s">
        <v>372</v>
      </c>
      <c r="C103" s="197" t="s">
        <v>483</v>
      </c>
      <c r="D103" s="11" t="s">
        <v>13</v>
      </c>
      <c r="E103" s="55">
        <v>1</v>
      </c>
      <c r="F103" s="39"/>
      <c r="G103" s="39"/>
      <c r="H103" s="39"/>
      <c r="I103" s="39"/>
      <c r="J103" s="39"/>
      <c r="K103" s="39"/>
    </row>
    <row r="104" spans="2:11" x14ac:dyDescent="0.35">
      <c r="B104" s="17"/>
      <c r="C104" s="97"/>
      <c r="D104" s="11"/>
      <c r="E104" s="55"/>
      <c r="F104" s="39"/>
      <c r="G104" s="39"/>
      <c r="H104" s="39"/>
      <c r="I104" s="39"/>
      <c r="J104" s="39"/>
      <c r="K104" s="39"/>
    </row>
    <row r="105" spans="2:11" x14ac:dyDescent="0.35">
      <c r="B105" s="99" t="s">
        <v>409</v>
      </c>
      <c r="C105" s="98" t="s">
        <v>89</v>
      </c>
      <c r="D105" s="11"/>
      <c r="E105" s="16"/>
      <c r="F105" s="39"/>
      <c r="G105" s="39"/>
      <c r="H105" s="39"/>
      <c r="I105" s="39"/>
      <c r="J105" s="39"/>
      <c r="K105" s="39"/>
    </row>
    <row r="106" spans="2:11" x14ac:dyDescent="0.35">
      <c r="B106" s="17" t="s">
        <v>410</v>
      </c>
      <c r="C106" s="197" t="s">
        <v>484</v>
      </c>
      <c r="D106" s="11" t="s">
        <v>8</v>
      </c>
      <c r="E106" s="55">
        <v>15</v>
      </c>
      <c r="F106" s="80"/>
      <c r="G106" s="80"/>
      <c r="H106" s="80"/>
      <c r="I106" s="80"/>
      <c r="J106" s="80"/>
      <c r="K106" s="80"/>
    </row>
    <row r="107" spans="2:11" x14ac:dyDescent="0.35">
      <c r="B107" s="17" t="s">
        <v>413</v>
      </c>
      <c r="C107" s="197" t="s">
        <v>485</v>
      </c>
      <c r="D107" s="11" t="s">
        <v>8</v>
      </c>
      <c r="E107" s="55">
        <v>12</v>
      </c>
      <c r="F107" s="80"/>
      <c r="G107" s="80"/>
      <c r="H107" s="80"/>
      <c r="I107" s="80"/>
      <c r="J107" s="80"/>
      <c r="K107" s="80"/>
    </row>
    <row r="108" spans="2:11" x14ac:dyDescent="0.35">
      <c r="B108" s="17" t="s">
        <v>411</v>
      </c>
      <c r="C108" s="197" t="s">
        <v>486</v>
      </c>
      <c r="D108" s="11" t="s">
        <v>13</v>
      </c>
      <c r="E108" s="55">
        <v>1</v>
      </c>
      <c r="F108" s="39"/>
      <c r="G108" s="39"/>
      <c r="H108" s="39"/>
      <c r="I108" s="39"/>
      <c r="J108" s="39"/>
      <c r="K108" s="39"/>
    </row>
    <row r="109" spans="2:11" x14ac:dyDescent="0.35">
      <c r="B109" s="17" t="s">
        <v>412</v>
      </c>
      <c r="C109" s="197" t="s">
        <v>487</v>
      </c>
      <c r="D109" s="11" t="s">
        <v>8</v>
      </c>
      <c r="E109" s="16">
        <v>21</v>
      </c>
      <c r="F109" s="80"/>
      <c r="G109" s="39"/>
      <c r="H109" s="39"/>
      <c r="I109" s="39"/>
      <c r="J109" s="39"/>
      <c r="K109" s="39"/>
    </row>
    <row r="110" spans="2:11" x14ac:dyDescent="0.35">
      <c r="B110" s="17"/>
      <c r="C110" s="92" t="s">
        <v>71</v>
      </c>
      <c r="D110" s="91"/>
      <c r="E110" s="91"/>
      <c r="F110" s="89"/>
      <c r="G110" s="88">
        <f>SUM(G99:G109)</f>
        <v>0</v>
      </c>
      <c r="H110" s="88">
        <f>$H$8*G110</f>
        <v>0</v>
      </c>
      <c r="I110" s="88">
        <f t="shared" si="8"/>
        <v>0</v>
      </c>
      <c r="J110" s="88">
        <f>$J$8*I110</f>
        <v>0</v>
      </c>
      <c r="K110" s="88">
        <f t="shared" si="9"/>
        <v>0</v>
      </c>
    </row>
    <row r="111" spans="2:11" x14ac:dyDescent="0.35">
      <c r="B111" s="17"/>
      <c r="C111" s="92"/>
      <c r="D111" s="91"/>
      <c r="E111" s="91"/>
      <c r="F111" s="89"/>
      <c r="G111" s="88"/>
      <c r="H111" s="88"/>
      <c r="I111" s="88"/>
      <c r="J111" s="88"/>
      <c r="K111" s="88"/>
    </row>
    <row r="112" spans="2:11" x14ac:dyDescent="0.35">
      <c r="B112" s="64" t="s">
        <v>414</v>
      </c>
      <c r="C112" s="68" t="s">
        <v>70</v>
      </c>
      <c r="D112" s="64"/>
      <c r="E112" s="69"/>
      <c r="F112" s="65"/>
      <c r="G112" s="66"/>
      <c r="H112" s="66"/>
      <c r="I112" s="66"/>
      <c r="J112" s="66"/>
      <c r="K112" s="66"/>
    </row>
    <row r="113" spans="2:11" x14ac:dyDescent="0.35">
      <c r="B113" s="17" t="s">
        <v>415</v>
      </c>
      <c r="C113" s="197" t="s">
        <v>489</v>
      </c>
      <c r="D113" s="11" t="s">
        <v>8</v>
      </c>
      <c r="E113" s="16">
        <v>60</v>
      </c>
      <c r="F113" s="39"/>
      <c r="G113" s="39"/>
      <c r="H113" s="39"/>
      <c r="I113" s="39"/>
      <c r="J113" s="39"/>
      <c r="K113" s="39"/>
    </row>
    <row r="114" spans="2:11" x14ac:dyDescent="0.35">
      <c r="B114" s="17" t="s">
        <v>416</v>
      </c>
      <c r="C114" s="197" t="s">
        <v>490</v>
      </c>
      <c r="D114" s="11" t="s">
        <v>8</v>
      </c>
      <c r="E114" s="55">
        <v>38</v>
      </c>
      <c r="F114" s="39"/>
      <c r="G114" s="39"/>
      <c r="H114" s="39"/>
      <c r="I114" s="39"/>
      <c r="J114" s="39"/>
      <c r="K114" s="39"/>
    </row>
    <row r="115" spans="2:11" x14ac:dyDescent="0.35">
      <c r="B115" s="17" t="s">
        <v>417</v>
      </c>
      <c r="C115" s="197" t="s">
        <v>491</v>
      </c>
      <c r="D115" s="11" t="s">
        <v>8</v>
      </c>
      <c r="E115" s="55">
        <v>25</v>
      </c>
      <c r="F115" s="39"/>
      <c r="G115" s="39"/>
      <c r="H115" s="39"/>
      <c r="I115" s="39"/>
      <c r="J115" s="39"/>
      <c r="K115" s="39"/>
    </row>
    <row r="116" spans="2:11" x14ac:dyDescent="0.35">
      <c r="B116" s="17" t="s">
        <v>418</v>
      </c>
      <c r="C116" s="197" t="s">
        <v>492</v>
      </c>
      <c r="D116" s="11" t="s">
        <v>9</v>
      </c>
      <c r="E116" s="55">
        <v>3</v>
      </c>
      <c r="F116" s="39"/>
      <c r="G116" s="39"/>
      <c r="H116" s="39"/>
      <c r="I116" s="39"/>
      <c r="J116" s="39"/>
      <c r="K116" s="39"/>
    </row>
    <row r="117" spans="2:11" x14ac:dyDescent="0.35">
      <c r="B117" s="17"/>
      <c r="C117" s="92" t="s">
        <v>72</v>
      </c>
      <c r="D117" s="91"/>
      <c r="E117" s="91"/>
      <c r="F117" s="89"/>
      <c r="G117" s="88">
        <f>SUM(G113:G116)</f>
        <v>0</v>
      </c>
      <c r="H117" s="88">
        <f>$H$8*G117</f>
        <v>0</v>
      </c>
      <c r="I117" s="88">
        <f t="shared" si="8"/>
        <v>0</v>
      </c>
      <c r="J117" s="88">
        <f>$J$8*I117</f>
        <v>0</v>
      </c>
      <c r="K117" s="88">
        <f t="shared" si="9"/>
        <v>0</v>
      </c>
    </row>
    <row r="118" spans="2:11" x14ac:dyDescent="0.35">
      <c r="B118" s="17"/>
      <c r="C118" s="56"/>
      <c r="D118" s="76"/>
      <c r="E118" s="77"/>
      <c r="F118" s="38"/>
      <c r="G118" s="38"/>
      <c r="H118" s="38"/>
      <c r="I118" s="38"/>
      <c r="J118" s="38"/>
      <c r="K118" s="38"/>
    </row>
    <row r="119" spans="2:11" x14ac:dyDescent="0.35">
      <c r="B119" s="64" t="s">
        <v>84</v>
      </c>
      <c r="C119" s="68" t="s">
        <v>17</v>
      </c>
      <c r="D119" s="64"/>
      <c r="E119" s="69"/>
      <c r="F119" s="65"/>
      <c r="G119" s="66"/>
      <c r="H119" s="66"/>
      <c r="I119" s="66"/>
      <c r="J119" s="66"/>
      <c r="K119" s="66"/>
    </row>
    <row r="120" spans="2:11" x14ac:dyDescent="0.35">
      <c r="B120" s="17" t="s">
        <v>30</v>
      </c>
      <c r="C120" s="199" t="s">
        <v>493</v>
      </c>
      <c r="D120" s="54" t="s">
        <v>9</v>
      </c>
      <c r="E120" s="55">
        <v>1</v>
      </c>
      <c r="F120" s="39"/>
      <c r="G120" s="39"/>
      <c r="H120" s="39"/>
      <c r="I120" s="39"/>
      <c r="J120" s="39"/>
      <c r="K120" s="39"/>
    </row>
    <row r="121" spans="2:11" x14ac:dyDescent="0.35">
      <c r="B121" s="17" t="s">
        <v>31</v>
      </c>
      <c r="C121" s="199" t="s">
        <v>494</v>
      </c>
      <c r="D121" s="54" t="s">
        <v>9</v>
      </c>
      <c r="E121" s="55">
        <v>1</v>
      </c>
      <c r="F121" s="39"/>
      <c r="G121" s="39"/>
      <c r="H121" s="39"/>
      <c r="I121" s="39"/>
      <c r="J121" s="39"/>
      <c r="K121" s="39"/>
    </row>
    <row r="122" spans="2:11" x14ac:dyDescent="0.35">
      <c r="B122" s="17" t="s">
        <v>373</v>
      </c>
      <c r="C122" s="197" t="s">
        <v>495</v>
      </c>
      <c r="D122" s="11" t="s">
        <v>8</v>
      </c>
      <c r="E122" s="55">
        <v>9</v>
      </c>
      <c r="F122" s="80"/>
      <c r="G122" s="39"/>
      <c r="H122" s="39"/>
      <c r="I122" s="39"/>
      <c r="J122" s="39"/>
      <c r="K122" s="39"/>
    </row>
    <row r="123" spans="2:11" x14ac:dyDescent="0.35">
      <c r="B123" s="17" t="s">
        <v>419</v>
      </c>
      <c r="C123" s="197" t="s">
        <v>496</v>
      </c>
      <c r="D123" s="54" t="s">
        <v>9</v>
      </c>
      <c r="E123" s="55">
        <v>3</v>
      </c>
      <c r="F123" s="80"/>
      <c r="G123" s="39"/>
      <c r="H123" s="39"/>
      <c r="I123" s="39"/>
      <c r="J123" s="39"/>
      <c r="K123" s="39"/>
    </row>
    <row r="124" spans="2:11" x14ac:dyDescent="0.35">
      <c r="B124" s="17" t="s">
        <v>420</v>
      </c>
      <c r="C124" s="197" t="s">
        <v>497</v>
      </c>
      <c r="D124" s="54" t="s">
        <v>9</v>
      </c>
      <c r="E124" s="55">
        <v>1</v>
      </c>
      <c r="F124" s="39"/>
      <c r="G124" s="39"/>
      <c r="H124" s="39"/>
      <c r="I124" s="39"/>
      <c r="J124" s="39"/>
      <c r="K124" s="39"/>
    </row>
    <row r="125" spans="2:11" x14ac:dyDescent="0.35">
      <c r="B125" s="17" t="s">
        <v>421</v>
      </c>
      <c r="C125" s="197" t="s">
        <v>488</v>
      </c>
      <c r="D125" s="54" t="s">
        <v>10</v>
      </c>
      <c r="E125" s="55">
        <v>13</v>
      </c>
      <c r="F125" s="39"/>
      <c r="G125" s="39"/>
      <c r="H125" s="39"/>
      <c r="I125" s="39"/>
      <c r="J125" s="39"/>
      <c r="K125" s="39"/>
    </row>
    <row r="126" spans="2:11" x14ac:dyDescent="0.35">
      <c r="B126" s="17" t="s">
        <v>434</v>
      </c>
      <c r="C126" s="197" t="s">
        <v>499</v>
      </c>
      <c r="D126" s="54" t="s">
        <v>9</v>
      </c>
      <c r="E126" s="55">
        <v>2</v>
      </c>
      <c r="F126" s="39"/>
      <c r="G126" s="39"/>
      <c r="H126" s="39"/>
      <c r="I126" s="39"/>
      <c r="J126" s="39"/>
      <c r="K126" s="39"/>
    </row>
    <row r="127" spans="2:11" x14ac:dyDescent="0.35">
      <c r="B127" s="17" t="s">
        <v>500</v>
      </c>
      <c r="C127" s="197" t="s">
        <v>498</v>
      </c>
      <c r="D127" s="11" t="s">
        <v>9</v>
      </c>
      <c r="E127" s="16">
        <v>1</v>
      </c>
      <c r="F127" s="39"/>
      <c r="G127" s="39"/>
      <c r="H127" s="39"/>
      <c r="I127" s="39"/>
      <c r="J127" s="39"/>
      <c r="K127" s="39"/>
    </row>
    <row r="128" spans="2:11" x14ac:dyDescent="0.35">
      <c r="B128" s="17"/>
      <c r="C128" s="92" t="s">
        <v>55</v>
      </c>
      <c r="D128" s="91"/>
      <c r="E128" s="91"/>
      <c r="F128" s="89"/>
      <c r="G128" s="88">
        <f>SUM(G120:G124)</f>
        <v>0</v>
      </c>
      <c r="H128" s="88">
        <f t="shared" ref="H128" si="10">$H$8*G128</f>
        <v>0</v>
      </c>
      <c r="I128" s="88">
        <f t="shared" si="8"/>
        <v>0</v>
      </c>
      <c r="J128" s="88">
        <f t="shared" ref="J128" si="11">$J$8*I128</f>
        <v>0</v>
      </c>
      <c r="K128" s="88">
        <f t="shared" si="9"/>
        <v>0</v>
      </c>
    </row>
    <row r="129" spans="2:11" x14ac:dyDescent="0.35">
      <c r="B129" s="17"/>
      <c r="C129" s="56"/>
      <c r="D129" s="76"/>
      <c r="E129" s="77"/>
      <c r="F129" s="38"/>
      <c r="G129" s="38"/>
      <c r="H129" s="38"/>
      <c r="I129" s="38"/>
      <c r="J129" s="38"/>
      <c r="K129" s="38"/>
    </row>
    <row r="130" spans="2:11" x14ac:dyDescent="0.35">
      <c r="B130" s="64" t="s">
        <v>49</v>
      </c>
      <c r="C130" s="68" t="s">
        <v>19</v>
      </c>
      <c r="D130" s="64"/>
      <c r="E130" s="69"/>
      <c r="F130" s="65"/>
      <c r="G130" s="66"/>
      <c r="H130" s="66"/>
      <c r="I130" s="66"/>
      <c r="J130" s="66"/>
      <c r="K130" s="66"/>
    </row>
    <row r="131" spans="2:11" x14ac:dyDescent="0.35">
      <c r="B131" s="99" t="s">
        <v>87</v>
      </c>
      <c r="C131" s="201" t="s">
        <v>18</v>
      </c>
      <c r="D131" s="11"/>
      <c r="E131" s="55"/>
      <c r="F131" s="39"/>
      <c r="G131" s="39"/>
      <c r="H131" s="39"/>
      <c r="I131" s="39"/>
      <c r="J131" s="39"/>
      <c r="K131" s="39"/>
    </row>
    <row r="132" spans="2:11" x14ac:dyDescent="0.35">
      <c r="B132" s="17" t="s">
        <v>422</v>
      </c>
      <c r="C132" s="202" t="s">
        <v>506</v>
      </c>
      <c r="D132" s="11" t="s">
        <v>8</v>
      </c>
      <c r="E132" s="1">
        <v>45</v>
      </c>
      <c r="F132" s="39"/>
      <c r="G132" s="39"/>
      <c r="H132" s="39"/>
      <c r="I132" s="39"/>
      <c r="J132" s="39"/>
      <c r="K132" s="39"/>
    </row>
    <row r="133" spans="2:11" x14ac:dyDescent="0.35">
      <c r="B133" s="17" t="s">
        <v>423</v>
      </c>
      <c r="C133" s="202" t="s">
        <v>507</v>
      </c>
      <c r="D133" s="11" t="s">
        <v>8</v>
      </c>
      <c r="E133" s="55">
        <v>100</v>
      </c>
      <c r="F133" s="39"/>
      <c r="G133" s="39"/>
      <c r="H133" s="39"/>
      <c r="I133" s="39"/>
      <c r="J133" s="39"/>
      <c r="K133" s="39"/>
    </row>
    <row r="134" spans="2:11" x14ac:dyDescent="0.35">
      <c r="B134" s="99" t="s">
        <v>374</v>
      </c>
      <c r="C134" s="201" t="s">
        <v>19</v>
      </c>
      <c r="D134" s="11"/>
      <c r="E134" s="55"/>
      <c r="F134" s="39"/>
      <c r="G134" s="39"/>
      <c r="H134" s="39"/>
      <c r="I134" s="39"/>
      <c r="J134" s="39"/>
      <c r="K134" s="39"/>
    </row>
    <row r="135" spans="2:11" x14ac:dyDescent="0.35">
      <c r="B135" s="17" t="s">
        <v>424</v>
      </c>
      <c r="C135" s="202" t="s">
        <v>508</v>
      </c>
      <c r="D135" s="11" t="s">
        <v>8</v>
      </c>
      <c r="E135" s="55">
        <v>70</v>
      </c>
      <c r="F135" s="39"/>
      <c r="G135" s="39"/>
      <c r="H135" s="39"/>
      <c r="I135" s="39"/>
      <c r="J135" s="39"/>
      <c r="K135" s="39"/>
    </row>
    <row r="136" spans="2:11" x14ac:dyDescent="0.35">
      <c r="B136" s="17" t="s">
        <v>425</v>
      </c>
      <c r="C136" s="202" t="s">
        <v>509</v>
      </c>
      <c r="D136" s="116" t="s">
        <v>339</v>
      </c>
      <c r="E136" s="55">
        <v>1</v>
      </c>
      <c r="F136" s="39"/>
      <c r="G136" s="39"/>
      <c r="H136" s="39"/>
      <c r="I136" s="39"/>
      <c r="J136" s="39"/>
      <c r="K136" s="39"/>
    </row>
    <row r="137" spans="2:11" x14ac:dyDescent="0.35">
      <c r="B137" s="17" t="s">
        <v>426</v>
      </c>
      <c r="C137" s="202" t="s">
        <v>510</v>
      </c>
      <c r="D137" s="54" t="s">
        <v>10</v>
      </c>
      <c r="E137" s="16">
        <v>10</v>
      </c>
      <c r="F137" s="39"/>
      <c r="G137" s="39"/>
      <c r="H137" s="39"/>
      <c r="I137" s="39"/>
      <c r="J137" s="39"/>
      <c r="K137" s="39"/>
    </row>
    <row r="138" spans="2:11" x14ac:dyDescent="0.35">
      <c r="B138" s="17" t="s">
        <v>427</v>
      </c>
      <c r="C138" s="202" t="s">
        <v>511</v>
      </c>
      <c r="D138" s="54" t="s">
        <v>10</v>
      </c>
      <c r="E138" s="16">
        <v>35</v>
      </c>
      <c r="F138" s="39"/>
      <c r="G138" s="39"/>
      <c r="H138" s="39"/>
      <c r="I138" s="39"/>
      <c r="J138" s="39"/>
      <c r="K138" s="39"/>
    </row>
    <row r="139" spans="2:11" x14ac:dyDescent="0.35">
      <c r="B139" s="90"/>
      <c r="C139" s="92" t="s">
        <v>56</v>
      </c>
      <c r="D139" s="91"/>
      <c r="E139" s="91"/>
      <c r="F139" s="89"/>
      <c r="G139" s="88">
        <f>SUM(G131:G138)</f>
        <v>0</v>
      </c>
      <c r="H139" s="88">
        <f>$H$8*G139</f>
        <v>0</v>
      </c>
      <c r="I139" s="88">
        <f t="shared" si="8"/>
        <v>0</v>
      </c>
      <c r="J139" s="88">
        <f>$J$8*I139</f>
        <v>0</v>
      </c>
      <c r="K139" s="88">
        <f t="shared" si="9"/>
        <v>0</v>
      </c>
    </row>
    <row r="140" spans="2:11" x14ac:dyDescent="0.35">
      <c r="B140" s="90"/>
      <c r="C140" s="104"/>
      <c r="D140" s="45"/>
      <c r="E140" s="45"/>
      <c r="F140" s="105"/>
      <c r="G140" s="106"/>
      <c r="H140" s="106"/>
      <c r="I140" s="106"/>
      <c r="J140" s="106"/>
      <c r="K140" s="106"/>
    </row>
    <row r="141" spans="2:11" x14ac:dyDescent="0.35">
      <c r="B141" s="64" t="s">
        <v>85</v>
      </c>
      <c r="C141" s="200" t="s">
        <v>90</v>
      </c>
      <c r="D141" s="64"/>
      <c r="E141" s="69"/>
      <c r="F141" s="65"/>
      <c r="G141" s="66"/>
      <c r="H141" s="66"/>
      <c r="I141" s="66"/>
      <c r="J141" s="66"/>
      <c r="K141" s="66"/>
    </row>
    <row r="142" spans="2:11" x14ac:dyDescent="0.35">
      <c r="B142" s="17" t="s">
        <v>428</v>
      </c>
      <c r="C142" s="197" t="s">
        <v>501</v>
      </c>
      <c r="D142" s="116" t="s">
        <v>339</v>
      </c>
      <c r="E142" s="55">
        <v>1</v>
      </c>
      <c r="F142" s="39"/>
      <c r="G142" s="39"/>
      <c r="H142" s="39"/>
      <c r="I142" s="39"/>
      <c r="J142" s="39"/>
      <c r="K142" s="39"/>
    </row>
    <row r="143" spans="2:11" x14ac:dyDescent="0.35">
      <c r="B143" s="17" t="s">
        <v>429</v>
      </c>
      <c r="C143" s="197" t="s">
        <v>502</v>
      </c>
      <c r="D143" s="11"/>
      <c r="E143" s="55"/>
      <c r="F143" s="39"/>
      <c r="G143" s="39" t="s">
        <v>362</v>
      </c>
      <c r="H143" s="39" t="s">
        <v>362</v>
      </c>
      <c r="I143" s="39" t="s">
        <v>362</v>
      </c>
      <c r="J143" s="39" t="s">
        <v>362</v>
      </c>
      <c r="K143" s="39" t="s">
        <v>362</v>
      </c>
    </row>
    <row r="144" spans="2:11" x14ac:dyDescent="0.35">
      <c r="B144" s="17" t="s">
        <v>430</v>
      </c>
      <c r="C144" s="197" t="s">
        <v>503</v>
      </c>
      <c r="D144" s="11"/>
      <c r="E144" s="55"/>
      <c r="F144" s="39"/>
      <c r="G144" s="39" t="s">
        <v>362</v>
      </c>
      <c r="H144" s="39" t="s">
        <v>362</v>
      </c>
      <c r="I144" s="39" t="s">
        <v>362</v>
      </c>
      <c r="J144" s="39" t="s">
        <v>362</v>
      </c>
      <c r="K144" s="39" t="s">
        <v>362</v>
      </c>
    </row>
    <row r="145" spans="2:11" x14ac:dyDescent="0.35">
      <c r="B145" s="17" t="s">
        <v>431</v>
      </c>
      <c r="C145" s="197" t="s">
        <v>504</v>
      </c>
      <c r="D145" s="11"/>
      <c r="E145" s="55"/>
      <c r="F145" s="39"/>
      <c r="G145" s="39" t="s">
        <v>362</v>
      </c>
      <c r="H145" s="39" t="s">
        <v>362</v>
      </c>
      <c r="I145" s="39" t="s">
        <v>362</v>
      </c>
      <c r="J145" s="39" t="s">
        <v>362</v>
      </c>
      <c r="K145" s="39" t="s">
        <v>362</v>
      </c>
    </row>
    <row r="146" spans="2:11" x14ac:dyDescent="0.35">
      <c r="B146" s="17" t="s">
        <v>432</v>
      </c>
      <c r="C146" s="197" t="s">
        <v>505</v>
      </c>
      <c r="D146" s="11"/>
      <c r="E146" s="55"/>
      <c r="F146" s="39"/>
      <c r="G146" s="39" t="s">
        <v>362</v>
      </c>
      <c r="H146" s="39" t="s">
        <v>362</v>
      </c>
      <c r="I146" s="39" t="s">
        <v>362</v>
      </c>
      <c r="J146" s="39" t="s">
        <v>362</v>
      </c>
      <c r="K146" s="39" t="s">
        <v>362</v>
      </c>
    </row>
    <row r="147" spans="2:11" x14ac:dyDescent="0.35">
      <c r="B147" s="90"/>
      <c r="C147" s="92" t="s">
        <v>353</v>
      </c>
      <c r="D147" s="91"/>
      <c r="E147" s="91"/>
      <c r="F147" s="89"/>
      <c r="G147" s="88">
        <f>SUM(G142:G146)</f>
        <v>0</v>
      </c>
      <c r="H147" s="88">
        <f>$H$8*G147</f>
        <v>0</v>
      </c>
      <c r="I147" s="88">
        <f t="shared" ref="I147:I151" si="12">G147+H147</f>
        <v>0</v>
      </c>
      <c r="J147" s="88">
        <f>$J$8*I147</f>
        <v>0</v>
      </c>
      <c r="K147" s="88">
        <f t="shared" ref="K147:K151" si="13">J147+I147</f>
        <v>0</v>
      </c>
    </row>
    <row r="148" spans="2:11" ht="17.5" x14ac:dyDescent="0.35">
      <c r="B148" s="87"/>
      <c r="C148" s="82"/>
      <c r="D148" s="83"/>
      <c r="E148" s="83"/>
      <c r="F148" s="84"/>
      <c r="G148" s="81"/>
      <c r="H148" s="81">
        <f>$H$8*G148</f>
        <v>0</v>
      </c>
      <c r="I148" s="81">
        <f t="shared" si="12"/>
        <v>0</v>
      </c>
      <c r="J148" s="81">
        <f>$J$8*I148</f>
        <v>0</v>
      </c>
      <c r="K148" s="81">
        <f t="shared" si="13"/>
        <v>0</v>
      </c>
    </row>
    <row r="149" spans="2:11" ht="17.5" x14ac:dyDescent="0.35">
      <c r="B149" s="10"/>
      <c r="C149" s="9" t="s">
        <v>349</v>
      </c>
      <c r="D149" s="70"/>
      <c r="E149" s="71"/>
      <c r="F149" s="72"/>
      <c r="G149" s="73">
        <f>G139+G110+G117+G128</f>
        <v>0</v>
      </c>
      <c r="H149" s="73">
        <f>$H$8*G149</f>
        <v>0</v>
      </c>
      <c r="I149" s="73">
        <f t="shared" si="12"/>
        <v>0</v>
      </c>
      <c r="J149" s="73">
        <f>$J$8*I149</f>
        <v>0</v>
      </c>
      <c r="K149" s="73">
        <f t="shared" si="13"/>
        <v>0</v>
      </c>
    </row>
    <row r="151" spans="2:11" ht="21" x14ac:dyDescent="0.35">
      <c r="B151" s="210" t="s">
        <v>350</v>
      </c>
      <c r="C151" s="211"/>
      <c r="D151" s="207"/>
      <c r="E151" s="208"/>
      <c r="F151" s="209"/>
      <c r="G151" s="165">
        <f>G149+G95+G72+G46</f>
        <v>0</v>
      </c>
      <c r="H151" s="165">
        <f>$H$8*G151</f>
        <v>0</v>
      </c>
      <c r="I151" s="165">
        <f t="shared" si="12"/>
        <v>0</v>
      </c>
      <c r="J151" s="165">
        <f>$J$8*I151</f>
        <v>0</v>
      </c>
      <c r="K151" s="165">
        <f t="shared" si="13"/>
        <v>0</v>
      </c>
    </row>
    <row r="278" spans="4:4" x14ac:dyDescent="0.35">
      <c r="D278" s="1" t="s">
        <v>44</v>
      </c>
    </row>
  </sheetData>
  <mergeCells count="4">
    <mergeCell ref="D151:F151"/>
    <mergeCell ref="B151:C151"/>
    <mergeCell ref="D4:G4"/>
    <mergeCell ref="B6:K6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headerFooter>
    <oddHeader>&amp;C37/41 Victoire&amp;R&amp;D</oddHead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8DEF84C3-66D4-4C2B-B34E-778B289AF386}">
          <x14:formula1>
            <xm:f>Listes!$C$2:$C$5</xm:f>
          </x14:formula1>
          <xm:sqref>D43:D45 D10 D17 D70:D71 D12:D14 D86:D87 D83:D84 D49:D68 D110:D112 D116:D119 D101 D128:D130 D103:D104 D147 D35:D41 D80:D81 D29 D33 D108 D23:D25 D137:D141 D90:D93</xm:sqref>
        </x14:dataValidation>
        <x14:dataValidation type="list" allowBlank="1" showInputMessage="1" showErrorMessage="1" xr:uid="{566CCF3B-BFFF-4196-9CFA-2F50830EA24C}">
          <x14:formula1>
            <xm:f>'C:\Users\a.fonlupt\Desktop\Pièces écrites\Estimation\[URF_EGIS_DPGF_GEN_EST_TNX_0001_0.xlsx]Listes'!#REF!</xm:f>
          </x14:formula1>
          <xm:sqref>D69 D143:D146</xm:sqref>
        </x14:dataValidation>
        <x14:dataValidation type="list" allowBlank="1" showInputMessage="1" showErrorMessage="1" xr:uid="{75207BD6-ED8A-41BC-9B9D-65105750CD0C}">
          <x14:formula1>
            <xm:f>'S:\Conseil\10-Audit Rénovation\04_ATMO-&amp;-MOE\01_AFFAIRES\BARL165601_URSSAF_MOE rue de la Victoire\07_Prod\03_PRO\000_Bilan\Pièces écrites\Estimation\[URF_EGIS_PRO_GEN_EST_TNX_0001_0_Estimation.xlsx]Listes'!#REF!</xm:f>
          </x14:formula1>
          <xm:sqref>D142 D122 D106:D107 D114:D115 D100 D102 D131:D135 D109</xm:sqref>
        </x14:dataValidation>
        <x14:dataValidation type="list" allowBlank="1" showInputMessage="1" showErrorMessage="1" xr:uid="{A0EDB83A-0428-4B4C-AA75-1BFC14EA19A8}">
          <x14:formula1>
            <xm:f>'D:\DATA\j.massotte\Documents\[Copie de URF_EGIS_APS_GEN_EST_TNX_0001_0_Estimation_DMX.xlsx]Listes'!#REF!</xm:f>
          </x14:formula1>
          <xm:sqref>D85</xm:sqref>
        </x14:dataValidation>
        <x14:dataValidation type="list" allowBlank="1" showInputMessage="1" showErrorMessage="1" xr:uid="{B65E098A-C866-4296-85BE-F9D4F8A3D3D9}">
          <x14:formula1>
            <xm:f>'\\egis.racine.local\Bu_conseil\Conseil\10-Audit Rénovation\04_ATMO-&amp;-MOE\01_AFFAIRES\BARL165601_URSSAF_MOE rue de la Victoire\07_Prod\01_APS\000_Livrables\DMX\[URF_EGIS_APS_Estimation_DMX.xlsx]Listes'!#REF!</xm:f>
          </x14:formula1>
          <xm:sqref>D99 D105 D113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7C17E-4BFE-479E-ADFF-5BC65D83DA73}">
  <dimension ref="A1:J211"/>
  <sheetViews>
    <sheetView zoomScale="59" zoomScaleNormal="59" workbookViewId="0">
      <selection activeCell="E207" sqref="E207:J208"/>
    </sheetView>
  </sheetViews>
  <sheetFormatPr baseColWidth="10" defaultRowHeight="14.5" outlineLevelRow="1" x14ac:dyDescent="0.35"/>
  <cols>
    <col min="2" max="2" width="65.54296875" customWidth="1"/>
    <col min="3" max="3" width="11.453125"/>
    <col min="4" max="4" width="11.54296875" customWidth="1"/>
    <col min="5" max="5" width="11.54296875" bestFit="1" customWidth="1"/>
    <col min="6" max="6" width="17.81640625" bestFit="1" customWidth="1"/>
    <col min="7" max="7" width="13.36328125" hidden="1" customWidth="1"/>
    <col min="8" max="8" width="13" hidden="1" customWidth="1"/>
    <col min="9" max="9" width="13.1796875" hidden="1" customWidth="1"/>
    <col min="10" max="10" width="13.36328125" customWidth="1"/>
  </cols>
  <sheetData>
    <row r="1" spans="1:10" ht="21" x14ac:dyDescent="0.35">
      <c r="A1" s="217" t="s">
        <v>91</v>
      </c>
      <c r="B1" s="218"/>
      <c r="C1" s="218"/>
      <c r="D1" s="218"/>
      <c r="E1" s="218"/>
      <c r="F1" s="218"/>
      <c r="G1" s="218"/>
      <c r="H1" s="218"/>
      <c r="I1" s="218"/>
      <c r="J1" s="219"/>
    </row>
    <row r="2" spans="1:10" ht="52.5" x14ac:dyDescent="0.35">
      <c r="A2" s="74" t="s">
        <v>38</v>
      </c>
      <c r="B2" s="94" t="s">
        <v>46</v>
      </c>
      <c r="C2" s="74" t="s">
        <v>0</v>
      </c>
      <c r="D2" s="95" t="s">
        <v>45</v>
      </c>
      <c r="E2" s="75" t="s">
        <v>1</v>
      </c>
      <c r="F2" s="75" t="s">
        <v>51</v>
      </c>
      <c r="G2" s="96" t="s">
        <v>437</v>
      </c>
      <c r="H2" s="187" t="s">
        <v>436</v>
      </c>
      <c r="I2" s="187" t="s">
        <v>438</v>
      </c>
      <c r="J2" s="187" t="s">
        <v>435</v>
      </c>
    </row>
    <row r="3" spans="1:10" x14ac:dyDescent="0.35">
      <c r="A3" s="214"/>
      <c r="B3" s="215"/>
      <c r="C3" s="215"/>
      <c r="D3" s="215"/>
      <c r="E3" s="215"/>
      <c r="F3" s="216"/>
      <c r="G3" s="179">
        <v>0.2</v>
      </c>
      <c r="H3" s="180"/>
      <c r="I3" s="180">
        <v>0.12</v>
      </c>
      <c r="J3" s="181"/>
    </row>
    <row r="4" spans="1:10" s="5" customFormat="1" ht="14.5" customHeight="1" outlineLevel="1" x14ac:dyDescent="0.35">
      <c r="A4" s="107" t="s">
        <v>57</v>
      </c>
      <c r="B4" s="108" t="s">
        <v>21</v>
      </c>
      <c r="C4" s="109"/>
      <c r="D4" s="109"/>
      <c r="E4" s="109"/>
      <c r="F4" s="110"/>
      <c r="G4" s="110"/>
      <c r="H4" s="110"/>
      <c r="I4" s="110"/>
      <c r="J4" s="110"/>
    </row>
    <row r="5" spans="1:10" ht="17.5" x14ac:dyDescent="0.35">
      <c r="A5" s="57" t="s">
        <v>367</v>
      </c>
      <c r="B5" s="111" t="s">
        <v>361</v>
      </c>
      <c r="C5" s="112"/>
      <c r="D5" s="112"/>
      <c r="E5" s="112"/>
      <c r="F5" s="113"/>
      <c r="G5" s="60"/>
      <c r="H5" s="60"/>
      <c r="I5" s="60"/>
      <c r="J5" s="60"/>
    </row>
    <row r="6" spans="1:10" ht="16" x14ac:dyDescent="0.35">
      <c r="A6" s="146" t="s">
        <v>367</v>
      </c>
      <c r="B6" s="115" t="s">
        <v>247</v>
      </c>
      <c r="C6" s="11" t="s">
        <v>50</v>
      </c>
      <c r="D6" s="16">
        <v>1</v>
      </c>
      <c r="E6" s="12"/>
      <c r="F6" s="13"/>
      <c r="G6" s="13"/>
      <c r="H6" s="13"/>
      <c r="I6" s="13"/>
      <c r="J6" s="13"/>
    </row>
    <row r="7" spans="1:10" ht="16" x14ac:dyDescent="0.35">
      <c r="A7" s="146" t="s">
        <v>367</v>
      </c>
      <c r="B7" s="115" t="s">
        <v>512</v>
      </c>
      <c r="C7" s="11" t="s">
        <v>50</v>
      </c>
      <c r="D7" s="16">
        <v>1</v>
      </c>
      <c r="E7" s="12"/>
      <c r="F7" s="13"/>
      <c r="G7" s="13"/>
      <c r="H7" s="13"/>
      <c r="I7" s="13"/>
      <c r="J7" s="13"/>
    </row>
    <row r="8" spans="1:10" ht="16" x14ac:dyDescent="0.35">
      <c r="A8" s="146" t="s">
        <v>367</v>
      </c>
      <c r="B8" s="115" t="s">
        <v>248</v>
      </c>
      <c r="C8" s="11" t="s">
        <v>50</v>
      </c>
      <c r="D8" s="16">
        <v>1</v>
      </c>
      <c r="E8" s="12"/>
      <c r="F8" s="13"/>
      <c r="G8" s="13"/>
      <c r="H8" s="13"/>
      <c r="I8" s="13"/>
      <c r="J8" s="13"/>
    </row>
    <row r="9" spans="1:10" ht="16" x14ac:dyDescent="0.35">
      <c r="A9" s="146" t="s">
        <v>367</v>
      </c>
      <c r="B9" s="115" t="s">
        <v>249</v>
      </c>
      <c r="C9" s="11" t="s">
        <v>50</v>
      </c>
      <c r="D9" s="16">
        <v>1</v>
      </c>
      <c r="E9" s="12"/>
      <c r="F9" s="13"/>
      <c r="G9" s="13"/>
      <c r="H9" s="13"/>
      <c r="I9" s="13"/>
      <c r="J9" s="13"/>
    </row>
    <row r="10" spans="1:10" ht="16" x14ac:dyDescent="0.35">
      <c r="A10" s="146" t="s">
        <v>367</v>
      </c>
      <c r="B10" s="115" t="s">
        <v>248</v>
      </c>
      <c r="C10" s="11" t="s">
        <v>50</v>
      </c>
      <c r="D10" s="16">
        <v>1</v>
      </c>
      <c r="E10" s="12"/>
      <c r="F10" s="13"/>
      <c r="G10" s="13"/>
      <c r="H10" s="13"/>
      <c r="I10" s="13"/>
      <c r="J10" s="13"/>
    </row>
    <row r="11" spans="1:10" ht="16" x14ac:dyDescent="0.35">
      <c r="A11" s="91"/>
      <c r="B11" s="134" t="s">
        <v>360</v>
      </c>
      <c r="C11" s="11"/>
      <c r="D11" s="135"/>
      <c r="E11" s="12"/>
      <c r="F11" s="88">
        <f>SUM(F6:F10)</f>
        <v>0</v>
      </c>
      <c r="G11" s="88">
        <f>$G$3*F11</f>
        <v>0</v>
      </c>
      <c r="H11" s="88">
        <f t="shared" ref="H11" si="0">F11+G11</f>
        <v>0</v>
      </c>
      <c r="I11" s="88">
        <f t="shared" ref="I11" si="1">$I$3*H11</f>
        <v>0</v>
      </c>
      <c r="J11" s="88">
        <f t="shared" ref="J11" si="2">I11+H11</f>
        <v>0</v>
      </c>
    </row>
    <row r="12" spans="1:10" ht="16" x14ac:dyDescent="0.35">
      <c r="A12" s="99"/>
      <c r="B12" s="147"/>
      <c r="C12" s="67"/>
      <c r="D12" s="148"/>
      <c r="E12" s="18"/>
      <c r="F12" s="149"/>
      <c r="G12" s="13"/>
      <c r="H12" s="13"/>
      <c r="I12" s="13"/>
      <c r="J12" s="13"/>
    </row>
    <row r="13" spans="1:10" ht="17.5" x14ac:dyDescent="0.35">
      <c r="A13" s="57" t="s">
        <v>368</v>
      </c>
      <c r="B13" s="111" t="s">
        <v>351</v>
      </c>
      <c r="C13" s="112"/>
      <c r="D13" s="112"/>
      <c r="E13" s="112"/>
      <c r="F13" s="113"/>
      <c r="G13" s="60"/>
      <c r="H13" s="60"/>
      <c r="I13" s="60"/>
      <c r="J13" s="60"/>
    </row>
    <row r="14" spans="1:10" ht="16" x14ac:dyDescent="0.35">
      <c r="A14" s="146" t="s">
        <v>368</v>
      </c>
      <c r="B14" s="115" t="s">
        <v>356</v>
      </c>
      <c r="C14" s="11" t="s">
        <v>50</v>
      </c>
      <c r="D14" s="16">
        <v>1</v>
      </c>
      <c r="E14" s="12"/>
      <c r="F14" s="13"/>
      <c r="G14" s="13"/>
      <c r="H14" s="13"/>
      <c r="I14" s="13"/>
      <c r="J14" s="13"/>
    </row>
    <row r="15" spans="1:10" ht="16" x14ac:dyDescent="0.35">
      <c r="A15" s="91"/>
      <c r="B15" s="134" t="s">
        <v>352</v>
      </c>
      <c r="C15" s="11"/>
      <c r="D15" s="135"/>
      <c r="E15" s="12"/>
      <c r="F15" s="88">
        <f>SUM(F14:F14)</f>
        <v>0</v>
      </c>
      <c r="G15" s="88">
        <f>$G$3*F15</f>
        <v>0</v>
      </c>
      <c r="H15" s="88">
        <f>F15+G15</f>
        <v>0</v>
      </c>
      <c r="I15" s="88">
        <f>$I$3*H15</f>
        <v>0</v>
      </c>
      <c r="J15" s="88">
        <f>I15+H15</f>
        <v>0</v>
      </c>
    </row>
    <row r="16" spans="1:10" ht="16" x14ac:dyDescent="0.35">
      <c r="A16" s="99"/>
      <c r="B16" s="147"/>
      <c r="C16" s="67"/>
      <c r="D16" s="148"/>
      <c r="E16" s="18"/>
      <c r="F16" s="149"/>
      <c r="G16" s="13"/>
      <c r="H16" s="13"/>
      <c r="I16" s="13"/>
      <c r="J16" s="13"/>
    </row>
    <row r="17" spans="1:10" ht="16" x14ac:dyDescent="0.35">
      <c r="A17" s="107" t="s">
        <v>33</v>
      </c>
      <c r="B17" s="108" t="s">
        <v>14</v>
      </c>
      <c r="C17" s="109"/>
      <c r="D17" s="109"/>
      <c r="E17" s="109"/>
      <c r="F17" s="110"/>
      <c r="G17" s="110"/>
      <c r="H17" s="110"/>
      <c r="I17" s="110"/>
      <c r="J17" s="110"/>
    </row>
    <row r="18" spans="1:10" ht="17.5" x14ac:dyDescent="0.35">
      <c r="A18" s="57" t="s">
        <v>59</v>
      </c>
      <c r="B18" s="111" t="s">
        <v>92</v>
      </c>
      <c r="C18" s="112"/>
      <c r="D18" s="112"/>
      <c r="E18" s="112"/>
      <c r="F18" s="113"/>
      <c r="G18" s="60"/>
      <c r="H18" s="60"/>
      <c r="I18" s="60"/>
      <c r="J18" s="60"/>
    </row>
    <row r="19" spans="1:10" ht="16" x14ac:dyDescent="0.35">
      <c r="A19" s="114" t="s">
        <v>59</v>
      </c>
      <c r="B19" s="115" t="s">
        <v>93</v>
      </c>
      <c r="C19" s="116" t="s">
        <v>94</v>
      </c>
      <c r="D19" s="55">
        <v>5</v>
      </c>
      <c r="E19" s="116"/>
      <c r="F19" s="117"/>
      <c r="G19" s="13"/>
      <c r="H19" s="13"/>
      <c r="I19" s="13"/>
      <c r="J19" s="13"/>
    </row>
    <row r="20" spans="1:10" ht="16" x14ac:dyDescent="0.35">
      <c r="A20" s="114" t="s">
        <v>59</v>
      </c>
      <c r="B20" s="115" t="s">
        <v>95</v>
      </c>
      <c r="C20" s="116" t="s">
        <v>94</v>
      </c>
      <c r="D20" s="55">
        <v>5</v>
      </c>
      <c r="E20" s="116"/>
      <c r="F20" s="117"/>
      <c r="G20" s="13"/>
      <c r="H20" s="13"/>
      <c r="I20" s="13"/>
      <c r="J20" s="13"/>
    </row>
    <row r="21" spans="1:10" ht="16" x14ac:dyDescent="0.35">
      <c r="A21" s="114" t="s">
        <v>59</v>
      </c>
      <c r="B21" s="115" t="s">
        <v>96</v>
      </c>
      <c r="C21" s="116" t="s">
        <v>339</v>
      </c>
      <c r="D21" s="55">
        <v>1</v>
      </c>
      <c r="E21" s="116"/>
      <c r="F21" s="117"/>
      <c r="G21" s="13"/>
      <c r="H21" s="13"/>
      <c r="I21" s="13"/>
      <c r="J21" s="13"/>
    </row>
    <row r="22" spans="1:10" ht="16" x14ac:dyDescent="0.35">
      <c r="A22" s="114"/>
      <c r="B22" s="115"/>
      <c r="C22" s="116"/>
      <c r="D22" s="55"/>
      <c r="E22" s="116"/>
      <c r="F22" s="117"/>
      <c r="G22" s="189"/>
      <c r="H22" s="189"/>
      <c r="I22" s="189"/>
      <c r="J22" s="189"/>
    </row>
    <row r="23" spans="1:10" ht="17.5" x14ac:dyDescent="0.35">
      <c r="A23" s="57" t="s">
        <v>61</v>
      </c>
      <c r="B23" s="111" t="s">
        <v>97</v>
      </c>
      <c r="C23" s="112"/>
      <c r="D23" s="112"/>
      <c r="E23" s="112"/>
      <c r="F23" s="113"/>
      <c r="G23" s="113"/>
      <c r="H23" s="113"/>
      <c r="I23" s="113"/>
      <c r="J23" s="113"/>
    </row>
    <row r="24" spans="1:10" ht="16" x14ac:dyDescent="0.35">
      <c r="A24" s="114" t="s">
        <v>61</v>
      </c>
      <c r="B24" s="115" t="s">
        <v>98</v>
      </c>
      <c r="C24" s="116" t="s">
        <v>339</v>
      </c>
      <c r="D24" s="55">
        <v>1</v>
      </c>
      <c r="E24" s="116"/>
      <c r="F24" s="117"/>
      <c r="G24" s="13"/>
      <c r="H24" s="13"/>
      <c r="I24" s="13"/>
      <c r="J24" s="13"/>
    </row>
    <row r="25" spans="1:10" ht="16" x14ac:dyDescent="0.35">
      <c r="A25" s="114" t="s">
        <v>61</v>
      </c>
      <c r="B25" s="115" t="s">
        <v>99</v>
      </c>
      <c r="C25" s="116" t="s">
        <v>339</v>
      </c>
      <c r="D25" s="55">
        <v>1</v>
      </c>
      <c r="E25" s="116"/>
      <c r="F25" s="117"/>
      <c r="G25" s="13"/>
      <c r="H25" s="13"/>
      <c r="I25" s="13"/>
      <c r="J25" s="13"/>
    </row>
    <row r="26" spans="1:10" ht="16" x14ac:dyDescent="0.35">
      <c r="A26" s="114" t="s">
        <v>61</v>
      </c>
      <c r="B26" s="115" t="s">
        <v>100</v>
      </c>
      <c r="C26" s="116" t="s">
        <v>339</v>
      </c>
      <c r="D26" s="55">
        <v>1</v>
      </c>
      <c r="E26" s="116"/>
      <c r="F26" s="117"/>
      <c r="G26" s="13"/>
      <c r="H26" s="13"/>
      <c r="I26" s="13"/>
      <c r="J26" s="13"/>
    </row>
    <row r="27" spans="1:10" ht="16" x14ac:dyDescent="0.35">
      <c r="A27" s="120"/>
      <c r="B27" s="121" t="s">
        <v>101</v>
      </c>
      <c r="C27" s="54"/>
      <c r="D27" s="122"/>
      <c r="E27" s="116"/>
      <c r="F27" s="123">
        <f>SUM(F24:F26,F19:F21)</f>
        <v>0</v>
      </c>
      <c r="G27" s="88">
        <f t="shared" ref="G27" si="3">$G$3*F27</f>
        <v>0</v>
      </c>
      <c r="H27" s="88">
        <f t="shared" ref="H27" si="4">F27+G27</f>
        <v>0</v>
      </c>
      <c r="I27" s="88">
        <f t="shared" ref="I27" si="5">$I$3*H27</f>
        <v>0</v>
      </c>
      <c r="J27" s="88">
        <f t="shared" ref="J27" si="6">I27+H27</f>
        <v>0</v>
      </c>
    </row>
    <row r="28" spans="1:10" ht="16" x14ac:dyDescent="0.35">
      <c r="A28" s="45"/>
      <c r="B28" s="124"/>
      <c r="C28" s="11"/>
      <c r="D28" s="16"/>
      <c r="E28" s="12"/>
      <c r="F28" s="12"/>
      <c r="G28" s="185"/>
      <c r="H28" s="185"/>
      <c r="I28" s="185"/>
      <c r="J28" s="185"/>
    </row>
    <row r="29" spans="1:10" ht="16" x14ac:dyDescent="0.35">
      <c r="A29" s="107" t="s">
        <v>28</v>
      </c>
      <c r="B29" s="108" t="s">
        <v>102</v>
      </c>
      <c r="C29" s="109"/>
      <c r="D29" s="109"/>
      <c r="E29" s="109"/>
      <c r="F29" s="110"/>
      <c r="G29" s="110"/>
      <c r="H29" s="110"/>
      <c r="I29" s="110"/>
      <c r="J29" s="110"/>
    </row>
    <row r="30" spans="1:10" ht="16" x14ac:dyDescent="0.35">
      <c r="A30" s="114" t="s">
        <v>28</v>
      </c>
      <c r="B30" s="115" t="s">
        <v>103</v>
      </c>
      <c r="C30" s="116"/>
      <c r="D30" s="55"/>
      <c r="E30" s="116"/>
      <c r="F30" s="117"/>
      <c r="G30" s="11"/>
      <c r="H30" s="11"/>
      <c r="I30" s="11"/>
      <c r="J30" s="11"/>
    </row>
    <row r="31" spans="1:10" ht="16" x14ac:dyDescent="0.35">
      <c r="A31" s="114"/>
      <c r="B31" s="115" t="s">
        <v>104</v>
      </c>
      <c r="C31" s="116" t="s">
        <v>94</v>
      </c>
      <c r="D31" s="55">
        <v>1</v>
      </c>
      <c r="E31" s="116"/>
      <c r="F31" s="117"/>
      <c r="G31" s="13"/>
      <c r="H31" s="13"/>
      <c r="I31" s="13"/>
      <c r="J31" s="13"/>
    </row>
    <row r="32" spans="1:10" ht="16" x14ac:dyDescent="0.35">
      <c r="A32" s="114" t="s">
        <v>28</v>
      </c>
      <c r="B32" s="115" t="s">
        <v>105</v>
      </c>
      <c r="C32" s="116" t="s">
        <v>13</v>
      </c>
      <c r="D32" s="55">
        <v>1</v>
      </c>
      <c r="E32" s="116"/>
      <c r="F32" s="117"/>
      <c r="G32" s="13"/>
      <c r="H32" s="13"/>
      <c r="I32" s="13"/>
      <c r="J32" s="13"/>
    </row>
    <row r="33" spans="1:10" ht="16" x14ac:dyDescent="0.35">
      <c r="A33" s="114" t="s">
        <v>28</v>
      </c>
      <c r="B33" s="115" t="s">
        <v>106</v>
      </c>
      <c r="C33" s="116" t="s">
        <v>94</v>
      </c>
      <c r="D33" s="55">
        <v>1</v>
      </c>
      <c r="E33" s="116"/>
      <c r="F33" s="117"/>
      <c r="G33" s="13"/>
      <c r="H33" s="13"/>
      <c r="I33" s="13"/>
      <c r="J33" s="13"/>
    </row>
    <row r="34" spans="1:10" ht="16" x14ac:dyDescent="0.35">
      <c r="A34" s="114" t="s">
        <v>28</v>
      </c>
      <c r="B34" s="115" t="s">
        <v>107</v>
      </c>
      <c r="C34" s="116" t="s">
        <v>94</v>
      </c>
      <c r="D34" s="55">
        <v>1</v>
      </c>
      <c r="E34" s="116"/>
      <c r="F34" s="117"/>
      <c r="G34" s="13"/>
      <c r="H34" s="13"/>
      <c r="I34" s="13"/>
      <c r="J34" s="13"/>
    </row>
    <row r="35" spans="1:10" ht="16" x14ac:dyDescent="0.35">
      <c r="A35" s="114" t="s">
        <v>28</v>
      </c>
      <c r="B35" s="115" t="s">
        <v>108</v>
      </c>
      <c r="C35" s="116" t="s">
        <v>94</v>
      </c>
      <c r="D35" s="55">
        <v>2</v>
      </c>
      <c r="E35" s="116"/>
      <c r="F35" s="117"/>
      <c r="G35" s="13"/>
      <c r="H35" s="13"/>
      <c r="I35" s="13"/>
      <c r="J35" s="13"/>
    </row>
    <row r="36" spans="1:10" ht="16" x14ac:dyDescent="0.35">
      <c r="A36" s="114" t="s">
        <v>28</v>
      </c>
      <c r="B36" s="115" t="s">
        <v>109</v>
      </c>
      <c r="C36" s="116" t="s">
        <v>94</v>
      </c>
      <c r="D36" s="55">
        <v>1</v>
      </c>
      <c r="E36" s="116"/>
      <c r="F36" s="117"/>
      <c r="G36" s="13"/>
      <c r="H36" s="13"/>
      <c r="I36" s="13"/>
      <c r="J36" s="13"/>
    </row>
    <row r="37" spans="1:10" ht="16" x14ac:dyDescent="0.35">
      <c r="A37" s="114" t="s">
        <v>28</v>
      </c>
      <c r="B37" s="115" t="s">
        <v>110</v>
      </c>
      <c r="C37" s="116" t="s">
        <v>13</v>
      </c>
      <c r="D37" s="55">
        <v>1</v>
      </c>
      <c r="E37" s="116"/>
      <c r="F37" s="117"/>
      <c r="G37" s="13"/>
      <c r="H37" s="13"/>
      <c r="I37" s="13"/>
      <c r="J37" s="13"/>
    </row>
    <row r="38" spans="1:10" ht="16" x14ac:dyDescent="0.35">
      <c r="A38" s="114" t="s">
        <v>28</v>
      </c>
      <c r="B38" s="115" t="s">
        <v>111</v>
      </c>
      <c r="C38" s="116" t="s">
        <v>94</v>
      </c>
      <c r="D38" s="55">
        <v>2</v>
      </c>
      <c r="E38" s="116"/>
      <c r="F38" s="117"/>
      <c r="G38" s="13"/>
      <c r="H38" s="13"/>
      <c r="I38" s="13"/>
      <c r="J38" s="13"/>
    </row>
    <row r="39" spans="1:10" ht="16" x14ac:dyDescent="0.35">
      <c r="A39" s="114" t="s">
        <v>28</v>
      </c>
      <c r="B39" s="115" t="s">
        <v>112</v>
      </c>
      <c r="C39" s="116" t="s">
        <v>94</v>
      </c>
      <c r="D39" s="55">
        <v>1</v>
      </c>
      <c r="E39" s="116"/>
      <c r="F39" s="117"/>
      <c r="G39" s="13"/>
      <c r="H39" s="13"/>
      <c r="I39" s="13"/>
      <c r="J39" s="13"/>
    </row>
    <row r="40" spans="1:10" ht="16" x14ac:dyDescent="0.35">
      <c r="A40" s="120"/>
      <c r="B40" s="121" t="s">
        <v>113</v>
      </c>
      <c r="C40" s="54"/>
      <c r="D40" s="122"/>
      <c r="E40" s="116"/>
      <c r="F40" s="123">
        <f>SUM(F31:F39)</f>
        <v>0</v>
      </c>
      <c r="G40" s="88">
        <f t="shared" ref="G40" si="7">$G$3*F40</f>
        <v>0</v>
      </c>
      <c r="H40" s="88">
        <f t="shared" ref="H40" si="8">F40+G40</f>
        <v>0</v>
      </c>
      <c r="I40" s="88">
        <f t="shared" ref="I40" si="9">$I$3*H40</f>
        <v>0</v>
      </c>
      <c r="J40" s="88">
        <f t="shared" ref="J40" si="10">I40+H40</f>
        <v>0</v>
      </c>
    </row>
    <row r="41" spans="1:10" ht="16" x14ac:dyDescent="0.35">
      <c r="A41" s="125"/>
      <c r="B41" s="126"/>
      <c r="C41" s="127"/>
      <c r="D41" s="128"/>
      <c r="E41" s="129"/>
      <c r="F41" s="129"/>
      <c r="G41" s="51"/>
      <c r="H41" s="51"/>
      <c r="I41" s="51"/>
      <c r="J41" s="51"/>
    </row>
    <row r="42" spans="1:10" ht="17.5" x14ac:dyDescent="0.35">
      <c r="A42" s="107" t="s">
        <v>29</v>
      </c>
      <c r="B42" s="108" t="s">
        <v>114</v>
      </c>
      <c r="C42" s="109"/>
      <c r="D42" s="109"/>
      <c r="E42" s="109"/>
      <c r="F42" s="110"/>
      <c r="G42" s="6"/>
      <c r="H42" s="6"/>
      <c r="I42" s="6"/>
      <c r="J42" s="6"/>
    </row>
    <row r="43" spans="1:10" ht="17.5" x14ac:dyDescent="0.35">
      <c r="A43" s="57" t="s">
        <v>115</v>
      </c>
      <c r="B43" s="111" t="s">
        <v>116</v>
      </c>
      <c r="C43" s="112"/>
      <c r="D43" s="112"/>
      <c r="E43" s="112"/>
      <c r="F43" s="113"/>
      <c r="G43" s="113"/>
      <c r="H43" s="113"/>
      <c r="I43" s="113"/>
      <c r="J43" s="113"/>
    </row>
    <row r="44" spans="1:10" ht="17.5" x14ac:dyDescent="0.35">
      <c r="A44" s="114" t="s">
        <v>115</v>
      </c>
      <c r="B44" s="115" t="s">
        <v>135</v>
      </c>
      <c r="C44" s="54"/>
      <c r="D44" s="55"/>
      <c r="E44" s="116"/>
      <c r="F44" s="117"/>
      <c r="G44" s="190"/>
      <c r="H44" s="190"/>
      <c r="I44" s="190"/>
      <c r="J44" s="190"/>
    </row>
    <row r="45" spans="1:10" ht="16" x14ac:dyDescent="0.35">
      <c r="A45" s="114"/>
      <c r="B45" s="115" t="s">
        <v>117</v>
      </c>
      <c r="C45" s="54" t="s">
        <v>10</v>
      </c>
      <c r="D45" s="55">
        <v>70</v>
      </c>
      <c r="E45" s="116"/>
      <c r="F45" s="117"/>
      <c r="G45" s="13"/>
      <c r="H45" s="13"/>
      <c r="I45" s="13"/>
      <c r="J45" s="13"/>
    </row>
    <row r="46" spans="1:10" ht="16" x14ac:dyDescent="0.35">
      <c r="A46" s="114"/>
      <c r="B46" s="115" t="s">
        <v>120</v>
      </c>
      <c r="C46" s="54" t="s">
        <v>10</v>
      </c>
      <c r="D46" s="55">
        <v>8</v>
      </c>
      <c r="E46" s="116"/>
      <c r="F46" s="117"/>
      <c r="G46" s="13"/>
      <c r="H46" s="13"/>
      <c r="I46" s="13"/>
      <c r="J46" s="13"/>
    </row>
    <row r="47" spans="1:10" ht="16" x14ac:dyDescent="0.35">
      <c r="A47" s="114" t="s">
        <v>115</v>
      </c>
      <c r="B47" s="115" t="s">
        <v>108</v>
      </c>
      <c r="C47" s="54"/>
      <c r="D47" s="55"/>
      <c r="E47" s="116"/>
      <c r="F47" s="117"/>
      <c r="G47" s="39"/>
      <c r="H47" s="39"/>
      <c r="I47" s="39"/>
      <c r="J47" s="39"/>
    </row>
    <row r="48" spans="1:10" ht="16" x14ac:dyDescent="0.35">
      <c r="A48" s="114"/>
      <c r="B48" s="115" t="s">
        <v>117</v>
      </c>
      <c r="C48" s="54" t="s">
        <v>94</v>
      </c>
      <c r="D48" s="55">
        <v>6</v>
      </c>
      <c r="E48" s="116"/>
      <c r="F48" s="117"/>
      <c r="G48" s="13"/>
      <c r="H48" s="13"/>
      <c r="I48" s="13"/>
      <c r="J48" s="13"/>
    </row>
    <row r="49" spans="1:10" ht="16" x14ac:dyDescent="0.35">
      <c r="A49" s="114" t="s">
        <v>115</v>
      </c>
      <c r="B49" s="115" t="s">
        <v>121</v>
      </c>
      <c r="C49" s="54"/>
      <c r="D49" s="55"/>
      <c r="E49" s="116"/>
      <c r="F49" s="117"/>
      <c r="G49" s="39"/>
      <c r="H49" s="39"/>
      <c r="I49" s="39"/>
      <c r="J49" s="39"/>
    </row>
    <row r="50" spans="1:10" ht="16" x14ac:dyDescent="0.35">
      <c r="A50" s="114"/>
      <c r="B50" s="115" t="s">
        <v>117</v>
      </c>
      <c r="C50" s="54" t="s">
        <v>94</v>
      </c>
      <c r="D50" s="55">
        <v>2</v>
      </c>
      <c r="E50" s="116"/>
      <c r="F50" s="117"/>
      <c r="G50" s="13"/>
      <c r="H50" s="13"/>
      <c r="I50" s="13"/>
      <c r="J50" s="13"/>
    </row>
    <row r="51" spans="1:10" ht="16" x14ac:dyDescent="0.35">
      <c r="A51" s="114" t="s">
        <v>115</v>
      </c>
      <c r="B51" s="115" t="s">
        <v>122</v>
      </c>
      <c r="C51" s="54"/>
      <c r="D51" s="55"/>
      <c r="E51" s="116"/>
      <c r="F51" s="117"/>
      <c r="G51" s="39"/>
      <c r="H51" s="39"/>
      <c r="I51" s="39"/>
      <c r="J51" s="39"/>
    </row>
    <row r="52" spans="1:10" ht="16" x14ac:dyDescent="0.35">
      <c r="A52" s="114"/>
      <c r="B52" s="115" t="s">
        <v>119</v>
      </c>
      <c r="C52" s="54" t="s">
        <v>94</v>
      </c>
      <c r="D52" s="55">
        <v>1</v>
      </c>
      <c r="E52" s="116"/>
      <c r="F52" s="117"/>
      <c r="G52" s="13"/>
      <c r="H52" s="13"/>
      <c r="I52" s="13"/>
      <c r="J52" s="13"/>
    </row>
    <row r="53" spans="1:10" ht="16" x14ac:dyDescent="0.35">
      <c r="A53" s="114" t="s">
        <v>115</v>
      </c>
      <c r="B53" s="115" t="s">
        <v>124</v>
      </c>
      <c r="C53" s="54" t="s">
        <v>94</v>
      </c>
      <c r="D53" s="55">
        <v>6</v>
      </c>
      <c r="E53" s="116"/>
      <c r="F53" s="117"/>
      <c r="G53" s="13"/>
      <c r="H53" s="13"/>
      <c r="I53" s="13"/>
      <c r="J53" s="13"/>
    </row>
    <row r="54" spans="1:10" ht="16" x14ac:dyDescent="0.35">
      <c r="A54" s="114" t="s">
        <v>115</v>
      </c>
      <c r="B54" s="115" t="s">
        <v>125</v>
      </c>
      <c r="C54" s="54" t="s">
        <v>94</v>
      </c>
      <c r="D54" s="55">
        <v>6</v>
      </c>
      <c r="E54" s="116"/>
      <c r="F54" s="117"/>
      <c r="G54" s="13"/>
      <c r="H54" s="13"/>
      <c r="I54" s="13"/>
      <c r="J54" s="13"/>
    </row>
    <row r="55" spans="1:10" ht="16" x14ac:dyDescent="0.35">
      <c r="A55" s="114" t="s">
        <v>115</v>
      </c>
      <c r="B55" s="115" t="s">
        <v>127</v>
      </c>
      <c r="C55" s="54" t="s">
        <v>13</v>
      </c>
      <c r="D55" s="55">
        <v>1</v>
      </c>
      <c r="E55" s="116"/>
      <c r="F55" s="117"/>
      <c r="G55" s="13"/>
      <c r="H55" s="13"/>
      <c r="I55" s="13"/>
      <c r="J55" s="13"/>
    </row>
    <row r="56" spans="1:10" ht="16" x14ac:dyDescent="0.35">
      <c r="A56" s="114" t="s">
        <v>115</v>
      </c>
      <c r="B56" s="115" t="s">
        <v>128</v>
      </c>
      <c r="C56" s="54" t="s">
        <v>13</v>
      </c>
      <c r="D56" s="55">
        <v>1</v>
      </c>
      <c r="E56" s="116"/>
      <c r="F56" s="117"/>
      <c r="G56" s="13"/>
      <c r="H56" s="13"/>
      <c r="I56" s="13"/>
      <c r="J56" s="13"/>
    </row>
    <row r="57" spans="1:10" ht="17.5" x14ac:dyDescent="0.35">
      <c r="A57" s="57" t="s">
        <v>118</v>
      </c>
      <c r="B57" s="111" t="s">
        <v>129</v>
      </c>
      <c r="C57" s="112"/>
      <c r="D57" s="112"/>
      <c r="E57" s="112"/>
      <c r="F57" s="113"/>
      <c r="G57" s="113"/>
      <c r="H57" s="113"/>
      <c r="I57" s="113"/>
      <c r="J57" s="113"/>
    </row>
    <row r="58" spans="1:10" ht="16" x14ac:dyDescent="0.35">
      <c r="A58" s="114" t="s">
        <v>118</v>
      </c>
      <c r="B58" s="115" t="s">
        <v>130</v>
      </c>
      <c r="C58" s="116" t="s">
        <v>13</v>
      </c>
      <c r="D58" s="55">
        <v>1</v>
      </c>
      <c r="E58" s="116"/>
      <c r="F58" s="117"/>
      <c r="G58" s="13"/>
      <c r="H58" s="13"/>
      <c r="I58" s="13"/>
      <c r="J58" s="13"/>
    </row>
    <row r="59" spans="1:10" ht="16" x14ac:dyDescent="0.35">
      <c r="A59" s="114" t="s">
        <v>118</v>
      </c>
      <c r="B59" s="115" t="s">
        <v>131</v>
      </c>
      <c r="C59" s="116" t="s">
        <v>13</v>
      </c>
      <c r="D59" s="55">
        <v>1</v>
      </c>
      <c r="E59" s="116"/>
      <c r="F59" s="117"/>
      <c r="G59" s="13"/>
      <c r="H59" s="13"/>
      <c r="I59" s="13"/>
      <c r="J59" s="13"/>
    </row>
    <row r="60" spans="1:10" ht="16" x14ac:dyDescent="0.35">
      <c r="A60" s="114" t="s">
        <v>118</v>
      </c>
      <c r="B60" s="115" t="s">
        <v>132</v>
      </c>
      <c r="C60" s="116" t="s">
        <v>13</v>
      </c>
      <c r="D60" s="55">
        <v>1</v>
      </c>
      <c r="E60" s="116"/>
      <c r="F60" s="117"/>
      <c r="G60" s="13"/>
      <c r="H60" s="13"/>
      <c r="I60" s="13"/>
      <c r="J60" s="13"/>
    </row>
    <row r="61" spans="1:10" ht="16" x14ac:dyDescent="0.35">
      <c r="A61" s="114" t="s">
        <v>118</v>
      </c>
      <c r="B61" s="115" t="s">
        <v>133</v>
      </c>
      <c r="C61" s="116" t="s">
        <v>13</v>
      </c>
      <c r="D61" s="55">
        <v>1</v>
      </c>
      <c r="E61" s="116"/>
      <c r="F61" s="117"/>
      <c r="G61" s="13"/>
      <c r="H61" s="13"/>
      <c r="I61" s="13"/>
      <c r="J61" s="13"/>
    </row>
    <row r="62" spans="1:10" ht="16" x14ac:dyDescent="0.35">
      <c r="A62" s="114" t="s">
        <v>118</v>
      </c>
      <c r="B62" s="115" t="s">
        <v>134</v>
      </c>
      <c r="C62" s="116" t="s">
        <v>13</v>
      </c>
      <c r="D62" s="55"/>
      <c r="E62" s="116"/>
      <c r="F62" s="117"/>
      <c r="G62" s="13"/>
      <c r="H62" s="13"/>
      <c r="I62" s="13"/>
      <c r="J62" s="13"/>
    </row>
    <row r="63" spans="1:10" ht="16" x14ac:dyDescent="0.35">
      <c r="A63" s="114" t="s">
        <v>118</v>
      </c>
      <c r="B63" s="115" t="s">
        <v>108</v>
      </c>
      <c r="C63" s="116" t="s">
        <v>94</v>
      </c>
      <c r="D63" s="55">
        <v>3</v>
      </c>
      <c r="E63" s="116"/>
      <c r="F63" s="117"/>
      <c r="G63" s="13"/>
      <c r="H63" s="13"/>
      <c r="I63" s="13"/>
      <c r="J63" s="13"/>
    </row>
    <row r="64" spans="1:10" ht="16" x14ac:dyDescent="0.35">
      <c r="A64" s="114" t="s">
        <v>118</v>
      </c>
      <c r="B64" s="115" t="s">
        <v>135</v>
      </c>
      <c r="C64" s="132"/>
      <c r="D64" s="55"/>
      <c r="E64" s="116"/>
      <c r="F64" s="117"/>
      <c r="G64" s="13"/>
      <c r="H64" s="13"/>
      <c r="I64" s="13"/>
      <c r="J64" s="13"/>
    </row>
    <row r="65" spans="1:10" ht="16" x14ac:dyDescent="0.35">
      <c r="A65" s="20"/>
      <c r="B65" s="115" t="s">
        <v>126</v>
      </c>
      <c r="C65" s="116" t="s">
        <v>10</v>
      </c>
      <c r="D65" s="55">
        <v>1</v>
      </c>
      <c r="E65" s="116"/>
      <c r="F65" s="117"/>
      <c r="G65" s="13"/>
      <c r="H65" s="13"/>
      <c r="I65" s="13"/>
      <c r="J65" s="13"/>
    </row>
    <row r="66" spans="1:10" ht="16" x14ac:dyDescent="0.35">
      <c r="A66" s="114" t="s">
        <v>118</v>
      </c>
      <c r="B66" s="115" t="s">
        <v>128</v>
      </c>
      <c r="C66" s="116" t="s">
        <v>13</v>
      </c>
      <c r="D66" s="55">
        <v>1</v>
      </c>
      <c r="E66" s="116"/>
      <c r="F66" s="117"/>
      <c r="G66" s="13"/>
      <c r="H66" s="13"/>
      <c r="I66" s="13"/>
      <c r="J66" s="13"/>
    </row>
    <row r="67" spans="1:10" ht="16" x14ac:dyDescent="0.35">
      <c r="A67" s="133"/>
      <c r="B67" s="134" t="s">
        <v>136</v>
      </c>
      <c r="C67" s="11"/>
      <c r="D67" s="135"/>
      <c r="E67" s="12"/>
      <c r="F67" s="88">
        <f>SUM(F44:F66)</f>
        <v>0</v>
      </c>
      <c r="G67" s="88">
        <f t="shared" ref="G67" si="11">$G$3*F67</f>
        <v>0</v>
      </c>
      <c r="H67" s="88">
        <f t="shared" ref="H67" si="12">F67+G67</f>
        <v>0</v>
      </c>
      <c r="I67" s="88">
        <f t="shared" ref="I67" si="13">$I$3*H67</f>
        <v>0</v>
      </c>
      <c r="J67" s="88">
        <f t="shared" ref="J67" si="14">I67+H67</f>
        <v>0</v>
      </c>
    </row>
    <row r="68" spans="1:10" ht="17.5" x14ac:dyDescent="0.35">
      <c r="A68" s="91"/>
      <c r="B68" s="136"/>
      <c r="C68" s="11"/>
      <c r="D68" s="16"/>
      <c r="E68" s="12"/>
      <c r="F68" s="12"/>
      <c r="G68" s="191"/>
      <c r="H68" s="191"/>
      <c r="I68" s="191"/>
      <c r="J68" s="191"/>
    </row>
    <row r="69" spans="1:10" ht="16" x14ac:dyDescent="0.35">
      <c r="A69" s="107" t="s">
        <v>137</v>
      </c>
      <c r="B69" s="108" t="s">
        <v>138</v>
      </c>
      <c r="C69" s="109"/>
      <c r="D69" s="109"/>
      <c r="E69" s="109"/>
      <c r="F69" s="110"/>
      <c r="G69" s="110"/>
      <c r="H69" s="110"/>
      <c r="I69" s="110"/>
      <c r="J69" s="110"/>
    </row>
    <row r="70" spans="1:10" ht="17.5" x14ac:dyDescent="0.35">
      <c r="A70" s="57" t="s">
        <v>139</v>
      </c>
      <c r="B70" s="111" t="s">
        <v>140</v>
      </c>
      <c r="C70" s="112"/>
      <c r="D70" s="112"/>
      <c r="E70" s="112"/>
      <c r="F70" s="113"/>
      <c r="G70" s="113"/>
      <c r="H70" s="113"/>
      <c r="I70" s="113"/>
      <c r="J70" s="113"/>
    </row>
    <row r="71" spans="1:10" ht="16" x14ac:dyDescent="0.35">
      <c r="A71" s="137" t="s">
        <v>139</v>
      </c>
      <c r="B71" s="193" t="s">
        <v>141</v>
      </c>
      <c r="C71" s="116"/>
      <c r="D71" s="16"/>
      <c r="E71" s="12"/>
      <c r="F71" s="13"/>
      <c r="G71" s="13"/>
      <c r="H71" s="13"/>
      <c r="I71" s="13"/>
      <c r="J71" s="13"/>
    </row>
    <row r="72" spans="1:10" ht="16" x14ac:dyDescent="0.35">
      <c r="A72" s="45"/>
      <c r="B72" s="115" t="s">
        <v>123</v>
      </c>
      <c r="C72" s="116" t="s">
        <v>94</v>
      </c>
      <c r="D72" s="16">
        <v>1</v>
      </c>
      <c r="E72" s="12"/>
      <c r="F72" s="13"/>
      <c r="G72" s="13"/>
      <c r="H72" s="13"/>
      <c r="I72" s="13"/>
      <c r="J72" s="13"/>
    </row>
    <row r="73" spans="1:10" ht="16" x14ac:dyDescent="0.35">
      <c r="A73" s="137" t="s">
        <v>139</v>
      </c>
      <c r="B73" s="115" t="s">
        <v>143</v>
      </c>
      <c r="C73" s="116" t="s">
        <v>13</v>
      </c>
      <c r="D73" s="16">
        <v>1</v>
      </c>
      <c r="E73" s="12"/>
      <c r="F73" s="13"/>
      <c r="G73" s="13"/>
      <c r="H73" s="13"/>
      <c r="I73" s="13"/>
      <c r="J73" s="13"/>
    </row>
    <row r="74" spans="1:10" ht="16" x14ac:dyDescent="0.35">
      <c r="A74" s="137" t="s">
        <v>139</v>
      </c>
      <c r="B74" s="115" t="s">
        <v>144</v>
      </c>
      <c r="C74" s="116" t="s">
        <v>13</v>
      </c>
      <c r="D74" s="16">
        <v>1</v>
      </c>
      <c r="E74" s="12"/>
      <c r="F74" s="13"/>
      <c r="G74" s="13"/>
      <c r="H74" s="13"/>
      <c r="I74" s="13"/>
      <c r="J74" s="13"/>
    </row>
    <row r="75" spans="1:10" ht="16" x14ac:dyDescent="0.35">
      <c r="A75" s="137" t="s">
        <v>139</v>
      </c>
      <c r="B75" s="115" t="s">
        <v>354</v>
      </c>
      <c r="C75" s="116" t="s">
        <v>339</v>
      </c>
      <c r="D75" s="16">
        <v>1</v>
      </c>
      <c r="E75" s="12"/>
      <c r="F75" s="13"/>
      <c r="G75" s="13"/>
      <c r="H75" s="13"/>
      <c r="I75" s="13"/>
      <c r="J75" s="13"/>
    </row>
    <row r="76" spans="1:10" ht="16" x14ac:dyDescent="0.35">
      <c r="A76" s="137" t="s">
        <v>139</v>
      </c>
      <c r="B76" s="115" t="s">
        <v>111</v>
      </c>
      <c r="C76" s="116" t="s">
        <v>9</v>
      </c>
      <c r="D76" s="16">
        <v>2</v>
      </c>
      <c r="E76" s="12"/>
      <c r="F76" s="13"/>
      <c r="G76" s="13"/>
      <c r="H76" s="13"/>
      <c r="I76" s="13"/>
      <c r="J76" s="13"/>
    </row>
    <row r="77" spans="1:10" ht="16" x14ac:dyDescent="0.35">
      <c r="A77" s="137" t="s">
        <v>139</v>
      </c>
      <c r="B77" s="115" t="s">
        <v>112</v>
      </c>
      <c r="C77" s="116" t="s">
        <v>9</v>
      </c>
      <c r="D77" s="16">
        <v>1</v>
      </c>
      <c r="E77" s="12"/>
      <c r="F77" s="13"/>
      <c r="G77" s="13"/>
      <c r="H77" s="13"/>
      <c r="I77" s="13"/>
      <c r="J77" s="13"/>
    </row>
    <row r="78" spans="1:10" ht="16" x14ac:dyDescent="0.35">
      <c r="A78" s="137" t="s">
        <v>139</v>
      </c>
      <c r="B78" s="115" t="s">
        <v>357</v>
      </c>
      <c r="C78" s="116"/>
      <c r="D78" s="55"/>
      <c r="E78" s="116"/>
      <c r="F78" s="117"/>
      <c r="G78" s="13"/>
      <c r="H78" s="13"/>
      <c r="I78" s="13"/>
      <c r="J78" s="13"/>
    </row>
    <row r="79" spans="1:10" ht="16" x14ac:dyDescent="0.35">
      <c r="A79" s="114"/>
      <c r="B79" s="115" t="s">
        <v>174</v>
      </c>
      <c r="C79" s="116" t="s">
        <v>10</v>
      </c>
      <c r="D79" s="55">
        <v>25</v>
      </c>
      <c r="E79" s="116"/>
      <c r="F79" s="117"/>
      <c r="G79" s="13"/>
      <c r="H79" s="13"/>
      <c r="I79" s="13"/>
      <c r="J79" s="13"/>
    </row>
    <row r="80" spans="1:10" ht="16" x14ac:dyDescent="0.35">
      <c r="A80" s="137" t="s">
        <v>139</v>
      </c>
      <c r="B80" s="115" t="s">
        <v>358</v>
      </c>
      <c r="C80" s="116"/>
      <c r="D80" s="55"/>
      <c r="E80" s="116"/>
      <c r="F80" s="117"/>
      <c r="G80" s="13"/>
      <c r="H80" s="13"/>
      <c r="I80" s="13"/>
      <c r="J80" s="13"/>
    </row>
    <row r="81" spans="1:10" ht="16" x14ac:dyDescent="0.35">
      <c r="A81" s="114"/>
      <c r="B81" s="115" t="s">
        <v>174</v>
      </c>
      <c r="C81" s="116" t="s">
        <v>10</v>
      </c>
      <c r="D81" s="55">
        <v>25</v>
      </c>
      <c r="E81" s="116"/>
      <c r="F81" s="117"/>
      <c r="G81" s="13"/>
      <c r="H81" s="13"/>
      <c r="I81" s="13"/>
      <c r="J81" s="13"/>
    </row>
    <row r="82" spans="1:10" ht="16" hidden="1" x14ac:dyDescent="0.35">
      <c r="A82" s="137" t="s">
        <v>145</v>
      </c>
      <c r="B82" s="115" t="s">
        <v>146</v>
      </c>
      <c r="C82" s="116" t="s">
        <v>94</v>
      </c>
      <c r="D82" s="138"/>
      <c r="E82" s="139"/>
      <c r="F82" s="140"/>
      <c r="G82" s="13"/>
      <c r="H82" s="13"/>
      <c r="I82" s="13"/>
      <c r="J82" s="13"/>
    </row>
    <row r="83" spans="1:10" ht="16" hidden="1" x14ac:dyDescent="0.35">
      <c r="A83" s="137" t="s">
        <v>147</v>
      </c>
      <c r="B83" s="115" t="s">
        <v>148</v>
      </c>
      <c r="C83" s="116" t="s">
        <v>94</v>
      </c>
      <c r="D83" s="138"/>
      <c r="E83" s="139"/>
      <c r="F83" s="140"/>
      <c r="G83" s="13"/>
      <c r="H83" s="13"/>
      <c r="I83" s="13"/>
      <c r="J83" s="13"/>
    </row>
    <row r="84" spans="1:10" ht="16" hidden="1" x14ac:dyDescent="0.35">
      <c r="A84" s="137" t="s">
        <v>149</v>
      </c>
      <c r="B84" s="115" t="s">
        <v>150</v>
      </c>
      <c r="C84" s="116" t="s">
        <v>94</v>
      </c>
      <c r="D84" s="138"/>
      <c r="E84" s="139"/>
      <c r="F84" s="140"/>
      <c r="G84" s="13"/>
      <c r="H84" s="13"/>
      <c r="I84" s="13"/>
      <c r="J84" s="13"/>
    </row>
    <row r="85" spans="1:10" ht="16" hidden="1" x14ac:dyDescent="0.35">
      <c r="A85" s="137" t="s">
        <v>151</v>
      </c>
      <c r="B85" s="115" t="s">
        <v>152</v>
      </c>
      <c r="C85" s="116" t="s">
        <v>94</v>
      </c>
      <c r="D85" s="138"/>
      <c r="E85" s="139"/>
      <c r="F85" s="140"/>
      <c r="G85" s="13"/>
      <c r="H85" s="13"/>
      <c r="I85" s="13"/>
      <c r="J85" s="13"/>
    </row>
    <row r="86" spans="1:10" ht="16" hidden="1" x14ac:dyDescent="0.35">
      <c r="A86" s="137" t="s">
        <v>153</v>
      </c>
      <c r="B86" s="115" t="s">
        <v>154</v>
      </c>
      <c r="C86" s="116" t="s">
        <v>94</v>
      </c>
      <c r="D86" s="138"/>
      <c r="E86" s="139"/>
      <c r="F86" s="140"/>
      <c r="G86" s="13"/>
      <c r="H86" s="13"/>
      <c r="I86" s="13"/>
      <c r="J86" s="13"/>
    </row>
    <row r="87" spans="1:10" ht="16" hidden="1" x14ac:dyDescent="0.35">
      <c r="A87" s="137" t="s">
        <v>155</v>
      </c>
      <c r="B87" s="115" t="s">
        <v>156</v>
      </c>
      <c r="C87" s="116" t="s">
        <v>94</v>
      </c>
      <c r="D87" s="138"/>
      <c r="E87" s="139"/>
      <c r="F87" s="140"/>
      <c r="G87" s="13"/>
      <c r="H87" s="13"/>
      <c r="I87" s="13"/>
      <c r="J87" s="13"/>
    </row>
    <row r="88" spans="1:10" ht="16" hidden="1" x14ac:dyDescent="0.35">
      <c r="A88" s="137" t="s">
        <v>157</v>
      </c>
      <c r="B88" s="115" t="s">
        <v>158</v>
      </c>
      <c r="C88" s="116" t="s">
        <v>94</v>
      </c>
      <c r="D88" s="138"/>
      <c r="E88" s="139"/>
      <c r="F88" s="140"/>
      <c r="G88" s="13"/>
      <c r="H88" s="13"/>
      <c r="I88" s="13"/>
      <c r="J88" s="13"/>
    </row>
    <row r="89" spans="1:10" ht="16" hidden="1" x14ac:dyDescent="0.35">
      <c r="A89" s="137" t="s">
        <v>159</v>
      </c>
      <c r="B89" s="115" t="s">
        <v>160</v>
      </c>
      <c r="C89" s="116" t="s">
        <v>94</v>
      </c>
      <c r="D89" s="138"/>
      <c r="E89" s="139"/>
      <c r="F89" s="140"/>
      <c r="G89" s="13"/>
      <c r="H89" s="13"/>
      <c r="I89" s="13"/>
      <c r="J89" s="13"/>
    </row>
    <row r="90" spans="1:10" ht="16" hidden="1" x14ac:dyDescent="0.35">
      <c r="A90" s="137" t="s">
        <v>161</v>
      </c>
      <c r="B90" s="115" t="s">
        <v>162</v>
      </c>
      <c r="C90" s="116" t="s">
        <v>94</v>
      </c>
      <c r="D90" s="138"/>
      <c r="E90" s="139"/>
      <c r="F90" s="140"/>
      <c r="G90" s="13"/>
      <c r="H90" s="13"/>
      <c r="I90" s="13"/>
      <c r="J90" s="13"/>
    </row>
    <row r="91" spans="1:10" ht="16" hidden="1" x14ac:dyDescent="0.35">
      <c r="A91" s="137" t="s">
        <v>163</v>
      </c>
      <c r="B91" s="115" t="s">
        <v>164</v>
      </c>
      <c r="C91" s="116" t="s">
        <v>94</v>
      </c>
      <c r="D91" s="138"/>
      <c r="E91" s="139"/>
      <c r="F91" s="140"/>
      <c r="G91" s="13"/>
      <c r="H91" s="13"/>
      <c r="I91" s="13"/>
      <c r="J91" s="13"/>
    </row>
    <row r="92" spans="1:10" ht="16" x14ac:dyDescent="0.35">
      <c r="A92" s="137" t="s">
        <v>139</v>
      </c>
      <c r="B92" s="115" t="s">
        <v>165</v>
      </c>
      <c r="C92" s="116" t="s">
        <v>94</v>
      </c>
      <c r="D92" s="16">
        <v>1</v>
      </c>
      <c r="E92" s="12"/>
      <c r="F92" s="13"/>
      <c r="G92" s="13"/>
      <c r="H92" s="13"/>
      <c r="I92" s="13"/>
      <c r="J92" s="13"/>
    </row>
    <row r="93" spans="1:10" ht="16" x14ac:dyDescent="0.35">
      <c r="A93" s="137" t="s">
        <v>139</v>
      </c>
      <c r="B93" s="115" t="s">
        <v>166</v>
      </c>
      <c r="C93" s="116" t="s">
        <v>94</v>
      </c>
      <c r="D93" s="16">
        <v>1</v>
      </c>
      <c r="E93" s="12"/>
      <c r="F93" s="13"/>
      <c r="G93" s="13"/>
      <c r="H93" s="13"/>
      <c r="I93" s="13"/>
      <c r="J93" s="13"/>
    </row>
    <row r="94" spans="1:10" ht="16" x14ac:dyDescent="0.35">
      <c r="A94" s="137" t="s">
        <v>139</v>
      </c>
      <c r="B94" s="115" t="s">
        <v>167</v>
      </c>
      <c r="C94" s="116" t="s">
        <v>94</v>
      </c>
      <c r="D94" s="16">
        <v>1</v>
      </c>
      <c r="E94" s="12"/>
      <c r="F94" s="13"/>
      <c r="G94" s="13"/>
      <c r="H94" s="13"/>
      <c r="I94" s="13"/>
      <c r="J94" s="13"/>
    </row>
    <row r="95" spans="1:10" ht="16" x14ac:dyDescent="0.35">
      <c r="A95" s="137" t="s">
        <v>139</v>
      </c>
      <c r="B95" s="115" t="s">
        <v>168</v>
      </c>
      <c r="C95" s="116" t="s">
        <v>94</v>
      </c>
      <c r="D95" s="16">
        <v>1</v>
      </c>
      <c r="E95" s="12"/>
      <c r="F95" s="13"/>
      <c r="G95" s="13"/>
      <c r="H95" s="13"/>
      <c r="I95" s="13"/>
      <c r="J95" s="13"/>
    </row>
    <row r="96" spans="1:10" ht="16" x14ac:dyDescent="0.35">
      <c r="A96" s="137" t="s">
        <v>139</v>
      </c>
      <c r="B96" s="115" t="s">
        <v>169</v>
      </c>
      <c r="C96" s="116" t="s">
        <v>13</v>
      </c>
      <c r="D96" s="16">
        <v>1</v>
      </c>
      <c r="E96" s="12"/>
      <c r="F96" s="13"/>
      <c r="G96" s="13"/>
      <c r="H96" s="13"/>
      <c r="I96" s="13"/>
      <c r="J96" s="13"/>
    </row>
    <row r="97" spans="1:10" ht="17.5" x14ac:dyDescent="0.35">
      <c r="A97" s="57" t="s">
        <v>142</v>
      </c>
      <c r="B97" s="111" t="s">
        <v>170</v>
      </c>
      <c r="C97" s="112"/>
      <c r="D97" s="112"/>
      <c r="E97" s="112"/>
      <c r="F97" s="113"/>
      <c r="G97" s="113"/>
      <c r="H97" s="113"/>
      <c r="I97" s="113"/>
      <c r="J97" s="113"/>
    </row>
    <row r="98" spans="1:10" ht="17.5" x14ac:dyDescent="0.35">
      <c r="A98" s="141" t="s">
        <v>171</v>
      </c>
      <c r="B98" s="142" t="s">
        <v>172</v>
      </c>
      <c r="C98" s="143"/>
      <c r="D98" s="143"/>
      <c r="E98" s="143"/>
      <c r="F98" s="144"/>
      <c r="G98" s="144"/>
      <c r="H98" s="144"/>
      <c r="I98" s="144"/>
      <c r="J98" s="144"/>
    </row>
    <row r="99" spans="1:10" ht="16" x14ac:dyDescent="0.35">
      <c r="A99" s="114" t="s">
        <v>171</v>
      </c>
      <c r="B99" s="115" t="s">
        <v>173</v>
      </c>
      <c r="C99" s="116"/>
      <c r="D99" s="55"/>
      <c r="E99" s="116"/>
      <c r="F99" s="117"/>
      <c r="G99" s="186"/>
      <c r="H99" s="186"/>
      <c r="I99" s="186"/>
      <c r="J99" s="186"/>
    </row>
    <row r="100" spans="1:10" ht="16" x14ac:dyDescent="0.35">
      <c r="A100" s="114"/>
      <c r="B100" s="115" t="s">
        <v>174</v>
      </c>
      <c r="C100" s="116" t="s">
        <v>10</v>
      </c>
      <c r="D100" s="55">
        <f xml:space="preserve"> 22 + 27</f>
        <v>49</v>
      </c>
      <c r="E100" s="116"/>
      <c r="F100" s="117"/>
      <c r="G100" s="13"/>
      <c r="H100" s="13"/>
      <c r="I100" s="13"/>
      <c r="J100" s="13"/>
    </row>
    <row r="101" spans="1:10" ht="16" x14ac:dyDescent="0.35">
      <c r="A101" s="114"/>
      <c r="B101" s="115" t="s">
        <v>175</v>
      </c>
      <c r="C101" s="116" t="s">
        <v>10</v>
      </c>
      <c r="D101" s="55">
        <f>4+4</f>
        <v>8</v>
      </c>
      <c r="E101" s="116"/>
      <c r="F101" s="117"/>
      <c r="G101" s="13"/>
      <c r="H101" s="13"/>
      <c r="I101" s="13"/>
      <c r="J101" s="13"/>
    </row>
    <row r="102" spans="1:10" ht="16" x14ac:dyDescent="0.35">
      <c r="A102" s="114" t="s">
        <v>171</v>
      </c>
      <c r="B102" s="115" t="s">
        <v>176</v>
      </c>
      <c r="C102" s="116"/>
      <c r="D102" s="55"/>
      <c r="E102" s="116"/>
      <c r="F102" s="117"/>
      <c r="G102" s="13"/>
      <c r="H102" s="13"/>
      <c r="I102" s="13"/>
      <c r="J102" s="13"/>
    </row>
    <row r="103" spans="1:10" ht="16" x14ac:dyDescent="0.35">
      <c r="A103" s="20"/>
      <c r="B103" s="115" t="s">
        <v>123</v>
      </c>
      <c r="C103" s="116" t="s">
        <v>94</v>
      </c>
      <c r="D103" s="16">
        <v>8</v>
      </c>
      <c r="E103" s="116"/>
      <c r="F103" s="117"/>
      <c r="G103" s="13"/>
      <c r="H103" s="13"/>
      <c r="I103" s="13"/>
      <c r="J103" s="13"/>
    </row>
    <row r="104" spans="1:10" s="170" customFormat="1" ht="16" hidden="1" x14ac:dyDescent="0.35">
      <c r="A104" s="166" t="s">
        <v>177</v>
      </c>
      <c r="B104" s="115" t="s">
        <v>178</v>
      </c>
      <c r="C104" s="167" t="s">
        <v>94</v>
      </c>
      <c r="D104" s="168"/>
      <c r="E104" s="167"/>
      <c r="F104" s="169"/>
      <c r="G104" s="13"/>
      <c r="H104" s="13"/>
      <c r="I104" s="13"/>
      <c r="J104" s="13"/>
    </row>
    <row r="105" spans="1:10" ht="16" x14ac:dyDescent="0.35">
      <c r="A105" s="114" t="s">
        <v>171</v>
      </c>
      <c r="B105" s="115" t="s">
        <v>128</v>
      </c>
      <c r="C105" s="116" t="s">
        <v>13</v>
      </c>
      <c r="D105" s="55">
        <v>2</v>
      </c>
      <c r="E105" s="116"/>
      <c r="F105" s="117"/>
      <c r="G105" s="13"/>
      <c r="H105" s="13"/>
      <c r="I105" s="13"/>
      <c r="J105" s="13"/>
    </row>
    <row r="106" spans="1:10" ht="16" x14ac:dyDescent="0.35">
      <c r="A106" s="114" t="s">
        <v>171</v>
      </c>
      <c r="B106" s="115" t="s">
        <v>355</v>
      </c>
      <c r="C106" s="116" t="s">
        <v>13</v>
      </c>
      <c r="D106" s="55">
        <v>1</v>
      </c>
      <c r="E106" s="116"/>
      <c r="F106" s="117"/>
      <c r="G106" s="13"/>
      <c r="H106" s="13"/>
      <c r="I106" s="13"/>
      <c r="J106" s="13"/>
    </row>
    <row r="107" spans="1:10" ht="17.5" x14ac:dyDescent="0.35">
      <c r="A107" s="141" t="s">
        <v>179</v>
      </c>
      <c r="B107" s="142" t="s">
        <v>180</v>
      </c>
      <c r="C107" s="143"/>
      <c r="D107" s="143"/>
      <c r="E107" s="143"/>
      <c r="F107" s="144"/>
      <c r="G107" s="144"/>
      <c r="H107" s="144"/>
      <c r="I107" s="144"/>
      <c r="J107" s="144"/>
    </row>
    <row r="108" spans="1:10" ht="16" x14ac:dyDescent="0.35">
      <c r="A108" s="114" t="s">
        <v>179</v>
      </c>
      <c r="B108" s="115" t="s">
        <v>181</v>
      </c>
      <c r="C108" s="116"/>
      <c r="D108" s="55"/>
      <c r="E108" s="116"/>
      <c r="F108" s="117"/>
      <c r="G108" s="88"/>
      <c r="H108" s="88"/>
      <c r="I108" s="88"/>
      <c r="J108" s="88"/>
    </row>
    <row r="109" spans="1:10" ht="16" x14ac:dyDescent="0.35">
      <c r="A109" s="20"/>
      <c r="B109" s="115" t="s">
        <v>123</v>
      </c>
      <c r="C109" s="116" t="s">
        <v>94</v>
      </c>
      <c r="D109" s="55">
        <v>3</v>
      </c>
      <c r="E109" s="116"/>
      <c r="F109" s="117"/>
      <c r="G109" s="13"/>
      <c r="H109" s="13"/>
      <c r="I109" s="13"/>
      <c r="J109" s="13"/>
    </row>
    <row r="110" spans="1:10" ht="16" x14ac:dyDescent="0.35">
      <c r="A110" s="114" t="s">
        <v>179</v>
      </c>
      <c r="B110" s="115" t="s">
        <v>182</v>
      </c>
      <c r="C110" s="116"/>
      <c r="D110" s="55"/>
      <c r="E110" s="116"/>
      <c r="F110" s="117"/>
      <c r="G110" s="192"/>
      <c r="H110" s="192"/>
      <c r="I110" s="192"/>
      <c r="J110" s="192"/>
    </row>
    <row r="111" spans="1:10" ht="16" x14ac:dyDescent="0.35">
      <c r="A111" s="20"/>
      <c r="B111" s="115" t="s">
        <v>123</v>
      </c>
      <c r="C111" s="116" t="s">
        <v>94</v>
      </c>
      <c r="D111" s="55">
        <v>1</v>
      </c>
      <c r="E111" s="116"/>
      <c r="F111" s="117"/>
      <c r="G111" s="13"/>
      <c r="H111" s="13"/>
      <c r="I111" s="13"/>
      <c r="J111" s="13"/>
    </row>
    <row r="112" spans="1:10" ht="16" x14ac:dyDescent="0.35">
      <c r="A112" s="114" t="s">
        <v>179</v>
      </c>
      <c r="B112" s="115" t="s">
        <v>183</v>
      </c>
      <c r="C112" s="116"/>
      <c r="D112" s="55"/>
      <c r="E112" s="116"/>
      <c r="F112" s="117"/>
      <c r="G112" s="39"/>
      <c r="H112" s="39"/>
      <c r="I112" s="39"/>
      <c r="J112" s="39"/>
    </row>
    <row r="113" spans="1:10" ht="16" x14ac:dyDescent="0.35">
      <c r="A113" s="114"/>
      <c r="B113" s="115" t="s">
        <v>123</v>
      </c>
      <c r="C113" s="116" t="s">
        <v>94</v>
      </c>
      <c r="D113" s="55">
        <f>2+1</f>
        <v>3</v>
      </c>
      <c r="E113" s="116"/>
      <c r="F113" s="117"/>
      <c r="G113" s="13"/>
      <c r="H113" s="13"/>
      <c r="I113" s="13"/>
      <c r="J113" s="13"/>
    </row>
    <row r="114" spans="1:10" ht="17.5" x14ac:dyDescent="0.35">
      <c r="A114" s="141" t="s">
        <v>184</v>
      </c>
      <c r="B114" s="142" t="s">
        <v>185</v>
      </c>
      <c r="C114" s="143"/>
      <c r="D114" s="143"/>
      <c r="E114" s="143"/>
      <c r="F114" s="144"/>
      <c r="G114" s="144"/>
      <c r="H114" s="144"/>
      <c r="I114" s="144"/>
      <c r="J114" s="144"/>
    </row>
    <row r="115" spans="1:10" ht="16" x14ac:dyDescent="0.35">
      <c r="A115" s="114" t="s">
        <v>184</v>
      </c>
      <c r="B115" s="115" t="s">
        <v>186</v>
      </c>
      <c r="C115" s="116"/>
      <c r="D115" s="55"/>
      <c r="E115" s="116"/>
      <c r="F115" s="117"/>
      <c r="G115" s="88"/>
      <c r="H115" s="88"/>
      <c r="I115" s="88"/>
      <c r="J115" s="88"/>
    </row>
    <row r="116" spans="1:10" ht="16" x14ac:dyDescent="0.35">
      <c r="A116" s="20"/>
      <c r="B116" s="115" t="s">
        <v>123</v>
      </c>
      <c r="C116" s="116" t="s">
        <v>94</v>
      </c>
      <c r="D116" s="55">
        <v>2</v>
      </c>
      <c r="E116" s="116"/>
      <c r="F116" s="117"/>
      <c r="G116" s="13"/>
      <c r="H116" s="13"/>
      <c r="I116" s="13"/>
      <c r="J116" s="13"/>
    </row>
    <row r="117" spans="1:10" ht="16" x14ac:dyDescent="0.35">
      <c r="A117" s="114" t="s">
        <v>184</v>
      </c>
      <c r="B117" s="115" t="s">
        <v>187</v>
      </c>
      <c r="C117" s="116"/>
      <c r="D117" s="55"/>
      <c r="E117" s="116"/>
      <c r="F117" s="117"/>
      <c r="G117" s="192"/>
      <c r="H117" s="192"/>
      <c r="I117" s="192"/>
      <c r="J117" s="192"/>
    </row>
    <row r="118" spans="1:10" ht="16" x14ac:dyDescent="0.35">
      <c r="A118" s="114"/>
      <c r="B118" s="115" t="s">
        <v>123</v>
      </c>
      <c r="C118" s="116" t="s">
        <v>94</v>
      </c>
      <c r="D118" s="55">
        <v>2</v>
      </c>
      <c r="E118" s="116"/>
      <c r="F118" s="117"/>
      <c r="G118" s="13"/>
      <c r="H118" s="13"/>
      <c r="I118" s="13"/>
      <c r="J118" s="13"/>
    </row>
    <row r="119" spans="1:10" ht="17.5" x14ac:dyDescent="0.35">
      <c r="A119" s="141" t="s">
        <v>188</v>
      </c>
      <c r="B119" s="142" t="s">
        <v>189</v>
      </c>
      <c r="C119" s="143"/>
      <c r="D119" s="143"/>
      <c r="E119" s="143"/>
      <c r="F119" s="144"/>
      <c r="G119" s="144"/>
      <c r="H119" s="144"/>
      <c r="I119" s="144"/>
      <c r="J119" s="144"/>
    </row>
    <row r="120" spans="1:10" ht="16" x14ac:dyDescent="0.35">
      <c r="A120" s="114" t="s">
        <v>188</v>
      </c>
      <c r="B120" s="115" t="s">
        <v>190</v>
      </c>
      <c r="C120" s="116"/>
      <c r="D120" s="55"/>
      <c r="E120" s="116"/>
      <c r="F120" s="117"/>
      <c r="G120" s="39"/>
      <c r="H120" s="39"/>
      <c r="I120" s="39"/>
      <c r="J120" s="39"/>
    </row>
    <row r="121" spans="1:10" ht="16" x14ac:dyDescent="0.35">
      <c r="A121" s="114"/>
      <c r="B121" s="115" t="s">
        <v>123</v>
      </c>
      <c r="C121" s="116" t="s">
        <v>94</v>
      </c>
      <c r="D121" s="55">
        <v>2</v>
      </c>
      <c r="E121" s="116"/>
      <c r="F121" s="117"/>
      <c r="G121" s="13"/>
      <c r="H121" s="13"/>
      <c r="I121" s="13"/>
      <c r="J121" s="13"/>
    </row>
    <row r="122" spans="1:10" ht="17.5" x14ac:dyDescent="0.35">
      <c r="A122" s="141" t="s">
        <v>191</v>
      </c>
      <c r="B122" s="142" t="s">
        <v>192</v>
      </c>
      <c r="C122" s="143"/>
      <c r="D122" s="143"/>
      <c r="E122" s="143"/>
      <c r="F122" s="144"/>
      <c r="G122" s="144"/>
      <c r="H122" s="144"/>
      <c r="I122" s="144"/>
      <c r="J122" s="144"/>
    </row>
    <row r="123" spans="1:10" ht="16" x14ac:dyDescent="0.35">
      <c r="A123" s="114" t="s">
        <v>191</v>
      </c>
      <c r="B123" s="115" t="s">
        <v>193</v>
      </c>
      <c r="C123" s="116"/>
      <c r="D123" s="55"/>
      <c r="E123" s="116"/>
      <c r="F123" s="117"/>
      <c r="G123" s="39"/>
      <c r="H123" s="39"/>
      <c r="I123" s="39"/>
      <c r="J123" s="39"/>
    </row>
    <row r="124" spans="1:10" ht="16" x14ac:dyDescent="0.35">
      <c r="A124" s="20"/>
      <c r="B124" s="115" t="s">
        <v>123</v>
      </c>
      <c r="C124" s="116" t="s">
        <v>94</v>
      </c>
      <c r="D124" s="55">
        <v>2</v>
      </c>
      <c r="E124" s="116"/>
      <c r="F124" s="117"/>
      <c r="G124" s="13"/>
      <c r="H124" s="13"/>
      <c r="I124" s="13"/>
      <c r="J124" s="13"/>
    </row>
    <row r="125" spans="1:10" ht="16" hidden="1" x14ac:dyDescent="0.35">
      <c r="A125" s="114" t="s">
        <v>194</v>
      </c>
      <c r="B125" s="130" t="s">
        <v>146</v>
      </c>
      <c r="C125" s="116" t="s">
        <v>94</v>
      </c>
      <c r="D125" s="131"/>
      <c r="E125" s="118"/>
      <c r="F125" s="119"/>
      <c r="G125" s="88"/>
      <c r="H125" s="88"/>
      <c r="I125" s="88"/>
      <c r="J125" s="88"/>
    </row>
    <row r="126" spans="1:10" ht="16" hidden="1" x14ac:dyDescent="0.35">
      <c r="A126" s="114" t="s">
        <v>195</v>
      </c>
      <c r="B126" s="130" t="s">
        <v>196</v>
      </c>
      <c r="C126" s="116" t="s">
        <v>94</v>
      </c>
      <c r="D126" s="131"/>
      <c r="E126" s="118"/>
      <c r="F126" s="119"/>
      <c r="G126" s="38"/>
      <c r="H126" s="38"/>
      <c r="I126" s="38"/>
      <c r="J126" s="38"/>
    </row>
    <row r="127" spans="1:10" ht="16" hidden="1" x14ac:dyDescent="0.35">
      <c r="A127" s="114" t="s">
        <v>197</v>
      </c>
      <c r="B127" s="130" t="s">
        <v>150</v>
      </c>
      <c r="C127" s="116" t="s">
        <v>94</v>
      </c>
      <c r="D127" s="131"/>
      <c r="E127" s="118"/>
      <c r="F127" s="119"/>
      <c r="G127" s="66"/>
      <c r="H127" s="66"/>
      <c r="I127" s="66"/>
      <c r="J127" s="66"/>
    </row>
    <row r="128" spans="1:10" ht="17.5" x14ac:dyDescent="0.35">
      <c r="A128" s="141" t="s">
        <v>198</v>
      </c>
      <c r="B128" s="142" t="s">
        <v>199</v>
      </c>
      <c r="C128" s="143"/>
      <c r="D128" s="143"/>
      <c r="E128" s="143"/>
      <c r="F128" s="144"/>
      <c r="G128" s="144"/>
      <c r="H128" s="144"/>
      <c r="I128" s="144"/>
      <c r="J128" s="144"/>
    </row>
    <row r="129" spans="1:10" ht="16" x14ac:dyDescent="0.35">
      <c r="A129" s="114" t="s">
        <v>198</v>
      </c>
      <c r="B129" s="115" t="s">
        <v>169</v>
      </c>
      <c r="C129" s="145" t="s">
        <v>94</v>
      </c>
      <c r="D129" s="55">
        <v>2</v>
      </c>
      <c r="E129" s="116"/>
      <c r="F129" s="117"/>
      <c r="G129" s="13"/>
      <c r="H129" s="13"/>
      <c r="I129" s="13"/>
      <c r="J129" s="13"/>
    </row>
    <row r="130" spans="1:10" ht="17.5" x14ac:dyDescent="0.35">
      <c r="A130" s="141" t="s">
        <v>200</v>
      </c>
      <c r="B130" s="142" t="s">
        <v>201</v>
      </c>
      <c r="C130" s="143"/>
      <c r="D130" s="143"/>
      <c r="E130" s="143"/>
      <c r="F130" s="144"/>
      <c r="G130" s="144"/>
      <c r="H130" s="144"/>
      <c r="I130" s="144"/>
      <c r="J130" s="144"/>
    </row>
    <row r="131" spans="1:10" ht="16" x14ac:dyDescent="0.35">
      <c r="A131" s="114" t="s">
        <v>200</v>
      </c>
      <c r="B131" s="115" t="s">
        <v>202</v>
      </c>
      <c r="C131" s="145"/>
      <c r="D131" s="55"/>
      <c r="E131" s="116"/>
      <c r="F131" s="117"/>
      <c r="G131" s="39"/>
      <c r="H131" s="39"/>
      <c r="I131" s="39"/>
      <c r="J131" s="39"/>
    </row>
    <row r="132" spans="1:10" ht="16" x14ac:dyDescent="0.35">
      <c r="A132" s="20"/>
      <c r="B132" s="115" t="s">
        <v>123</v>
      </c>
      <c r="C132" s="54" t="s">
        <v>13</v>
      </c>
      <c r="D132" s="55">
        <v>2</v>
      </c>
      <c r="E132" s="116"/>
      <c r="F132" s="117"/>
      <c r="G132" s="13"/>
      <c r="H132" s="13"/>
      <c r="I132" s="13"/>
      <c r="J132" s="13"/>
    </row>
    <row r="133" spans="1:10" ht="16" x14ac:dyDescent="0.35">
      <c r="A133" s="114" t="s">
        <v>200</v>
      </c>
      <c r="B133" s="115" t="s">
        <v>203</v>
      </c>
      <c r="C133" s="54"/>
      <c r="D133" s="55"/>
      <c r="E133" s="116"/>
      <c r="F133" s="117"/>
      <c r="G133" s="39"/>
      <c r="H133" s="39"/>
      <c r="I133" s="39"/>
      <c r="J133" s="39"/>
    </row>
    <row r="134" spans="1:10" ht="16" x14ac:dyDescent="0.35">
      <c r="A134" s="20"/>
      <c r="B134" s="115" t="s">
        <v>123</v>
      </c>
      <c r="C134" s="54" t="s">
        <v>13</v>
      </c>
      <c r="D134" s="55">
        <v>2</v>
      </c>
      <c r="E134" s="116"/>
      <c r="F134" s="117"/>
      <c r="G134" s="13"/>
      <c r="H134" s="13"/>
      <c r="I134" s="13"/>
      <c r="J134" s="13"/>
    </row>
    <row r="135" spans="1:10" s="170" customFormat="1" ht="16" hidden="1" x14ac:dyDescent="0.35">
      <c r="A135" s="166" t="s">
        <v>204</v>
      </c>
      <c r="B135" s="115" t="s">
        <v>205</v>
      </c>
      <c r="C135" s="171" t="s">
        <v>94</v>
      </c>
      <c r="D135" s="168"/>
      <c r="E135" s="167"/>
      <c r="F135" s="169"/>
      <c r="G135" s="39"/>
      <c r="H135" s="39"/>
      <c r="I135" s="39"/>
      <c r="J135" s="39"/>
    </row>
    <row r="136" spans="1:10" s="170" customFormat="1" ht="16" hidden="1" x14ac:dyDescent="0.35">
      <c r="A136" s="166" t="s">
        <v>206</v>
      </c>
      <c r="B136" s="115" t="s">
        <v>207</v>
      </c>
      <c r="C136" s="171" t="s">
        <v>94</v>
      </c>
      <c r="D136" s="168"/>
      <c r="E136" s="167"/>
      <c r="F136" s="169"/>
      <c r="G136" s="88"/>
      <c r="H136" s="88"/>
      <c r="I136" s="88"/>
      <c r="J136" s="88"/>
    </row>
    <row r="137" spans="1:10" ht="16" x14ac:dyDescent="0.35">
      <c r="A137" s="114" t="s">
        <v>200</v>
      </c>
      <c r="B137" s="115" t="s">
        <v>208</v>
      </c>
      <c r="C137" s="54" t="s">
        <v>13</v>
      </c>
      <c r="D137" s="55">
        <v>2</v>
      </c>
      <c r="E137" s="116"/>
      <c r="F137" s="117"/>
      <c r="G137" s="13"/>
      <c r="H137" s="13"/>
      <c r="I137" s="13"/>
      <c r="J137" s="13"/>
    </row>
    <row r="138" spans="1:10" ht="16" x14ac:dyDescent="0.35">
      <c r="A138" s="114"/>
      <c r="B138" s="134" t="s">
        <v>209</v>
      </c>
      <c r="C138" s="11"/>
      <c r="D138" s="135"/>
      <c r="E138" s="12"/>
      <c r="F138" s="88">
        <f>SUM(F70:F137)</f>
        <v>0</v>
      </c>
      <c r="G138" s="88">
        <f t="shared" ref="G138" si="15">$G$3*F138</f>
        <v>0</v>
      </c>
      <c r="H138" s="88">
        <f t="shared" ref="H138" si="16">F138+G138</f>
        <v>0</v>
      </c>
      <c r="I138" s="88">
        <f t="shared" ref="I138" si="17">$I$3*H138</f>
        <v>0</v>
      </c>
      <c r="J138" s="88">
        <f t="shared" ref="J138" si="18">I138+H138</f>
        <v>0</v>
      </c>
    </row>
    <row r="139" spans="1:10" ht="16" x14ac:dyDescent="0.35">
      <c r="A139" s="91"/>
      <c r="B139" s="124"/>
      <c r="C139" s="11"/>
      <c r="D139" s="16"/>
      <c r="E139" s="12"/>
      <c r="F139" s="12"/>
      <c r="G139" s="39"/>
      <c r="H139" s="39"/>
      <c r="I139" s="39"/>
      <c r="J139" s="39"/>
    </row>
    <row r="140" spans="1:10" ht="16" x14ac:dyDescent="0.35">
      <c r="A140" s="107" t="s">
        <v>32</v>
      </c>
      <c r="B140" s="108" t="s">
        <v>210</v>
      </c>
      <c r="C140" s="109"/>
      <c r="D140" s="109"/>
      <c r="E140" s="109"/>
      <c r="F140" s="110"/>
      <c r="G140" s="110"/>
      <c r="H140" s="110"/>
      <c r="I140" s="110"/>
      <c r="J140" s="110"/>
    </row>
    <row r="141" spans="1:10" ht="17.5" x14ac:dyDescent="0.35">
      <c r="A141" s="57" t="s">
        <v>211</v>
      </c>
      <c r="B141" s="111" t="s">
        <v>140</v>
      </c>
      <c r="C141" s="112"/>
      <c r="D141" s="112"/>
      <c r="E141" s="112"/>
      <c r="F141" s="113"/>
      <c r="G141" s="113"/>
      <c r="H141" s="113"/>
      <c r="I141" s="113"/>
      <c r="J141" s="113"/>
    </row>
    <row r="142" spans="1:10" ht="16" x14ac:dyDescent="0.35">
      <c r="A142" s="137" t="s">
        <v>211</v>
      </c>
      <c r="B142" s="193" t="s">
        <v>212</v>
      </c>
      <c r="C142" s="145"/>
      <c r="D142" s="16"/>
      <c r="E142" s="12"/>
      <c r="F142" s="13"/>
      <c r="G142" s="39"/>
      <c r="H142" s="39"/>
      <c r="I142" s="39"/>
      <c r="J142" s="39"/>
    </row>
    <row r="143" spans="1:10" ht="16" x14ac:dyDescent="0.35">
      <c r="A143" s="137"/>
      <c r="B143" s="115" t="s">
        <v>123</v>
      </c>
      <c r="C143" s="54" t="s">
        <v>94</v>
      </c>
      <c r="D143" s="16">
        <v>1</v>
      </c>
      <c r="E143" s="12"/>
      <c r="F143" s="13"/>
      <c r="G143" s="13"/>
      <c r="H143" s="13"/>
      <c r="I143" s="13"/>
      <c r="J143" s="13"/>
    </row>
    <row r="144" spans="1:10" ht="16" x14ac:dyDescent="0.35">
      <c r="A144" s="137" t="s">
        <v>211</v>
      </c>
      <c r="B144" s="115" t="s">
        <v>143</v>
      </c>
      <c r="C144" s="54" t="s">
        <v>13</v>
      </c>
      <c r="D144" s="16">
        <v>1</v>
      </c>
      <c r="E144" s="12"/>
      <c r="F144" s="13"/>
      <c r="G144" s="13"/>
      <c r="H144" s="13"/>
      <c r="I144" s="13"/>
      <c r="J144" s="13"/>
    </row>
    <row r="145" spans="1:10" ht="16" x14ac:dyDescent="0.35">
      <c r="A145" s="137" t="s">
        <v>211</v>
      </c>
      <c r="B145" s="115" t="s">
        <v>144</v>
      </c>
      <c r="C145" s="54" t="s">
        <v>13</v>
      </c>
      <c r="D145" s="16">
        <v>1</v>
      </c>
      <c r="E145" s="12"/>
      <c r="F145" s="13"/>
      <c r="G145" s="13"/>
      <c r="H145" s="13"/>
      <c r="I145" s="13"/>
      <c r="J145" s="13"/>
    </row>
    <row r="146" spans="1:10" ht="16" x14ac:dyDescent="0.35">
      <c r="A146" s="137" t="s">
        <v>211</v>
      </c>
      <c r="B146" s="115" t="s">
        <v>354</v>
      </c>
      <c r="C146" s="116" t="s">
        <v>339</v>
      </c>
      <c r="D146" s="16">
        <v>1</v>
      </c>
      <c r="E146" s="12"/>
      <c r="F146" s="13"/>
      <c r="G146" s="13"/>
      <c r="H146" s="13"/>
      <c r="I146" s="13"/>
      <c r="J146" s="13"/>
    </row>
    <row r="147" spans="1:10" ht="16" x14ac:dyDescent="0.35">
      <c r="A147" s="137" t="s">
        <v>211</v>
      </c>
      <c r="B147" s="115" t="s">
        <v>111</v>
      </c>
      <c r="C147" s="116" t="s">
        <v>9</v>
      </c>
      <c r="D147" s="16">
        <v>2</v>
      </c>
      <c r="E147" s="12"/>
      <c r="F147" s="13"/>
      <c r="G147" s="13"/>
      <c r="H147" s="13"/>
      <c r="I147" s="13"/>
      <c r="J147" s="13"/>
    </row>
    <row r="148" spans="1:10" ht="16" x14ac:dyDescent="0.35">
      <c r="A148" s="137" t="s">
        <v>211</v>
      </c>
      <c r="B148" s="115" t="s">
        <v>112</v>
      </c>
      <c r="C148" s="116" t="s">
        <v>9</v>
      </c>
      <c r="D148" s="16">
        <v>1</v>
      </c>
      <c r="E148" s="12"/>
      <c r="F148" s="13"/>
      <c r="G148" s="13"/>
      <c r="H148" s="13"/>
      <c r="I148" s="13"/>
      <c r="J148" s="13"/>
    </row>
    <row r="149" spans="1:10" ht="16" hidden="1" x14ac:dyDescent="0.35">
      <c r="A149" s="137" t="s">
        <v>213</v>
      </c>
      <c r="B149" s="115" t="s">
        <v>146</v>
      </c>
      <c r="C149" s="54" t="s">
        <v>94</v>
      </c>
      <c r="D149" s="138"/>
      <c r="E149" s="139"/>
      <c r="F149" s="140"/>
      <c r="G149" s="13"/>
      <c r="H149" s="13"/>
      <c r="I149" s="13"/>
      <c r="J149" s="13"/>
    </row>
    <row r="150" spans="1:10" ht="16" hidden="1" x14ac:dyDescent="0.35">
      <c r="A150" s="137" t="s">
        <v>214</v>
      </c>
      <c r="B150" s="115" t="s">
        <v>148</v>
      </c>
      <c r="C150" s="54" t="s">
        <v>94</v>
      </c>
      <c r="D150" s="138"/>
      <c r="E150" s="139"/>
      <c r="F150" s="140"/>
      <c r="G150" s="13"/>
      <c r="H150" s="13"/>
      <c r="I150" s="13"/>
      <c r="J150" s="13"/>
    </row>
    <row r="151" spans="1:10" ht="16" hidden="1" x14ac:dyDescent="0.35">
      <c r="A151" s="137" t="s">
        <v>215</v>
      </c>
      <c r="B151" s="115" t="s">
        <v>150</v>
      </c>
      <c r="C151" s="54" t="s">
        <v>94</v>
      </c>
      <c r="D151" s="138"/>
      <c r="E151" s="139"/>
      <c r="F151" s="140"/>
      <c r="G151" s="13"/>
      <c r="H151" s="13"/>
      <c r="I151" s="13"/>
      <c r="J151" s="13"/>
    </row>
    <row r="152" spans="1:10" ht="16" hidden="1" x14ac:dyDescent="0.35">
      <c r="A152" s="137" t="s">
        <v>216</v>
      </c>
      <c r="B152" s="115" t="s">
        <v>152</v>
      </c>
      <c r="C152" s="11" t="s">
        <v>94</v>
      </c>
      <c r="D152" s="138"/>
      <c r="E152" s="139"/>
      <c r="F152" s="140"/>
      <c r="G152" s="13"/>
      <c r="H152" s="13"/>
      <c r="I152" s="13"/>
      <c r="J152" s="13"/>
    </row>
    <row r="153" spans="1:10" ht="16" hidden="1" x14ac:dyDescent="0.35">
      <c r="A153" s="137" t="s">
        <v>217</v>
      </c>
      <c r="B153" s="115" t="s">
        <v>154</v>
      </c>
      <c r="C153" s="145" t="s">
        <v>94</v>
      </c>
      <c r="D153" s="138"/>
      <c r="E153" s="139"/>
      <c r="F153" s="140"/>
      <c r="G153" s="13"/>
      <c r="H153" s="13"/>
      <c r="I153" s="13"/>
      <c r="J153" s="13"/>
    </row>
    <row r="154" spans="1:10" ht="16" hidden="1" x14ac:dyDescent="0.35">
      <c r="A154" s="137" t="s">
        <v>218</v>
      </c>
      <c r="B154" s="115" t="s">
        <v>156</v>
      </c>
      <c r="C154" s="54" t="s">
        <v>94</v>
      </c>
      <c r="D154" s="138"/>
      <c r="E154" s="139"/>
      <c r="F154" s="140"/>
      <c r="G154" s="13"/>
      <c r="H154" s="13"/>
      <c r="I154" s="13"/>
      <c r="J154" s="13"/>
    </row>
    <row r="155" spans="1:10" ht="16" hidden="1" x14ac:dyDescent="0.35">
      <c r="A155" s="137" t="s">
        <v>219</v>
      </c>
      <c r="B155" s="115" t="s">
        <v>158</v>
      </c>
      <c r="C155" s="54" t="s">
        <v>94</v>
      </c>
      <c r="D155" s="138"/>
      <c r="E155" s="139"/>
      <c r="F155" s="140"/>
      <c r="G155" s="13"/>
      <c r="H155" s="13"/>
      <c r="I155" s="13"/>
      <c r="J155" s="13"/>
    </row>
    <row r="156" spans="1:10" ht="16" hidden="1" x14ac:dyDescent="0.35">
      <c r="A156" s="137" t="s">
        <v>220</v>
      </c>
      <c r="B156" s="115" t="s">
        <v>160</v>
      </c>
      <c r="C156" s="54" t="s">
        <v>94</v>
      </c>
      <c r="D156" s="138"/>
      <c r="E156" s="139"/>
      <c r="F156" s="140"/>
      <c r="G156" s="13"/>
      <c r="H156" s="13"/>
      <c r="I156" s="13"/>
      <c r="J156" s="13"/>
    </row>
    <row r="157" spans="1:10" ht="16" hidden="1" x14ac:dyDescent="0.35">
      <c r="A157" s="137" t="s">
        <v>221</v>
      </c>
      <c r="B157" s="115" t="s">
        <v>162</v>
      </c>
      <c r="C157" s="54" t="s">
        <v>94</v>
      </c>
      <c r="D157" s="138"/>
      <c r="E157" s="139"/>
      <c r="F157" s="140"/>
      <c r="G157" s="13"/>
      <c r="H157" s="13"/>
      <c r="I157" s="13"/>
      <c r="J157" s="13"/>
    </row>
    <row r="158" spans="1:10" ht="16" hidden="1" x14ac:dyDescent="0.35">
      <c r="A158" s="137" t="s">
        <v>222</v>
      </c>
      <c r="B158" s="115" t="s">
        <v>164</v>
      </c>
      <c r="C158" s="54" t="s">
        <v>94</v>
      </c>
      <c r="D158" s="138"/>
      <c r="E158" s="139"/>
      <c r="F158" s="140"/>
      <c r="G158" s="13"/>
      <c r="H158" s="13"/>
      <c r="I158" s="13"/>
      <c r="J158" s="13"/>
    </row>
    <row r="159" spans="1:10" ht="16" x14ac:dyDescent="0.35">
      <c r="A159" s="137" t="s">
        <v>211</v>
      </c>
      <c r="B159" s="115" t="s">
        <v>165</v>
      </c>
      <c r="C159" s="54" t="s">
        <v>94</v>
      </c>
      <c r="D159" s="16">
        <v>1</v>
      </c>
      <c r="E159" s="12"/>
      <c r="F159" s="13"/>
      <c r="G159" s="13"/>
      <c r="H159" s="13"/>
      <c r="I159" s="13"/>
      <c r="J159" s="13"/>
    </row>
    <row r="160" spans="1:10" ht="16" x14ac:dyDescent="0.35">
      <c r="A160" s="137" t="s">
        <v>211</v>
      </c>
      <c r="B160" s="115" t="s">
        <v>166</v>
      </c>
      <c r="C160" s="54" t="s">
        <v>94</v>
      </c>
      <c r="D160" s="16">
        <v>1</v>
      </c>
      <c r="E160" s="12"/>
      <c r="F160" s="13"/>
      <c r="G160" s="13"/>
      <c r="H160" s="13"/>
      <c r="I160" s="13"/>
      <c r="J160" s="13"/>
    </row>
    <row r="161" spans="1:10" ht="16" x14ac:dyDescent="0.35">
      <c r="A161" s="137" t="s">
        <v>211</v>
      </c>
      <c r="B161" s="115" t="s">
        <v>169</v>
      </c>
      <c r="C161" s="54" t="s">
        <v>13</v>
      </c>
      <c r="D161" s="16">
        <v>1</v>
      </c>
      <c r="E161" s="12"/>
      <c r="F161" s="13"/>
      <c r="G161" s="13"/>
      <c r="H161" s="13"/>
      <c r="I161" s="13"/>
      <c r="J161" s="13"/>
    </row>
    <row r="162" spans="1:10" ht="17.5" x14ac:dyDescent="0.35">
      <c r="A162" s="57" t="s">
        <v>223</v>
      </c>
      <c r="B162" s="111" t="s">
        <v>170</v>
      </c>
      <c r="C162" s="112"/>
      <c r="D162" s="112"/>
      <c r="E162" s="112"/>
      <c r="F162" s="113"/>
      <c r="G162" s="113"/>
      <c r="H162" s="113"/>
      <c r="I162" s="113"/>
      <c r="J162" s="113"/>
    </row>
    <row r="163" spans="1:10" ht="17.5" x14ac:dyDescent="0.35">
      <c r="A163" s="141" t="s">
        <v>224</v>
      </c>
      <c r="B163" s="142" t="s">
        <v>172</v>
      </c>
      <c r="C163" s="143"/>
      <c r="D163" s="143"/>
      <c r="E163" s="143"/>
      <c r="F163" s="144"/>
      <c r="G163" s="144"/>
      <c r="H163" s="144"/>
      <c r="I163" s="144"/>
      <c r="J163" s="144"/>
    </row>
    <row r="164" spans="1:10" ht="16" x14ac:dyDescent="0.35">
      <c r="A164" s="114" t="s">
        <v>224</v>
      </c>
      <c r="B164" s="115" t="s">
        <v>173</v>
      </c>
      <c r="C164" s="54"/>
      <c r="D164" s="55"/>
      <c r="E164" s="116"/>
      <c r="F164" s="117"/>
      <c r="G164" s="117"/>
      <c r="H164" s="117"/>
      <c r="I164" s="117"/>
      <c r="J164" s="117"/>
    </row>
    <row r="165" spans="1:10" ht="16" x14ac:dyDescent="0.35">
      <c r="A165" s="20"/>
      <c r="B165" s="115" t="s">
        <v>174</v>
      </c>
      <c r="C165" s="54" t="s">
        <v>10</v>
      </c>
      <c r="D165" s="55">
        <v>70</v>
      </c>
      <c r="E165" s="116"/>
      <c r="F165" s="117"/>
      <c r="G165" s="13"/>
      <c r="H165" s="13"/>
      <c r="I165" s="13"/>
      <c r="J165" s="13"/>
    </row>
    <row r="166" spans="1:10" ht="16" x14ac:dyDescent="0.35">
      <c r="A166" s="114"/>
      <c r="B166" s="115" t="s">
        <v>175</v>
      </c>
      <c r="C166" s="54" t="s">
        <v>10</v>
      </c>
      <c r="D166" s="55">
        <v>8</v>
      </c>
      <c r="E166" s="116"/>
      <c r="F166" s="117"/>
      <c r="G166" s="13"/>
      <c r="H166" s="13"/>
      <c r="I166" s="13"/>
      <c r="J166" s="13"/>
    </row>
    <row r="167" spans="1:10" ht="16" x14ac:dyDescent="0.35">
      <c r="A167" s="114" t="s">
        <v>224</v>
      </c>
      <c r="B167" s="115" t="s">
        <v>176</v>
      </c>
      <c r="C167" s="54"/>
      <c r="D167" s="55"/>
      <c r="E167" s="116"/>
      <c r="F167" s="117"/>
      <c r="G167" s="13"/>
      <c r="H167" s="13"/>
      <c r="I167" s="13"/>
      <c r="J167" s="13"/>
    </row>
    <row r="168" spans="1:10" ht="16" x14ac:dyDescent="0.35">
      <c r="A168" s="20"/>
      <c r="B168" s="115" t="s">
        <v>123</v>
      </c>
      <c r="C168" s="116" t="s">
        <v>94</v>
      </c>
      <c r="D168" s="16">
        <v>8</v>
      </c>
      <c r="E168" s="116"/>
      <c r="F168" s="117"/>
      <c r="G168" s="13"/>
      <c r="H168" s="13"/>
      <c r="I168" s="13"/>
      <c r="J168" s="13"/>
    </row>
    <row r="169" spans="1:10" s="170" customFormat="1" ht="16" hidden="1" x14ac:dyDescent="0.35">
      <c r="A169" s="166" t="s">
        <v>177</v>
      </c>
      <c r="B169" s="115" t="s">
        <v>178</v>
      </c>
      <c r="C169" s="171" t="s">
        <v>94</v>
      </c>
      <c r="D169" s="168"/>
      <c r="E169" s="167"/>
      <c r="F169" s="169"/>
      <c r="G169" s="13"/>
      <c r="H169" s="13"/>
      <c r="I169" s="13"/>
      <c r="J169" s="13"/>
    </row>
    <row r="170" spans="1:10" ht="16" x14ac:dyDescent="0.35">
      <c r="A170" s="114" t="s">
        <v>224</v>
      </c>
      <c r="B170" s="115" t="s">
        <v>128</v>
      </c>
      <c r="C170" s="54" t="s">
        <v>13</v>
      </c>
      <c r="D170" s="55">
        <v>2</v>
      </c>
      <c r="E170" s="116"/>
      <c r="F170" s="117"/>
      <c r="G170" s="13"/>
      <c r="H170" s="13"/>
      <c r="I170" s="13"/>
      <c r="J170" s="13"/>
    </row>
    <row r="171" spans="1:10" ht="16" x14ac:dyDescent="0.35">
      <c r="A171" s="114" t="s">
        <v>224</v>
      </c>
      <c r="B171" s="115" t="s">
        <v>355</v>
      </c>
      <c r="C171" s="116" t="s">
        <v>13</v>
      </c>
      <c r="D171" s="55">
        <v>1</v>
      </c>
      <c r="E171" s="116"/>
      <c r="F171" s="117"/>
      <c r="G171" s="13"/>
      <c r="H171" s="13"/>
      <c r="I171" s="13"/>
      <c r="J171" s="13"/>
    </row>
    <row r="172" spans="1:10" ht="17.5" x14ac:dyDescent="0.35">
      <c r="A172" s="141" t="s">
        <v>225</v>
      </c>
      <c r="B172" s="142" t="s">
        <v>180</v>
      </c>
      <c r="C172" s="143"/>
      <c r="D172" s="143"/>
      <c r="E172" s="143"/>
      <c r="F172" s="144"/>
      <c r="G172" s="144"/>
      <c r="H172" s="144"/>
      <c r="I172" s="144"/>
      <c r="J172" s="144"/>
    </row>
    <row r="173" spans="1:10" ht="16" x14ac:dyDescent="0.35">
      <c r="A173" s="114" t="s">
        <v>225</v>
      </c>
      <c r="B173" s="115" t="s">
        <v>181</v>
      </c>
      <c r="C173" s="54"/>
      <c r="D173" s="55"/>
      <c r="E173" s="116"/>
      <c r="F173" s="117"/>
      <c r="G173" s="117"/>
      <c r="H173" s="117"/>
      <c r="I173" s="117"/>
      <c r="J173" s="117"/>
    </row>
    <row r="174" spans="1:10" ht="16" x14ac:dyDescent="0.35">
      <c r="A174" s="20"/>
      <c r="B174" s="115" t="s">
        <v>123</v>
      </c>
      <c r="C174" s="54" t="s">
        <v>94</v>
      </c>
      <c r="D174" s="55">
        <v>3</v>
      </c>
      <c r="E174" s="116"/>
      <c r="F174" s="117"/>
      <c r="G174" s="13"/>
      <c r="H174" s="13"/>
      <c r="I174" s="13"/>
      <c r="J174" s="13"/>
    </row>
    <row r="175" spans="1:10" ht="16" x14ac:dyDescent="0.35">
      <c r="A175" s="114" t="s">
        <v>225</v>
      </c>
      <c r="B175" s="115" t="s">
        <v>183</v>
      </c>
      <c r="C175" s="54"/>
      <c r="D175" s="55"/>
      <c r="E175" s="116"/>
      <c r="F175" s="117"/>
      <c r="G175" s="117"/>
      <c r="H175" s="117"/>
      <c r="I175" s="117"/>
      <c r="J175" s="117"/>
    </row>
    <row r="176" spans="1:10" ht="16" x14ac:dyDescent="0.35">
      <c r="A176" s="114"/>
      <c r="B176" s="115" t="s">
        <v>123</v>
      </c>
      <c r="C176" s="54" t="s">
        <v>94</v>
      </c>
      <c r="D176" s="55">
        <v>2</v>
      </c>
      <c r="E176" s="116"/>
      <c r="F176" s="117"/>
      <c r="G176" s="13"/>
      <c r="H176" s="13"/>
      <c r="I176" s="13"/>
      <c r="J176" s="13"/>
    </row>
    <row r="177" spans="1:10" ht="17.5" x14ac:dyDescent="0.35">
      <c r="A177" s="141" t="s">
        <v>226</v>
      </c>
      <c r="B177" s="142" t="s">
        <v>201</v>
      </c>
      <c r="C177" s="143"/>
      <c r="D177" s="143"/>
      <c r="E177" s="143"/>
      <c r="F177" s="144"/>
      <c r="G177" s="144"/>
      <c r="H177" s="144"/>
      <c r="I177" s="144"/>
      <c r="J177" s="144"/>
    </row>
    <row r="178" spans="1:10" ht="16" x14ac:dyDescent="0.35">
      <c r="A178" s="114" t="s">
        <v>226</v>
      </c>
      <c r="B178" s="115" t="s">
        <v>202</v>
      </c>
      <c r="C178" s="20"/>
      <c r="D178" s="55"/>
      <c r="E178" s="116"/>
      <c r="F178" s="117"/>
      <c r="G178" s="117"/>
      <c r="H178" s="117"/>
      <c r="I178" s="117"/>
      <c r="J178" s="117"/>
    </row>
    <row r="179" spans="1:10" ht="16" x14ac:dyDescent="0.35">
      <c r="A179" s="20"/>
      <c r="B179" s="115" t="s">
        <v>227</v>
      </c>
      <c r="C179" s="54" t="s">
        <v>13</v>
      </c>
      <c r="D179" s="55">
        <v>1</v>
      </c>
      <c r="E179" s="116"/>
      <c r="F179" s="117"/>
      <c r="G179" s="13"/>
      <c r="H179" s="13"/>
      <c r="I179" s="13"/>
      <c r="J179" s="13"/>
    </row>
    <row r="180" spans="1:10" ht="16" x14ac:dyDescent="0.35">
      <c r="A180" s="114" t="s">
        <v>226</v>
      </c>
      <c r="B180" s="115" t="s">
        <v>203</v>
      </c>
      <c r="C180" s="54"/>
      <c r="D180" s="55"/>
      <c r="E180" s="116"/>
      <c r="F180" s="117"/>
      <c r="G180" s="117"/>
      <c r="H180" s="117"/>
      <c r="I180" s="117"/>
      <c r="J180" s="117"/>
    </row>
    <row r="181" spans="1:10" ht="16" x14ac:dyDescent="0.35">
      <c r="A181" s="20"/>
      <c r="B181" s="115" t="s">
        <v>123</v>
      </c>
      <c r="C181" s="54" t="s">
        <v>13</v>
      </c>
      <c r="D181" s="55">
        <v>1</v>
      </c>
      <c r="E181" s="116"/>
      <c r="F181" s="117"/>
      <c r="G181" s="13"/>
      <c r="H181" s="13"/>
      <c r="I181" s="13"/>
      <c r="J181" s="13"/>
    </row>
    <row r="182" spans="1:10" s="170" customFormat="1" ht="16" hidden="1" x14ac:dyDescent="0.35">
      <c r="A182" s="166" t="s">
        <v>204</v>
      </c>
      <c r="B182" s="115" t="s">
        <v>205</v>
      </c>
      <c r="C182" s="171" t="s">
        <v>94</v>
      </c>
      <c r="D182" s="168"/>
      <c r="E182" s="167"/>
      <c r="F182" s="169"/>
      <c r="G182" s="169"/>
      <c r="H182" s="169"/>
      <c r="I182" s="169"/>
      <c r="J182" s="169"/>
    </row>
    <row r="183" spans="1:10" s="170" customFormat="1" ht="16" hidden="1" x14ac:dyDescent="0.35">
      <c r="A183" s="166" t="s">
        <v>206</v>
      </c>
      <c r="B183" s="115" t="s">
        <v>207</v>
      </c>
      <c r="C183" s="171" t="s">
        <v>94</v>
      </c>
      <c r="D183" s="168"/>
      <c r="E183" s="167"/>
      <c r="F183" s="169"/>
      <c r="G183" s="169"/>
      <c r="H183" s="169"/>
      <c r="I183" s="169"/>
      <c r="J183" s="169"/>
    </row>
    <row r="184" spans="1:10" ht="16" x14ac:dyDescent="0.35">
      <c r="A184" s="114" t="s">
        <v>226</v>
      </c>
      <c r="B184" s="115" t="s">
        <v>208</v>
      </c>
      <c r="C184" s="54" t="s">
        <v>13</v>
      </c>
      <c r="D184" s="55">
        <v>1</v>
      </c>
      <c r="E184" s="116"/>
      <c r="F184" s="117"/>
      <c r="G184" s="13"/>
      <c r="H184" s="13"/>
      <c r="I184" s="13"/>
      <c r="J184" s="13"/>
    </row>
    <row r="185" spans="1:10" ht="16" x14ac:dyDescent="0.35">
      <c r="A185" s="133"/>
      <c r="B185" s="134" t="s">
        <v>228</v>
      </c>
      <c r="C185" s="11"/>
      <c r="D185" s="135"/>
      <c r="E185" s="12"/>
      <c r="F185" s="88">
        <f>SUM(F141:F184)</f>
        <v>0</v>
      </c>
      <c r="G185" s="88">
        <f t="shared" ref="G185" si="19">$G$3*F185</f>
        <v>0</v>
      </c>
      <c r="H185" s="88">
        <f t="shared" ref="H185" si="20">F185+G185</f>
        <v>0</v>
      </c>
      <c r="I185" s="88">
        <f t="shared" ref="I185" si="21">$I$3*H185</f>
        <v>0</v>
      </c>
      <c r="J185" s="88">
        <f t="shared" ref="J185" si="22">I185+H185</f>
        <v>0</v>
      </c>
    </row>
    <row r="186" spans="1:10" ht="16" x14ac:dyDescent="0.35">
      <c r="A186" s="91"/>
      <c r="B186" s="124"/>
      <c r="C186" s="11"/>
      <c r="D186" s="16"/>
      <c r="E186" s="12"/>
      <c r="F186" s="12"/>
      <c r="G186" s="12"/>
      <c r="H186" s="12"/>
      <c r="I186" s="12"/>
      <c r="J186" s="12"/>
    </row>
    <row r="187" spans="1:10" ht="16" x14ac:dyDescent="0.35">
      <c r="A187" s="107" t="s">
        <v>35</v>
      </c>
      <c r="B187" s="108" t="s">
        <v>229</v>
      </c>
      <c r="C187" s="109"/>
      <c r="D187" s="109"/>
      <c r="E187" s="109"/>
      <c r="F187" s="110"/>
      <c r="G187" s="110"/>
      <c r="H187" s="110"/>
      <c r="I187" s="110"/>
      <c r="J187" s="110"/>
    </row>
    <row r="188" spans="1:10" ht="16" x14ac:dyDescent="0.35">
      <c r="A188" s="146" t="s">
        <v>35</v>
      </c>
      <c r="B188" s="115" t="s">
        <v>230</v>
      </c>
      <c r="C188" s="11"/>
      <c r="D188" s="16"/>
      <c r="E188" s="12"/>
      <c r="F188" s="13"/>
      <c r="G188" s="13"/>
      <c r="H188" s="13"/>
      <c r="I188" s="13"/>
      <c r="J188" s="13"/>
    </row>
    <row r="189" spans="1:10" ht="16" x14ac:dyDescent="0.35">
      <c r="A189" s="1"/>
      <c r="B189" s="115" t="s">
        <v>123</v>
      </c>
      <c r="C189" s="11" t="s">
        <v>94</v>
      </c>
      <c r="D189" s="16">
        <v>1</v>
      </c>
      <c r="E189" s="12"/>
      <c r="F189" s="13"/>
      <c r="G189" s="13"/>
      <c r="H189" s="13"/>
      <c r="I189" s="13"/>
      <c r="J189" s="13"/>
    </row>
    <row r="190" spans="1:10" ht="16" x14ac:dyDescent="0.35">
      <c r="A190" s="146" t="s">
        <v>35</v>
      </c>
      <c r="B190" s="115" t="s">
        <v>231</v>
      </c>
      <c r="C190" s="11"/>
      <c r="D190" s="16"/>
      <c r="E190" s="12"/>
      <c r="F190" s="13"/>
      <c r="G190" s="13"/>
      <c r="H190" s="13"/>
      <c r="I190" s="13"/>
      <c r="J190" s="13"/>
    </row>
    <row r="191" spans="1:10" ht="16" x14ac:dyDescent="0.35">
      <c r="A191" s="1"/>
      <c r="B191" s="115" t="s">
        <v>232</v>
      </c>
      <c r="C191" s="11" t="s">
        <v>10</v>
      </c>
      <c r="D191" s="16">
        <v>15</v>
      </c>
      <c r="E191" s="12"/>
      <c r="F191" s="13"/>
      <c r="G191" s="13"/>
      <c r="H191" s="13"/>
      <c r="I191" s="13"/>
      <c r="J191" s="13"/>
    </row>
    <row r="192" spans="1:10" ht="16" x14ac:dyDescent="0.35">
      <c r="A192" s="146" t="s">
        <v>35</v>
      </c>
      <c r="B192" s="115" t="s">
        <v>233</v>
      </c>
      <c r="C192" s="11"/>
      <c r="D192" s="16"/>
      <c r="E192" s="12"/>
      <c r="F192" s="13"/>
      <c r="G192" s="13"/>
      <c r="H192" s="13"/>
      <c r="I192" s="13"/>
      <c r="J192" s="13"/>
    </row>
    <row r="193" spans="1:10" ht="16" x14ac:dyDescent="0.35">
      <c r="A193" s="1"/>
      <c r="B193" s="115" t="s">
        <v>123</v>
      </c>
      <c r="C193" s="11" t="s">
        <v>94</v>
      </c>
      <c r="D193" s="16">
        <v>2</v>
      </c>
      <c r="E193" s="12"/>
      <c r="F193" s="13"/>
      <c r="G193" s="13"/>
      <c r="H193" s="13"/>
      <c r="I193" s="13"/>
      <c r="J193" s="13"/>
    </row>
    <row r="194" spans="1:10" ht="16" x14ac:dyDescent="0.35">
      <c r="A194" s="146" t="s">
        <v>35</v>
      </c>
      <c r="B194" s="115" t="s">
        <v>107</v>
      </c>
      <c r="C194" s="11" t="s">
        <v>13</v>
      </c>
      <c r="D194" s="135">
        <v>1</v>
      </c>
      <c r="E194" s="12"/>
      <c r="F194" s="13"/>
      <c r="G194" s="13"/>
      <c r="H194" s="13"/>
      <c r="I194" s="13"/>
      <c r="J194" s="13"/>
    </row>
    <row r="195" spans="1:10" ht="16" x14ac:dyDescent="0.35">
      <c r="A195" s="146"/>
      <c r="B195" s="134" t="s">
        <v>234</v>
      </c>
      <c r="C195" s="11"/>
      <c r="D195" s="135"/>
      <c r="E195" s="12"/>
      <c r="F195" s="88"/>
      <c r="G195" s="88"/>
      <c r="H195" s="88"/>
      <c r="I195" s="88"/>
      <c r="J195" s="88"/>
    </row>
    <row r="196" spans="1:10" ht="16" x14ac:dyDescent="0.35">
      <c r="A196" s="146"/>
      <c r="B196" s="147"/>
      <c r="C196" s="67"/>
      <c r="D196" s="148"/>
      <c r="E196" s="18"/>
      <c r="F196" s="149"/>
      <c r="G196" s="149"/>
      <c r="H196" s="149"/>
      <c r="I196" s="149"/>
      <c r="J196" s="149"/>
    </row>
    <row r="197" spans="1:10" ht="16" x14ac:dyDescent="0.35">
      <c r="A197" s="107" t="s">
        <v>235</v>
      </c>
      <c r="B197" s="108" t="s">
        <v>236</v>
      </c>
      <c r="C197" s="109"/>
      <c r="D197" s="109"/>
      <c r="E197" s="109"/>
      <c r="F197" s="110"/>
      <c r="G197" s="110"/>
      <c r="H197" s="110"/>
      <c r="I197" s="110"/>
      <c r="J197" s="110"/>
    </row>
    <row r="198" spans="1:10" ht="16" x14ac:dyDescent="0.35">
      <c r="A198" s="146" t="s">
        <v>235</v>
      </c>
      <c r="B198" s="115" t="s">
        <v>237</v>
      </c>
      <c r="C198" s="11"/>
      <c r="D198" s="16"/>
      <c r="E198" s="12"/>
      <c r="F198" s="13"/>
      <c r="G198" s="13"/>
      <c r="H198" s="13"/>
      <c r="I198" s="13"/>
      <c r="J198" s="13"/>
    </row>
    <row r="199" spans="1:10" ht="16" x14ac:dyDescent="0.35">
      <c r="A199" s="1"/>
      <c r="B199" s="115" t="s">
        <v>123</v>
      </c>
      <c r="C199" s="11" t="s">
        <v>94</v>
      </c>
      <c r="D199" s="16">
        <v>1</v>
      </c>
      <c r="E199" s="12"/>
      <c r="F199" s="13"/>
      <c r="G199" s="13"/>
      <c r="H199" s="13"/>
      <c r="I199" s="13"/>
      <c r="J199" s="13"/>
    </row>
    <row r="200" spans="1:10" ht="16" x14ac:dyDescent="0.35">
      <c r="A200" s="146" t="s">
        <v>235</v>
      </c>
      <c r="B200" s="115" t="s">
        <v>107</v>
      </c>
      <c r="C200" s="11" t="s">
        <v>13</v>
      </c>
      <c r="D200" s="16">
        <v>1</v>
      </c>
      <c r="E200" s="12"/>
      <c r="F200" s="13"/>
      <c r="G200" s="13"/>
      <c r="H200" s="13"/>
      <c r="I200" s="13"/>
      <c r="J200" s="13"/>
    </row>
    <row r="201" spans="1:10" ht="16" x14ac:dyDescent="0.35">
      <c r="A201" s="146" t="s">
        <v>235</v>
      </c>
      <c r="B201" s="115" t="s">
        <v>238</v>
      </c>
      <c r="C201" s="11" t="s">
        <v>13</v>
      </c>
      <c r="D201" s="16">
        <v>1</v>
      </c>
      <c r="E201" s="12"/>
      <c r="F201" s="13"/>
      <c r="G201" s="13"/>
      <c r="H201" s="13"/>
      <c r="I201" s="13"/>
      <c r="J201" s="13"/>
    </row>
    <row r="202" spans="1:10" ht="16" x14ac:dyDescent="0.35">
      <c r="A202" s="146" t="s">
        <v>235</v>
      </c>
      <c r="B202" s="115" t="s">
        <v>239</v>
      </c>
      <c r="C202" s="11" t="s">
        <v>13</v>
      </c>
      <c r="D202" s="16">
        <v>1</v>
      </c>
      <c r="E202" s="12"/>
      <c r="F202" s="13"/>
      <c r="G202" s="13"/>
      <c r="H202" s="13"/>
      <c r="I202" s="13"/>
      <c r="J202" s="13"/>
    </row>
    <row r="203" spans="1:10" ht="16" x14ac:dyDescent="0.35">
      <c r="A203" s="146" t="s">
        <v>235</v>
      </c>
      <c r="B203" s="115" t="s">
        <v>240</v>
      </c>
      <c r="C203" s="11" t="s">
        <v>13</v>
      </c>
      <c r="D203" s="16">
        <v>1</v>
      </c>
      <c r="E203" s="12"/>
      <c r="F203" s="13"/>
      <c r="G203" s="13"/>
      <c r="H203" s="13"/>
      <c r="I203" s="13"/>
      <c r="J203" s="13"/>
    </row>
    <row r="204" spans="1:10" ht="16" x14ac:dyDescent="0.35">
      <c r="A204" s="146"/>
      <c r="B204" s="134" t="s">
        <v>241</v>
      </c>
      <c r="C204" s="11"/>
      <c r="D204" s="135"/>
      <c r="E204" s="12"/>
      <c r="F204" s="88">
        <f>SUM(F198:F203)</f>
        <v>0</v>
      </c>
      <c r="G204" s="88">
        <f t="shared" ref="G204" si="23">$G$3*F204</f>
        <v>0</v>
      </c>
      <c r="H204" s="88">
        <f t="shared" ref="H204" si="24">F204+G204</f>
        <v>0</v>
      </c>
      <c r="I204" s="88">
        <f t="shared" ref="I204" si="25">$I$3*H204</f>
        <v>0</v>
      </c>
      <c r="J204" s="88">
        <f t="shared" ref="J204" si="26">I204+H204</f>
        <v>0</v>
      </c>
    </row>
    <row r="205" spans="1:10" ht="16" x14ac:dyDescent="0.35">
      <c r="A205" s="91"/>
      <c r="B205" s="124"/>
      <c r="C205" s="11"/>
      <c r="D205" s="16"/>
      <c r="E205" s="12"/>
      <c r="F205" s="12"/>
      <c r="G205" s="12"/>
      <c r="H205" s="12"/>
      <c r="I205" s="12"/>
      <c r="J205" s="12"/>
    </row>
    <row r="206" spans="1:10" ht="16" x14ac:dyDescent="0.35">
      <c r="A206" s="107" t="s">
        <v>242</v>
      </c>
      <c r="B206" s="108" t="s">
        <v>243</v>
      </c>
      <c r="C206" s="109"/>
      <c r="D206" s="109"/>
      <c r="E206" s="109"/>
      <c r="F206" s="110"/>
      <c r="G206" s="110"/>
      <c r="H206" s="110"/>
      <c r="I206" s="110"/>
      <c r="J206" s="110"/>
    </row>
    <row r="207" spans="1:10" ht="16" x14ac:dyDescent="0.35">
      <c r="A207" s="146" t="s">
        <v>242</v>
      </c>
      <c r="B207" s="115" t="s">
        <v>244</v>
      </c>
      <c r="C207" s="11" t="s">
        <v>94</v>
      </c>
      <c r="D207" s="16">
        <v>1</v>
      </c>
      <c r="E207" s="12"/>
      <c r="F207" s="13"/>
      <c r="G207" s="13"/>
      <c r="H207" s="13"/>
      <c r="I207" s="13"/>
      <c r="J207" s="13"/>
    </row>
    <row r="208" spans="1:10" ht="16" x14ac:dyDescent="0.35">
      <c r="A208" s="146" t="s">
        <v>242</v>
      </c>
      <c r="B208" s="115" t="s">
        <v>245</v>
      </c>
      <c r="C208" s="11" t="s">
        <v>94</v>
      </c>
      <c r="D208" s="16">
        <v>1</v>
      </c>
      <c r="E208" s="12"/>
      <c r="F208" s="13"/>
      <c r="G208" s="13"/>
      <c r="H208" s="13"/>
      <c r="I208" s="13"/>
      <c r="J208" s="13"/>
    </row>
    <row r="209" spans="1:10" ht="16" x14ac:dyDescent="0.35">
      <c r="A209" s="91"/>
      <c r="B209" s="134" t="s">
        <v>246</v>
      </c>
      <c r="C209" s="11"/>
      <c r="D209" s="135"/>
      <c r="E209" s="12"/>
      <c r="F209" s="88">
        <f>SUM(F207:F208)</f>
        <v>0</v>
      </c>
      <c r="G209" s="88">
        <f t="shared" ref="G209" si="27">$G$3*F209</f>
        <v>0</v>
      </c>
      <c r="H209" s="88">
        <f t="shared" ref="H209" si="28">F209+G209</f>
        <v>0</v>
      </c>
      <c r="I209" s="88">
        <f t="shared" ref="I209" si="29">$I$3*H209</f>
        <v>0</v>
      </c>
      <c r="J209" s="88">
        <f t="shared" ref="J209" si="30">I209+H209</f>
        <v>0</v>
      </c>
    </row>
    <row r="210" spans="1:10" ht="16" x14ac:dyDescent="0.35">
      <c r="A210" s="91"/>
      <c r="B210" s="150"/>
      <c r="C210" s="11"/>
      <c r="D210" s="16"/>
      <c r="E210" s="12"/>
      <c r="F210" s="12"/>
      <c r="G210" s="12"/>
      <c r="H210" s="12"/>
      <c r="I210" s="12"/>
      <c r="J210" s="12"/>
    </row>
    <row r="211" spans="1:10" ht="17.5" x14ac:dyDescent="0.35">
      <c r="A211" s="10"/>
      <c r="B211" s="9" t="s">
        <v>2</v>
      </c>
      <c r="C211" s="10"/>
      <c r="D211" s="10"/>
      <c r="E211" s="6"/>
      <c r="F211" s="6">
        <f>F27+F40+F67+F138+F185+F195+F204+F209</f>
        <v>0</v>
      </c>
      <c r="G211" s="6">
        <f t="shared" ref="G211" si="31">$G$3*F211</f>
        <v>0</v>
      </c>
      <c r="H211" s="6">
        <f t="shared" ref="H211" si="32">F211+G211</f>
        <v>0</v>
      </c>
      <c r="I211" s="6">
        <f t="shared" ref="I211" si="33">$I$3*H211</f>
        <v>0</v>
      </c>
      <c r="J211" s="6">
        <f t="shared" ref="J211" si="34">I211+H211</f>
        <v>0</v>
      </c>
    </row>
  </sheetData>
  <mergeCells count="2">
    <mergeCell ref="A3:F3"/>
    <mergeCell ref="A1:J1"/>
  </mergeCells>
  <phoneticPr fontId="2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B902-D494-4D60-8C7E-8991256168DF}">
  <dimension ref="A1:K157"/>
  <sheetViews>
    <sheetView zoomScale="85" zoomScaleNormal="85" workbookViewId="0">
      <selection activeCell="E136" sqref="E136"/>
    </sheetView>
  </sheetViews>
  <sheetFormatPr baseColWidth="10" defaultRowHeight="14.5" outlineLevelRow="1" x14ac:dyDescent="0.35"/>
  <cols>
    <col min="3" max="3" width="65.54296875" customWidth="1"/>
    <col min="4" max="4" width="11.453125"/>
    <col min="5" max="5" width="11.54296875" customWidth="1"/>
    <col min="6" max="6" width="11.54296875" bestFit="1" customWidth="1"/>
    <col min="7" max="7" width="17.90625" bestFit="1" customWidth="1"/>
    <col min="8" max="8" width="11.08984375" hidden="1" customWidth="1"/>
    <col min="9" max="10" width="12.1796875" hidden="1" customWidth="1"/>
    <col min="11" max="11" width="16.81640625" customWidth="1"/>
  </cols>
  <sheetData>
    <row r="1" spans="1:11" ht="16" x14ac:dyDescent="0.35">
      <c r="A1" s="1"/>
      <c r="B1" s="45"/>
      <c r="C1" s="3"/>
      <c r="D1" s="1"/>
      <c r="E1" s="1"/>
      <c r="F1" s="1"/>
      <c r="G1" s="1"/>
    </row>
    <row r="2" spans="1:11" ht="21" x14ac:dyDescent="0.35">
      <c r="A2" s="2"/>
      <c r="B2" s="217" t="s">
        <v>250</v>
      </c>
      <c r="C2" s="218"/>
      <c r="D2" s="218"/>
      <c r="E2" s="218"/>
      <c r="F2" s="218"/>
      <c r="G2" s="218"/>
      <c r="H2" s="218"/>
      <c r="I2" s="218"/>
      <c r="J2" s="218"/>
      <c r="K2" s="219"/>
    </row>
    <row r="3" spans="1:11" ht="52.5" x14ac:dyDescent="0.35">
      <c r="A3" s="2"/>
      <c r="B3" s="74" t="s">
        <v>38</v>
      </c>
      <c r="C3" s="94" t="s">
        <v>46</v>
      </c>
      <c r="D3" s="74" t="s">
        <v>0</v>
      </c>
      <c r="E3" s="95" t="s">
        <v>45</v>
      </c>
      <c r="F3" s="75" t="s">
        <v>1</v>
      </c>
      <c r="G3" s="75" t="s">
        <v>51</v>
      </c>
      <c r="H3" s="96" t="s">
        <v>437</v>
      </c>
      <c r="I3" s="187" t="s">
        <v>436</v>
      </c>
      <c r="J3" s="187" t="s">
        <v>438</v>
      </c>
      <c r="K3" s="187" t="s">
        <v>435</v>
      </c>
    </row>
    <row r="4" spans="1:11" ht="16" x14ac:dyDescent="0.35">
      <c r="A4" s="1"/>
      <c r="B4" s="45"/>
      <c r="C4" s="3"/>
      <c r="D4" s="1"/>
      <c r="E4" s="1"/>
      <c r="F4" s="1"/>
      <c r="G4" s="1"/>
      <c r="H4" s="179">
        <v>0.2</v>
      </c>
      <c r="I4" s="180"/>
      <c r="J4" s="180">
        <v>0.12</v>
      </c>
      <c r="K4" s="181"/>
    </row>
    <row r="5" spans="1:11" s="5" customFormat="1" ht="14.5" customHeight="1" outlineLevel="1" x14ac:dyDescent="0.35">
      <c r="B5" s="107" t="s">
        <v>57</v>
      </c>
      <c r="C5" s="108" t="s">
        <v>21</v>
      </c>
      <c r="D5" s="109"/>
      <c r="E5" s="109"/>
      <c r="F5" s="109"/>
      <c r="G5" s="110"/>
      <c r="H5" s="110"/>
      <c r="I5" s="110"/>
      <c r="J5" s="110"/>
      <c r="K5" s="110"/>
    </row>
    <row r="6" spans="1:11" ht="17.5" x14ac:dyDescent="0.35">
      <c r="B6" s="57" t="s">
        <v>367</v>
      </c>
      <c r="C6" s="111" t="s">
        <v>361</v>
      </c>
      <c r="D6" s="112"/>
      <c r="E6" s="112"/>
      <c r="F6" s="112"/>
      <c r="G6" s="113"/>
      <c r="H6" s="113"/>
      <c r="I6" s="113"/>
      <c r="J6" s="113"/>
      <c r="K6" s="113"/>
    </row>
    <row r="7" spans="1:11" ht="16" x14ac:dyDescent="0.35">
      <c r="B7" s="116" t="s">
        <v>367</v>
      </c>
      <c r="C7" s="115" t="s">
        <v>247</v>
      </c>
      <c r="D7" s="11" t="s">
        <v>341</v>
      </c>
      <c r="E7" s="16">
        <v>1</v>
      </c>
      <c r="F7" s="12"/>
      <c r="G7" s="13"/>
      <c r="H7" s="13"/>
      <c r="I7" s="13"/>
      <c r="J7" s="13"/>
      <c r="K7" s="13"/>
    </row>
    <row r="8" spans="1:11" ht="16" x14ac:dyDescent="0.35">
      <c r="B8" s="116" t="s">
        <v>367</v>
      </c>
      <c r="C8" s="115" t="s">
        <v>249</v>
      </c>
      <c r="D8" s="11" t="s">
        <v>341</v>
      </c>
      <c r="E8" s="16">
        <v>1</v>
      </c>
      <c r="F8" s="12"/>
      <c r="G8" s="13"/>
      <c r="H8" s="13"/>
      <c r="I8" s="13"/>
      <c r="J8" s="13"/>
      <c r="K8" s="13"/>
    </row>
    <row r="9" spans="1:11" ht="16" x14ac:dyDescent="0.35">
      <c r="B9" s="162"/>
      <c r="C9" s="163"/>
      <c r="D9" s="67"/>
      <c r="E9" s="164"/>
      <c r="F9" s="18"/>
      <c r="G9" s="51"/>
      <c r="H9" s="51"/>
      <c r="I9" s="51"/>
      <c r="J9" s="51"/>
      <c r="K9" s="51"/>
    </row>
    <row r="10" spans="1:11" ht="17.5" x14ac:dyDescent="0.35">
      <c r="B10" s="57" t="s">
        <v>368</v>
      </c>
      <c r="C10" s="111" t="s">
        <v>351</v>
      </c>
      <c r="D10" s="112"/>
      <c r="E10" s="112"/>
      <c r="F10" s="112"/>
      <c r="G10" s="113"/>
      <c r="H10" s="113"/>
      <c r="I10" s="113"/>
      <c r="J10" s="113"/>
      <c r="K10" s="113"/>
    </row>
    <row r="11" spans="1:11" ht="16" x14ac:dyDescent="0.35">
      <c r="B11" s="146" t="s">
        <v>368</v>
      </c>
      <c r="C11" s="115" t="s">
        <v>342</v>
      </c>
      <c r="D11" s="11" t="s">
        <v>9</v>
      </c>
      <c r="E11" s="16">
        <v>2</v>
      </c>
      <c r="F11" s="12"/>
      <c r="G11" s="13"/>
      <c r="H11" s="13"/>
      <c r="I11" s="13"/>
      <c r="J11" s="13"/>
      <c r="K11" s="13"/>
    </row>
    <row r="12" spans="1:11" ht="16" x14ac:dyDescent="0.35">
      <c r="B12" s="146" t="s">
        <v>368</v>
      </c>
      <c r="C12" s="115" t="s">
        <v>340</v>
      </c>
      <c r="D12" s="11" t="s">
        <v>9</v>
      </c>
      <c r="E12" s="16">
        <v>2</v>
      </c>
      <c r="F12" s="12"/>
      <c r="G12" s="13"/>
      <c r="H12" s="13"/>
      <c r="I12" s="13"/>
      <c r="J12" s="13"/>
      <c r="K12" s="13"/>
    </row>
    <row r="13" spans="1:11" ht="16" x14ac:dyDescent="0.35">
      <c r="B13" s="146" t="s">
        <v>368</v>
      </c>
      <c r="C13" s="115" t="s">
        <v>24</v>
      </c>
      <c r="D13" s="11" t="s">
        <v>50</v>
      </c>
      <c r="E13" s="16">
        <v>1</v>
      </c>
      <c r="F13" s="12"/>
      <c r="G13" s="13"/>
      <c r="H13" s="13"/>
      <c r="I13" s="13"/>
      <c r="J13" s="13"/>
      <c r="K13" s="13"/>
    </row>
    <row r="14" spans="1:11" ht="16" x14ac:dyDescent="0.35">
      <c r="B14" s="146" t="s">
        <v>368</v>
      </c>
      <c r="C14" s="115" t="s">
        <v>462</v>
      </c>
      <c r="D14" s="11" t="s">
        <v>341</v>
      </c>
      <c r="E14" s="16">
        <v>1</v>
      </c>
      <c r="F14" s="12"/>
      <c r="G14" s="13"/>
      <c r="H14" s="13"/>
      <c r="I14" s="13"/>
      <c r="J14" s="13"/>
      <c r="K14" s="13"/>
    </row>
    <row r="15" spans="1:11" ht="16" x14ac:dyDescent="0.35">
      <c r="A15" s="45"/>
      <c r="B15" s="120"/>
      <c r="C15" s="121" t="s">
        <v>447</v>
      </c>
      <c r="D15" s="54"/>
      <c r="E15" s="122"/>
      <c r="F15" s="116"/>
      <c r="G15" s="123">
        <f>SUM(G11:G14,G7:G8)</f>
        <v>0</v>
      </c>
      <c r="H15" s="88">
        <f>SUM(H6:H14)</f>
        <v>0</v>
      </c>
      <c r="I15" s="88">
        <f>SUM(I6:I14)</f>
        <v>0</v>
      </c>
      <c r="J15" s="88">
        <f>SUM(J6:J14)</f>
        <v>0</v>
      </c>
      <c r="K15" s="88">
        <f>SUM(K6:K14)</f>
        <v>0</v>
      </c>
    </row>
    <row r="16" spans="1:11" ht="16" x14ac:dyDescent="0.35">
      <c r="B16" s="162"/>
      <c r="C16" s="163"/>
      <c r="D16" s="67"/>
      <c r="E16" s="164"/>
      <c r="F16" s="18"/>
      <c r="G16" s="51"/>
      <c r="H16" s="51"/>
      <c r="I16" s="51"/>
      <c r="J16" s="51"/>
      <c r="K16" s="51"/>
    </row>
    <row r="17" spans="1:11" ht="16" x14ac:dyDescent="0.35">
      <c r="A17" s="45"/>
      <c r="B17" s="107" t="s">
        <v>37</v>
      </c>
      <c r="C17" s="108" t="s">
        <v>251</v>
      </c>
      <c r="D17" s="109"/>
      <c r="E17" s="109"/>
      <c r="F17" s="109"/>
      <c r="G17" s="110"/>
      <c r="H17" s="110"/>
      <c r="I17" s="110"/>
      <c r="J17" s="110"/>
      <c r="K17" s="110"/>
    </row>
    <row r="18" spans="1:11" ht="17.5" x14ac:dyDescent="0.35">
      <c r="A18" s="1"/>
      <c r="B18" s="57" t="s">
        <v>386</v>
      </c>
      <c r="C18" s="111" t="s">
        <v>252</v>
      </c>
      <c r="D18" s="112"/>
      <c r="E18" s="112"/>
      <c r="F18" s="112"/>
      <c r="G18" s="113"/>
      <c r="H18" s="113"/>
      <c r="I18" s="113"/>
      <c r="J18" s="113"/>
      <c r="K18" s="113"/>
    </row>
    <row r="19" spans="1:11" ht="16" x14ac:dyDescent="0.35">
      <c r="A19" s="1"/>
      <c r="B19" s="146" t="s">
        <v>386</v>
      </c>
      <c r="C19" s="115" t="s">
        <v>253</v>
      </c>
      <c r="D19" s="11" t="s">
        <v>50</v>
      </c>
      <c r="E19" s="16">
        <v>1</v>
      </c>
      <c r="F19" s="12"/>
      <c r="G19" s="13"/>
      <c r="H19" s="13"/>
      <c r="I19" s="13"/>
      <c r="J19" s="13"/>
      <c r="K19" s="13"/>
    </row>
    <row r="20" spans="1:11" ht="16" x14ac:dyDescent="0.35">
      <c r="A20" s="1"/>
      <c r="B20" s="146" t="s">
        <v>386</v>
      </c>
      <c r="C20" s="115" t="s">
        <v>254</v>
      </c>
      <c r="D20" s="11" t="s">
        <v>341</v>
      </c>
      <c r="E20" s="16">
        <v>1</v>
      </c>
      <c r="F20" s="12"/>
      <c r="G20" s="13"/>
      <c r="H20" s="13"/>
      <c r="I20" s="13"/>
      <c r="J20" s="13"/>
      <c r="K20" s="13"/>
    </row>
    <row r="21" spans="1:11" ht="16" x14ac:dyDescent="0.35">
      <c r="A21" s="1"/>
      <c r="B21" s="146" t="s">
        <v>386</v>
      </c>
      <c r="C21" s="115" t="s">
        <v>255</v>
      </c>
      <c r="D21" s="11" t="s">
        <v>9</v>
      </c>
      <c r="E21" s="16">
        <v>4</v>
      </c>
      <c r="F21" s="12"/>
      <c r="G21" s="13"/>
      <c r="H21" s="13"/>
      <c r="I21" s="13"/>
      <c r="J21" s="13"/>
      <c r="K21" s="13"/>
    </row>
    <row r="22" spans="1:11" ht="16" x14ac:dyDescent="0.35">
      <c r="A22" s="1"/>
      <c r="B22" s="91"/>
      <c r="C22" s="134" t="s">
        <v>256</v>
      </c>
      <c r="D22" s="11"/>
      <c r="E22" s="135"/>
      <c r="F22" s="12"/>
      <c r="G22" s="88">
        <f>SUM(G19:G21)</f>
        <v>0</v>
      </c>
      <c r="H22" s="88">
        <f t="shared" ref="H22:H60" si="0">$H$4*G22</f>
        <v>0</v>
      </c>
      <c r="I22" s="88">
        <f t="shared" ref="I22:I60" si="1">G22+H22</f>
        <v>0</v>
      </c>
      <c r="J22" s="88">
        <f t="shared" ref="J22:J60" si="2">$J$4*I22</f>
        <v>0</v>
      </c>
      <c r="K22" s="88">
        <f t="shared" ref="K22:K60" si="3">J22+I22</f>
        <v>0</v>
      </c>
    </row>
    <row r="23" spans="1:11" ht="16" x14ac:dyDescent="0.35">
      <c r="A23" s="1"/>
      <c r="B23" s="45"/>
      <c r="C23" s="124"/>
      <c r="D23" s="11"/>
      <c r="E23" s="16"/>
      <c r="F23" s="12"/>
      <c r="G23" s="12"/>
      <c r="H23" s="12"/>
      <c r="I23" s="12"/>
      <c r="J23" s="12"/>
      <c r="K23" s="12"/>
    </row>
    <row r="24" spans="1:11" ht="17.5" x14ac:dyDescent="0.35">
      <c r="A24" s="1"/>
      <c r="B24" s="57" t="s">
        <v>387</v>
      </c>
      <c r="C24" s="111" t="s">
        <v>257</v>
      </c>
      <c r="D24" s="112"/>
      <c r="E24" s="112"/>
      <c r="F24" s="112"/>
      <c r="G24" s="113"/>
      <c r="H24" s="113"/>
      <c r="I24" s="113"/>
      <c r="J24" s="113"/>
      <c r="K24" s="113"/>
    </row>
    <row r="25" spans="1:11" ht="16" x14ac:dyDescent="0.35">
      <c r="A25" s="1"/>
      <c r="B25" s="146" t="s">
        <v>387</v>
      </c>
      <c r="C25" s="115" t="s">
        <v>258</v>
      </c>
      <c r="D25" s="11" t="s">
        <v>10</v>
      </c>
      <c r="E25" s="16">
        <v>25</v>
      </c>
      <c r="F25" s="12"/>
      <c r="G25" s="13"/>
      <c r="H25" s="13"/>
      <c r="I25" s="13"/>
      <c r="J25" s="13"/>
      <c r="K25" s="13"/>
    </row>
    <row r="26" spans="1:11" ht="16" x14ac:dyDescent="0.35">
      <c r="A26" s="1"/>
      <c r="B26" s="146" t="s">
        <v>387</v>
      </c>
      <c r="C26" s="115" t="s">
        <v>259</v>
      </c>
      <c r="D26" s="11" t="s">
        <v>9</v>
      </c>
      <c r="E26" s="16">
        <v>1</v>
      </c>
      <c r="F26" s="12"/>
      <c r="G26" s="13"/>
      <c r="H26" s="13"/>
      <c r="I26" s="13"/>
      <c r="J26" s="13"/>
      <c r="K26" s="13"/>
    </row>
    <row r="27" spans="1:11" ht="16" x14ac:dyDescent="0.35">
      <c r="A27" s="1"/>
      <c r="B27" s="146" t="s">
        <v>387</v>
      </c>
      <c r="C27" s="115" t="s">
        <v>260</v>
      </c>
      <c r="D27" s="11" t="s">
        <v>9</v>
      </c>
      <c r="E27" s="16">
        <v>1</v>
      </c>
      <c r="F27" s="12"/>
      <c r="G27" s="13"/>
      <c r="H27" s="13"/>
      <c r="I27" s="13"/>
      <c r="J27" s="13"/>
      <c r="K27" s="13"/>
    </row>
    <row r="28" spans="1:11" ht="16" x14ac:dyDescent="0.35">
      <c r="A28" s="1"/>
      <c r="B28" s="146" t="s">
        <v>387</v>
      </c>
      <c r="C28" s="115" t="s">
        <v>261</v>
      </c>
      <c r="D28" s="11" t="s">
        <v>9</v>
      </c>
      <c r="E28" s="16">
        <v>1</v>
      </c>
      <c r="F28" s="12"/>
      <c r="G28" s="13"/>
      <c r="H28" s="13"/>
      <c r="I28" s="13"/>
      <c r="J28" s="13"/>
      <c r="K28" s="13"/>
    </row>
    <row r="29" spans="1:11" ht="16" x14ac:dyDescent="0.35">
      <c r="A29" s="1"/>
      <c r="B29" s="146" t="s">
        <v>387</v>
      </c>
      <c r="C29" s="115" t="s">
        <v>262</v>
      </c>
      <c r="D29" s="11" t="s">
        <v>10</v>
      </c>
      <c r="E29" s="16">
        <v>50</v>
      </c>
      <c r="F29" s="12"/>
      <c r="G29" s="13"/>
      <c r="H29" s="13"/>
      <c r="I29" s="13"/>
      <c r="J29" s="13"/>
      <c r="K29" s="13"/>
    </row>
    <row r="30" spans="1:11" ht="16" x14ac:dyDescent="0.35">
      <c r="A30" s="1"/>
      <c r="B30" s="91"/>
      <c r="C30" s="134" t="s">
        <v>442</v>
      </c>
      <c r="D30" s="11"/>
      <c r="E30" s="135"/>
      <c r="F30" s="12"/>
      <c r="G30" s="88">
        <f>SUM(G25:G29)</f>
        <v>0</v>
      </c>
      <c r="H30" s="88">
        <f t="shared" si="0"/>
        <v>0</v>
      </c>
      <c r="I30" s="88">
        <f t="shared" si="1"/>
        <v>0</v>
      </c>
      <c r="J30" s="88">
        <f t="shared" si="2"/>
        <v>0</v>
      </c>
      <c r="K30" s="88">
        <f t="shared" si="3"/>
        <v>0</v>
      </c>
    </row>
    <row r="31" spans="1:11" ht="16" x14ac:dyDescent="0.35">
      <c r="A31" s="1"/>
      <c r="B31" s="91"/>
      <c r="C31" s="136"/>
      <c r="D31" s="11"/>
      <c r="E31" s="16"/>
      <c r="F31" s="12"/>
      <c r="G31" s="12"/>
      <c r="H31" s="12"/>
      <c r="I31" s="12"/>
      <c r="J31" s="12"/>
      <c r="K31" s="12"/>
    </row>
    <row r="32" spans="1:11" ht="17.5" x14ac:dyDescent="0.35">
      <c r="A32" s="1"/>
      <c r="B32" s="57" t="s">
        <v>388</v>
      </c>
      <c r="C32" s="111" t="s">
        <v>263</v>
      </c>
      <c r="D32" s="112"/>
      <c r="E32" s="112"/>
      <c r="F32" s="112"/>
      <c r="G32" s="113"/>
      <c r="H32" s="113"/>
      <c r="I32" s="113"/>
      <c r="J32" s="113"/>
      <c r="K32" s="113"/>
    </row>
    <row r="33" spans="1:11" ht="16" x14ac:dyDescent="0.35">
      <c r="A33" s="1"/>
      <c r="B33" s="146" t="s">
        <v>388</v>
      </c>
      <c r="C33" s="115" t="s">
        <v>264</v>
      </c>
      <c r="D33" s="11" t="s">
        <v>9</v>
      </c>
      <c r="E33" s="16">
        <v>1</v>
      </c>
      <c r="F33" s="12"/>
      <c r="G33" s="13"/>
      <c r="H33" s="13"/>
      <c r="I33" s="13"/>
      <c r="J33" s="13"/>
      <c r="K33" s="13"/>
    </row>
    <row r="34" spans="1:11" ht="16" x14ac:dyDescent="0.35">
      <c r="A34" s="1"/>
      <c r="B34" s="146" t="s">
        <v>388</v>
      </c>
      <c r="C34" s="115" t="s">
        <v>265</v>
      </c>
      <c r="D34" s="11" t="s">
        <v>9</v>
      </c>
      <c r="E34" s="16">
        <v>1</v>
      </c>
      <c r="F34" s="12"/>
      <c r="G34" s="13"/>
      <c r="H34" s="13"/>
      <c r="I34" s="13"/>
      <c r="J34" s="13"/>
      <c r="K34" s="13"/>
    </row>
    <row r="35" spans="1:11" ht="16" x14ac:dyDescent="0.35">
      <c r="A35" s="1"/>
      <c r="B35" s="146" t="s">
        <v>388</v>
      </c>
      <c r="C35" s="115" t="s">
        <v>262</v>
      </c>
      <c r="D35" s="11" t="s">
        <v>10</v>
      </c>
      <c r="E35" s="16">
        <v>50</v>
      </c>
      <c r="F35" s="12"/>
      <c r="G35" s="13"/>
      <c r="H35" s="13"/>
      <c r="I35" s="13"/>
      <c r="J35" s="13"/>
      <c r="K35" s="13"/>
    </row>
    <row r="36" spans="1:11" ht="16" x14ac:dyDescent="0.35">
      <c r="A36" s="1"/>
      <c r="B36" s="91"/>
      <c r="C36" s="134" t="s">
        <v>441</v>
      </c>
      <c r="D36" s="11"/>
      <c r="E36" s="135"/>
      <c r="F36" s="12"/>
      <c r="G36" s="88">
        <f>SUM(G33:G35)</f>
        <v>0</v>
      </c>
      <c r="H36" s="88">
        <f t="shared" si="0"/>
        <v>0</v>
      </c>
      <c r="I36" s="88">
        <f t="shared" si="1"/>
        <v>0</v>
      </c>
      <c r="J36" s="88">
        <f t="shared" si="2"/>
        <v>0</v>
      </c>
      <c r="K36" s="88">
        <f t="shared" si="3"/>
        <v>0</v>
      </c>
    </row>
    <row r="37" spans="1:11" ht="16" x14ac:dyDescent="0.35">
      <c r="A37" s="1"/>
      <c r="B37" s="91"/>
      <c r="C37" s="136"/>
      <c r="D37" s="11"/>
      <c r="E37" s="16"/>
      <c r="F37" s="12"/>
      <c r="G37" s="12"/>
      <c r="H37" s="12"/>
      <c r="I37" s="12"/>
      <c r="J37" s="12"/>
      <c r="K37" s="12"/>
    </row>
    <row r="38" spans="1:11" ht="17.5" x14ac:dyDescent="0.35">
      <c r="A38" s="1"/>
      <c r="B38" s="57" t="s">
        <v>389</v>
      </c>
      <c r="C38" s="111" t="s">
        <v>266</v>
      </c>
      <c r="D38" s="112"/>
      <c r="E38" s="112"/>
      <c r="F38" s="112"/>
      <c r="G38" s="113"/>
      <c r="H38" s="113"/>
      <c r="I38" s="113"/>
      <c r="J38" s="113"/>
      <c r="K38" s="113"/>
    </row>
    <row r="39" spans="1:11" ht="16" x14ac:dyDescent="0.35">
      <c r="A39" s="1"/>
      <c r="B39" s="146" t="s">
        <v>389</v>
      </c>
      <c r="C39" s="115" t="s">
        <v>267</v>
      </c>
      <c r="D39" s="11" t="s">
        <v>10</v>
      </c>
      <c r="E39" s="16">
        <v>15</v>
      </c>
      <c r="F39" s="12"/>
      <c r="G39" s="13"/>
      <c r="H39" s="13"/>
      <c r="I39" s="13"/>
      <c r="J39" s="13"/>
      <c r="K39" s="13"/>
    </row>
    <row r="40" spans="1:11" ht="16" x14ac:dyDescent="0.35">
      <c r="A40" s="1"/>
      <c r="B40" s="146" t="s">
        <v>389</v>
      </c>
      <c r="C40" s="115" t="s">
        <v>260</v>
      </c>
      <c r="D40" s="11" t="s">
        <v>9</v>
      </c>
      <c r="E40" s="16">
        <v>2</v>
      </c>
      <c r="F40" s="12"/>
      <c r="G40" s="13"/>
      <c r="H40" s="13"/>
      <c r="I40" s="13"/>
      <c r="J40" s="13"/>
      <c r="K40" s="13"/>
    </row>
    <row r="41" spans="1:11" ht="16" x14ac:dyDescent="0.35">
      <c r="A41" s="1"/>
      <c r="B41" s="146" t="s">
        <v>389</v>
      </c>
      <c r="C41" s="115" t="s">
        <v>264</v>
      </c>
      <c r="D41" s="11" t="s">
        <v>9</v>
      </c>
      <c r="E41" s="16">
        <v>1</v>
      </c>
      <c r="F41" s="12"/>
      <c r="G41" s="13"/>
      <c r="H41" s="13"/>
      <c r="I41" s="13"/>
      <c r="J41" s="13"/>
      <c r="K41" s="13"/>
    </row>
    <row r="42" spans="1:11" ht="16" x14ac:dyDescent="0.35">
      <c r="A42" s="1"/>
      <c r="B42" s="146" t="s">
        <v>389</v>
      </c>
      <c r="C42" s="115" t="s">
        <v>268</v>
      </c>
      <c r="D42" s="11" t="s">
        <v>9</v>
      </c>
      <c r="E42" s="16">
        <v>4</v>
      </c>
      <c r="F42" s="12"/>
      <c r="G42" s="13"/>
      <c r="H42" s="13"/>
      <c r="I42" s="13"/>
      <c r="J42" s="13"/>
      <c r="K42" s="13"/>
    </row>
    <row r="43" spans="1:11" ht="16" x14ac:dyDescent="0.35">
      <c r="A43" s="1"/>
      <c r="B43" s="146" t="s">
        <v>389</v>
      </c>
      <c r="C43" s="115" t="s">
        <v>269</v>
      </c>
      <c r="D43" s="11" t="s">
        <v>9</v>
      </c>
      <c r="E43" s="16">
        <v>14</v>
      </c>
      <c r="F43" s="12"/>
      <c r="G43" s="13"/>
      <c r="H43" s="13"/>
      <c r="I43" s="13"/>
      <c r="J43" s="13"/>
      <c r="K43" s="13"/>
    </row>
    <row r="44" spans="1:11" ht="16" x14ac:dyDescent="0.35">
      <c r="A44" s="1"/>
      <c r="B44" s="146" t="s">
        <v>389</v>
      </c>
      <c r="C44" s="115" t="s">
        <v>270</v>
      </c>
      <c r="D44" s="11" t="s">
        <v>9</v>
      </c>
      <c r="E44" s="16">
        <v>6</v>
      </c>
      <c r="F44" s="12"/>
      <c r="G44" s="13"/>
      <c r="H44" s="13"/>
      <c r="I44" s="13"/>
      <c r="J44" s="13"/>
      <c r="K44" s="13"/>
    </row>
    <row r="45" spans="1:11" ht="16" x14ac:dyDescent="0.35">
      <c r="A45" s="1"/>
      <c r="B45" s="146" t="s">
        <v>389</v>
      </c>
      <c r="C45" s="115" t="s">
        <v>271</v>
      </c>
      <c r="D45" s="11" t="s">
        <v>9</v>
      </c>
      <c r="E45" s="16">
        <v>1</v>
      </c>
      <c r="F45" s="12"/>
      <c r="G45" s="13"/>
      <c r="H45" s="13"/>
      <c r="I45" s="13"/>
      <c r="J45" s="13"/>
      <c r="K45" s="13"/>
    </row>
    <row r="46" spans="1:11" ht="16" x14ac:dyDescent="0.35">
      <c r="A46" s="1"/>
      <c r="B46" s="146" t="s">
        <v>389</v>
      </c>
      <c r="C46" s="115" t="s">
        <v>359</v>
      </c>
      <c r="D46" s="11" t="s">
        <v>10</v>
      </c>
      <c r="E46" s="16">
        <v>15</v>
      </c>
      <c r="F46" s="12"/>
      <c r="G46" s="13"/>
      <c r="H46" s="13"/>
      <c r="I46" s="13"/>
      <c r="J46" s="13"/>
      <c r="K46" s="13"/>
    </row>
    <row r="47" spans="1:11" ht="16" x14ac:dyDescent="0.35">
      <c r="A47" s="1"/>
      <c r="B47" s="146" t="s">
        <v>389</v>
      </c>
      <c r="C47" s="115" t="s">
        <v>272</v>
      </c>
      <c r="D47" s="11" t="s">
        <v>10</v>
      </c>
      <c r="E47" s="16">
        <v>18</v>
      </c>
      <c r="F47" s="12"/>
      <c r="G47" s="13"/>
      <c r="H47" s="13"/>
      <c r="I47" s="13"/>
      <c r="J47" s="13"/>
      <c r="K47" s="13"/>
    </row>
    <row r="48" spans="1:11" ht="16" x14ac:dyDescent="0.35">
      <c r="A48" s="1"/>
      <c r="B48" s="146" t="s">
        <v>389</v>
      </c>
      <c r="C48" s="115" t="s">
        <v>262</v>
      </c>
      <c r="D48" s="11" t="s">
        <v>10</v>
      </c>
      <c r="E48" s="16">
        <v>150</v>
      </c>
      <c r="F48" s="12"/>
      <c r="G48" s="13"/>
      <c r="H48" s="13"/>
      <c r="I48" s="13"/>
      <c r="J48" s="13"/>
      <c r="K48" s="13"/>
    </row>
    <row r="49" spans="1:11" ht="16" x14ac:dyDescent="0.35">
      <c r="A49" s="1"/>
      <c r="B49" s="91"/>
      <c r="C49" s="134" t="s">
        <v>440</v>
      </c>
      <c r="D49" s="11"/>
      <c r="E49" s="135"/>
      <c r="F49" s="12"/>
      <c r="G49" s="88">
        <f>SUM(G39:G48)</f>
        <v>0</v>
      </c>
      <c r="H49" s="88">
        <f t="shared" si="0"/>
        <v>0</v>
      </c>
      <c r="I49" s="88">
        <f t="shared" si="1"/>
        <v>0</v>
      </c>
      <c r="J49" s="88">
        <f t="shared" si="2"/>
        <v>0</v>
      </c>
      <c r="K49" s="88">
        <f t="shared" si="3"/>
        <v>0</v>
      </c>
    </row>
    <row r="50" spans="1:11" ht="16" x14ac:dyDescent="0.35">
      <c r="A50" s="1"/>
      <c r="B50" s="91"/>
      <c r="C50" s="124"/>
      <c r="D50" s="11"/>
      <c r="E50" s="16"/>
      <c r="F50" s="12"/>
      <c r="G50" s="12"/>
      <c r="H50" s="12"/>
      <c r="I50" s="12"/>
      <c r="J50" s="12"/>
      <c r="K50" s="12"/>
    </row>
    <row r="51" spans="1:11" ht="17.5" x14ac:dyDescent="0.35">
      <c r="A51" s="1"/>
      <c r="B51" s="57" t="s">
        <v>390</v>
      </c>
      <c r="C51" s="111" t="s">
        <v>273</v>
      </c>
      <c r="D51" s="112"/>
      <c r="E51" s="112"/>
      <c r="F51" s="112"/>
      <c r="G51" s="113"/>
      <c r="H51" s="113"/>
      <c r="I51" s="113"/>
      <c r="J51" s="113"/>
      <c r="K51" s="113"/>
    </row>
    <row r="52" spans="1:11" ht="16" x14ac:dyDescent="0.35">
      <c r="A52" s="1"/>
      <c r="B52" s="146" t="s">
        <v>390</v>
      </c>
      <c r="C52" s="115" t="s">
        <v>267</v>
      </c>
      <c r="D52" s="11" t="s">
        <v>9</v>
      </c>
      <c r="E52" s="16">
        <v>12</v>
      </c>
      <c r="F52" s="12"/>
      <c r="G52" s="13"/>
      <c r="H52" s="13"/>
      <c r="I52" s="13"/>
      <c r="J52" s="13"/>
      <c r="K52" s="13"/>
    </row>
    <row r="53" spans="1:11" ht="16" x14ac:dyDescent="0.35">
      <c r="A53" s="1"/>
      <c r="B53" s="146" t="s">
        <v>390</v>
      </c>
      <c r="C53" s="115" t="s">
        <v>274</v>
      </c>
      <c r="D53" s="11" t="s">
        <v>9</v>
      </c>
      <c r="E53" s="16">
        <v>1</v>
      </c>
      <c r="F53" s="12"/>
      <c r="G53" s="13"/>
      <c r="H53" s="13"/>
      <c r="I53" s="13"/>
      <c r="J53" s="13"/>
      <c r="K53" s="13"/>
    </row>
    <row r="54" spans="1:11" ht="16" x14ac:dyDescent="0.35">
      <c r="A54" s="1"/>
      <c r="B54" s="146" t="s">
        <v>390</v>
      </c>
      <c r="C54" s="115" t="s">
        <v>264</v>
      </c>
      <c r="D54" s="11" t="s">
        <v>9</v>
      </c>
      <c r="E54" s="16">
        <v>1</v>
      </c>
      <c r="F54" s="12"/>
      <c r="G54" s="13"/>
      <c r="H54" s="13"/>
      <c r="I54" s="13"/>
      <c r="J54" s="13"/>
      <c r="K54" s="13"/>
    </row>
    <row r="55" spans="1:11" ht="16" x14ac:dyDescent="0.35">
      <c r="A55" s="1"/>
      <c r="B55" s="146" t="s">
        <v>390</v>
      </c>
      <c r="C55" s="115" t="s">
        <v>275</v>
      </c>
      <c r="D55" s="11" t="s">
        <v>9</v>
      </c>
      <c r="E55" s="16">
        <v>4</v>
      </c>
      <c r="F55" s="12"/>
      <c r="G55" s="13"/>
      <c r="H55" s="13"/>
      <c r="I55" s="13"/>
      <c r="J55" s="13"/>
      <c r="K55" s="13"/>
    </row>
    <row r="56" spans="1:11" ht="16" x14ac:dyDescent="0.35">
      <c r="A56" s="1"/>
      <c r="B56" s="146" t="s">
        <v>390</v>
      </c>
      <c r="C56" s="115" t="s">
        <v>269</v>
      </c>
      <c r="D56" s="11" t="s">
        <v>9</v>
      </c>
      <c r="E56" s="16">
        <v>8</v>
      </c>
      <c r="F56" s="12"/>
      <c r="G56" s="13"/>
      <c r="H56" s="13"/>
      <c r="I56" s="13"/>
      <c r="J56" s="13"/>
      <c r="K56" s="13"/>
    </row>
    <row r="57" spans="1:11" ht="16" x14ac:dyDescent="0.35">
      <c r="A57" s="1"/>
      <c r="B57" s="146" t="s">
        <v>390</v>
      </c>
      <c r="C57" s="115" t="s">
        <v>270</v>
      </c>
      <c r="D57" s="11" t="s">
        <v>9</v>
      </c>
      <c r="E57" s="16">
        <v>3</v>
      </c>
      <c r="F57" s="12"/>
      <c r="G57" s="13"/>
      <c r="H57" s="13"/>
      <c r="I57" s="13"/>
      <c r="J57" s="13"/>
      <c r="K57" s="13"/>
    </row>
    <row r="58" spans="1:11" ht="16" x14ac:dyDescent="0.35">
      <c r="A58" s="1"/>
      <c r="B58" s="146" t="s">
        <v>390</v>
      </c>
      <c r="C58" s="115" t="s">
        <v>276</v>
      </c>
      <c r="D58" s="11" t="s">
        <v>10</v>
      </c>
      <c r="E58" s="16">
        <v>26</v>
      </c>
      <c r="F58" s="12"/>
      <c r="G58" s="13"/>
      <c r="H58" s="13"/>
      <c r="I58" s="13"/>
      <c r="J58" s="13"/>
      <c r="K58" s="13"/>
    </row>
    <row r="59" spans="1:11" ht="16" x14ac:dyDescent="0.35">
      <c r="A59" s="1"/>
      <c r="B59" s="146" t="s">
        <v>390</v>
      </c>
      <c r="C59" s="115" t="s">
        <v>262</v>
      </c>
      <c r="D59" s="11" t="s">
        <v>10</v>
      </c>
      <c r="E59" s="16">
        <v>150</v>
      </c>
      <c r="F59" s="12"/>
      <c r="G59" s="13"/>
      <c r="H59" s="13"/>
      <c r="I59" s="13"/>
      <c r="J59" s="13"/>
      <c r="K59" s="13"/>
    </row>
    <row r="60" spans="1:11" ht="16" x14ac:dyDescent="0.35">
      <c r="A60" s="1"/>
      <c r="B60" s="91"/>
      <c r="C60" s="134" t="s">
        <v>439</v>
      </c>
      <c r="D60" s="11"/>
      <c r="E60" s="135"/>
      <c r="F60" s="12"/>
      <c r="G60" s="88">
        <f>SUM(G52:G59)</f>
        <v>0</v>
      </c>
      <c r="H60" s="88">
        <f t="shared" si="0"/>
        <v>0</v>
      </c>
      <c r="I60" s="88">
        <f t="shared" si="1"/>
        <v>0</v>
      </c>
      <c r="J60" s="88">
        <f t="shared" si="2"/>
        <v>0</v>
      </c>
      <c r="K60" s="88">
        <f t="shared" si="3"/>
        <v>0</v>
      </c>
    </row>
    <row r="61" spans="1:11" ht="16" x14ac:dyDescent="0.35">
      <c r="A61" s="1"/>
      <c r="B61" s="91"/>
      <c r="C61" s="124"/>
      <c r="D61" s="11"/>
      <c r="E61" s="16"/>
      <c r="F61" s="12"/>
      <c r="G61" s="12"/>
      <c r="H61" s="12"/>
      <c r="I61" s="12"/>
      <c r="J61" s="12"/>
      <c r="K61" s="12"/>
    </row>
    <row r="62" spans="1:11" ht="17.5" x14ac:dyDescent="0.35">
      <c r="A62" s="1"/>
      <c r="B62" s="57" t="s">
        <v>391</v>
      </c>
      <c r="C62" s="111" t="s">
        <v>277</v>
      </c>
      <c r="D62" s="112"/>
      <c r="E62" s="112"/>
      <c r="F62" s="112"/>
      <c r="G62" s="113"/>
      <c r="H62" s="113"/>
      <c r="I62" s="113"/>
      <c r="J62" s="113"/>
      <c r="K62" s="113"/>
    </row>
    <row r="63" spans="1:11" ht="16" x14ac:dyDescent="0.35">
      <c r="A63" s="1"/>
      <c r="B63" s="146" t="s">
        <v>391</v>
      </c>
      <c r="C63" s="115" t="s">
        <v>278</v>
      </c>
      <c r="D63" s="11" t="s">
        <v>10</v>
      </c>
      <c r="E63" s="16">
        <v>10</v>
      </c>
      <c r="F63" s="12"/>
      <c r="G63" s="13"/>
      <c r="H63" s="13"/>
      <c r="I63" s="13"/>
      <c r="J63" s="13"/>
      <c r="K63" s="13"/>
    </row>
    <row r="64" spans="1:11" ht="16" x14ac:dyDescent="0.35">
      <c r="A64" s="1"/>
      <c r="B64" s="146" t="s">
        <v>391</v>
      </c>
      <c r="C64" s="115" t="s">
        <v>279</v>
      </c>
      <c r="D64" s="11" t="s">
        <v>10</v>
      </c>
      <c r="E64" s="16">
        <v>10</v>
      </c>
      <c r="F64" s="12"/>
      <c r="G64" s="13"/>
      <c r="H64" s="13"/>
      <c r="I64" s="13"/>
      <c r="J64" s="13"/>
      <c r="K64" s="13"/>
    </row>
    <row r="65" spans="1:11" ht="16" x14ac:dyDescent="0.35">
      <c r="A65" s="1"/>
      <c r="B65" s="146" t="s">
        <v>391</v>
      </c>
      <c r="C65" s="115" t="s">
        <v>280</v>
      </c>
      <c r="D65" s="11" t="s">
        <v>10</v>
      </c>
      <c r="E65" s="16">
        <v>10</v>
      </c>
      <c r="F65" s="12"/>
      <c r="G65" s="13"/>
      <c r="H65" s="13"/>
      <c r="I65" s="13"/>
      <c r="J65" s="13"/>
      <c r="K65" s="13"/>
    </row>
    <row r="66" spans="1:11" ht="16" x14ac:dyDescent="0.35">
      <c r="A66" s="1"/>
      <c r="B66" s="146" t="s">
        <v>391</v>
      </c>
      <c r="C66" s="115" t="s">
        <v>281</v>
      </c>
      <c r="D66" s="11" t="s">
        <v>10</v>
      </c>
      <c r="E66" s="16">
        <v>10</v>
      </c>
      <c r="F66" s="12"/>
      <c r="G66" s="13"/>
      <c r="H66" s="13"/>
      <c r="I66" s="13"/>
      <c r="J66" s="13"/>
      <c r="K66" s="13"/>
    </row>
    <row r="67" spans="1:11" ht="16" x14ac:dyDescent="0.35">
      <c r="A67" s="1"/>
      <c r="B67" s="146" t="s">
        <v>391</v>
      </c>
      <c r="C67" s="115" t="s">
        <v>282</v>
      </c>
      <c r="D67" s="11" t="s">
        <v>10</v>
      </c>
      <c r="E67" s="16">
        <v>10</v>
      </c>
      <c r="F67" s="12"/>
      <c r="G67" s="13"/>
      <c r="H67" s="13"/>
      <c r="I67" s="13"/>
      <c r="J67" s="13"/>
      <c r="K67" s="13"/>
    </row>
    <row r="68" spans="1:11" ht="16" x14ac:dyDescent="0.35">
      <c r="A68" s="1"/>
      <c r="B68" s="146" t="s">
        <v>391</v>
      </c>
      <c r="C68" s="115" t="s">
        <v>283</v>
      </c>
      <c r="D68" s="11" t="s">
        <v>10</v>
      </c>
      <c r="E68" s="16">
        <v>25</v>
      </c>
      <c r="F68" s="12"/>
      <c r="G68" s="13"/>
      <c r="H68" s="13"/>
      <c r="I68" s="13"/>
      <c r="J68" s="13"/>
      <c r="K68" s="13"/>
    </row>
    <row r="69" spans="1:11" ht="16" x14ac:dyDescent="0.35">
      <c r="A69" s="1"/>
      <c r="B69" s="146" t="s">
        <v>391</v>
      </c>
      <c r="C69" s="115" t="s">
        <v>284</v>
      </c>
      <c r="D69" s="11" t="s">
        <v>10</v>
      </c>
      <c r="E69" s="16">
        <v>10</v>
      </c>
      <c r="F69" s="12"/>
      <c r="G69" s="13"/>
      <c r="H69" s="13"/>
      <c r="I69" s="13"/>
      <c r="J69" s="13"/>
      <c r="K69" s="13"/>
    </row>
    <row r="70" spans="1:11" ht="16" x14ac:dyDescent="0.35">
      <c r="A70" s="1"/>
      <c r="B70" s="146" t="s">
        <v>391</v>
      </c>
      <c r="C70" s="115" t="s">
        <v>285</v>
      </c>
      <c r="D70" s="11" t="s">
        <v>10</v>
      </c>
      <c r="E70" s="16">
        <v>25</v>
      </c>
      <c r="F70" s="12"/>
      <c r="G70" s="13"/>
      <c r="H70" s="13"/>
      <c r="I70" s="13"/>
      <c r="J70" s="13"/>
      <c r="K70" s="13"/>
    </row>
    <row r="71" spans="1:11" ht="16" x14ac:dyDescent="0.35">
      <c r="A71" s="1"/>
      <c r="B71" s="146" t="s">
        <v>391</v>
      </c>
      <c r="C71" s="115" t="s">
        <v>286</v>
      </c>
      <c r="D71" s="11" t="s">
        <v>10</v>
      </c>
      <c r="E71" s="16">
        <v>10</v>
      </c>
      <c r="F71" s="12"/>
      <c r="G71" s="13"/>
      <c r="H71" s="13"/>
      <c r="I71" s="13"/>
      <c r="J71" s="13"/>
      <c r="K71" s="13"/>
    </row>
    <row r="72" spans="1:11" ht="16" x14ac:dyDescent="0.35">
      <c r="A72" s="1"/>
      <c r="B72" s="146" t="s">
        <v>391</v>
      </c>
      <c r="C72" s="115" t="s">
        <v>287</v>
      </c>
      <c r="D72" s="11" t="s">
        <v>10</v>
      </c>
      <c r="E72" s="16">
        <v>10</v>
      </c>
      <c r="F72" s="12"/>
      <c r="G72" s="13"/>
      <c r="H72" s="13"/>
      <c r="I72" s="13"/>
      <c r="J72" s="13"/>
      <c r="K72" s="13"/>
    </row>
    <row r="73" spans="1:11" ht="16" x14ac:dyDescent="0.35">
      <c r="A73" s="1"/>
      <c r="B73" s="146" t="s">
        <v>391</v>
      </c>
      <c r="C73" s="115" t="s">
        <v>260</v>
      </c>
      <c r="D73" s="11" t="s">
        <v>9</v>
      </c>
      <c r="E73" s="16">
        <v>1</v>
      </c>
      <c r="F73" s="12"/>
      <c r="G73" s="13"/>
      <c r="H73" s="13"/>
      <c r="I73" s="13"/>
      <c r="J73" s="13"/>
      <c r="K73" s="13"/>
    </row>
    <row r="74" spans="1:11" ht="16" x14ac:dyDescent="0.35">
      <c r="A74" s="1"/>
      <c r="B74" s="146" t="s">
        <v>391</v>
      </c>
      <c r="C74" s="115" t="s">
        <v>264</v>
      </c>
      <c r="D74" s="11" t="s">
        <v>9</v>
      </c>
      <c r="E74" s="16">
        <v>1</v>
      </c>
      <c r="F74" s="12"/>
      <c r="G74" s="13"/>
      <c r="H74" s="13"/>
      <c r="I74" s="13"/>
      <c r="J74" s="13"/>
      <c r="K74" s="13"/>
    </row>
    <row r="75" spans="1:11" ht="16" x14ac:dyDescent="0.35">
      <c r="A75" s="1"/>
      <c r="B75" s="146" t="s">
        <v>391</v>
      </c>
      <c r="C75" s="115" t="s">
        <v>288</v>
      </c>
      <c r="D75" s="11" t="s">
        <v>9</v>
      </c>
      <c r="E75" s="16">
        <v>4</v>
      </c>
      <c r="F75" s="12"/>
      <c r="G75" s="13"/>
      <c r="H75" s="13"/>
      <c r="I75" s="13"/>
      <c r="J75" s="13"/>
      <c r="K75" s="13"/>
    </row>
    <row r="76" spans="1:11" ht="16" x14ac:dyDescent="0.35">
      <c r="A76" s="1"/>
      <c r="B76" s="146" t="s">
        <v>391</v>
      </c>
      <c r="C76" s="115" t="s">
        <v>269</v>
      </c>
      <c r="D76" s="11" t="s">
        <v>9</v>
      </c>
      <c r="E76" s="16">
        <v>9</v>
      </c>
      <c r="F76" s="12"/>
      <c r="G76" s="13"/>
      <c r="H76" s="13"/>
      <c r="I76" s="13"/>
      <c r="J76" s="13"/>
      <c r="K76" s="13"/>
    </row>
    <row r="77" spans="1:11" ht="16" x14ac:dyDescent="0.35">
      <c r="A77" s="1"/>
      <c r="B77" s="146" t="s">
        <v>391</v>
      </c>
      <c r="C77" s="115" t="s">
        <v>270</v>
      </c>
      <c r="D77" s="11" t="s">
        <v>9</v>
      </c>
      <c r="E77" s="16">
        <v>5</v>
      </c>
      <c r="F77" s="12"/>
      <c r="G77" s="13"/>
      <c r="H77" s="13"/>
      <c r="I77" s="13"/>
      <c r="J77" s="13"/>
      <c r="K77" s="13"/>
    </row>
    <row r="78" spans="1:11" ht="16" x14ac:dyDescent="0.35">
      <c r="A78" s="1"/>
      <c r="B78" s="146" t="s">
        <v>391</v>
      </c>
      <c r="C78" s="115" t="s">
        <v>289</v>
      </c>
      <c r="D78" s="11" t="s">
        <v>9</v>
      </c>
      <c r="E78" s="16">
        <v>1</v>
      </c>
      <c r="F78" s="12"/>
      <c r="G78" s="13"/>
      <c r="H78" s="13"/>
      <c r="I78" s="13"/>
      <c r="J78" s="13"/>
      <c r="K78" s="13"/>
    </row>
    <row r="79" spans="1:11" ht="16" x14ac:dyDescent="0.35">
      <c r="A79" s="1"/>
      <c r="B79" s="146" t="s">
        <v>391</v>
      </c>
      <c r="C79" s="115" t="s">
        <v>271</v>
      </c>
      <c r="D79" s="11" t="s">
        <v>9</v>
      </c>
      <c r="E79" s="16">
        <v>1</v>
      </c>
      <c r="F79" s="12"/>
      <c r="G79" s="13"/>
      <c r="H79" s="13"/>
      <c r="I79" s="13"/>
      <c r="J79" s="13"/>
      <c r="K79" s="13"/>
    </row>
    <row r="80" spans="1:11" ht="16" x14ac:dyDescent="0.35">
      <c r="A80" s="1"/>
      <c r="B80" s="146" t="s">
        <v>391</v>
      </c>
      <c r="C80" s="115" t="s">
        <v>276</v>
      </c>
      <c r="D80" s="11" t="s">
        <v>10</v>
      </c>
      <c r="E80" s="16">
        <v>10</v>
      </c>
      <c r="F80" s="12"/>
      <c r="G80" s="13"/>
      <c r="H80" s="13"/>
      <c r="I80" s="13"/>
      <c r="J80" s="13"/>
      <c r="K80" s="13"/>
    </row>
    <row r="81" spans="1:11" ht="16" x14ac:dyDescent="0.35">
      <c r="A81" s="1"/>
      <c r="B81" s="146" t="s">
        <v>391</v>
      </c>
      <c r="C81" s="115" t="s">
        <v>272</v>
      </c>
      <c r="D81" s="11" t="s">
        <v>10</v>
      </c>
      <c r="E81" s="16">
        <v>22</v>
      </c>
      <c r="F81" s="12"/>
      <c r="G81" s="13"/>
      <c r="H81" s="13"/>
      <c r="I81" s="13"/>
      <c r="J81" s="13"/>
      <c r="K81" s="13"/>
    </row>
    <row r="82" spans="1:11" ht="16" x14ac:dyDescent="0.35">
      <c r="A82" s="1"/>
      <c r="B82" s="146" t="s">
        <v>391</v>
      </c>
      <c r="C82" s="115" t="s">
        <v>262</v>
      </c>
      <c r="D82" s="11" t="s">
        <v>10</v>
      </c>
      <c r="E82" s="16">
        <v>150</v>
      </c>
      <c r="F82" s="12"/>
      <c r="G82" s="13"/>
      <c r="H82" s="13"/>
      <c r="I82" s="13"/>
      <c r="J82" s="13"/>
      <c r="K82" s="13"/>
    </row>
    <row r="83" spans="1:11" ht="16" x14ac:dyDescent="0.35">
      <c r="A83" s="1"/>
      <c r="B83" s="146" t="s">
        <v>391</v>
      </c>
      <c r="C83" s="115" t="s">
        <v>290</v>
      </c>
      <c r="D83" s="11" t="s">
        <v>9</v>
      </c>
      <c r="E83" s="16">
        <v>1</v>
      </c>
      <c r="F83" s="12"/>
      <c r="G83" s="13"/>
      <c r="H83" s="13"/>
      <c r="I83" s="13"/>
      <c r="J83" s="13"/>
      <c r="K83" s="13"/>
    </row>
    <row r="84" spans="1:11" ht="16" x14ac:dyDescent="0.35">
      <c r="A84" s="1"/>
      <c r="B84" s="146" t="s">
        <v>391</v>
      </c>
      <c r="C84" s="115" t="s">
        <v>291</v>
      </c>
      <c r="D84" s="11" t="s">
        <v>9</v>
      </c>
      <c r="E84" s="16">
        <v>1</v>
      </c>
      <c r="F84" s="12"/>
      <c r="G84" s="13"/>
      <c r="H84" s="13"/>
      <c r="I84" s="13"/>
      <c r="J84" s="13"/>
      <c r="K84" s="13"/>
    </row>
    <row r="85" spans="1:11" ht="16" x14ac:dyDescent="0.35">
      <c r="A85" s="1"/>
      <c r="B85" s="146" t="s">
        <v>391</v>
      </c>
      <c r="C85" s="115" t="s">
        <v>292</v>
      </c>
      <c r="D85" s="11" t="s">
        <v>9</v>
      </c>
      <c r="E85" s="16">
        <v>1</v>
      </c>
      <c r="F85" s="12"/>
      <c r="G85" s="13"/>
      <c r="H85" s="13"/>
      <c r="I85" s="13"/>
      <c r="J85" s="13"/>
      <c r="K85" s="13"/>
    </row>
    <row r="86" spans="1:11" ht="16" x14ac:dyDescent="0.35">
      <c r="A86" s="1"/>
      <c r="B86" s="91"/>
      <c r="C86" s="134" t="s">
        <v>444</v>
      </c>
      <c r="D86" s="11"/>
      <c r="E86" s="135"/>
      <c r="F86" s="12"/>
      <c r="G86" s="88">
        <f>SUM(G62:G85)</f>
        <v>0</v>
      </c>
      <c r="H86" s="88">
        <f t="shared" ref="H86:H130" si="4">$H$4*G86</f>
        <v>0</v>
      </c>
      <c r="I86" s="88">
        <f t="shared" ref="I86:I130" si="5">G86+H86</f>
        <v>0</v>
      </c>
      <c r="J86" s="88">
        <f t="shared" ref="J86:J130" si="6">$J$4*I86</f>
        <v>0</v>
      </c>
      <c r="K86" s="88">
        <f t="shared" ref="K86:K130" si="7">J86+I86</f>
        <v>0</v>
      </c>
    </row>
    <row r="87" spans="1:11" ht="16" x14ac:dyDescent="0.35">
      <c r="A87" s="1"/>
      <c r="B87" s="91"/>
      <c r="C87" s="124"/>
      <c r="D87" s="11"/>
      <c r="E87" s="16"/>
      <c r="F87" s="12"/>
      <c r="G87" s="12"/>
      <c r="H87" s="12"/>
      <c r="I87" s="12"/>
      <c r="J87" s="12"/>
      <c r="K87" s="12"/>
    </row>
    <row r="88" spans="1:11" ht="17.5" x14ac:dyDescent="0.35">
      <c r="A88" s="1"/>
      <c r="B88" s="57" t="s">
        <v>392</v>
      </c>
      <c r="C88" s="111" t="s">
        <v>293</v>
      </c>
      <c r="D88" s="112"/>
      <c r="E88" s="112"/>
      <c r="F88" s="112"/>
      <c r="G88" s="113"/>
      <c r="H88" s="113"/>
      <c r="I88" s="113"/>
      <c r="J88" s="113"/>
      <c r="K88" s="113"/>
    </row>
    <row r="89" spans="1:11" ht="16" x14ac:dyDescent="0.35">
      <c r="A89" s="1"/>
      <c r="B89" s="146" t="s">
        <v>392</v>
      </c>
      <c r="C89" s="115" t="s">
        <v>294</v>
      </c>
      <c r="D89" s="11" t="s">
        <v>10</v>
      </c>
      <c r="E89" s="16">
        <v>35</v>
      </c>
      <c r="F89" s="12"/>
      <c r="G89" s="13"/>
      <c r="H89" s="13"/>
      <c r="I89" s="13"/>
      <c r="J89" s="13"/>
      <c r="K89" s="13"/>
    </row>
    <row r="90" spans="1:11" ht="16" x14ac:dyDescent="0.35">
      <c r="A90" s="1"/>
      <c r="B90" s="91"/>
      <c r="C90" s="134" t="s">
        <v>443</v>
      </c>
      <c r="D90" s="11"/>
      <c r="E90" s="135"/>
      <c r="F90" s="12"/>
      <c r="G90" s="88">
        <f>SUM(G89)</f>
        <v>0</v>
      </c>
      <c r="H90" s="88">
        <f t="shared" si="4"/>
        <v>0</v>
      </c>
      <c r="I90" s="88">
        <f t="shared" si="5"/>
        <v>0</v>
      </c>
      <c r="J90" s="88">
        <f t="shared" si="6"/>
        <v>0</v>
      </c>
      <c r="K90" s="88">
        <f t="shared" si="7"/>
        <v>0</v>
      </c>
    </row>
    <row r="91" spans="1:11" ht="16" x14ac:dyDescent="0.35">
      <c r="A91" s="1"/>
      <c r="B91" s="91"/>
      <c r="C91" s="152"/>
      <c r="D91" s="11"/>
      <c r="E91" s="16"/>
      <c r="F91" s="12"/>
      <c r="G91" s="12"/>
      <c r="H91" s="12"/>
      <c r="I91" s="12"/>
      <c r="J91" s="12"/>
      <c r="K91" s="12"/>
    </row>
    <row r="92" spans="1:11" ht="17.5" x14ac:dyDescent="0.35">
      <c r="A92" s="1"/>
      <c r="B92" s="57" t="s">
        <v>393</v>
      </c>
      <c r="C92" s="111" t="s">
        <v>295</v>
      </c>
      <c r="D92" s="112"/>
      <c r="E92" s="112"/>
      <c r="F92" s="112"/>
      <c r="G92" s="113"/>
      <c r="H92" s="113"/>
      <c r="I92" s="113"/>
      <c r="J92" s="113"/>
      <c r="K92" s="113"/>
    </row>
    <row r="93" spans="1:11" ht="16" x14ac:dyDescent="0.35">
      <c r="A93" s="1"/>
      <c r="B93" s="146" t="s">
        <v>393</v>
      </c>
      <c r="C93" s="115" t="s">
        <v>296</v>
      </c>
      <c r="D93" s="11" t="s">
        <v>10</v>
      </c>
      <c r="E93" s="16">
        <v>1</v>
      </c>
      <c r="F93" s="12"/>
      <c r="G93" s="13"/>
      <c r="H93" s="13"/>
      <c r="I93" s="13"/>
      <c r="J93" s="13"/>
      <c r="K93" s="13"/>
    </row>
    <row r="94" spans="1:11" ht="16" x14ac:dyDescent="0.35">
      <c r="A94" s="1"/>
      <c r="B94" s="91"/>
      <c r="C94" s="134" t="s">
        <v>445</v>
      </c>
      <c r="D94" s="11"/>
      <c r="E94" s="135"/>
      <c r="F94" s="12"/>
      <c r="G94" s="88">
        <f>SUM(G93:G93)</f>
        <v>0</v>
      </c>
      <c r="H94" s="88">
        <f t="shared" si="4"/>
        <v>0</v>
      </c>
      <c r="I94" s="88">
        <f t="shared" si="5"/>
        <v>0</v>
      </c>
      <c r="J94" s="88">
        <f t="shared" si="6"/>
        <v>0</v>
      </c>
      <c r="K94" s="88">
        <f t="shared" si="7"/>
        <v>0</v>
      </c>
    </row>
    <row r="95" spans="1:11" ht="16" x14ac:dyDescent="0.35">
      <c r="A95" s="1"/>
      <c r="B95" s="91"/>
      <c r="C95" s="124"/>
      <c r="D95" s="11"/>
      <c r="E95" s="16"/>
      <c r="F95" s="12"/>
      <c r="G95" s="12"/>
      <c r="H95" s="12"/>
      <c r="I95" s="12"/>
      <c r="J95" s="12"/>
      <c r="K95" s="12"/>
    </row>
    <row r="96" spans="1:11" ht="17.5" x14ac:dyDescent="0.35">
      <c r="A96" s="1"/>
      <c r="B96" s="57" t="s">
        <v>394</v>
      </c>
      <c r="C96" s="111" t="s">
        <v>297</v>
      </c>
      <c r="D96" s="112"/>
      <c r="E96" s="112"/>
      <c r="F96" s="112"/>
      <c r="G96" s="113"/>
      <c r="H96" s="113"/>
      <c r="I96" s="113"/>
      <c r="J96" s="113"/>
      <c r="K96" s="113"/>
    </row>
    <row r="97" spans="1:11" ht="16" x14ac:dyDescent="0.35">
      <c r="A97" s="1"/>
      <c r="B97" s="146" t="s">
        <v>394</v>
      </c>
      <c r="C97" s="115" t="s">
        <v>298</v>
      </c>
      <c r="D97" s="11" t="s">
        <v>50</v>
      </c>
      <c r="E97" s="16">
        <v>1</v>
      </c>
      <c r="F97" s="12"/>
      <c r="G97" s="13"/>
      <c r="H97" s="13"/>
      <c r="I97" s="13"/>
      <c r="J97" s="13"/>
      <c r="K97" s="13"/>
    </row>
    <row r="98" spans="1:11" ht="16" x14ac:dyDescent="0.35">
      <c r="A98" s="1"/>
      <c r="B98" s="146" t="s">
        <v>394</v>
      </c>
      <c r="C98" s="115" t="s">
        <v>299</v>
      </c>
      <c r="D98" s="11" t="s">
        <v>50</v>
      </c>
      <c r="E98" s="16">
        <v>1</v>
      </c>
      <c r="F98" s="12"/>
      <c r="G98" s="13"/>
      <c r="H98" s="13"/>
      <c r="I98" s="13"/>
      <c r="J98" s="13"/>
      <c r="K98" s="13"/>
    </row>
    <row r="99" spans="1:11" ht="16" x14ac:dyDescent="0.35">
      <c r="A99" s="1"/>
      <c r="B99" s="146" t="s">
        <v>394</v>
      </c>
      <c r="C99" s="115" t="s">
        <v>300</v>
      </c>
      <c r="D99" s="11" t="s">
        <v>50</v>
      </c>
      <c r="E99" s="16">
        <v>1</v>
      </c>
      <c r="F99" s="12"/>
      <c r="G99" s="13"/>
      <c r="H99" s="13"/>
      <c r="I99" s="13"/>
      <c r="J99" s="13"/>
      <c r="K99" s="13"/>
    </row>
    <row r="100" spans="1:11" ht="16" x14ac:dyDescent="0.35">
      <c r="A100" s="1"/>
      <c r="B100" s="146" t="s">
        <v>394</v>
      </c>
      <c r="C100" s="115" t="s">
        <v>272</v>
      </c>
      <c r="D100" s="11" t="s">
        <v>10</v>
      </c>
      <c r="E100" s="16">
        <v>0.5</v>
      </c>
      <c r="F100" s="12"/>
      <c r="G100" s="13"/>
      <c r="H100" s="13"/>
      <c r="I100" s="13"/>
      <c r="J100" s="13"/>
      <c r="K100" s="13"/>
    </row>
    <row r="101" spans="1:11" ht="16" x14ac:dyDescent="0.35">
      <c r="A101" s="1"/>
      <c r="B101" s="146" t="s">
        <v>394</v>
      </c>
      <c r="C101" s="115" t="s">
        <v>268</v>
      </c>
      <c r="D101" s="11" t="s">
        <v>9</v>
      </c>
      <c r="E101" s="16">
        <v>4</v>
      </c>
      <c r="F101" s="12"/>
      <c r="G101" s="13"/>
      <c r="H101" s="13"/>
      <c r="I101" s="13"/>
      <c r="J101" s="13"/>
      <c r="K101" s="13"/>
    </row>
    <row r="102" spans="1:11" ht="16" x14ac:dyDescent="0.35">
      <c r="A102" s="1"/>
      <c r="B102" s="91"/>
      <c r="C102" s="134" t="s">
        <v>446</v>
      </c>
      <c r="D102" s="11"/>
      <c r="E102" s="135"/>
      <c r="F102" s="12"/>
      <c r="G102" s="88">
        <f>SUM(G97:J101)</f>
        <v>0</v>
      </c>
      <c r="H102" s="88">
        <f t="shared" si="4"/>
        <v>0</v>
      </c>
      <c r="I102" s="88">
        <f t="shared" si="5"/>
        <v>0</v>
      </c>
      <c r="J102" s="88">
        <f t="shared" si="6"/>
        <v>0</v>
      </c>
      <c r="K102" s="88">
        <f t="shared" si="7"/>
        <v>0</v>
      </c>
    </row>
    <row r="103" spans="1:11" ht="16" x14ac:dyDescent="0.35">
      <c r="A103" s="1"/>
      <c r="B103" s="91"/>
      <c r="C103" s="150"/>
      <c r="D103" s="11"/>
      <c r="E103" s="16"/>
      <c r="F103" s="12"/>
      <c r="G103" s="12"/>
      <c r="H103" s="12"/>
      <c r="I103" s="12"/>
      <c r="J103" s="12"/>
      <c r="K103" s="12"/>
    </row>
    <row r="104" spans="1:11" ht="16" x14ac:dyDescent="0.35">
      <c r="A104" s="45"/>
      <c r="B104" s="107"/>
      <c r="C104" s="108" t="s">
        <v>301</v>
      </c>
      <c r="D104" s="109"/>
      <c r="E104" s="109"/>
      <c r="F104" s="109"/>
      <c r="G104" s="194">
        <f>+G102+G94+G90+G86+G60+G49+G36+G30+G22</f>
        <v>0</v>
      </c>
      <c r="H104" s="194">
        <f t="shared" si="4"/>
        <v>0</v>
      </c>
      <c r="I104" s="194">
        <f t="shared" si="5"/>
        <v>0</v>
      </c>
      <c r="J104" s="194">
        <f t="shared" si="6"/>
        <v>0</v>
      </c>
      <c r="K104" s="194">
        <f t="shared" si="7"/>
        <v>0</v>
      </c>
    </row>
    <row r="105" spans="1:11" ht="16" x14ac:dyDescent="0.35">
      <c r="A105" s="1"/>
      <c r="B105" s="45"/>
      <c r="C105" s="151"/>
      <c r="D105" s="1"/>
      <c r="E105" s="1"/>
      <c r="F105" s="1"/>
      <c r="G105" s="7"/>
      <c r="H105" s="7"/>
      <c r="I105" s="7"/>
      <c r="J105" s="7"/>
      <c r="K105" s="7"/>
    </row>
    <row r="106" spans="1:11" ht="17.5" x14ac:dyDescent="0.35">
      <c r="A106" s="5"/>
      <c r="B106" s="153" t="s">
        <v>28</v>
      </c>
      <c r="C106" s="154" t="s">
        <v>302</v>
      </c>
      <c r="D106" s="155"/>
      <c r="E106" s="155"/>
      <c r="F106" s="155"/>
      <c r="G106" s="156"/>
      <c r="H106" s="156"/>
      <c r="I106" s="156"/>
      <c r="J106" s="156"/>
      <c r="K106" s="156"/>
    </row>
    <row r="107" spans="1:11" ht="17.5" x14ac:dyDescent="0.35">
      <c r="A107" s="1"/>
      <c r="B107" s="57" t="s">
        <v>395</v>
      </c>
      <c r="C107" s="111" t="s">
        <v>14</v>
      </c>
      <c r="D107" s="112"/>
      <c r="E107" s="112"/>
      <c r="F107" s="112"/>
      <c r="G107" s="113"/>
      <c r="H107" s="113"/>
      <c r="I107" s="113"/>
      <c r="J107" s="113"/>
      <c r="K107" s="113"/>
    </row>
    <row r="108" spans="1:11" ht="16" x14ac:dyDescent="0.35">
      <c r="A108" s="1"/>
      <c r="B108" s="146" t="s">
        <v>395</v>
      </c>
      <c r="C108" s="115" t="s">
        <v>303</v>
      </c>
      <c r="D108" s="11" t="s">
        <v>341</v>
      </c>
      <c r="E108" s="16">
        <v>1</v>
      </c>
      <c r="F108" s="12"/>
      <c r="G108" s="13"/>
      <c r="H108" s="13"/>
      <c r="I108" s="13"/>
      <c r="J108" s="13"/>
      <c r="K108" s="13"/>
    </row>
    <row r="109" spans="1:11" ht="16" x14ac:dyDescent="0.35">
      <c r="A109" s="1"/>
      <c r="B109" s="146" t="s">
        <v>395</v>
      </c>
      <c r="C109" s="115" t="s">
        <v>401</v>
      </c>
      <c r="D109" s="11" t="s">
        <v>341</v>
      </c>
      <c r="E109" s="16">
        <v>1</v>
      </c>
      <c r="F109" s="12"/>
      <c r="G109" s="13"/>
      <c r="H109" s="13"/>
      <c r="I109" s="13"/>
      <c r="J109" s="13"/>
      <c r="K109" s="13"/>
    </row>
    <row r="110" spans="1:11" ht="16" x14ac:dyDescent="0.35">
      <c r="A110" s="1"/>
      <c r="B110" s="146" t="s">
        <v>395</v>
      </c>
      <c r="C110" s="115" t="s">
        <v>516</v>
      </c>
      <c r="D110" s="11" t="s">
        <v>341</v>
      </c>
      <c r="E110" s="16">
        <v>1</v>
      </c>
      <c r="F110" s="12"/>
      <c r="G110" s="13"/>
      <c r="H110" s="13"/>
      <c r="I110" s="13"/>
      <c r="J110" s="13"/>
      <c r="K110" s="13"/>
    </row>
    <row r="111" spans="1:11" ht="16" x14ac:dyDescent="0.35">
      <c r="A111" s="1"/>
      <c r="B111" s="91"/>
      <c r="C111" s="134" t="s">
        <v>256</v>
      </c>
      <c r="D111" s="11"/>
      <c r="E111" s="135"/>
      <c r="F111" s="12"/>
      <c r="G111" s="88">
        <f>SUM(G108:J110)</f>
        <v>0</v>
      </c>
      <c r="H111" s="88">
        <f t="shared" si="4"/>
        <v>0</v>
      </c>
      <c r="I111" s="88">
        <f t="shared" si="5"/>
        <v>0</v>
      </c>
      <c r="J111" s="88">
        <f t="shared" si="6"/>
        <v>0</v>
      </c>
      <c r="K111" s="88">
        <f t="shared" si="7"/>
        <v>0</v>
      </c>
    </row>
    <row r="112" spans="1:11" ht="16" x14ac:dyDescent="0.35">
      <c r="A112" s="1"/>
      <c r="B112" s="91"/>
      <c r="C112" s="157"/>
      <c r="D112" s="19"/>
      <c r="E112" s="158"/>
      <c r="F112" s="12"/>
      <c r="G112" s="13"/>
      <c r="H112" s="13"/>
      <c r="I112" s="13"/>
      <c r="J112" s="13"/>
      <c r="K112" s="13"/>
    </row>
    <row r="113" spans="1:11" ht="17.5" x14ac:dyDescent="0.35">
      <c r="A113" s="1"/>
      <c r="B113" s="57" t="s">
        <v>396</v>
      </c>
      <c r="C113" s="111" t="s">
        <v>304</v>
      </c>
      <c r="D113" s="112"/>
      <c r="E113" s="112"/>
      <c r="F113" s="112"/>
      <c r="G113" s="113"/>
      <c r="H113" s="113"/>
      <c r="I113" s="113"/>
      <c r="J113" s="113"/>
      <c r="K113" s="113"/>
    </row>
    <row r="114" spans="1:11" ht="16" x14ac:dyDescent="0.35">
      <c r="A114" s="1"/>
      <c r="B114" s="146" t="s">
        <v>396</v>
      </c>
      <c r="C114" s="157" t="s">
        <v>305</v>
      </c>
      <c r="D114" s="11" t="s">
        <v>50</v>
      </c>
      <c r="E114" s="158">
        <v>1</v>
      </c>
      <c r="F114" s="12"/>
      <c r="G114" s="13"/>
      <c r="H114" s="13"/>
      <c r="I114" s="13"/>
      <c r="J114" s="13"/>
      <c r="K114" s="13"/>
    </row>
    <row r="115" spans="1:11" ht="16" x14ac:dyDescent="0.35">
      <c r="A115" s="1"/>
      <c r="B115" s="146" t="s">
        <v>396</v>
      </c>
      <c r="C115" s="157" t="s">
        <v>306</v>
      </c>
      <c r="D115" s="11"/>
      <c r="E115" s="16"/>
      <c r="F115" s="12"/>
      <c r="G115" s="13"/>
      <c r="H115" s="13"/>
      <c r="I115" s="13"/>
      <c r="J115" s="13"/>
      <c r="K115" s="13"/>
    </row>
    <row r="116" spans="1:11" ht="16" x14ac:dyDescent="0.35">
      <c r="A116" s="1"/>
      <c r="B116" s="146"/>
      <c r="C116" s="152" t="s">
        <v>307</v>
      </c>
      <c r="D116" s="11" t="s">
        <v>10</v>
      </c>
      <c r="E116" s="16">
        <v>150</v>
      </c>
      <c r="F116" s="12"/>
      <c r="G116" s="13"/>
      <c r="H116" s="13"/>
      <c r="I116" s="13"/>
      <c r="J116" s="13"/>
      <c r="K116" s="13"/>
    </row>
    <row r="117" spans="1:11" ht="16" x14ac:dyDescent="0.35">
      <c r="A117" s="1"/>
      <c r="B117" s="146"/>
      <c r="C117" s="152" t="s">
        <v>308</v>
      </c>
      <c r="D117" s="11" t="s">
        <v>10</v>
      </c>
      <c r="E117" s="16">
        <v>200</v>
      </c>
      <c r="F117" s="12"/>
      <c r="G117" s="13"/>
      <c r="H117" s="13"/>
      <c r="I117" s="13"/>
      <c r="J117" s="13"/>
      <c r="K117" s="13"/>
    </row>
    <row r="118" spans="1:11" ht="16" x14ac:dyDescent="0.35">
      <c r="A118" s="1"/>
      <c r="B118" s="146" t="s">
        <v>396</v>
      </c>
      <c r="C118" s="157" t="s">
        <v>309</v>
      </c>
      <c r="D118" s="11" t="s">
        <v>50</v>
      </c>
      <c r="E118" s="16">
        <v>1</v>
      </c>
      <c r="F118" s="12"/>
      <c r="G118" s="13"/>
      <c r="H118" s="13"/>
      <c r="I118" s="13"/>
      <c r="J118" s="13"/>
      <c r="K118" s="13"/>
    </row>
    <row r="119" spans="1:11" ht="16" x14ac:dyDescent="0.35">
      <c r="A119" s="1"/>
      <c r="B119" s="146" t="s">
        <v>396</v>
      </c>
      <c r="C119" s="157" t="s">
        <v>310</v>
      </c>
      <c r="D119" s="11" t="s">
        <v>50</v>
      </c>
      <c r="E119" s="16">
        <v>1</v>
      </c>
      <c r="F119" s="12"/>
      <c r="G119" s="13"/>
      <c r="H119" s="13"/>
      <c r="I119" s="13"/>
      <c r="J119" s="13"/>
      <c r="K119" s="13"/>
    </row>
    <row r="120" spans="1:11" ht="16" x14ac:dyDescent="0.35">
      <c r="A120" s="1"/>
      <c r="B120" s="146" t="s">
        <v>396</v>
      </c>
      <c r="C120" s="157" t="s">
        <v>311</v>
      </c>
      <c r="D120" s="11" t="s">
        <v>9</v>
      </c>
      <c r="E120" s="16">
        <v>9</v>
      </c>
      <c r="F120" s="12"/>
      <c r="G120" s="13"/>
      <c r="H120" s="13"/>
      <c r="I120" s="13"/>
      <c r="J120" s="13"/>
      <c r="K120" s="13"/>
    </row>
    <row r="121" spans="1:11" ht="16" x14ac:dyDescent="0.35">
      <c r="A121" s="1"/>
      <c r="B121" s="146" t="s">
        <v>396</v>
      </c>
      <c r="C121" s="157" t="s">
        <v>312</v>
      </c>
      <c r="D121" s="11" t="s">
        <v>9</v>
      </c>
      <c r="E121" s="16">
        <v>18</v>
      </c>
      <c r="F121" s="12"/>
      <c r="G121" s="13"/>
      <c r="H121" s="13"/>
      <c r="I121" s="13"/>
      <c r="J121" s="13"/>
      <c r="K121" s="13"/>
    </row>
    <row r="122" spans="1:11" ht="16" x14ac:dyDescent="0.35">
      <c r="A122" s="1"/>
      <c r="B122" s="146" t="s">
        <v>396</v>
      </c>
      <c r="C122" s="157" t="s">
        <v>313</v>
      </c>
      <c r="D122" s="11" t="s">
        <v>9</v>
      </c>
      <c r="E122" s="16">
        <v>1</v>
      </c>
      <c r="F122" s="12"/>
      <c r="G122" s="13"/>
      <c r="H122" s="13"/>
      <c r="I122" s="13"/>
      <c r="J122" s="13"/>
      <c r="K122" s="13"/>
    </row>
    <row r="123" spans="1:11" ht="16" x14ac:dyDescent="0.35">
      <c r="A123" s="1"/>
      <c r="B123" s="146" t="s">
        <v>396</v>
      </c>
      <c r="C123" s="157" t="s">
        <v>314</v>
      </c>
      <c r="D123" s="11" t="s">
        <v>50</v>
      </c>
      <c r="E123" s="16">
        <v>1</v>
      </c>
      <c r="F123" s="12"/>
      <c r="G123" s="13"/>
      <c r="H123" s="13"/>
      <c r="I123" s="13"/>
      <c r="J123" s="13"/>
      <c r="K123" s="13"/>
    </row>
    <row r="124" spans="1:11" ht="16" x14ac:dyDescent="0.35">
      <c r="A124" s="1"/>
      <c r="B124" s="146" t="s">
        <v>396</v>
      </c>
      <c r="C124" s="157" t="s">
        <v>315</v>
      </c>
      <c r="D124" s="11" t="s">
        <v>50</v>
      </c>
      <c r="E124" s="16">
        <v>1</v>
      </c>
      <c r="F124" s="12"/>
      <c r="G124" s="13"/>
      <c r="H124" s="13"/>
      <c r="I124" s="13"/>
      <c r="J124" s="13"/>
      <c r="K124" s="13"/>
    </row>
    <row r="125" spans="1:11" ht="16" x14ac:dyDescent="0.35">
      <c r="A125" s="1"/>
      <c r="B125" s="146" t="s">
        <v>396</v>
      </c>
      <c r="C125" s="157" t="s">
        <v>514</v>
      </c>
      <c r="D125" s="11" t="s">
        <v>9</v>
      </c>
      <c r="E125" s="16">
        <v>1</v>
      </c>
      <c r="F125" s="12"/>
      <c r="G125" s="13"/>
      <c r="H125" s="13"/>
      <c r="I125" s="13"/>
      <c r="J125" s="13"/>
      <c r="K125" s="13"/>
    </row>
    <row r="126" spans="1:11" ht="16" x14ac:dyDescent="0.35">
      <c r="A126" s="1"/>
      <c r="B126" s="91"/>
      <c r="C126" s="134" t="s">
        <v>316</v>
      </c>
      <c r="D126" s="11"/>
      <c r="E126" s="135"/>
      <c r="F126" s="12"/>
      <c r="G126" s="88">
        <f>SUM(G114:G124)</f>
        <v>0</v>
      </c>
      <c r="H126" s="88">
        <f t="shared" si="4"/>
        <v>0</v>
      </c>
      <c r="I126" s="88">
        <f t="shared" si="5"/>
        <v>0</v>
      </c>
      <c r="J126" s="88">
        <f t="shared" si="6"/>
        <v>0</v>
      </c>
      <c r="K126" s="88">
        <f t="shared" si="7"/>
        <v>0</v>
      </c>
    </row>
    <row r="127" spans="1:11" ht="16" x14ac:dyDescent="0.35">
      <c r="A127" s="1"/>
      <c r="B127" s="91"/>
      <c r="C127" s="157"/>
      <c r="D127" s="19"/>
      <c r="E127" s="158"/>
      <c r="F127" s="12"/>
      <c r="G127" s="13"/>
      <c r="H127" s="13"/>
      <c r="I127" s="13"/>
      <c r="J127" s="13"/>
      <c r="K127" s="13"/>
    </row>
    <row r="128" spans="1:11" ht="17.5" x14ac:dyDescent="0.35">
      <c r="A128" s="1"/>
      <c r="B128" s="57" t="s">
        <v>397</v>
      </c>
      <c r="C128" s="111" t="s">
        <v>317</v>
      </c>
      <c r="D128" s="112"/>
      <c r="E128" s="112"/>
      <c r="F128" s="112"/>
      <c r="G128" s="113"/>
      <c r="H128" s="113"/>
      <c r="I128" s="113"/>
      <c r="J128" s="113"/>
      <c r="K128" s="113"/>
    </row>
    <row r="129" spans="1:11" ht="16" x14ac:dyDescent="0.35">
      <c r="A129" s="1"/>
      <c r="B129" s="146" t="s">
        <v>397</v>
      </c>
      <c r="C129" s="157" t="s">
        <v>318</v>
      </c>
      <c r="D129" s="11" t="s">
        <v>50</v>
      </c>
      <c r="E129" s="16">
        <v>1</v>
      </c>
      <c r="F129" s="12"/>
      <c r="G129" s="13"/>
      <c r="H129" s="13"/>
      <c r="I129" s="13"/>
      <c r="J129" s="13"/>
      <c r="K129" s="13"/>
    </row>
    <row r="130" spans="1:11" ht="16" x14ac:dyDescent="0.35">
      <c r="A130" s="1"/>
      <c r="B130" s="91"/>
      <c r="C130" s="134" t="s">
        <v>319</v>
      </c>
      <c r="D130" s="11"/>
      <c r="E130" s="135"/>
      <c r="F130" s="13"/>
      <c r="G130" s="88">
        <f>SUM(G129:G129)</f>
        <v>0</v>
      </c>
      <c r="H130" s="88">
        <f t="shared" si="4"/>
        <v>0</v>
      </c>
      <c r="I130" s="88">
        <f t="shared" si="5"/>
        <v>0</v>
      </c>
      <c r="J130" s="88">
        <f t="shared" si="6"/>
        <v>0</v>
      </c>
      <c r="K130" s="88">
        <f t="shared" si="7"/>
        <v>0</v>
      </c>
    </row>
    <row r="131" spans="1:11" ht="16" x14ac:dyDescent="0.35">
      <c r="A131" s="1"/>
      <c r="B131" s="91"/>
      <c r="C131" s="134"/>
      <c r="D131" s="11"/>
      <c r="E131" s="135"/>
      <c r="F131" s="13"/>
      <c r="G131" s="88"/>
      <c r="H131" s="88"/>
      <c r="I131" s="88"/>
      <c r="J131" s="88"/>
      <c r="K131" s="88"/>
    </row>
    <row r="132" spans="1:11" ht="17.5" x14ac:dyDescent="0.35">
      <c r="A132" s="1"/>
      <c r="B132" s="57" t="s">
        <v>398</v>
      </c>
      <c r="C132" s="111" t="s">
        <v>320</v>
      </c>
      <c r="D132" s="112"/>
      <c r="E132" s="112"/>
      <c r="F132" s="112"/>
      <c r="G132" s="113"/>
      <c r="H132" s="113"/>
      <c r="I132" s="113"/>
      <c r="J132" s="113"/>
      <c r="K132" s="113"/>
    </row>
    <row r="133" spans="1:11" ht="16" x14ac:dyDescent="0.35">
      <c r="A133" s="1"/>
      <c r="B133" s="146" t="s">
        <v>398</v>
      </c>
      <c r="C133" s="157" t="s">
        <v>321</v>
      </c>
      <c r="D133" s="19" t="s">
        <v>9</v>
      </c>
      <c r="E133" s="16">
        <v>1</v>
      </c>
      <c r="F133" s="12"/>
      <c r="G133" s="13"/>
      <c r="H133" s="13"/>
      <c r="I133" s="13"/>
      <c r="J133" s="13"/>
      <c r="K133" s="13"/>
    </row>
    <row r="134" spans="1:11" ht="16" x14ac:dyDescent="0.35">
      <c r="A134" s="1"/>
      <c r="B134" s="146" t="s">
        <v>398</v>
      </c>
      <c r="C134" s="157" t="s">
        <v>322</v>
      </c>
      <c r="D134" s="19" t="s">
        <v>9</v>
      </c>
      <c r="E134" s="16">
        <v>2</v>
      </c>
      <c r="F134" s="12"/>
      <c r="G134" s="13"/>
      <c r="H134" s="13"/>
      <c r="I134" s="13"/>
      <c r="J134" s="13"/>
      <c r="K134" s="13"/>
    </row>
    <row r="135" spans="1:11" ht="16" x14ac:dyDescent="0.35">
      <c r="A135" s="1"/>
      <c r="B135" s="146" t="s">
        <v>398</v>
      </c>
      <c r="C135" s="157" t="s">
        <v>323</v>
      </c>
      <c r="D135" s="19" t="s">
        <v>9</v>
      </c>
      <c r="E135" s="16">
        <v>2</v>
      </c>
      <c r="F135" s="12"/>
      <c r="G135" s="13"/>
      <c r="H135" s="13"/>
      <c r="I135" s="13"/>
      <c r="J135" s="13"/>
      <c r="K135" s="13"/>
    </row>
    <row r="136" spans="1:11" ht="16" x14ac:dyDescent="0.35">
      <c r="A136" s="1"/>
      <c r="B136" s="146" t="s">
        <v>398</v>
      </c>
      <c r="C136" s="157" t="s">
        <v>324</v>
      </c>
      <c r="D136" s="19" t="s">
        <v>9</v>
      </c>
      <c r="E136" s="16">
        <v>2</v>
      </c>
      <c r="F136" s="12"/>
      <c r="G136" s="13"/>
      <c r="H136" s="13"/>
      <c r="I136" s="13"/>
      <c r="J136" s="13"/>
      <c r="K136" s="13"/>
    </row>
    <row r="137" spans="1:11" ht="16" x14ac:dyDescent="0.35">
      <c r="A137" s="1"/>
      <c r="B137" s="146" t="s">
        <v>398</v>
      </c>
      <c r="C137" s="157" t="s">
        <v>325</v>
      </c>
      <c r="D137" s="11" t="s">
        <v>50</v>
      </c>
      <c r="E137" s="16">
        <v>1</v>
      </c>
      <c r="F137" s="12"/>
      <c r="G137" s="13"/>
      <c r="H137" s="13"/>
      <c r="I137" s="13"/>
      <c r="J137" s="13"/>
      <c r="K137" s="13"/>
    </row>
    <row r="138" spans="1:11" ht="16" x14ac:dyDescent="0.35">
      <c r="A138" s="1"/>
      <c r="B138" s="146" t="s">
        <v>398</v>
      </c>
      <c r="C138" s="157" t="s">
        <v>318</v>
      </c>
      <c r="D138" s="11" t="s">
        <v>50</v>
      </c>
      <c r="E138" s="16">
        <v>1</v>
      </c>
      <c r="F138" s="12"/>
      <c r="G138" s="13"/>
      <c r="H138" s="13"/>
      <c r="I138" s="13"/>
      <c r="J138" s="13"/>
      <c r="K138" s="13"/>
    </row>
    <row r="139" spans="1:11" ht="16" x14ac:dyDescent="0.35">
      <c r="A139" s="1"/>
      <c r="B139" s="91"/>
      <c r="C139" s="134" t="s">
        <v>326</v>
      </c>
      <c r="D139" s="11"/>
      <c r="E139" s="135"/>
      <c r="F139" s="13"/>
      <c r="G139" s="88">
        <f>SUM(G133:G138)</f>
        <v>0</v>
      </c>
      <c r="H139" s="88">
        <f t="shared" ref="H139:H153" si="8">$H$4*G139</f>
        <v>0</v>
      </c>
      <c r="I139" s="88">
        <f t="shared" ref="I139:I153" si="9">G139+H139</f>
        <v>0</v>
      </c>
      <c r="J139" s="88">
        <f t="shared" ref="J139:J153" si="10">$J$4*I139</f>
        <v>0</v>
      </c>
      <c r="K139" s="88">
        <f t="shared" ref="K139:K153" si="11">J139+I139</f>
        <v>0</v>
      </c>
    </row>
    <row r="140" spans="1:11" ht="16" x14ac:dyDescent="0.35">
      <c r="A140" s="1"/>
      <c r="B140" s="91"/>
      <c r="C140" s="134"/>
      <c r="D140" s="11"/>
      <c r="E140" s="135"/>
      <c r="F140" s="13"/>
      <c r="G140" s="88"/>
      <c r="H140" s="88"/>
      <c r="I140" s="88"/>
      <c r="J140" s="88"/>
      <c r="K140" s="88"/>
    </row>
    <row r="141" spans="1:11" ht="17.5" x14ac:dyDescent="0.35">
      <c r="A141" s="1"/>
      <c r="B141" s="57" t="s">
        <v>399</v>
      </c>
      <c r="C141" s="111" t="s">
        <v>515</v>
      </c>
      <c r="D141" s="112"/>
      <c r="E141" s="112"/>
      <c r="F141" s="112"/>
      <c r="G141" s="113"/>
      <c r="H141" s="113"/>
      <c r="I141" s="113"/>
      <c r="J141" s="113"/>
      <c r="K141" s="113"/>
    </row>
    <row r="142" spans="1:11" ht="16" x14ac:dyDescent="0.35">
      <c r="A142" s="1"/>
      <c r="B142" s="146" t="s">
        <v>399</v>
      </c>
      <c r="C142" s="157" t="s">
        <v>517</v>
      </c>
      <c r="D142" s="19" t="s">
        <v>9</v>
      </c>
      <c r="E142" s="16">
        <v>3</v>
      </c>
      <c r="F142" s="12"/>
      <c r="G142" s="13"/>
      <c r="H142" s="13"/>
      <c r="I142" s="13"/>
      <c r="J142" s="13"/>
      <c r="K142" s="13"/>
    </row>
    <row r="143" spans="1:11" ht="16" x14ac:dyDescent="0.35">
      <c r="A143" s="1"/>
      <c r="B143" s="146" t="s">
        <v>399</v>
      </c>
      <c r="C143" s="157" t="s">
        <v>318</v>
      </c>
      <c r="D143" s="11" t="s">
        <v>50</v>
      </c>
      <c r="E143" s="16">
        <v>1</v>
      </c>
      <c r="F143" s="12"/>
      <c r="G143" s="13"/>
      <c r="H143" s="13"/>
      <c r="I143" s="13"/>
      <c r="J143" s="13"/>
      <c r="K143" s="13"/>
    </row>
    <row r="144" spans="1:11" ht="16" x14ac:dyDescent="0.35">
      <c r="A144" s="1"/>
      <c r="B144" s="91"/>
      <c r="C144" s="134" t="s">
        <v>327</v>
      </c>
      <c r="D144" s="11"/>
      <c r="E144" s="135"/>
      <c r="F144" s="13"/>
      <c r="G144" s="88">
        <f>SUM(G142:G143)</f>
        <v>0</v>
      </c>
      <c r="H144" s="88">
        <f t="shared" si="8"/>
        <v>0</v>
      </c>
      <c r="I144" s="88">
        <f t="shared" si="9"/>
        <v>0</v>
      </c>
      <c r="J144" s="88">
        <f t="shared" si="10"/>
        <v>0</v>
      </c>
      <c r="K144" s="88">
        <f t="shared" si="11"/>
        <v>0</v>
      </c>
    </row>
    <row r="145" spans="1:11" ht="16" x14ac:dyDescent="0.35">
      <c r="A145" s="1"/>
      <c r="B145" s="91"/>
      <c r="C145" s="134"/>
      <c r="D145" s="11"/>
      <c r="E145" s="135"/>
      <c r="F145" s="13"/>
      <c r="G145" s="88"/>
      <c r="H145" s="88"/>
      <c r="I145" s="88"/>
      <c r="J145" s="88"/>
      <c r="K145" s="88"/>
    </row>
    <row r="146" spans="1:11" ht="17.5" x14ac:dyDescent="0.35">
      <c r="A146" s="1"/>
      <c r="B146" s="57" t="s">
        <v>400</v>
      </c>
      <c r="C146" s="111" t="s">
        <v>329</v>
      </c>
      <c r="D146" s="112"/>
      <c r="E146" s="112"/>
      <c r="F146" s="112"/>
      <c r="G146" s="113"/>
      <c r="H146" s="113"/>
      <c r="I146" s="113"/>
      <c r="J146" s="113"/>
      <c r="K146" s="113"/>
    </row>
    <row r="147" spans="1:11" ht="16" x14ac:dyDescent="0.35">
      <c r="A147" s="1"/>
      <c r="B147" s="146" t="s">
        <v>328</v>
      </c>
      <c r="C147" s="157" t="s">
        <v>330</v>
      </c>
      <c r="D147" s="19" t="s">
        <v>9</v>
      </c>
      <c r="E147" s="16">
        <v>2</v>
      </c>
      <c r="F147" s="12"/>
      <c r="G147" s="13"/>
      <c r="H147" s="13"/>
      <c r="I147" s="13"/>
      <c r="J147" s="13"/>
      <c r="K147" s="13"/>
    </row>
    <row r="148" spans="1:11" ht="16" x14ac:dyDescent="0.35">
      <c r="A148" s="1"/>
      <c r="B148" s="146" t="s">
        <v>328</v>
      </c>
      <c r="C148" s="157" t="s">
        <v>331</v>
      </c>
      <c r="D148" s="19" t="s">
        <v>9</v>
      </c>
      <c r="E148" s="16">
        <v>2</v>
      </c>
      <c r="F148" s="12"/>
      <c r="G148" s="13"/>
      <c r="H148" s="13"/>
      <c r="I148" s="13"/>
      <c r="J148" s="13"/>
      <c r="K148" s="13"/>
    </row>
    <row r="149" spans="1:11" ht="16" x14ac:dyDescent="0.35">
      <c r="A149" s="1"/>
      <c r="B149" s="146" t="s">
        <v>328</v>
      </c>
      <c r="C149" s="157" t="s">
        <v>332</v>
      </c>
      <c r="D149" s="19" t="s">
        <v>9</v>
      </c>
      <c r="E149" s="16">
        <v>2</v>
      </c>
      <c r="F149" s="12"/>
      <c r="G149" s="13"/>
      <c r="H149" s="13"/>
      <c r="I149" s="13"/>
      <c r="J149" s="13"/>
      <c r="K149" s="13"/>
    </row>
    <row r="150" spans="1:11" ht="16" x14ac:dyDescent="0.35">
      <c r="A150" s="1"/>
      <c r="B150" s="146" t="s">
        <v>328</v>
      </c>
      <c r="C150" s="157" t="s">
        <v>333</v>
      </c>
      <c r="D150" s="19" t="s">
        <v>9</v>
      </c>
      <c r="E150" s="16">
        <v>1</v>
      </c>
      <c r="F150" s="12"/>
      <c r="G150" s="13"/>
      <c r="H150" s="13"/>
      <c r="I150" s="13"/>
      <c r="J150" s="13"/>
      <c r="K150" s="13"/>
    </row>
    <row r="151" spans="1:11" ht="16" x14ac:dyDescent="0.35">
      <c r="A151" s="1"/>
      <c r="B151" s="146" t="s">
        <v>328</v>
      </c>
      <c r="C151" s="157" t="s">
        <v>334</v>
      </c>
      <c r="D151" s="11" t="s">
        <v>50</v>
      </c>
      <c r="E151" s="16">
        <v>1</v>
      </c>
      <c r="F151" s="12"/>
      <c r="G151" s="13"/>
      <c r="H151" s="13"/>
      <c r="I151" s="13"/>
      <c r="J151" s="13"/>
      <c r="K151" s="13"/>
    </row>
    <row r="152" spans="1:11" ht="16" x14ac:dyDescent="0.35">
      <c r="A152" s="1"/>
      <c r="B152" s="146" t="s">
        <v>328</v>
      </c>
      <c r="C152" s="157" t="s">
        <v>318</v>
      </c>
      <c r="D152" s="11" t="s">
        <v>50</v>
      </c>
      <c r="E152" s="16">
        <v>1</v>
      </c>
      <c r="F152" s="12"/>
      <c r="G152" s="13"/>
      <c r="H152" s="13"/>
      <c r="I152" s="13"/>
      <c r="J152" s="13"/>
      <c r="K152" s="13"/>
    </row>
    <row r="153" spans="1:11" ht="16" x14ac:dyDescent="0.35">
      <c r="A153" s="1"/>
      <c r="B153" s="91"/>
      <c r="C153" s="134" t="s">
        <v>335</v>
      </c>
      <c r="D153" s="11"/>
      <c r="E153" s="135"/>
      <c r="F153" s="13"/>
      <c r="G153" s="88">
        <f>SUM(G147:G152)</f>
        <v>0</v>
      </c>
      <c r="H153" s="88">
        <f t="shared" si="8"/>
        <v>0</v>
      </c>
      <c r="I153" s="88">
        <f t="shared" si="9"/>
        <v>0</v>
      </c>
      <c r="J153" s="88">
        <f t="shared" si="10"/>
        <v>0</v>
      </c>
      <c r="K153" s="88">
        <f t="shared" si="11"/>
        <v>0</v>
      </c>
    </row>
    <row r="154" spans="1:11" ht="16" x14ac:dyDescent="0.35">
      <c r="A154" s="1"/>
      <c r="B154" s="91"/>
      <c r="C154" s="159"/>
      <c r="D154" s="19"/>
      <c r="E154" s="158"/>
      <c r="F154" s="160"/>
      <c r="G154" s="161"/>
      <c r="H154" s="161"/>
      <c r="I154" s="161"/>
      <c r="J154" s="161"/>
      <c r="K154" s="161"/>
    </row>
    <row r="155" spans="1:11" ht="16" x14ac:dyDescent="0.35">
      <c r="A155" s="45"/>
      <c r="B155" s="107"/>
      <c r="C155" s="108" t="s">
        <v>336</v>
      </c>
      <c r="D155" s="109"/>
      <c r="E155" s="109"/>
      <c r="F155" s="109"/>
      <c r="G155" s="194">
        <f>+G153+G126+G130+G139+G144+G111</f>
        <v>0</v>
      </c>
      <c r="H155" s="194">
        <f>$H$4*G155</f>
        <v>0</v>
      </c>
      <c r="I155" s="194">
        <f>G155+H155</f>
        <v>0</v>
      </c>
      <c r="J155" s="194">
        <f>$J$4*I155</f>
        <v>0</v>
      </c>
      <c r="K155" s="194">
        <f>J155+I155</f>
        <v>0</v>
      </c>
    </row>
    <row r="156" spans="1:11" ht="16" x14ac:dyDescent="0.35">
      <c r="A156" s="1"/>
      <c r="B156" s="45"/>
      <c r="C156" s="3"/>
      <c r="D156" s="1"/>
      <c r="E156" s="1"/>
      <c r="F156" s="4"/>
      <c r="G156" s="1"/>
      <c r="H156" s="1"/>
      <c r="I156" s="1"/>
      <c r="J156" s="1"/>
      <c r="K156" s="1"/>
    </row>
    <row r="157" spans="1:11" ht="17.5" x14ac:dyDescent="0.35">
      <c r="A157" s="8"/>
      <c r="B157" s="10"/>
      <c r="C157" s="9" t="s">
        <v>2</v>
      </c>
      <c r="D157" s="10"/>
      <c r="E157" s="10"/>
      <c r="F157" s="6"/>
      <c r="G157" s="6">
        <f>G15+G104+G155</f>
        <v>0</v>
      </c>
      <c r="H157" s="6">
        <f>H15+H104+H155</f>
        <v>0</v>
      </c>
      <c r="I157" s="6">
        <f>I15+I104+I155</f>
        <v>0</v>
      </c>
      <c r="J157" s="6">
        <f>J15+J104+J155</f>
        <v>0</v>
      </c>
      <c r="K157" s="6">
        <f>K15+K104+K155</f>
        <v>0</v>
      </c>
    </row>
  </sheetData>
  <mergeCells count="1">
    <mergeCell ref="B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C5"/>
  <sheetViews>
    <sheetView workbookViewId="0">
      <selection activeCell="C5" sqref="C5"/>
    </sheetView>
  </sheetViews>
  <sheetFormatPr baseColWidth="10" defaultRowHeight="14.5" x14ac:dyDescent="0.35"/>
  <cols>
    <col min="2" max="2" width="19.453125" customWidth="1"/>
  </cols>
  <sheetData>
    <row r="1" spans="2:3" x14ac:dyDescent="0.35">
      <c r="B1" s="15" t="s">
        <v>6</v>
      </c>
      <c r="C1" s="15" t="s">
        <v>7</v>
      </c>
    </row>
    <row r="2" spans="2:3" x14ac:dyDescent="0.35">
      <c r="B2" t="s">
        <v>3</v>
      </c>
      <c r="C2" t="s">
        <v>8</v>
      </c>
    </row>
    <row r="3" spans="2:3" x14ac:dyDescent="0.35">
      <c r="B3" t="s">
        <v>4</v>
      </c>
      <c r="C3" t="s">
        <v>10</v>
      </c>
    </row>
    <row r="4" spans="2:3" x14ac:dyDescent="0.35">
      <c r="B4" t="s">
        <v>5</v>
      </c>
      <c r="C4" t="s">
        <v>13</v>
      </c>
    </row>
    <row r="5" spans="2:3" x14ac:dyDescent="0.35">
      <c r="C5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COUVERTURE</vt:lpstr>
      <vt:lpstr>CEA</vt:lpstr>
      <vt:lpstr>CVC</vt:lpstr>
      <vt:lpstr>CFO-CFA</vt:lpstr>
      <vt:lpstr>Listes</vt:lpstr>
      <vt:lpstr>'CFO-CFA'!_Toc184133069</vt:lpstr>
      <vt:lpstr>CEA!Zone_d_impression</vt:lpstr>
      <vt:lpstr>COUVERTURE!Zone_d_impression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LEHALLE Adrien</dc:creator>
  <cp:lastModifiedBy>Guillaume Naux</cp:lastModifiedBy>
  <cp:lastPrinted>2023-04-03T11:03:24Z</cp:lastPrinted>
  <dcterms:created xsi:type="dcterms:W3CDTF">2021-12-10T13:41:02Z</dcterms:created>
  <dcterms:modified xsi:type="dcterms:W3CDTF">2025-06-23T12:09:15Z</dcterms:modified>
</cp:coreProperties>
</file>