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4. MARCHES\Département Services Techniques - maintenance\2 Marchés\2025 FCS GHT 009 Maintenance Fluides méd SL\1 lancement\2 DCE Version Définitive\"/>
    </mc:Choice>
  </mc:AlternateContent>
  <xr:revisionPtr revIDLastSave="0" documentId="13_ncr:1_{BCAD81C1-9C89-40F7-82B2-9652D372A136}" xr6:coauthVersionLast="47" xr6:coauthVersionMax="47" xr10:uidLastSave="{00000000-0000-0000-0000-000000000000}"/>
  <bookViews>
    <workbookView xWindow="19080" yWindow="-120" windowWidth="19440" windowHeight="15000" xr2:uid="{00000000-000D-0000-FFFF-FFFF00000000}"/>
  </bookViews>
  <sheets>
    <sheet name="Page de garde" sheetId="9" r:id="rId1"/>
    <sheet name="Répartition CHFLC" sheetId="13" state="hidden" r:id="rId2"/>
    <sheet name="DPGF CHD LRSY" sheetId="17" r:id="rId3"/>
    <sheet name="DPGF CHD Lucon" sheetId="18" r:id="rId4"/>
    <sheet name="DPGF CHD Montaigu" sheetId="19" r:id="rId5"/>
    <sheet name="RECAP NE PAS REMPLIR" sheetId="16" r:id="rId6"/>
  </sheets>
  <definedNames>
    <definedName name="_xlnm.Print_Area" localSheetId="3">'DPGF CHD Lucon'!$A$1:$G$52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8" l="1"/>
  <c r="F44" i="18"/>
  <c r="F44" i="19"/>
  <c r="F45" i="19"/>
  <c r="F46" i="19"/>
  <c r="F43" i="19"/>
  <c r="F40" i="19"/>
  <c r="F38" i="19"/>
  <c r="F34" i="19"/>
  <c r="F36" i="19" s="1"/>
  <c r="F35" i="19"/>
  <c r="F33" i="19"/>
  <c r="F31" i="19"/>
  <c r="F30" i="19"/>
  <c r="F28" i="19"/>
  <c r="F20" i="19"/>
  <c r="F21" i="19"/>
  <c r="F22" i="19"/>
  <c r="F23" i="19"/>
  <c r="F24" i="19"/>
  <c r="F25" i="19"/>
  <c r="F26" i="19"/>
  <c r="F27" i="19"/>
  <c r="F19" i="19"/>
  <c r="F17" i="19"/>
  <c r="F10" i="19"/>
  <c r="F11" i="19"/>
  <c r="F12" i="19"/>
  <c r="F13" i="19"/>
  <c r="F14" i="19"/>
  <c r="F15" i="19"/>
  <c r="F16" i="19"/>
  <c r="F8" i="19"/>
  <c r="F9" i="19"/>
  <c r="F43" i="18"/>
  <c r="F45" i="18"/>
  <c r="F46" i="18"/>
  <c r="F39" i="18"/>
  <c r="F37" i="18"/>
  <c r="F34" i="18"/>
  <c r="F35" i="18"/>
  <c r="F33" i="18"/>
  <c r="F31" i="18"/>
  <c r="F30" i="18"/>
  <c r="F28" i="18"/>
  <c r="F20" i="18"/>
  <c r="F21" i="18"/>
  <c r="F22" i="18"/>
  <c r="F23" i="18"/>
  <c r="F24" i="18"/>
  <c r="F25" i="18"/>
  <c r="F26" i="18"/>
  <c r="F27" i="18"/>
  <c r="F19" i="18"/>
  <c r="F17" i="18"/>
  <c r="F9" i="18"/>
  <c r="F10" i="18"/>
  <c r="F11" i="18"/>
  <c r="F12" i="18"/>
  <c r="F13" i="18"/>
  <c r="F14" i="18"/>
  <c r="F15" i="18"/>
  <c r="F16" i="18"/>
  <c r="F8" i="18"/>
  <c r="F45" i="17"/>
  <c r="F46" i="17"/>
  <c r="F47" i="17"/>
  <c r="F44" i="17"/>
  <c r="F41" i="17"/>
  <c r="F39" i="17"/>
  <c r="F35" i="17"/>
  <c r="F36" i="17"/>
  <c r="F34" i="17"/>
  <c r="F32" i="17"/>
  <c r="F31" i="17"/>
  <c r="F29" i="17"/>
  <c r="F21" i="17"/>
  <c r="F22" i="17"/>
  <c r="F23" i="17"/>
  <c r="F24" i="17"/>
  <c r="F25" i="17"/>
  <c r="F26" i="17"/>
  <c r="F27" i="17"/>
  <c r="F28" i="17"/>
  <c r="F20" i="17"/>
  <c r="F9" i="17"/>
  <c r="F10" i="17"/>
  <c r="F11" i="17"/>
  <c r="F12" i="17"/>
  <c r="F18" i="17" s="1"/>
  <c r="F13" i="17"/>
  <c r="F14" i="17"/>
  <c r="F15" i="17"/>
  <c r="F16" i="17"/>
  <c r="F17" i="17"/>
  <c r="F8" i="17"/>
  <c r="B37" i="17"/>
  <c r="G9" i="16"/>
  <c r="F9" i="16"/>
  <c r="E9" i="16"/>
  <c r="H9" i="16" s="1"/>
  <c r="F47" i="19" l="1"/>
  <c r="F50" i="19" s="1"/>
  <c r="F51" i="19" s="1"/>
  <c r="F47" i="18"/>
  <c r="F36" i="18"/>
  <c r="F48" i="17"/>
  <c r="F51" i="17" s="1"/>
  <c r="F52" i="17" s="1"/>
  <c r="F37" i="17"/>
  <c r="C17" i="18"/>
  <c r="C17" i="19"/>
  <c r="C18" i="17"/>
  <c r="F50" i="18" l="1"/>
  <c r="F51" i="18" s="1"/>
  <c r="B47" i="19"/>
  <c r="F42" i="19"/>
  <c r="B41" i="19"/>
  <c r="F41" i="19"/>
  <c r="F39" i="19"/>
  <c r="B39" i="19"/>
  <c r="B36" i="19"/>
  <c r="B31" i="19"/>
  <c r="C28" i="19"/>
  <c r="B28" i="19"/>
  <c r="B17" i="19"/>
  <c r="B47" i="18"/>
  <c r="F41" i="18"/>
  <c r="B40" i="18"/>
  <c r="F40" i="18"/>
  <c r="B38" i="18"/>
  <c r="F38" i="18"/>
  <c r="B36" i="18"/>
  <c r="B31" i="18"/>
  <c r="C28" i="18"/>
  <c r="B28" i="18"/>
  <c r="B17" i="18"/>
  <c r="B18" i="17"/>
  <c r="B48" i="17"/>
  <c r="B42" i="17"/>
  <c r="F42" i="17"/>
  <c r="B40" i="17"/>
  <c r="F40" i="17"/>
  <c r="B32" i="17"/>
  <c r="D15" i="13"/>
  <c r="E15" i="13"/>
  <c r="F15" i="13"/>
  <c r="G15" i="13"/>
  <c r="H15" i="13"/>
  <c r="I15" i="13"/>
  <c r="B15" i="13"/>
  <c r="J7" i="13"/>
  <c r="J15" i="13" s="1"/>
  <c r="C7" i="13"/>
  <c r="K7" i="13" s="1"/>
  <c r="J27" i="13"/>
  <c r="K27" i="13"/>
  <c r="J16" i="13"/>
  <c r="K16" i="13"/>
  <c r="J17" i="13"/>
  <c r="K17" i="13"/>
  <c r="J19" i="13"/>
  <c r="K19" i="13"/>
  <c r="J21" i="13"/>
  <c r="K21" i="13"/>
  <c r="J23" i="13"/>
  <c r="K23" i="13"/>
  <c r="J25" i="13"/>
  <c r="K25" i="13"/>
  <c r="J8" i="13"/>
  <c r="K8" i="13"/>
  <c r="K15" i="13" s="1"/>
  <c r="J9" i="13"/>
  <c r="K9" i="13"/>
  <c r="J10" i="13"/>
  <c r="K10" i="13"/>
  <c r="J11" i="13"/>
  <c r="K11" i="13"/>
  <c r="J12" i="13"/>
  <c r="K12" i="13"/>
  <c r="J13" i="13"/>
  <c r="K13" i="13"/>
  <c r="J14" i="13"/>
  <c r="K14" i="13"/>
  <c r="C28" i="13"/>
  <c r="D28" i="13"/>
  <c r="E28" i="13"/>
  <c r="F28" i="13"/>
  <c r="G28" i="13"/>
  <c r="H28" i="13"/>
  <c r="I28" i="13"/>
  <c r="B28" i="13"/>
  <c r="C26" i="13"/>
  <c r="D26" i="13"/>
  <c r="E26" i="13"/>
  <c r="F26" i="13"/>
  <c r="G26" i="13"/>
  <c r="H26" i="13"/>
  <c r="I26" i="13"/>
  <c r="B26" i="13"/>
  <c r="C24" i="13"/>
  <c r="D24" i="13"/>
  <c r="E24" i="13"/>
  <c r="F24" i="13"/>
  <c r="G24" i="13"/>
  <c r="H24" i="13"/>
  <c r="I24" i="13"/>
  <c r="B24" i="13"/>
  <c r="C22" i="13"/>
  <c r="D22" i="13"/>
  <c r="E22" i="13"/>
  <c r="F22" i="13"/>
  <c r="G22" i="13"/>
  <c r="H22" i="13"/>
  <c r="I22" i="13"/>
  <c r="B22" i="13"/>
  <c r="C20" i="13"/>
  <c r="D20" i="13"/>
  <c r="E20" i="13"/>
  <c r="F20" i="13"/>
  <c r="G20" i="13"/>
  <c r="H20" i="13"/>
  <c r="I20" i="13"/>
  <c r="B20" i="13"/>
  <c r="C18" i="13"/>
  <c r="D18" i="13"/>
  <c r="D29" i="13" s="1"/>
  <c r="E18" i="13"/>
  <c r="F18" i="13"/>
  <c r="F29" i="13" s="1"/>
  <c r="G18" i="13"/>
  <c r="G29" i="13" s="1"/>
  <c r="H18" i="13"/>
  <c r="H29" i="13" s="1"/>
  <c r="I18" i="13"/>
  <c r="I29" i="13" s="1"/>
  <c r="B18" i="13"/>
  <c r="C29" i="17" l="1"/>
  <c r="B29" i="17"/>
  <c r="E29" i="13"/>
  <c r="J22" i="13"/>
  <c r="J20" i="13"/>
  <c r="J24" i="13"/>
  <c r="J26" i="13"/>
  <c r="J28" i="13"/>
  <c r="C15" i="13"/>
  <c r="J18" i="13"/>
  <c r="B29" i="13"/>
  <c r="J29" i="13" s="1"/>
  <c r="K18" i="13"/>
  <c r="C29" i="13"/>
  <c r="K29" i="13" s="1"/>
  <c r="K20" i="13"/>
  <c r="K22" i="13"/>
  <c r="K24" i="13"/>
  <c r="K26" i="13"/>
  <c r="K28" i="13"/>
  <c r="G5" i="16" l="1"/>
  <c r="G7" i="16" s="1"/>
  <c r="E5" i="16" l="1"/>
  <c r="E7" i="16" s="1"/>
  <c r="F5" i="16"/>
  <c r="F7" i="16" s="1"/>
  <c r="F52" i="18"/>
  <c r="F53" i="17" l="1"/>
  <c r="H7" i="16"/>
  <c r="H5" i="16"/>
  <c r="F6" i="16"/>
  <c r="F8" i="16" s="1"/>
  <c r="F52" i="19"/>
  <c r="G6" i="16" l="1"/>
  <c r="G8" i="16" s="1"/>
  <c r="E6" i="16"/>
  <c r="E8" i="16" l="1"/>
  <c r="H8" i="16" s="1"/>
  <c r="H6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BRIERE Paul</author>
  </authors>
  <commentList>
    <comment ref="B7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BRIERE Paul:
URGENCES, Unité de Soins Continue (Soins intensif), Maternité, Bloc obstétrical</t>
        </r>
      </text>
    </comment>
  </commentList>
</comments>
</file>

<file path=xl/sharedStrings.xml><?xml version="1.0" encoding="utf-8"?>
<sst xmlns="http://schemas.openxmlformats.org/spreadsheetml/2006/main" count="205" uniqueCount="104">
  <si>
    <t>Maintenance des installations et réseaux de fluides médicaux - pompes à vide - centrales annexes</t>
  </si>
  <si>
    <t>Lot n° 2 CHD</t>
  </si>
  <si>
    <t>DPGF</t>
  </si>
  <si>
    <t>Ne pas modifier.En cas d'erreur constatée sur le cadre de la DPGF, merci d'en informer le pouvoir adjudicateur en cours de consultation</t>
  </si>
  <si>
    <t>cellules en jaune : Ne pas remplir (automatique)</t>
  </si>
  <si>
    <t>Lot N° 1 Maintenance des réseaux et installations de fluides médicaux CHFLC - GPMS Collines Vendéennes</t>
  </si>
  <si>
    <t>CH FONTENAY</t>
  </si>
  <si>
    <t>Pôle Santé Sud Vendée (PSSV)</t>
  </si>
  <si>
    <t>SSR batiement V80</t>
  </si>
  <si>
    <t>Résidence Mélusine</t>
  </si>
  <si>
    <t>Résidence Anne Benoist</t>
  </si>
  <si>
    <t xml:space="preserve">TOTAL </t>
  </si>
  <si>
    <t>Désignation des prestations</t>
  </si>
  <si>
    <t>secteurs "légers ou froid"</t>
  </si>
  <si>
    <t>secteurs "critiques ou chaud"</t>
  </si>
  <si>
    <t xml:space="preserve">secteurs "légers ou froid" </t>
  </si>
  <si>
    <t xml:space="preserve">secteurs "critiques ou chaud" </t>
  </si>
  <si>
    <t>Prises</t>
  </si>
  <si>
    <t>ALSF BM</t>
  </si>
  <si>
    <t>ALSF BL</t>
  </si>
  <si>
    <t>ALSF BK</t>
  </si>
  <si>
    <t>CARBO</t>
  </si>
  <si>
    <t>AGA</t>
  </si>
  <si>
    <t>DKD</t>
  </si>
  <si>
    <t>CFL</t>
  </si>
  <si>
    <t>AUTRE</t>
  </si>
  <si>
    <t>TOTAL PRISE TOUT MODELE</t>
  </si>
  <si>
    <t>Unité de Détente</t>
  </si>
  <si>
    <t>UD 3,5/40</t>
  </si>
  <si>
    <t>Total</t>
  </si>
  <si>
    <t>CARBO ROTAREG</t>
  </si>
  <si>
    <t>AGA/DKD</t>
  </si>
  <si>
    <t>UD 4,5/80</t>
  </si>
  <si>
    <t>UD CAHOUET</t>
  </si>
  <si>
    <t>TOTAL UD TOUT MODELE</t>
  </si>
  <si>
    <t>Lot N° 2 Maintenance des équipements et réseaux de fluides médicaux, des pompes à vide et centrale annexe  pour CHD LRSY</t>
  </si>
  <si>
    <t>A remplir par le candidat</t>
  </si>
  <si>
    <t>PU € HT/ an</t>
  </si>
  <si>
    <t>Montant annuel 
€ HT</t>
  </si>
  <si>
    <t>Quantité par localisation et par secteur</t>
  </si>
  <si>
    <t>TMC</t>
  </si>
  <si>
    <t>ALS</t>
  </si>
  <si>
    <t>BM</t>
  </si>
  <si>
    <t>AGSS</t>
  </si>
  <si>
    <t>MESSER</t>
  </si>
  <si>
    <t>?</t>
  </si>
  <si>
    <t>staubli</t>
  </si>
  <si>
    <t>PB</t>
  </si>
  <si>
    <t>Muller</t>
  </si>
  <si>
    <t>ALS TAEMA</t>
  </si>
  <si>
    <t>ALS DAMAO</t>
  </si>
  <si>
    <t>DELTA</t>
  </si>
  <si>
    <t>CAHOUET</t>
  </si>
  <si>
    <t>ALS UD 3,4/4,0 (obsolète)</t>
  </si>
  <si>
    <t>Centrale O2, Air, Protoxyde</t>
  </si>
  <si>
    <t>TOTAL CENTRALE TOUT MODELE</t>
  </si>
  <si>
    <t>Groupe (pompe) à vide</t>
  </si>
  <si>
    <t>DVP Vaccum technology</t>
  </si>
  <si>
    <t>Busch</t>
  </si>
  <si>
    <t>TOTAL GROUPE TOUT MODELE</t>
  </si>
  <si>
    <t>Vannes sur primaire</t>
  </si>
  <si>
    <t>Total Vannes sur primaire</t>
  </si>
  <si>
    <t>Vannes sur secondaire</t>
  </si>
  <si>
    <t>Total Vannes sur secondaire</t>
  </si>
  <si>
    <t>MODULE REPORT ALARME O2, AIR, VIDE</t>
  </si>
  <si>
    <t>ALS Vigi</t>
  </si>
  <si>
    <t>TLV</t>
  </si>
  <si>
    <t>GUARDIAN 5000/7000</t>
  </si>
  <si>
    <t>TOTAL MODULE REPORT ALARME 02, AIR, VIDE</t>
  </si>
  <si>
    <t>par an</t>
  </si>
  <si>
    <t>TOTAL MAINTENANCE PREVENTIVE EUR HT</t>
  </si>
  <si>
    <t>TVA 20%</t>
  </si>
  <si>
    <t>TOTAL MAINTENANCE PREVENTIVE EUR TTC</t>
  </si>
  <si>
    <t>Lot N° 2 Maintenance des équipements et réseaux de fluides médicaux, des pompes à vide et centrale annexe  pour CHD LUCON</t>
  </si>
  <si>
    <t>BM [ALS]</t>
  </si>
  <si>
    <t>BK (obsolète)</t>
  </si>
  <si>
    <t>DI</t>
  </si>
  <si>
    <t>UD3,5/40 ALS (obsolète)</t>
  </si>
  <si>
    <t>G 07-99 DKD</t>
  </si>
  <si>
    <t>DAMAO</t>
  </si>
  <si>
    <t>NOVAIR</t>
  </si>
  <si>
    <t>MIL'S</t>
  </si>
  <si>
    <t>GARDIAN 5000</t>
  </si>
  <si>
    <t>TLV SISIO 5</t>
  </si>
  <si>
    <t>VIGI 3004</t>
  </si>
  <si>
    <t>VIGI 3055</t>
  </si>
  <si>
    <t>VIGI 3033</t>
  </si>
  <si>
    <t>Lot N° 2 Maintenance des équipements et réseaux de fluides médicaux, des pompes à vide et centrale annexe  pour CHD MONTAIGU</t>
  </si>
  <si>
    <t>ROTAREG</t>
  </si>
  <si>
    <t>UD 3,5/40 (obsolète)</t>
  </si>
  <si>
    <t>VIGI 3335</t>
  </si>
  <si>
    <t>Lot N° 2 Maintenance des réseaux et installations de fluides médicaux CHD</t>
  </si>
  <si>
    <t>CHD LRSY</t>
  </si>
  <si>
    <t>CHD Luçon</t>
  </si>
  <si>
    <t>CHD Montaigu</t>
  </si>
  <si>
    <t>TOTAL</t>
  </si>
  <si>
    <t>TOTAL MAINTENANCE PREVENTIVE /an EUR HT</t>
  </si>
  <si>
    <t>TOTAL MAINTENANCE PREVENTIVE / an EUR TTC</t>
  </si>
  <si>
    <t>TOTAL MAINTENANCE PREVENTIVE / 5 ans EUR HT</t>
  </si>
  <si>
    <t>TOTAL MAINTENANCE PREVENTIVE / 5 ans EUR TTC</t>
  </si>
  <si>
    <t>Support technique et assistance téléphonique 1er niveau</t>
  </si>
  <si>
    <t>Forfait / an</t>
  </si>
  <si>
    <t>Support technique et assistance téléphonique 1er niveau oct/dec 2025</t>
  </si>
  <si>
    <t>TMC (40m3 , service Réa)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</si>
</sst>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_ ;\-#,##0.00\ 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171">
    <xf numFmtId="0" fontId="0" fillId="0" borderId="0" xfId="0"/>
    <xf numFmtId="0" fontId="1" fillId="0" borderId="0" xfId="0" applyFont="1" applyAlignment="1">
      <alignment vertical="top" wrapText="1"/>
    </xf>
    <xf numFmtId="0" fontId="0" fillId="3" borderId="0" xfId="0" applyFill="1"/>
    <xf numFmtId="0" fontId="0" fillId="3" borderId="1" xfId="0" applyFill="1" applyBorder="1"/>
    <xf numFmtId="0" fontId="5" fillId="0" borderId="0" xfId="0" applyFont="1"/>
    <xf numFmtId="0" fontId="3" fillId="0" borderId="0" xfId="0" applyFont="1"/>
    <xf numFmtId="4" fontId="0" fillId="0" borderId="0" xfId="0" applyNumberFormat="1"/>
    <xf numFmtId="0" fontId="1" fillId="4" borderId="1" xfId="0" applyFont="1" applyFill="1" applyBorder="1" applyAlignment="1">
      <alignment horizontal="center" vertical="top" wrapText="1"/>
    </xf>
    <xf numFmtId="0" fontId="0" fillId="4" borderId="0" xfId="0" applyFill="1"/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 wrapText="1"/>
    </xf>
    <xf numFmtId="0" fontId="0" fillId="6" borderId="1" xfId="0" applyFill="1" applyBorder="1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/>
    <xf numFmtId="0" fontId="4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center"/>
    </xf>
    <xf numFmtId="0" fontId="4" fillId="5" borderId="0" xfId="0" applyFont="1" applyFill="1" applyAlignment="1">
      <alignment horizontal="left" vertical="top" wrapText="1"/>
    </xf>
    <xf numFmtId="0" fontId="10" fillId="0" borderId="9" xfId="0" applyFont="1" applyBorder="1" applyAlignment="1">
      <alignment horizontal="center" vertical="center" wrapText="1"/>
    </xf>
    <xf numFmtId="0" fontId="0" fillId="2" borderId="0" xfId="0" applyFill="1"/>
    <xf numFmtId="0" fontId="4" fillId="7" borderId="0" xfId="0" applyFont="1" applyFill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3" borderId="16" xfId="0" applyFill="1" applyBorder="1"/>
    <xf numFmtId="164" fontId="0" fillId="3" borderId="16" xfId="0" applyNumberFormat="1" applyFill="1" applyBorder="1"/>
    <xf numFmtId="0" fontId="0" fillId="0" borderId="20" xfId="0" applyBorder="1"/>
    <xf numFmtId="0" fontId="11" fillId="0" borderId="9" xfId="0" applyFont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0" borderId="1" xfId="0" applyBorder="1" applyAlignment="1">
      <alignment vertical="center"/>
    </xf>
    <xf numFmtId="4" fontId="1" fillId="7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7" borderId="1" xfId="0" applyNumberFormat="1" applyFill="1" applyBorder="1" applyAlignment="1">
      <alignment vertical="center"/>
    </xf>
    <xf numFmtId="0" fontId="0" fillId="0" borderId="5" xfId="0" applyBorder="1" applyAlignment="1">
      <alignment vertical="center"/>
    </xf>
    <xf numFmtId="4" fontId="0" fillId="7" borderId="5" xfId="0" applyNumberFormat="1" applyFill="1" applyBorder="1" applyAlignment="1">
      <alignment vertical="center"/>
    </xf>
    <xf numFmtId="0" fontId="2" fillId="4" borderId="8" xfId="0" applyFont="1" applyFill="1" applyBorder="1" applyAlignment="1">
      <alignment horizontal="right" vertical="center" wrapText="1"/>
    </xf>
    <xf numFmtId="0" fontId="0" fillId="2" borderId="8" xfId="0" applyFill="1" applyBorder="1" applyAlignment="1">
      <alignment vertical="center"/>
    </xf>
    <xf numFmtId="4" fontId="0" fillId="6" borderId="8" xfId="0" applyNumberFormat="1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0" fillId="6" borderId="6" xfId="0" applyFill="1" applyBorder="1" applyAlignment="1">
      <alignment vertical="center"/>
    </xf>
    <xf numFmtId="4" fontId="0" fillId="6" borderId="6" xfId="0" applyNumberForma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4" borderId="8" xfId="0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4" fontId="0" fillId="2" borderId="6" xfId="0" applyNumberForma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4" borderId="8" xfId="0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horizontal="right" vertical="center" wrapText="1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4" fontId="0" fillId="6" borderId="18" xfId="0" applyNumberFormat="1" applyFill="1" applyBorder="1" applyAlignment="1">
      <alignment horizontal="center" vertical="center"/>
    </xf>
    <xf numFmtId="4" fontId="0" fillId="6" borderId="19" xfId="0" applyNumberFormat="1" applyFill="1" applyBorder="1" applyAlignment="1">
      <alignment horizontal="center" vertical="center"/>
    </xf>
    <xf numFmtId="4" fontId="0" fillId="7" borderId="19" xfId="0" applyNumberFormat="1" applyFill="1" applyBorder="1" applyAlignment="1">
      <alignment vertical="center"/>
    </xf>
    <xf numFmtId="0" fontId="5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4" fillId="5" borderId="0" xfId="0" applyFont="1" applyFill="1" applyAlignment="1">
      <alignment horizontal="left" vertical="center" wrapText="1"/>
    </xf>
    <xf numFmtId="0" fontId="4" fillId="7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0" fontId="5" fillId="4" borderId="15" xfId="0" applyFont="1" applyFill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4" fontId="0" fillId="2" borderId="15" xfId="0" applyNumberForma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165" fontId="1" fillId="7" borderId="1" xfId="0" applyNumberFormat="1" applyFont="1" applyFill="1" applyBorder="1" applyAlignment="1">
      <alignment vertical="center" wrapText="1"/>
    </xf>
    <xf numFmtId="165" fontId="0" fillId="7" borderId="1" xfId="0" applyNumberFormat="1" applyFill="1" applyBorder="1" applyAlignment="1">
      <alignment vertical="center"/>
    </xf>
    <xf numFmtId="165" fontId="0" fillId="7" borderId="5" xfId="0" applyNumberFormat="1" applyFill="1" applyBorder="1" applyAlignment="1">
      <alignment vertical="center"/>
    </xf>
    <xf numFmtId="165" fontId="0" fillId="6" borderId="8" xfId="0" applyNumberFormat="1" applyFill="1" applyBorder="1" applyAlignment="1">
      <alignment vertical="center"/>
    </xf>
    <xf numFmtId="165" fontId="0" fillId="2" borderId="8" xfId="0" applyNumberFormat="1" applyFill="1" applyBorder="1" applyAlignment="1">
      <alignment vertical="center"/>
    </xf>
    <xf numFmtId="165" fontId="0" fillId="6" borderId="6" xfId="0" applyNumberFormat="1" applyFill="1" applyBorder="1" applyAlignment="1">
      <alignment vertical="center"/>
    </xf>
    <xf numFmtId="165" fontId="0" fillId="6" borderId="16" xfId="0" applyNumberFormat="1" applyFill="1" applyBorder="1" applyAlignment="1">
      <alignment horizontal="center" vertical="center"/>
    </xf>
    <xf numFmtId="165" fontId="0" fillId="6" borderId="17" xfId="0" applyNumberFormat="1" applyFill="1" applyBorder="1" applyAlignment="1">
      <alignment horizontal="center" vertical="center"/>
    </xf>
    <xf numFmtId="165" fontId="0" fillId="2" borderId="15" xfId="0" applyNumberFormat="1" applyFill="1" applyBorder="1" applyAlignment="1">
      <alignment vertical="center"/>
    </xf>
    <xf numFmtId="165" fontId="0" fillId="2" borderId="6" xfId="0" applyNumberFormat="1" applyFill="1" applyBorder="1" applyAlignment="1">
      <alignment vertical="center"/>
    </xf>
    <xf numFmtId="165" fontId="0" fillId="6" borderId="18" xfId="0" applyNumberFormat="1" applyFill="1" applyBorder="1" applyAlignment="1">
      <alignment horizontal="center" vertical="center"/>
    </xf>
    <xf numFmtId="165" fontId="0" fillId="6" borderId="19" xfId="0" applyNumberFormat="1" applyFill="1" applyBorder="1" applyAlignment="1">
      <alignment horizontal="center" vertical="center"/>
    </xf>
    <xf numFmtId="165" fontId="0" fillId="7" borderId="19" xfId="0" applyNumberFormat="1" applyFill="1" applyBorder="1" applyAlignment="1">
      <alignment vertical="center"/>
    </xf>
    <xf numFmtId="4" fontId="0" fillId="2" borderId="22" xfId="0" applyNumberFormat="1" applyFill="1" applyBorder="1"/>
    <xf numFmtId="4" fontId="0" fillId="2" borderId="21" xfId="0" applyNumberFormat="1" applyFill="1" applyBorder="1"/>
    <xf numFmtId="0" fontId="4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3" fillId="4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7" borderId="2" xfId="0" applyNumberFormat="1" applyFill="1" applyBorder="1" applyAlignment="1">
      <alignment horizontal="center" vertical="center"/>
    </xf>
    <xf numFmtId="4" fontId="0" fillId="7" borderId="4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4" fontId="0" fillId="6" borderId="13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" fontId="0" fillId="7" borderId="10" xfId="0" applyNumberFormat="1" applyFill="1" applyBorder="1" applyAlignment="1">
      <alignment horizontal="center" vertical="center"/>
    </xf>
    <xf numFmtId="4" fontId="0" fillId="7" borderId="14" xfId="0" applyNumberForma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4" fontId="0" fillId="6" borderId="7" xfId="0" applyNumberFormat="1" applyFill="1" applyBorder="1" applyAlignment="1">
      <alignment horizontal="center" vertical="center"/>
    </xf>
    <xf numFmtId="4" fontId="0" fillId="6" borderId="11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" fontId="0" fillId="7" borderId="7" xfId="0" applyNumberFormat="1" applyFill="1" applyBorder="1" applyAlignment="1">
      <alignment horizontal="center" vertical="center"/>
    </xf>
    <xf numFmtId="4" fontId="0" fillId="7" borderId="11" xfId="0" applyNumberForma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165" fontId="0" fillId="7" borderId="2" xfId="0" applyNumberFormat="1" applyFill="1" applyBorder="1" applyAlignment="1">
      <alignment horizontal="center" vertical="center"/>
    </xf>
    <xf numFmtId="165" fontId="0" fillId="7" borderId="4" xfId="0" applyNumberFormat="1" applyFill="1" applyBorder="1" applyAlignment="1">
      <alignment horizontal="center" vertical="center"/>
    </xf>
    <xf numFmtId="165" fontId="0" fillId="6" borderId="7" xfId="0" applyNumberFormat="1" applyFill="1" applyBorder="1" applyAlignment="1">
      <alignment horizontal="center" vertical="center"/>
    </xf>
    <xf numFmtId="165" fontId="0" fillId="6" borderId="11" xfId="0" applyNumberFormat="1" applyFill="1" applyBorder="1" applyAlignment="1">
      <alignment horizontal="center" vertical="center"/>
    </xf>
    <xf numFmtId="165" fontId="0" fillId="6" borderId="12" xfId="0" applyNumberFormat="1" applyFill="1" applyBorder="1" applyAlignment="1">
      <alignment horizontal="center" vertical="center"/>
    </xf>
    <xf numFmtId="165" fontId="0" fillId="6" borderId="13" xfId="0" applyNumberFormat="1" applyFill="1" applyBorder="1" applyAlignment="1">
      <alignment horizontal="center" vertical="center"/>
    </xf>
    <xf numFmtId="165" fontId="0" fillId="7" borderId="7" xfId="0" applyNumberFormat="1" applyFill="1" applyBorder="1" applyAlignment="1">
      <alignment horizontal="center" vertical="center"/>
    </xf>
    <xf numFmtId="165" fontId="0" fillId="7" borderId="11" xfId="0" applyNumberFormat="1" applyFill="1" applyBorder="1" applyAlignment="1">
      <alignment horizontal="center" vertical="center"/>
    </xf>
    <xf numFmtId="165" fontId="0" fillId="7" borderId="10" xfId="0" applyNumberFormat="1" applyFill="1" applyBorder="1" applyAlignment="1">
      <alignment horizontal="center" vertical="center"/>
    </xf>
    <xf numFmtId="165" fontId="0" fillId="7" borderId="14" xfId="0" applyNumberForma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top" wrapText="1"/>
    </xf>
    <xf numFmtId="0" fontId="0" fillId="0" borderId="1" xfId="0" applyBorder="1" applyAlignment="1">
      <alignment horizontal="right"/>
    </xf>
    <xf numFmtId="4" fontId="1" fillId="7" borderId="1" xfId="0" applyNumberFormat="1" applyFont="1" applyFill="1" applyBorder="1" applyAlignment="1">
      <alignment horizontal="right" vertical="center" wrapText="1"/>
    </xf>
    <xf numFmtId="4" fontId="0" fillId="7" borderId="1" xfId="0" applyNumberFormat="1" applyFill="1" applyBorder="1" applyAlignment="1">
      <alignment horizontal="right" vertical="center"/>
    </xf>
    <xf numFmtId="4" fontId="0" fillId="7" borderId="5" xfId="0" applyNumberFormat="1" applyFill="1" applyBorder="1" applyAlignment="1">
      <alignment horizontal="right" vertical="center"/>
    </xf>
    <xf numFmtId="4" fontId="0" fillId="6" borderId="8" xfId="0" applyNumberFormat="1" applyFill="1" applyBorder="1" applyAlignment="1">
      <alignment horizontal="right" vertical="center"/>
    </xf>
    <xf numFmtId="4" fontId="0" fillId="6" borderId="6" xfId="0" applyNumberFormat="1" applyFill="1" applyBorder="1" applyAlignment="1">
      <alignment horizontal="right" vertical="center"/>
    </xf>
    <xf numFmtId="4" fontId="0" fillId="6" borderId="7" xfId="0" applyNumberFormat="1" applyFill="1" applyBorder="1" applyAlignment="1">
      <alignment horizontal="right" vertical="center"/>
    </xf>
    <xf numFmtId="4" fontId="0" fillId="6" borderId="11" xfId="0" applyNumberFormat="1" applyFill="1" applyBorder="1" applyAlignment="1">
      <alignment horizontal="right" vertical="center"/>
    </xf>
    <xf numFmtId="4" fontId="0" fillId="7" borderId="2" xfId="0" applyNumberFormat="1" applyFill="1" applyBorder="1" applyAlignment="1">
      <alignment horizontal="right" vertical="center"/>
    </xf>
    <xf numFmtId="4" fontId="0" fillId="7" borderId="4" xfId="0" applyNumberFormat="1" applyFill="1" applyBorder="1" applyAlignment="1">
      <alignment horizontal="right" vertical="center"/>
    </xf>
    <xf numFmtId="4" fontId="0" fillId="6" borderId="12" xfId="0" applyNumberFormat="1" applyFill="1" applyBorder="1" applyAlignment="1">
      <alignment horizontal="right" vertical="center"/>
    </xf>
    <xf numFmtId="4" fontId="0" fillId="6" borderId="13" xfId="0" applyNumberFormat="1" applyFill="1" applyBorder="1" applyAlignment="1">
      <alignment horizontal="right" vertical="center"/>
    </xf>
    <xf numFmtId="4" fontId="0" fillId="6" borderId="16" xfId="0" applyNumberFormat="1" applyFill="1" applyBorder="1" applyAlignment="1">
      <alignment horizontal="right" vertical="center"/>
    </xf>
    <xf numFmtId="4" fontId="0" fillId="6" borderId="17" xfId="0" applyNumberFormat="1" applyFill="1" applyBorder="1" applyAlignment="1">
      <alignment horizontal="right" vertical="center"/>
    </xf>
    <xf numFmtId="4" fontId="0" fillId="7" borderId="7" xfId="0" applyNumberFormat="1" applyFill="1" applyBorder="1" applyAlignment="1">
      <alignment horizontal="right" vertical="center"/>
    </xf>
    <xf numFmtId="4" fontId="0" fillId="7" borderId="11" xfId="0" applyNumberFormat="1" applyFill="1" applyBorder="1" applyAlignment="1">
      <alignment horizontal="right" vertical="center"/>
    </xf>
    <xf numFmtId="4" fontId="0" fillId="7" borderId="10" xfId="0" applyNumberFormat="1" applyFill="1" applyBorder="1" applyAlignment="1">
      <alignment horizontal="right" vertical="center"/>
    </xf>
    <xf numFmtId="4" fontId="0" fillId="7" borderId="14" xfId="0" applyNumberFormat="1" applyFill="1" applyBorder="1" applyAlignment="1">
      <alignment horizontal="right" vertical="center"/>
    </xf>
    <xf numFmtId="4" fontId="0" fillId="7" borderId="8" xfId="0" applyNumberFormat="1" applyFill="1" applyBorder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16"/>
  <sheetViews>
    <sheetView tabSelected="1" workbookViewId="0">
      <selection activeCell="B17" sqref="B17"/>
    </sheetView>
  </sheetViews>
  <sheetFormatPr baseColWidth="10" defaultColWidth="11.42578125" defaultRowHeight="15" x14ac:dyDescent="0.25"/>
  <sheetData>
    <row r="2" spans="1:17" ht="30" customHeight="1" x14ac:dyDescent="0.25">
      <c r="A2" s="100" t="s">
        <v>0</v>
      </c>
      <c r="B2" s="101"/>
      <c r="C2" s="101"/>
      <c r="D2" s="101"/>
      <c r="E2" s="101"/>
      <c r="F2" s="101"/>
      <c r="G2" s="101"/>
      <c r="H2" s="102"/>
      <c r="I2" s="5"/>
      <c r="J2" s="5"/>
      <c r="K2" s="5"/>
      <c r="L2" s="5"/>
      <c r="M2" s="5"/>
      <c r="N2" s="5"/>
      <c r="O2" s="5"/>
      <c r="P2" s="5"/>
      <c r="Q2" s="5"/>
    </row>
    <row r="3" spans="1:17" x14ac:dyDescent="0.25">
      <c r="D3" s="6"/>
      <c r="F3" s="6"/>
      <c r="H3" s="6"/>
      <c r="I3" s="6"/>
      <c r="Q3" s="4"/>
    </row>
    <row r="4" spans="1:17" x14ac:dyDescent="0.25">
      <c r="A4" s="103" t="s">
        <v>1</v>
      </c>
      <c r="B4" s="104"/>
      <c r="C4" s="104"/>
      <c r="D4" s="104"/>
      <c r="E4" s="104"/>
      <c r="F4" s="104"/>
      <c r="G4" s="104"/>
      <c r="H4" s="105"/>
      <c r="I4" s="4"/>
      <c r="J4" s="4"/>
      <c r="K4" s="4"/>
      <c r="L4" s="4"/>
      <c r="M4" s="4"/>
      <c r="N4" s="4"/>
      <c r="O4" s="4"/>
      <c r="P4" s="4"/>
      <c r="Q4" s="4"/>
    </row>
    <row r="7" spans="1:17" ht="15.75" x14ac:dyDescent="0.25">
      <c r="A7" s="106" t="s">
        <v>2</v>
      </c>
      <c r="B7" s="107"/>
      <c r="C7" s="107"/>
      <c r="D7" s="107"/>
      <c r="E7" s="107"/>
      <c r="F7" s="107"/>
      <c r="G7" s="107"/>
      <c r="H7" s="108"/>
    </row>
    <row r="10" spans="1:17" x14ac:dyDescent="0.25">
      <c r="A10" s="99" t="s">
        <v>3</v>
      </c>
      <c r="B10" s="99"/>
      <c r="C10" s="99"/>
      <c r="D10" s="99"/>
      <c r="E10" s="99"/>
      <c r="F10" s="99"/>
      <c r="G10" s="99"/>
      <c r="H10" s="99"/>
    </row>
    <row r="11" spans="1:17" x14ac:dyDescent="0.25">
      <c r="A11" s="99"/>
      <c r="B11" s="99"/>
      <c r="C11" s="99"/>
      <c r="D11" s="99"/>
      <c r="E11" s="99"/>
      <c r="F11" s="99"/>
      <c r="G11" s="99"/>
      <c r="H11" s="99"/>
    </row>
    <row r="12" spans="1:17" x14ac:dyDescent="0.25">
      <c r="A12" s="99"/>
      <c r="B12" s="99"/>
      <c r="C12" s="99"/>
      <c r="D12" s="99"/>
      <c r="E12" s="99"/>
      <c r="F12" s="99"/>
      <c r="G12" s="99"/>
      <c r="H12" s="99"/>
    </row>
    <row r="13" spans="1:17" x14ac:dyDescent="0.25">
      <c r="A13" s="99"/>
      <c r="B13" s="99"/>
      <c r="C13" s="99"/>
      <c r="D13" s="99"/>
      <c r="E13" s="99"/>
      <c r="F13" s="99"/>
      <c r="G13" s="99"/>
      <c r="H13" s="99"/>
    </row>
    <row r="14" spans="1:17" x14ac:dyDescent="0.25">
      <c r="A14" s="99"/>
      <c r="B14" s="99"/>
      <c r="C14" s="99"/>
      <c r="D14" s="99"/>
      <c r="E14" s="99"/>
      <c r="F14" s="99"/>
      <c r="G14" s="99"/>
      <c r="H14" s="99"/>
    </row>
    <row r="15" spans="1:17" x14ac:dyDescent="0.25">
      <c r="B15" s="2"/>
    </row>
    <row r="16" spans="1:17" x14ac:dyDescent="0.25">
      <c r="B16" s="28" t="s">
        <v>4</v>
      </c>
      <c r="C16" s="28"/>
      <c r="D16" s="28"/>
      <c r="E16" s="28"/>
    </row>
  </sheetData>
  <mergeCells count="4">
    <mergeCell ref="A10:H14"/>
    <mergeCell ref="A2:H2"/>
    <mergeCell ref="A4:H4"/>
    <mergeCell ref="A7:H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29"/>
  <sheetViews>
    <sheetView zoomScale="80" zoomScaleNormal="80" workbookViewId="0">
      <selection activeCell="B7" sqref="B7"/>
    </sheetView>
  </sheetViews>
  <sheetFormatPr baseColWidth="10" defaultColWidth="11.42578125" defaultRowHeight="15" x14ac:dyDescent="0.25"/>
  <cols>
    <col min="1" max="1" width="35" customWidth="1"/>
    <col min="2" max="2" width="16.85546875" customWidth="1"/>
    <col min="3" max="3" width="13.42578125" customWidth="1"/>
    <col min="4" max="5" width="14.140625" customWidth="1"/>
    <col min="6" max="7" width="10.42578125" customWidth="1"/>
    <col min="8" max="8" width="9.42578125" customWidth="1"/>
    <col min="9" max="9" width="10.7109375" customWidth="1"/>
    <col min="10" max="10" width="18.7109375" customWidth="1"/>
    <col min="11" max="11" width="19.42578125" customWidth="1"/>
  </cols>
  <sheetData>
    <row r="2" spans="1:11" ht="18" customHeight="1" x14ac:dyDescent="0.25">
      <c r="A2" s="110" t="s">
        <v>5</v>
      </c>
      <c r="B2" s="110"/>
      <c r="C2" s="110"/>
      <c r="D2" s="110"/>
      <c r="E2" s="110"/>
      <c r="F2" s="110"/>
      <c r="G2" s="110"/>
      <c r="H2" s="110"/>
      <c r="I2" s="110"/>
      <c r="J2" s="110"/>
    </row>
    <row r="3" spans="1:11" ht="18.75" x14ac:dyDescent="0.25">
      <c r="A3" s="24" t="s">
        <v>6</v>
      </c>
      <c r="B3" s="24"/>
      <c r="C3" s="24"/>
      <c r="D3" s="24"/>
      <c r="E3" s="24"/>
      <c r="F3" s="24"/>
      <c r="G3" s="15"/>
      <c r="H3" s="15"/>
      <c r="I3" s="15"/>
    </row>
    <row r="4" spans="1:11" x14ac:dyDescent="0.25">
      <c r="A4" s="1"/>
      <c r="B4" s="113" t="s">
        <v>7</v>
      </c>
      <c r="C4" s="114"/>
      <c r="D4" s="111" t="s">
        <v>8</v>
      </c>
      <c r="E4" s="112"/>
      <c r="F4" s="111" t="s">
        <v>9</v>
      </c>
      <c r="G4" s="112"/>
      <c r="H4" s="111" t="s">
        <v>10</v>
      </c>
      <c r="I4" s="112"/>
      <c r="J4" s="109" t="s">
        <v>11</v>
      </c>
      <c r="K4" s="109"/>
    </row>
    <row r="5" spans="1:11" ht="106.9" customHeight="1" x14ac:dyDescent="0.25">
      <c r="A5" s="13" t="s">
        <v>12</v>
      </c>
      <c r="B5" s="13" t="s">
        <v>13</v>
      </c>
      <c r="C5" s="13" t="s">
        <v>14</v>
      </c>
      <c r="D5" s="13" t="s">
        <v>13</v>
      </c>
      <c r="E5" s="13" t="s">
        <v>14</v>
      </c>
      <c r="F5" s="13" t="s">
        <v>13</v>
      </c>
      <c r="G5" s="13" t="s">
        <v>14</v>
      </c>
      <c r="H5" s="13" t="s">
        <v>13</v>
      </c>
      <c r="I5" s="13" t="s">
        <v>14</v>
      </c>
      <c r="J5" s="13" t="s">
        <v>15</v>
      </c>
      <c r="K5" s="13" t="s">
        <v>16</v>
      </c>
    </row>
    <row r="6" spans="1:11" x14ac:dyDescent="0.25">
      <c r="A6" s="19" t="s">
        <v>17</v>
      </c>
      <c r="B6" s="20"/>
      <c r="C6" s="20"/>
      <c r="D6" s="20"/>
      <c r="E6" s="20"/>
      <c r="F6" s="20"/>
      <c r="G6" s="20"/>
      <c r="H6" s="20"/>
      <c r="I6" s="20"/>
      <c r="J6" s="21"/>
      <c r="K6" s="21"/>
    </row>
    <row r="7" spans="1:11" x14ac:dyDescent="0.25">
      <c r="A7" s="30" t="s">
        <v>18</v>
      </c>
      <c r="B7" s="11">
        <v>110</v>
      </c>
      <c r="C7" s="11">
        <f>775-110</f>
        <v>665</v>
      </c>
      <c r="D7" s="11">
        <v>1</v>
      </c>
      <c r="E7" s="11">
        <v>0</v>
      </c>
      <c r="F7" s="11">
        <v>216</v>
      </c>
      <c r="G7" s="11">
        <v>0</v>
      </c>
      <c r="H7" s="11">
        <v>30</v>
      </c>
      <c r="I7" s="11">
        <v>0</v>
      </c>
      <c r="J7" s="23">
        <f>B7+D7+F7+H7</f>
        <v>357</v>
      </c>
      <c r="K7" s="23">
        <f>C7+E7+G7+I7</f>
        <v>665</v>
      </c>
    </row>
    <row r="8" spans="1:11" x14ac:dyDescent="0.25">
      <c r="A8" s="30" t="s">
        <v>19</v>
      </c>
      <c r="B8" s="11"/>
      <c r="C8" s="11"/>
      <c r="D8" s="11"/>
      <c r="E8" s="11"/>
      <c r="F8" s="11"/>
      <c r="G8" s="11"/>
      <c r="H8" s="11"/>
      <c r="I8" s="11"/>
      <c r="J8" s="23">
        <f t="shared" ref="J8:J14" si="0">B8+D8+F8+H8</f>
        <v>0</v>
      </c>
      <c r="K8" s="23">
        <f t="shared" ref="K8:K14" si="1">C8+E8+G8+I8</f>
        <v>0</v>
      </c>
    </row>
    <row r="9" spans="1:11" x14ac:dyDescent="0.25">
      <c r="A9" s="30" t="s">
        <v>20</v>
      </c>
      <c r="B9" s="11"/>
      <c r="C9" s="11"/>
      <c r="D9" s="11"/>
      <c r="E9" s="11"/>
      <c r="F9" s="11"/>
      <c r="G9" s="11"/>
      <c r="H9" s="11"/>
      <c r="I9" s="11"/>
      <c r="J9" s="23">
        <f t="shared" si="0"/>
        <v>0</v>
      </c>
      <c r="K9" s="23">
        <f t="shared" si="1"/>
        <v>0</v>
      </c>
    </row>
    <row r="10" spans="1:11" x14ac:dyDescent="0.25">
      <c r="A10" s="30" t="s">
        <v>21</v>
      </c>
      <c r="B10" s="11"/>
      <c r="C10" s="11"/>
      <c r="D10" s="11"/>
      <c r="E10" s="11"/>
      <c r="F10" s="11"/>
      <c r="G10" s="11"/>
      <c r="H10" s="11"/>
      <c r="I10" s="11"/>
      <c r="J10" s="23">
        <f t="shared" si="0"/>
        <v>0</v>
      </c>
      <c r="K10" s="23">
        <f t="shared" si="1"/>
        <v>0</v>
      </c>
    </row>
    <row r="11" spans="1:11" x14ac:dyDescent="0.25">
      <c r="A11" s="30" t="s">
        <v>22</v>
      </c>
      <c r="B11" s="11"/>
      <c r="C11" s="11"/>
      <c r="D11" s="11"/>
      <c r="E11" s="11"/>
      <c r="F11" s="11"/>
      <c r="G11" s="11"/>
      <c r="H11" s="11"/>
      <c r="I11" s="11"/>
      <c r="J11" s="23">
        <f t="shared" si="0"/>
        <v>0</v>
      </c>
      <c r="K11" s="23">
        <f t="shared" si="1"/>
        <v>0</v>
      </c>
    </row>
    <row r="12" spans="1:11" x14ac:dyDescent="0.25">
      <c r="A12" s="30" t="s">
        <v>23</v>
      </c>
      <c r="B12" s="11"/>
      <c r="C12" s="11"/>
      <c r="D12" s="11"/>
      <c r="E12" s="11"/>
      <c r="F12" s="11"/>
      <c r="G12" s="11"/>
      <c r="H12" s="11"/>
      <c r="I12" s="11"/>
      <c r="J12" s="23">
        <f t="shared" si="0"/>
        <v>0</v>
      </c>
      <c r="K12" s="23">
        <f t="shared" si="1"/>
        <v>0</v>
      </c>
    </row>
    <row r="13" spans="1:11" x14ac:dyDescent="0.25">
      <c r="A13" s="30" t="s">
        <v>24</v>
      </c>
      <c r="B13" s="11"/>
      <c r="C13" s="11"/>
      <c r="D13" s="11"/>
      <c r="E13" s="11"/>
      <c r="F13" s="11"/>
      <c r="G13" s="11"/>
      <c r="H13" s="11"/>
      <c r="I13" s="11"/>
      <c r="J13" s="23">
        <f t="shared" si="0"/>
        <v>0</v>
      </c>
      <c r="K13" s="23">
        <f t="shared" si="1"/>
        <v>0</v>
      </c>
    </row>
    <row r="14" spans="1:11" x14ac:dyDescent="0.25">
      <c r="A14" s="30" t="s">
        <v>25</v>
      </c>
      <c r="B14" s="11"/>
      <c r="C14" s="11"/>
      <c r="D14" s="11"/>
      <c r="E14" s="11"/>
      <c r="F14" s="11"/>
      <c r="G14" s="11"/>
      <c r="H14" s="11"/>
      <c r="I14" s="11"/>
      <c r="J14" s="23">
        <f t="shared" si="0"/>
        <v>0</v>
      </c>
      <c r="K14" s="23">
        <f t="shared" si="1"/>
        <v>0</v>
      </c>
    </row>
    <row r="15" spans="1:11" x14ac:dyDescent="0.25">
      <c r="A15" s="14" t="s">
        <v>26</v>
      </c>
      <c r="B15" s="7">
        <f>SUM(B7:B14)</f>
        <v>110</v>
      </c>
      <c r="C15" s="7">
        <f t="shared" ref="C15:K15" si="2">SUM(C7:C14)</f>
        <v>665</v>
      </c>
      <c r="D15" s="7">
        <f t="shared" si="2"/>
        <v>1</v>
      </c>
      <c r="E15" s="7">
        <f t="shared" si="2"/>
        <v>0</v>
      </c>
      <c r="F15" s="7">
        <f t="shared" si="2"/>
        <v>216</v>
      </c>
      <c r="G15" s="7">
        <f t="shared" si="2"/>
        <v>0</v>
      </c>
      <c r="H15" s="7">
        <f t="shared" si="2"/>
        <v>30</v>
      </c>
      <c r="I15" s="7">
        <f t="shared" si="2"/>
        <v>0</v>
      </c>
      <c r="J15" s="7">
        <f t="shared" si="2"/>
        <v>357</v>
      </c>
      <c r="K15" s="7">
        <f t="shared" si="2"/>
        <v>665</v>
      </c>
    </row>
    <row r="16" spans="1:11" x14ac:dyDescent="0.25">
      <c r="A16" s="10" t="s">
        <v>27</v>
      </c>
      <c r="B16" s="11"/>
      <c r="C16" s="11"/>
      <c r="D16" s="11"/>
      <c r="E16" s="11"/>
      <c r="F16" s="11"/>
      <c r="G16" s="11"/>
      <c r="H16" s="11"/>
      <c r="I16" s="11"/>
      <c r="J16" s="23">
        <f t="shared" ref="J16:J27" si="3">B16+D16+F16+H16</f>
        <v>0</v>
      </c>
      <c r="K16" s="23">
        <f t="shared" ref="K16:K27" si="4">C16+E16+G16+I16</f>
        <v>0</v>
      </c>
    </row>
    <row r="17" spans="1:11" x14ac:dyDescent="0.25">
      <c r="A17" s="30" t="s">
        <v>28</v>
      </c>
      <c r="B17" s="11"/>
      <c r="C17" s="11"/>
      <c r="D17" s="11"/>
      <c r="E17" s="11"/>
      <c r="F17" s="11"/>
      <c r="G17" s="11"/>
      <c r="H17" s="11"/>
      <c r="I17" s="11"/>
      <c r="J17" s="23">
        <f t="shared" si="3"/>
        <v>0</v>
      </c>
      <c r="K17" s="23">
        <f t="shared" si="4"/>
        <v>0</v>
      </c>
    </row>
    <row r="18" spans="1:11" x14ac:dyDescent="0.25">
      <c r="A18" s="32" t="s">
        <v>29</v>
      </c>
      <c r="B18" s="22">
        <f t="shared" ref="B18:I18" si="5">SUM(B17:B17)</f>
        <v>0</v>
      </c>
      <c r="C18" s="22">
        <f t="shared" si="5"/>
        <v>0</v>
      </c>
      <c r="D18" s="22">
        <f t="shared" si="5"/>
        <v>0</v>
      </c>
      <c r="E18" s="22">
        <f t="shared" si="5"/>
        <v>0</v>
      </c>
      <c r="F18" s="22">
        <f t="shared" si="5"/>
        <v>0</v>
      </c>
      <c r="G18" s="22">
        <f t="shared" si="5"/>
        <v>0</v>
      </c>
      <c r="H18" s="22">
        <f t="shared" si="5"/>
        <v>0</v>
      </c>
      <c r="I18" s="22">
        <f t="shared" si="5"/>
        <v>0</v>
      </c>
      <c r="J18" s="23">
        <f t="shared" si="3"/>
        <v>0</v>
      </c>
      <c r="K18" s="23">
        <f t="shared" si="4"/>
        <v>0</v>
      </c>
    </row>
    <row r="19" spans="1:11" x14ac:dyDescent="0.25">
      <c r="A19" s="30" t="s">
        <v>30</v>
      </c>
      <c r="B19" s="11"/>
      <c r="C19" s="11"/>
      <c r="D19" s="11"/>
      <c r="E19" s="11"/>
      <c r="F19" s="11"/>
      <c r="G19" s="11"/>
      <c r="H19" s="11"/>
      <c r="I19" s="11"/>
      <c r="J19" s="23">
        <f t="shared" si="3"/>
        <v>0</v>
      </c>
      <c r="K19" s="23">
        <f t="shared" si="4"/>
        <v>0</v>
      </c>
    </row>
    <row r="20" spans="1:11" x14ac:dyDescent="0.25">
      <c r="A20" s="32" t="s">
        <v>29</v>
      </c>
      <c r="B20" s="22">
        <f t="shared" ref="B20:I20" si="6">SUM(B19:B19)</f>
        <v>0</v>
      </c>
      <c r="C20" s="22">
        <f t="shared" si="6"/>
        <v>0</v>
      </c>
      <c r="D20" s="22">
        <f t="shared" si="6"/>
        <v>0</v>
      </c>
      <c r="E20" s="22">
        <f t="shared" si="6"/>
        <v>0</v>
      </c>
      <c r="F20" s="22">
        <f t="shared" si="6"/>
        <v>0</v>
      </c>
      <c r="G20" s="22">
        <f t="shared" si="6"/>
        <v>0</v>
      </c>
      <c r="H20" s="22">
        <f t="shared" si="6"/>
        <v>0</v>
      </c>
      <c r="I20" s="22">
        <f t="shared" si="6"/>
        <v>0</v>
      </c>
      <c r="J20" s="23">
        <f t="shared" si="3"/>
        <v>0</v>
      </c>
      <c r="K20" s="23">
        <f t="shared" si="4"/>
        <v>0</v>
      </c>
    </row>
    <row r="21" spans="1:11" x14ac:dyDescent="0.25">
      <c r="A21" s="31" t="s">
        <v>31</v>
      </c>
      <c r="B21" s="11"/>
      <c r="C21" s="11"/>
      <c r="D21" s="11"/>
      <c r="E21" s="11"/>
      <c r="F21" s="11"/>
      <c r="G21" s="11"/>
      <c r="H21" s="11"/>
      <c r="I21" s="11"/>
      <c r="J21" s="23">
        <f t="shared" si="3"/>
        <v>0</v>
      </c>
      <c r="K21" s="23">
        <f t="shared" si="4"/>
        <v>0</v>
      </c>
    </row>
    <row r="22" spans="1:11" x14ac:dyDescent="0.25">
      <c r="A22" s="32" t="s">
        <v>29</v>
      </c>
      <c r="B22" s="22">
        <f t="shared" ref="B22:I22" si="7">SUM(B21:B21)</f>
        <v>0</v>
      </c>
      <c r="C22" s="22">
        <f t="shared" si="7"/>
        <v>0</v>
      </c>
      <c r="D22" s="22">
        <f t="shared" si="7"/>
        <v>0</v>
      </c>
      <c r="E22" s="22">
        <f t="shared" si="7"/>
        <v>0</v>
      </c>
      <c r="F22" s="22">
        <f t="shared" si="7"/>
        <v>0</v>
      </c>
      <c r="G22" s="22">
        <f t="shared" si="7"/>
        <v>0</v>
      </c>
      <c r="H22" s="22">
        <f t="shared" si="7"/>
        <v>0</v>
      </c>
      <c r="I22" s="22">
        <f t="shared" si="7"/>
        <v>0</v>
      </c>
      <c r="J22" s="23">
        <f t="shared" si="3"/>
        <v>0</v>
      </c>
      <c r="K22" s="23">
        <f t="shared" si="4"/>
        <v>0</v>
      </c>
    </row>
    <row r="23" spans="1:11" x14ac:dyDescent="0.25">
      <c r="A23" s="31" t="s">
        <v>32</v>
      </c>
      <c r="B23" s="11"/>
      <c r="C23" s="11"/>
      <c r="D23" s="11"/>
      <c r="E23" s="11"/>
      <c r="F23" s="11"/>
      <c r="G23" s="11"/>
      <c r="H23" s="11"/>
      <c r="I23" s="11"/>
      <c r="J23" s="23">
        <f t="shared" si="3"/>
        <v>0</v>
      </c>
      <c r="K23" s="23">
        <f t="shared" si="4"/>
        <v>0</v>
      </c>
    </row>
    <row r="24" spans="1:11" x14ac:dyDescent="0.25">
      <c r="A24" s="32" t="s">
        <v>29</v>
      </c>
      <c r="B24" s="22">
        <f t="shared" ref="B24:I24" si="8">SUM(B23:B23)</f>
        <v>0</v>
      </c>
      <c r="C24" s="22">
        <f t="shared" si="8"/>
        <v>0</v>
      </c>
      <c r="D24" s="22">
        <f t="shared" si="8"/>
        <v>0</v>
      </c>
      <c r="E24" s="22">
        <f t="shared" si="8"/>
        <v>0</v>
      </c>
      <c r="F24" s="22">
        <f t="shared" si="8"/>
        <v>0</v>
      </c>
      <c r="G24" s="22">
        <f t="shared" si="8"/>
        <v>0</v>
      </c>
      <c r="H24" s="22">
        <f t="shared" si="8"/>
        <v>0</v>
      </c>
      <c r="I24" s="22">
        <f t="shared" si="8"/>
        <v>0</v>
      </c>
      <c r="J24" s="23">
        <f t="shared" si="3"/>
        <v>0</v>
      </c>
      <c r="K24" s="23">
        <f t="shared" si="4"/>
        <v>0</v>
      </c>
    </row>
    <row r="25" spans="1:11" x14ac:dyDescent="0.25">
      <c r="A25" s="31" t="s">
        <v>33</v>
      </c>
      <c r="B25" s="11"/>
      <c r="C25" s="11"/>
      <c r="D25" s="11"/>
      <c r="E25" s="11"/>
      <c r="F25" s="11"/>
      <c r="G25" s="11"/>
      <c r="H25" s="11"/>
      <c r="I25" s="11"/>
      <c r="J25" s="23">
        <f t="shared" si="3"/>
        <v>0</v>
      </c>
      <c r="K25" s="23">
        <f t="shared" si="4"/>
        <v>0</v>
      </c>
    </row>
    <row r="26" spans="1:11" x14ac:dyDescent="0.25">
      <c r="A26" s="32" t="s">
        <v>29</v>
      </c>
      <c r="B26" s="22">
        <f t="shared" ref="B26:I26" si="9">SUM(B25:B25)</f>
        <v>0</v>
      </c>
      <c r="C26" s="22">
        <f t="shared" si="9"/>
        <v>0</v>
      </c>
      <c r="D26" s="22">
        <f t="shared" si="9"/>
        <v>0</v>
      </c>
      <c r="E26" s="22">
        <f t="shared" si="9"/>
        <v>0</v>
      </c>
      <c r="F26" s="22">
        <f t="shared" si="9"/>
        <v>0</v>
      </c>
      <c r="G26" s="22">
        <f t="shared" si="9"/>
        <v>0</v>
      </c>
      <c r="H26" s="22">
        <f t="shared" si="9"/>
        <v>0</v>
      </c>
      <c r="I26" s="22">
        <f t="shared" si="9"/>
        <v>0</v>
      </c>
      <c r="J26" s="23">
        <f t="shared" si="3"/>
        <v>0</v>
      </c>
      <c r="K26" s="23">
        <f t="shared" si="4"/>
        <v>0</v>
      </c>
    </row>
    <row r="27" spans="1:11" x14ac:dyDescent="0.25">
      <c r="A27" s="31" t="s">
        <v>25</v>
      </c>
      <c r="B27" s="11"/>
      <c r="C27" s="11"/>
      <c r="D27" s="11"/>
      <c r="E27" s="11"/>
      <c r="F27" s="11"/>
      <c r="G27" s="11"/>
      <c r="H27" s="11"/>
      <c r="I27" s="11"/>
      <c r="J27" s="23">
        <f t="shared" si="3"/>
        <v>0</v>
      </c>
      <c r="K27" s="23">
        <f t="shared" si="4"/>
        <v>0</v>
      </c>
    </row>
    <row r="28" spans="1:11" x14ac:dyDescent="0.25">
      <c r="A28" s="32" t="s">
        <v>29</v>
      </c>
      <c r="B28" s="22">
        <f t="shared" ref="B28:I28" si="10">SUM(B27:B27)</f>
        <v>0</v>
      </c>
      <c r="C28" s="22">
        <f t="shared" si="10"/>
        <v>0</v>
      </c>
      <c r="D28" s="22">
        <f t="shared" si="10"/>
        <v>0</v>
      </c>
      <c r="E28" s="22">
        <f t="shared" si="10"/>
        <v>0</v>
      </c>
      <c r="F28" s="22">
        <f t="shared" si="10"/>
        <v>0</v>
      </c>
      <c r="G28" s="22">
        <f t="shared" si="10"/>
        <v>0</v>
      </c>
      <c r="H28" s="22">
        <f t="shared" si="10"/>
        <v>0</v>
      </c>
      <c r="I28" s="22">
        <f t="shared" si="10"/>
        <v>0</v>
      </c>
      <c r="J28" s="23">
        <f t="shared" ref="J28:J29" si="11">B28+D28+F28+H28</f>
        <v>0</v>
      </c>
      <c r="K28" s="23">
        <f t="shared" ref="K28:K29" si="12">C28+E28+G28+I28</f>
        <v>0</v>
      </c>
    </row>
    <row r="29" spans="1:11" s="8" customFormat="1" x14ac:dyDescent="0.25">
      <c r="A29" s="14" t="s">
        <v>34</v>
      </c>
      <c r="B29" s="22">
        <f t="shared" ref="B29:I29" si="13">B18+B20+B22+B24+B26+B28</f>
        <v>0</v>
      </c>
      <c r="C29" s="22">
        <f t="shared" si="13"/>
        <v>0</v>
      </c>
      <c r="D29" s="22">
        <f t="shared" si="13"/>
        <v>0</v>
      </c>
      <c r="E29" s="22">
        <f t="shared" si="13"/>
        <v>0</v>
      </c>
      <c r="F29" s="22">
        <f t="shared" si="13"/>
        <v>0</v>
      </c>
      <c r="G29" s="22">
        <f t="shared" si="13"/>
        <v>0</v>
      </c>
      <c r="H29" s="22">
        <f t="shared" si="13"/>
        <v>0</v>
      </c>
      <c r="I29" s="22">
        <f t="shared" si="13"/>
        <v>0</v>
      </c>
      <c r="J29" s="23">
        <f t="shared" si="11"/>
        <v>0</v>
      </c>
      <c r="K29" s="23">
        <f t="shared" si="12"/>
        <v>0</v>
      </c>
    </row>
  </sheetData>
  <mergeCells count="6">
    <mergeCell ref="J4:K4"/>
    <mergeCell ref="A2:J2"/>
    <mergeCell ref="H4:I4"/>
    <mergeCell ref="B4:C4"/>
    <mergeCell ref="D4:E4"/>
    <mergeCell ref="F4:G4"/>
  </mergeCells>
  <phoneticPr fontId="9" type="noConversion"/>
  <pageMargins left="0.23622047244094488" right="0.23622047244094488" top="0.3543307086614173" bottom="0.3543307086614173" header="0.31496062992125984" footer="0.31496062992125984"/>
  <pageSetup paperSize="8" scale="8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56C63-2F91-449A-A897-4FFF868885FD}">
  <dimension ref="A1:G54"/>
  <sheetViews>
    <sheetView topLeftCell="A27" zoomScale="80" zoomScaleNormal="80" zoomScaleSheetLayoutView="75" workbookViewId="0">
      <selection activeCell="D45" sqref="D45:E45"/>
    </sheetView>
  </sheetViews>
  <sheetFormatPr baseColWidth="10" defaultColWidth="11.42578125" defaultRowHeight="15" x14ac:dyDescent="0.25"/>
  <cols>
    <col min="1" max="1" width="35" customWidth="1"/>
    <col min="2" max="2" width="18.7109375" customWidth="1"/>
    <col min="3" max="3" width="19.42578125" customWidth="1"/>
    <col min="4" max="4" width="18.7109375" customWidth="1"/>
    <col min="5" max="5" width="19.140625" customWidth="1"/>
    <col min="6" max="6" width="33.140625" customWidth="1"/>
    <col min="7" max="7" width="32.28515625" customWidth="1"/>
  </cols>
  <sheetData>
    <row r="1" spans="1:7" x14ac:dyDescent="0.25">
      <c r="A1" s="69"/>
      <c r="B1" s="69"/>
      <c r="C1" s="69"/>
      <c r="D1" s="69"/>
      <c r="E1" s="69"/>
      <c r="F1" s="69"/>
    </row>
    <row r="2" spans="1:7" ht="18" customHeight="1" x14ac:dyDescent="0.25">
      <c r="A2" s="136" t="s">
        <v>35</v>
      </c>
      <c r="B2" s="136"/>
      <c r="C2" s="136"/>
      <c r="D2" s="136"/>
      <c r="E2" s="136"/>
      <c r="F2" s="136"/>
    </row>
    <row r="3" spans="1:7" ht="20.25" customHeight="1" x14ac:dyDescent="0.25">
      <c r="A3" s="70"/>
      <c r="B3" s="69"/>
      <c r="C3" s="69"/>
      <c r="D3" s="69"/>
      <c r="E3" s="69"/>
      <c r="F3" s="69"/>
    </row>
    <row r="4" spans="1:7" ht="20.25" customHeight="1" x14ac:dyDescent="0.25">
      <c r="A4" s="71"/>
      <c r="B4" s="72" t="s">
        <v>36</v>
      </c>
      <c r="C4" s="69"/>
      <c r="D4" s="69"/>
      <c r="E4" s="69"/>
      <c r="F4" s="69"/>
    </row>
    <row r="5" spans="1:7" x14ac:dyDescent="0.25">
      <c r="A5" s="73"/>
      <c r="B5" s="109" t="s">
        <v>11</v>
      </c>
      <c r="C5" s="109"/>
      <c r="D5" s="137" t="s">
        <v>37</v>
      </c>
      <c r="E5" s="138"/>
      <c r="F5" s="73"/>
    </row>
    <row r="6" spans="1:7" ht="106.9" customHeight="1" x14ac:dyDescent="0.25">
      <c r="A6" s="13" t="s">
        <v>12</v>
      </c>
      <c r="B6" s="13" t="s">
        <v>15</v>
      </c>
      <c r="C6" s="13" t="s">
        <v>16</v>
      </c>
      <c r="D6" s="13" t="s">
        <v>15</v>
      </c>
      <c r="E6" s="13" t="s">
        <v>16</v>
      </c>
      <c r="F6" s="12" t="s">
        <v>38</v>
      </c>
      <c r="G6" s="12" t="s">
        <v>39</v>
      </c>
    </row>
    <row r="7" spans="1:7" x14ac:dyDescent="0.25">
      <c r="A7" s="74" t="s">
        <v>17</v>
      </c>
      <c r="B7" s="75"/>
      <c r="C7" s="75"/>
      <c r="D7" s="75"/>
      <c r="E7" s="75"/>
      <c r="F7" s="75"/>
    </row>
    <row r="8" spans="1:7" x14ac:dyDescent="0.25">
      <c r="A8" s="17" t="s">
        <v>40</v>
      </c>
      <c r="B8" s="41">
        <v>1597</v>
      </c>
      <c r="C8" s="41">
        <v>933</v>
      </c>
      <c r="D8" s="153"/>
      <c r="E8" s="153"/>
      <c r="F8" s="43">
        <f>ROUND((B8*D8)+(C8*E8),2)</f>
        <v>0</v>
      </c>
    </row>
    <row r="9" spans="1:7" x14ac:dyDescent="0.25">
      <c r="A9" s="17" t="s">
        <v>41</v>
      </c>
      <c r="B9" s="41">
        <v>1</v>
      </c>
      <c r="C9" s="41">
        <v>4</v>
      </c>
      <c r="D9" s="154"/>
      <c r="E9" s="154"/>
      <c r="F9" s="43">
        <f t="shared" ref="F9:F17" si="0">ROUND((B9*D9)+(C9*E9),2)</f>
        <v>0</v>
      </c>
    </row>
    <row r="10" spans="1:7" x14ac:dyDescent="0.25">
      <c r="A10" s="17" t="s">
        <v>42</v>
      </c>
      <c r="B10" s="41">
        <v>2065</v>
      </c>
      <c r="C10" s="41">
        <v>1516</v>
      </c>
      <c r="D10" s="154"/>
      <c r="E10" s="154"/>
      <c r="F10" s="43">
        <f t="shared" si="0"/>
        <v>0</v>
      </c>
    </row>
    <row r="11" spans="1:7" x14ac:dyDescent="0.25">
      <c r="A11" s="17" t="s">
        <v>43</v>
      </c>
      <c r="B11" s="41">
        <v>0</v>
      </c>
      <c r="C11" s="41">
        <v>23</v>
      </c>
      <c r="D11" s="154"/>
      <c r="E11" s="154"/>
      <c r="F11" s="43">
        <f t="shared" si="0"/>
        <v>0</v>
      </c>
    </row>
    <row r="12" spans="1:7" x14ac:dyDescent="0.25">
      <c r="A12" s="17" t="s">
        <v>44</v>
      </c>
      <c r="B12" s="41">
        <v>0</v>
      </c>
      <c r="C12" s="41">
        <v>1</v>
      </c>
      <c r="D12" s="154"/>
      <c r="E12" s="153"/>
      <c r="F12" s="43">
        <f t="shared" si="0"/>
        <v>0</v>
      </c>
    </row>
    <row r="13" spans="1:7" x14ac:dyDescent="0.25">
      <c r="A13" s="17" t="s">
        <v>45</v>
      </c>
      <c r="B13" s="41">
        <v>0</v>
      </c>
      <c r="C13" s="41">
        <v>38</v>
      </c>
      <c r="D13" s="154"/>
      <c r="E13" s="154"/>
      <c r="F13" s="43">
        <f t="shared" si="0"/>
        <v>0</v>
      </c>
    </row>
    <row r="14" spans="1:7" x14ac:dyDescent="0.25">
      <c r="A14" s="17" t="s">
        <v>46</v>
      </c>
      <c r="B14" s="41">
        <v>0</v>
      </c>
      <c r="C14" s="41">
        <v>33</v>
      </c>
      <c r="D14" s="154"/>
      <c r="E14" s="154"/>
      <c r="F14" s="43">
        <f t="shared" si="0"/>
        <v>0</v>
      </c>
    </row>
    <row r="15" spans="1:7" x14ac:dyDescent="0.25">
      <c r="A15" s="17" t="s">
        <v>47</v>
      </c>
      <c r="B15" s="41">
        <v>0</v>
      </c>
      <c r="C15" s="41">
        <v>6</v>
      </c>
      <c r="D15" s="154"/>
      <c r="E15" s="154"/>
      <c r="F15" s="43">
        <f t="shared" si="0"/>
        <v>0</v>
      </c>
    </row>
    <row r="16" spans="1:7" x14ac:dyDescent="0.25">
      <c r="A16" s="16" t="s">
        <v>23</v>
      </c>
      <c r="B16" s="45">
        <v>71</v>
      </c>
      <c r="C16" s="45">
        <v>0</v>
      </c>
      <c r="D16" s="155"/>
      <c r="E16" s="155"/>
      <c r="F16" s="43">
        <f t="shared" si="0"/>
        <v>0</v>
      </c>
    </row>
    <row r="17" spans="1:6" x14ac:dyDescent="0.25">
      <c r="A17" s="16" t="s">
        <v>48</v>
      </c>
      <c r="B17" s="45">
        <v>17</v>
      </c>
      <c r="C17" s="45">
        <v>0</v>
      </c>
      <c r="D17" s="155"/>
      <c r="E17" s="155"/>
      <c r="F17" s="43">
        <f t="shared" si="0"/>
        <v>0</v>
      </c>
    </row>
    <row r="18" spans="1:6" ht="15.75" thickBot="1" x14ac:dyDescent="0.3">
      <c r="A18" s="47" t="s">
        <v>26</v>
      </c>
      <c r="B18" s="48">
        <f>SUM(B8:B17)</f>
        <v>3751</v>
      </c>
      <c r="C18" s="48">
        <f>SUM(C8:C17)</f>
        <v>2554</v>
      </c>
      <c r="D18" s="156"/>
      <c r="E18" s="156"/>
      <c r="F18" s="50">
        <f>ROUND(SUM(F8:F17),2)</f>
        <v>0</v>
      </c>
    </row>
    <row r="19" spans="1:6" x14ac:dyDescent="0.25">
      <c r="A19" s="51" t="s">
        <v>27</v>
      </c>
      <c r="B19" s="52"/>
      <c r="C19" s="52"/>
      <c r="D19" s="157"/>
      <c r="E19" s="157"/>
      <c r="F19" s="53"/>
    </row>
    <row r="20" spans="1:6" x14ac:dyDescent="0.25">
      <c r="A20" s="17" t="s">
        <v>49</v>
      </c>
      <c r="B20" s="41">
        <v>38</v>
      </c>
      <c r="C20" s="41"/>
      <c r="D20" s="154"/>
      <c r="E20" s="153"/>
      <c r="F20" s="43">
        <f>ROUND((B20*D20)+(C20*E20),2)</f>
        <v>0</v>
      </c>
    </row>
    <row r="21" spans="1:6" x14ac:dyDescent="0.25">
      <c r="A21" s="17" t="s">
        <v>50</v>
      </c>
      <c r="B21" s="41">
        <v>49</v>
      </c>
      <c r="C21" s="41"/>
      <c r="D21" s="154"/>
      <c r="E21" s="154"/>
      <c r="F21" s="43">
        <f t="shared" ref="F21:F28" si="1">ROUND((B21*D21)+(C21*E21),2)</f>
        <v>0</v>
      </c>
    </row>
    <row r="22" spans="1:6" x14ac:dyDescent="0.25">
      <c r="A22" s="17" t="s">
        <v>51</v>
      </c>
      <c r="B22" s="41">
        <v>51</v>
      </c>
      <c r="C22" s="41"/>
      <c r="D22" s="154"/>
      <c r="E22" s="154"/>
      <c r="F22" s="43">
        <f t="shared" si="1"/>
        <v>0</v>
      </c>
    </row>
    <row r="23" spans="1:6" x14ac:dyDescent="0.25">
      <c r="A23" s="17" t="s">
        <v>52</v>
      </c>
      <c r="B23" s="41">
        <v>1</v>
      </c>
      <c r="C23" s="41"/>
      <c r="D23" s="154"/>
      <c r="E23" s="153"/>
      <c r="F23" s="43">
        <f t="shared" si="1"/>
        <v>0</v>
      </c>
    </row>
    <row r="24" spans="1:6" x14ac:dyDescent="0.25">
      <c r="A24" s="17" t="s">
        <v>53</v>
      </c>
      <c r="B24" s="41">
        <v>1</v>
      </c>
      <c r="C24" s="41"/>
      <c r="D24" s="154"/>
      <c r="E24" s="153"/>
      <c r="F24" s="43">
        <f t="shared" si="1"/>
        <v>0</v>
      </c>
    </row>
    <row r="25" spans="1:6" x14ac:dyDescent="0.25">
      <c r="A25" s="17" t="s">
        <v>41</v>
      </c>
      <c r="B25" s="41">
        <v>23</v>
      </c>
      <c r="C25" s="41"/>
      <c r="D25" s="154"/>
      <c r="E25" s="154"/>
      <c r="F25" s="43">
        <f t="shared" si="1"/>
        <v>0</v>
      </c>
    </row>
    <row r="26" spans="1:6" x14ac:dyDescent="0.25">
      <c r="A26" s="34"/>
      <c r="B26" s="41"/>
      <c r="C26" s="41"/>
      <c r="D26" s="154"/>
      <c r="E26" s="154"/>
      <c r="F26" s="43">
        <f t="shared" si="1"/>
        <v>0</v>
      </c>
    </row>
    <row r="27" spans="1:6" x14ac:dyDescent="0.25">
      <c r="A27" s="27"/>
      <c r="B27" s="41"/>
      <c r="C27" s="41"/>
      <c r="D27" s="154"/>
      <c r="E27" s="154"/>
      <c r="F27" s="43">
        <f t="shared" si="1"/>
        <v>0</v>
      </c>
    </row>
    <row r="28" spans="1:6" x14ac:dyDescent="0.25">
      <c r="A28" s="17"/>
      <c r="B28" s="41"/>
      <c r="C28" s="41"/>
      <c r="D28" s="154"/>
      <c r="E28" s="154"/>
      <c r="F28" s="43">
        <f t="shared" si="1"/>
        <v>0</v>
      </c>
    </row>
    <row r="29" spans="1:6" x14ac:dyDescent="0.25">
      <c r="A29" s="47" t="s">
        <v>34</v>
      </c>
      <c r="B29" s="48">
        <f>SUM(B20:B28)</f>
        <v>163</v>
      </c>
      <c r="C29" s="48">
        <f>SUM(C20:C28)</f>
        <v>0</v>
      </c>
      <c r="D29" s="156"/>
      <c r="E29" s="156"/>
      <c r="F29" s="50">
        <f>ROUND(SUM(F20:F28),2)</f>
        <v>0</v>
      </c>
    </row>
    <row r="30" spans="1:6" x14ac:dyDescent="0.25">
      <c r="A30" s="51" t="s">
        <v>54</v>
      </c>
      <c r="B30" s="128"/>
      <c r="C30" s="129"/>
      <c r="D30" s="158"/>
      <c r="E30" s="159"/>
      <c r="F30" s="53"/>
    </row>
    <row r="31" spans="1:6" x14ac:dyDescent="0.25">
      <c r="A31" s="54"/>
      <c r="B31" s="116"/>
      <c r="C31" s="117"/>
      <c r="D31" s="160"/>
      <c r="E31" s="161"/>
      <c r="F31" s="43">
        <f>ROUND(B31*D31,2)</f>
        <v>0</v>
      </c>
    </row>
    <row r="32" spans="1:6" x14ac:dyDescent="0.25">
      <c r="A32" s="47" t="s">
        <v>55</v>
      </c>
      <c r="B32" s="120">
        <f>B31</f>
        <v>0</v>
      </c>
      <c r="C32" s="121"/>
      <c r="D32" s="162"/>
      <c r="E32" s="163"/>
      <c r="F32" s="50">
        <f>F31</f>
        <v>0</v>
      </c>
    </row>
    <row r="33" spans="1:6" x14ac:dyDescent="0.25">
      <c r="A33" s="51" t="s">
        <v>56</v>
      </c>
      <c r="B33" s="128"/>
      <c r="C33" s="129"/>
      <c r="D33" s="158"/>
      <c r="E33" s="159"/>
      <c r="F33" s="53"/>
    </row>
    <row r="34" spans="1:6" ht="43.15" customHeight="1" x14ac:dyDescent="0.25">
      <c r="A34" s="27" t="s">
        <v>57</v>
      </c>
      <c r="B34" s="116">
        <v>3</v>
      </c>
      <c r="C34" s="117"/>
      <c r="D34" s="160"/>
      <c r="E34" s="161"/>
      <c r="F34" s="43">
        <f>ROUND(B34*D34,2)</f>
        <v>0</v>
      </c>
    </row>
    <row r="35" spans="1:6" ht="42.75" customHeight="1" x14ac:dyDescent="0.25">
      <c r="A35" s="27" t="s">
        <v>58</v>
      </c>
      <c r="B35" s="116">
        <v>6</v>
      </c>
      <c r="C35" s="117"/>
      <c r="D35" s="160"/>
      <c r="E35" s="161"/>
      <c r="F35" s="43">
        <f t="shared" ref="F35:F36" si="2">ROUND(B35*D35,2)</f>
        <v>0</v>
      </c>
    </row>
    <row r="36" spans="1:6" ht="42.75" customHeight="1" x14ac:dyDescent="0.25">
      <c r="A36" s="39" t="s">
        <v>103</v>
      </c>
      <c r="B36" s="116">
        <v>1</v>
      </c>
      <c r="C36" s="117"/>
      <c r="D36" s="160"/>
      <c r="E36" s="161"/>
      <c r="F36" s="43">
        <f t="shared" si="2"/>
        <v>0</v>
      </c>
    </row>
    <row r="37" spans="1:6" ht="15.75" thickBot="1" x14ac:dyDescent="0.3">
      <c r="A37" s="55" t="s">
        <v>59</v>
      </c>
      <c r="B37" s="120">
        <f>SUM(B34:C36)</f>
        <v>10</v>
      </c>
      <c r="C37" s="121"/>
      <c r="D37" s="162"/>
      <c r="E37" s="163"/>
      <c r="F37" s="50">
        <f>ROUND(SUM(F34:F36),2)</f>
        <v>0</v>
      </c>
    </row>
    <row r="38" spans="1:6" x14ac:dyDescent="0.25">
      <c r="A38" s="76"/>
      <c r="B38" s="77"/>
      <c r="C38" s="78"/>
      <c r="D38" s="164"/>
      <c r="E38" s="165"/>
      <c r="F38" s="79"/>
    </row>
    <row r="39" spans="1:6" x14ac:dyDescent="0.25">
      <c r="A39" s="56" t="s">
        <v>60</v>
      </c>
      <c r="B39" s="132"/>
      <c r="C39" s="133"/>
      <c r="D39" s="166"/>
      <c r="E39" s="167"/>
      <c r="F39" s="57">
        <f>ROUND(B39*D39,2)</f>
        <v>0</v>
      </c>
    </row>
    <row r="40" spans="1:6" x14ac:dyDescent="0.25">
      <c r="A40" s="55" t="s">
        <v>61</v>
      </c>
      <c r="B40" s="120">
        <f>B39</f>
        <v>0</v>
      </c>
      <c r="C40" s="121"/>
      <c r="D40" s="162"/>
      <c r="E40" s="163"/>
      <c r="F40" s="50">
        <f>F39</f>
        <v>0</v>
      </c>
    </row>
    <row r="41" spans="1:6" x14ac:dyDescent="0.25">
      <c r="A41" s="56" t="s">
        <v>62</v>
      </c>
      <c r="B41" s="124"/>
      <c r="C41" s="125"/>
      <c r="D41" s="168"/>
      <c r="E41" s="169"/>
      <c r="F41" s="57">
        <f>ROUND(B41*D41,2)</f>
        <v>0</v>
      </c>
    </row>
    <row r="42" spans="1:6" x14ac:dyDescent="0.25">
      <c r="A42" s="55" t="s">
        <v>63</v>
      </c>
      <c r="B42" s="120">
        <f>B41</f>
        <v>0</v>
      </c>
      <c r="C42" s="121"/>
      <c r="D42" s="162"/>
      <c r="E42" s="163"/>
      <c r="F42" s="50">
        <f>F41</f>
        <v>0</v>
      </c>
    </row>
    <row r="43" spans="1:6" x14ac:dyDescent="0.25">
      <c r="A43" s="58" t="s">
        <v>64</v>
      </c>
      <c r="B43" s="128"/>
      <c r="C43" s="129"/>
      <c r="D43" s="158"/>
      <c r="E43" s="159"/>
      <c r="F43" s="53"/>
    </row>
    <row r="44" spans="1:6" x14ac:dyDescent="0.25">
      <c r="A44" s="18" t="s">
        <v>23</v>
      </c>
      <c r="B44" s="116">
        <v>2</v>
      </c>
      <c r="C44" s="117"/>
      <c r="D44" s="160"/>
      <c r="E44" s="161"/>
      <c r="F44" s="43">
        <f>ROUND(B44*D44,2)</f>
        <v>0</v>
      </c>
    </row>
    <row r="45" spans="1:6" x14ac:dyDescent="0.25">
      <c r="A45" s="18" t="s">
        <v>65</v>
      </c>
      <c r="B45" s="116">
        <v>47</v>
      </c>
      <c r="C45" s="117"/>
      <c r="D45" s="160"/>
      <c r="E45" s="161"/>
      <c r="F45" s="43">
        <f t="shared" ref="F45:F47" si="3">ROUND(B45*D45,2)</f>
        <v>0</v>
      </c>
    </row>
    <row r="46" spans="1:6" x14ac:dyDescent="0.25">
      <c r="A46" s="18" t="s">
        <v>66</v>
      </c>
      <c r="B46" s="116">
        <v>10</v>
      </c>
      <c r="C46" s="117"/>
      <c r="D46" s="160"/>
      <c r="E46" s="161"/>
      <c r="F46" s="43">
        <f t="shared" si="3"/>
        <v>0</v>
      </c>
    </row>
    <row r="47" spans="1:6" x14ac:dyDescent="0.25">
      <c r="A47" s="35" t="s">
        <v>67</v>
      </c>
      <c r="B47" s="116">
        <v>17</v>
      </c>
      <c r="C47" s="117"/>
      <c r="D47" s="160"/>
      <c r="E47" s="161"/>
      <c r="F47" s="43">
        <f t="shared" si="3"/>
        <v>0</v>
      </c>
    </row>
    <row r="48" spans="1:6" ht="28.15" customHeight="1" thickBot="1" x14ac:dyDescent="0.3">
      <c r="A48" s="59" t="s">
        <v>68</v>
      </c>
      <c r="B48" s="120">
        <f>SUM(B44:C47)</f>
        <v>76</v>
      </c>
      <c r="C48" s="121"/>
      <c r="D48" s="122"/>
      <c r="E48" s="123"/>
      <c r="F48" s="50">
        <f>ROUND(SUM(F44:F46),2)</f>
        <v>0</v>
      </c>
    </row>
    <row r="49" spans="1:7" s="2" customFormat="1" ht="28.15" customHeight="1" thickBot="1" x14ac:dyDescent="0.3">
      <c r="A49" s="60" t="s">
        <v>100</v>
      </c>
      <c r="B49" s="61" t="s">
        <v>101</v>
      </c>
      <c r="C49" s="62"/>
      <c r="D49" s="63"/>
      <c r="E49" s="64"/>
      <c r="F49" s="170"/>
    </row>
    <row r="50" spans="1:7" s="2" customFormat="1" ht="28.15" customHeight="1" x14ac:dyDescent="0.25">
      <c r="A50" s="66"/>
      <c r="B50" s="67"/>
      <c r="C50" s="67"/>
      <c r="D50" s="67"/>
      <c r="E50" s="67"/>
      <c r="F50" s="80" t="s">
        <v>69</v>
      </c>
      <c r="G50" s="36"/>
    </row>
    <row r="51" spans="1:7" x14ac:dyDescent="0.25">
      <c r="A51" s="69"/>
      <c r="B51" s="115" t="s">
        <v>70</v>
      </c>
      <c r="C51" s="115"/>
      <c r="D51" s="115"/>
      <c r="E51" s="115"/>
      <c r="F51" s="81">
        <f>ROUND(F18+F29+F32+F37+F40+F42+F48+F49,2)</f>
        <v>0</v>
      </c>
      <c r="G51" s="37"/>
    </row>
    <row r="52" spans="1:7" x14ac:dyDescent="0.25">
      <c r="A52" s="69"/>
      <c r="B52" s="115" t="s">
        <v>71</v>
      </c>
      <c r="C52" s="115"/>
      <c r="D52" s="115"/>
      <c r="E52" s="115"/>
      <c r="F52" s="81">
        <f>ROUND(F51*20/100,2)</f>
        <v>0</v>
      </c>
      <c r="G52" s="37"/>
    </row>
    <row r="53" spans="1:7" x14ac:dyDescent="0.25">
      <c r="A53" s="69"/>
      <c r="B53" s="115" t="s">
        <v>72</v>
      </c>
      <c r="C53" s="115"/>
      <c r="D53" s="115"/>
      <c r="E53" s="115"/>
      <c r="F53" s="81">
        <f>F51+F52</f>
        <v>0</v>
      </c>
      <c r="G53" s="37"/>
    </row>
    <row r="54" spans="1:7" x14ac:dyDescent="0.25">
      <c r="F54" s="38"/>
      <c r="G54" s="2"/>
    </row>
  </sheetData>
  <mergeCells count="42">
    <mergeCell ref="D45:E45"/>
    <mergeCell ref="D47:E47"/>
    <mergeCell ref="B36:C36"/>
    <mergeCell ref="B31:C31"/>
    <mergeCell ref="D31:E31"/>
    <mergeCell ref="A2:F2"/>
    <mergeCell ref="B5:C5"/>
    <mergeCell ref="D5:E5"/>
    <mergeCell ref="B30:C30"/>
    <mergeCell ref="D30:E30"/>
    <mergeCell ref="B32:C32"/>
    <mergeCell ref="D32:E32"/>
    <mergeCell ref="B33:C33"/>
    <mergeCell ref="D33:E33"/>
    <mergeCell ref="B34:C34"/>
    <mergeCell ref="D34:E34"/>
    <mergeCell ref="D35:E35"/>
    <mergeCell ref="D36:E36"/>
    <mergeCell ref="B43:C43"/>
    <mergeCell ref="D43:E43"/>
    <mergeCell ref="B37:C37"/>
    <mergeCell ref="D37:E37"/>
    <mergeCell ref="B39:C39"/>
    <mergeCell ref="D39:E39"/>
    <mergeCell ref="B40:C40"/>
    <mergeCell ref="D40:E40"/>
    <mergeCell ref="B51:E51"/>
    <mergeCell ref="B52:E52"/>
    <mergeCell ref="B53:E53"/>
    <mergeCell ref="B35:C35"/>
    <mergeCell ref="B45:C45"/>
    <mergeCell ref="B47:C47"/>
    <mergeCell ref="B44:C44"/>
    <mergeCell ref="D44:E44"/>
    <mergeCell ref="B46:C46"/>
    <mergeCell ref="D46:E46"/>
    <mergeCell ref="B48:C48"/>
    <mergeCell ref="D48:E48"/>
    <mergeCell ref="B41:C41"/>
    <mergeCell ref="D41:E41"/>
    <mergeCell ref="B42:C42"/>
    <mergeCell ref="D42:E42"/>
  </mergeCells>
  <pageMargins left="0.23622047244094488" right="0.23622047244094488" top="0.3543307086614173" bottom="0.3543307086614173" header="0.31496062992125984" footer="0.31496062992125984"/>
  <pageSetup paperSize="8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F1150-3763-480C-9078-C4366A3BE59F}">
  <dimension ref="A2:G53"/>
  <sheetViews>
    <sheetView topLeftCell="A23" zoomScale="80" zoomScaleNormal="80" workbookViewId="0">
      <selection activeCell="F43" sqref="F43"/>
    </sheetView>
  </sheetViews>
  <sheetFormatPr baseColWidth="10" defaultColWidth="11.42578125" defaultRowHeight="15" x14ac:dyDescent="0.25"/>
  <cols>
    <col min="1" max="1" width="35" customWidth="1"/>
    <col min="2" max="2" width="18.7109375" customWidth="1"/>
    <col min="3" max="3" width="19.42578125" customWidth="1"/>
    <col min="4" max="4" width="18.7109375" customWidth="1"/>
    <col min="5" max="5" width="19.140625" customWidth="1"/>
    <col min="6" max="6" width="33.140625" customWidth="1"/>
    <col min="7" max="7" width="32.28515625" customWidth="1"/>
  </cols>
  <sheetData>
    <row r="2" spans="1:7" ht="18" customHeight="1" x14ac:dyDescent="0.25">
      <c r="A2" s="110" t="s">
        <v>73</v>
      </c>
      <c r="B2" s="110"/>
      <c r="C2" s="110"/>
      <c r="D2" s="110"/>
      <c r="E2" s="110"/>
      <c r="F2" s="110"/>
    </row>
    <row r="3" spans="1:7" ht="20.25" customHeight="1" x14ac:dyDescent="0.25">
      <c r="A3" s="26"/>
    </row>
    <row r="4" spans="1:7" ht="20.25" customHeight="1" x14ac:dyDescent="0.25">
      <c r="A4" s="29"/>
      <c r="B4" s="33" t="s">
        <v>36</v>
      </c>
    </row>
    <row r="5" spans="1:7" x14ac:dyDescent="0.25">
      <c r="A5" s="1"/>
      <c r="B5" s="109" t="s">
        <v>11</v>
      </c>
      <c r="C5" s="109"/>
      <c r="D5" s="139" t="s">
        <v>37</v>
      </c>
      <c r="E5" s="140"/>
      <c r="F5" s="1"/>
    </row>
    <row r="6" spans="1:7" ht="106.9" customHeight="1" x14ac:dyDescent="0.25">
      <c r="A6" s="13" t="s">
        <v>12</v>
      </c>
      <c r="B6" s="13" t="s">
        <v>15</v>
      </c>
      <c r="C6" s="13" t="s">
        <v>16</v>
      </c>
      <c r="D6" s="13" t="s">
        <v>15</v>
      </c>
      <c r="E6" s="13" t="s">
        <v>16</v>
      </c>
      <c r="F6" s="12" t="s">
        <v>38</v>
      </c>
      <c r="G6" s="12" t="s">
        <v>39</v>
      </c>
    </row>
    <row r="7" spans="1:7" x14ac:dyDescent="0.25">
      <c r="A7" s="10" t="s">
        <v>17</v>
      </c>
      <c r="B7" s="21"/>
      <c r="C7" s="21"/>
      <c r="D7" s="21"/>
      <c r="E7" s="21"/>
      <c r="F7" s="21"/>
    </row>
    <row r="8" spans="1:7" x14ac:dyDescent="0.25">
      <c r="A8" s="17" t="s">
        <v>74</v>
      </c>
      <c r="B8" s="41">
        <v>404</v>
      </c>
      <c r="C8" s="41">
        <v>0</v>
      </c>
      <c r="D8" s="42"/>
      <c r="E8" s="42"/>
      <c r="F8" s="43">
        <f>ROUND((B8*D8)+(C8*E8),2)</f>
        <v>0</v>
      </c>
    </row>
    <row r="9" spans="1:7" x14ac:dyDescent="0.25">
      <c r="A9" s="17" t="s">
        <v>22</v>
      </c>
      <c r="B9" s="41">
        <v>447</v>
      </c>
      <c r="C9" s="41">
        <v>63</v>
      </c>
      <c r="D9" s="44"/>
      <c r="E9" s="44"/>
      <c r="F9" s="43">
        <f t="shared" ref="F9:F16" si="0">ROUND((B9*D9)+(C9*E9),2)</f>
        <v>0</v>
      </c>
    </row>
    <row r="10" spans="1:7" x14ac:dyDescent="0.25">
      <c r="A10" s="17" t="s">
        <v>75</v>
      </c>
      <c r="B10" s="41">
        <v>87</v>
      </c>
      <c r="C10" s="41">
        <v>0</v>
      </c>
      <c r="D10" s="44"/>
      <c r="E10" s="44"/>
      <c r="F10" s="43">
        <f t="shared" si="0"/>
        <v>0</v>
      </c>
    </row>
    <row r="11" spans="1:7" x14ac:dyDescent="0.25">
      <c r="A11" s="17" t="s">
        <v>41</v>
      </c>
      <c r="B11" s="41">
        <v>24</v>
      </c>
      <c r="C11" s="41">
        <v>0</v>
      </c>
      <c r="D11" s="44"/>
      <c r="E11" s="44"/>
      <c r="F11" s="43">
        <f t="shared" si="0"/>
        <v>0</v>
      </c>
    </row>
    <row r="12" spans="1:7" x14ac:dyDescent="0.25">
      <c r="A12" s="17" t="s">
        <v>76</v>
      </c>
      <c r="B12" s="41">
        <v>14</v>
      </c>
      <c r="C12" s="41">
        <v>0</v>
      </c>
      <c r="D12" s="44"/>
      <c r="E12" s="42"/>
      <c r="F12" s="43">
        <f t="shared" si="0"/>
        <v>0</v>
      </c>
    </row>
    <row r="13" spans="1:7" x14ac:dyDescent="0.25">
      <c r="A13" s="17" t="s">
        <v>45</v>
      </c>
      <c r="B13" s="41">
        <v>4</v>
      </c>
      <c r="C13" s="41">
        <v>0</v>
      </c>
      <c r="D13" s="44"/>
      <c r="E13" s="44"/>
      <c r="F13" s="43">
        <f t="shared" si="0"/>
        <v>0</v>
      </c>
    </row>
    <row r="14" spans="1:7" x14ac:dyDescent="0.25">
      <c r="A14" s="17"/>
      <c r="B14" s="41"/>
      <c r="C14" s="41"/>
      <c r="D14" s="44"/>
      <c r="E14" s="44"/>
      <c r="F14" s="43">
        <f t="shared" si="0"/>
        <v>0</v>
      </c>
    </row>
    <row r="15" spans="1:7" x14ac:dyDescent="0.25">
      <c r="A15" s="17"/>
      <c r="B15" s="41"/>
      <c r="C15" s="41"/>
      <c r="D15" s="44"/>
      <c r="E15" s="44"/>
      <c r="F15" s="43">
        <f t="shared" si="0"/>
        <v>0</v>
      </c>
    </row>
    <row r="16" spans="1:7" x14ac:dyDescent="0.25">
      <c r="A16" s="16"/>
      <c r="B16" s="45"/>
      <c r="C16" s="45"/>
      <c r="D16" s="46"/>
      <c r="E16" s="46"/>
      <c r="F16" s="43">
        <f t="shared" si="0"/>
        <v>0</v>
      </c>
    </row>
    <row r="17" spans="1:6" ht="15.75" thickBot="1" x14ac:dyDescent="0.3">
      <c r="A17" s="47" t="s">
        <v>26</v>
      </c>
      <c r="B17" s="48">
        <f>SUM(B8:B16)</f>
        <v>980</v>
      </c>
      <c r="C17" s="48">
        <f>SUM(C8:C16)</f>
        <v>63</v>
      </c>
      <c r="D17" s="49"/>
      <c r="E17" s="49"/>
      <c r="F17" s="50">
        <f>ROUND(SUM(F8:F15),2)</f>
        <v>0</v>
      </c>
    </row>
    <row r="18" spans="1:6" x14ac:dyDescent="0.25">
      <c r="A18" s="51" t="s">
        <v>27</v>
      </c>
      <c r="B18" s="52"/>
      <c r="C18" s="52"/>
      <c r="D18" s="53"/>
      <c r="E18" s="53"/>
      <c r="F18" s="53"/>
    </row>
    <row r="19" spans="1:6" x14ac:dyDescent="0.25">
      <c r="A19" s="17" t="s">
        <v>51</v>
      </c>
      <c r="B19" s="41">
        <v>2</v>
      </c>
      <c r="C19" s="41"/>
      <c r="D19" s="44"/>
      <c r="E19" s="42"/>
      <c r="F19" s="43">
        <f>ROUND((B19*D19)+(C19*E19),2)</f>
        <v>0</v>
      </c>
    </row>
    <row r="20" spans="1:6" x14ac:dyDescent="0.25">
      <c r="A20" s="17" t="s">
        <v>52</v>
      </c>
      <c r="B20" s="41">
        <v>7</v>
      </c>
      <c r="C20" s="41"/>
      <c r="D20" s="44"/>
      <c r="E20" s="44"/>
      <c r="F20" s="43">
        <f t="shared" ref="F20:F27" si="1">ROUND((B20*D20)+(C20*E20),2)</f>
        <v>0</v>
      </c>
    </row>
    <row r="21" spans="1:6" x14ac:dyDescent="0.25">
      <c r="A21" s="17" t="s">
        <v>77</v>
      </c>
      <c r="B21" s="41">
        <v>1</v>
      </c>
      <c r="C21" s="41"/>
      <c r="D21" s="44"/>
      <c r="E21" s="44"/>
      <c r="F21" s="43">
        <f t="shared" si="1"/>
        <v>0</v>
      </c>
    </row>
    <row r="22" spans="1:6" x14ac:dyDescent="0.25">
      <c r="A22" s="17" t="s">
        <v>78</v>
      </c>
      <c r="B22" s="41">
        <v>1</v>
      </c>
      <c r="C22" s="41"/>
      <c r="D22" s="44"/>
      <c r="E22" s="42"/>
      <c r="F22" s="43">
        <f t="shared" si="1"/>
        <v>0</v>
      </c>
    </row>
    <row r="23" spans="1:6" x14ac:dyDescent="0.25">
      <c r="A23" s="17" t="s">
        <v>45</v>
      </c>
      <c r="B23" s="41">
        <v>1</v>
      </c>
      <c r="C23" s="41"/>
      <c r="D23" s="44"/>
      <c r="E23" s="42"/>
      <c r="F23" s="43">
        <f t="shared" si="1"/>
        <v>0</v>
      </c>
    </row>
    <row r="24" spans="1:6" x14ac:dyDescent="0.25">
      <c r="A24" s="17" t="s">
        <v>41</v>
      </c>
      <c r="B24" s="41">
        <v>1</v>
      </c>
      <c r="C24" s="41"/>
      <c r="D24" s="44"/>
      <c r="E24" s="44"/>
      <c r="F24" s="43">
        <f t="shared" si="1"/>
        <v>0</v>
      </c>
    </row>
    <row r="25" spans="1:6" x14ac:dyDescent="0.25">
      <c r="A25" s="34" t="s">
        <v>79</v>
      </c>
      <c r="B25" s="41">
        <v>4</v>
      </c>
      <c r="C25" s="41"/>
      <c r="D25" s="44"/>
      <c r="E25" s="44"/>
      <c r="F25" s="43">
        <f t="shared" si="1"/>
        <v>0</v>
      </c>
    </row>
    <row r="26" spans="1:6" x14ac:dyDescent="0.25">
      <c r="A26" s="27"/>
      <c r="B26" s="41"/>
      <c r="C26" s="41"/>
      <c r="D26" s="44"/>
      <c r="E26" s="44"/>
      <c r="F26" s="43">
        <f t="shared" si="1"/>
        <v>0</v>
      </c>
    </row>
    <row r="27" spans="1:6" x14ac:dyDescent="0.25">
      <c r="A27" s="17"/>
      <c r="B27" s="41"/>
      <c r="C27" s="41"/>
      <c r="D27" s="44"/>
      <c r="E27" s="44"/>
      <c r="F27" s="43">
        <f t="shared" si="1"/>
        <v>0</v>
      </c>
    </row>
    <row r="28" spans="1:6" ht="15.75" thickBot="1" x14ac:dyDescent="0.3">
      <c r="A28" s="47" t="s">
        <v>34</v>
      </c>
      <c r="B28" s="48">
        <f>SUM(B19:B27)</f>
        <v>17</v>
      </c>
      <c r="C28" s="48">
        <f>SUM(C19:C27)</f>
        <v>0</v>
      </c>
      <c r="D28" s="49"/>
      <c r="E28" s="49"/>
      <c r="F28" s="50">
        <f>ROUND(SUM(F19:F27),2)</f>
        <v>0</v>
      </c>
    </row>
    <row r="29" spans="1:6" x14ac:dyDescent="0.25">
      <c r="A29" s="51" t="s">
        <v>54</v>
      </c>
      <c r="B29" s="128"/>
      <c r="C29" s="129"/>
      <c r="D29" s="130"/>
      <c r="E29" s="131"/>
      <c r="F29" s="53"/>
    </row>
    <row r="30" spans="1:6" x14ac:dyDescent="0.25">
      <c r="A30" s="54"/>
      <c r="B30" s="116">
        <v>5</v>
      </c>
      <c r="C30" s="117"/>
      <c r="D30" s="118"/>
      <c r="E30" s="119"/>
      <c r="F30" s="43">
        <f>ROUND(B30*D30,2)</f>
        <v>0</v>
      </c>
    </row>
    <row r="31" spans="1:6" ht="15.75" thickBot="1" x14ac:dyDescent="0.3">
      <c r="A31" s="47" t="s">
        <v>55</v>
      </c>
      <c r="B31" s="120">
        <f>B30</f>
        <v>5</v>
      </c>
      <c r="C31" s="121"/>
      <c r="D31" s="122"/>
      <c r="E31" s="123"/>
      <c r="F31" s="50">
        <f>F30</f>
        <v>0</v>
      </c>
    </row>
    <row r="32" spans="1:6" x14ac:dyDescent="0.25">
      <c r="A32" s="51" t="s">
        <v>56</v>
      </c>
      <c r="B32" s="128"/>
      <c r="C32" s="129"/>
      <c r="D32" s="130"/>
      <c r="E32" s="131"/>
      <c r="F32" s="53"/>
    </row>
    <row r="33" spans="1:6" ht="43.15" customHeight="1" x14ac:dyDescent="0.25">
      <c r="A33" s="27" t="s">
        <v>80</v>
      </c>
      <c r="B33" s="116">
        <v>1</v>
      </c>
      <c r="C33" s="117"/>
      <c r="D33" s="118"/>
      <c r="E33" s="119"/>
      <c r="F33" s="43">
        <f>ROUND(B33*D33,2)</f>
        <v>0</v>
      </c>
    </row>
    <row r="34" spans="1:6" ht="43.15" customHeight="1" x14ac:dyDescent="0.25">
      <c r="A34" s="27" t="s">
        <v>81</v>
      </c>
      <c r="B34" s="116">
        <v>3</v>
      </c>
      <c r="C34" s="117"/>
      <c r="D34" s="118"/>
      <c r="E34" s="119"/>
      <c r="F34" s="43">
        <f t="shared" ref="F34:F35" si="2">ROUND(B34*D34,2)</f>
        <v>0</v>
      </c>
    </row>
    <row r="35" spans="1:6" ht="43.15" customHeight="1" x14ac:dyDescent="0.25">
      <c r="A35" s="27" t="s">
        <v>58</v>
      </c>
      <c r="B35" s="116">
        <v>2</v>
      </c>
      <c r="C35" s="117"/>
      <c r="D35" s="118"/>
      <c r="E35" s="119"/>
      <c r="F35" s="43">
        <f t="shared" si="2"/>
        <v>0</v>
      </c>
    </row>
    <row r="36" spans="1:6" ht="15.75" thickBot="1" x14ac:dyDescent="0.3">
      <c r="A36" s="55" t="s">
        <v>59</v>
      </c>
      <c r="B36" s="120">
        <f>SUM(B33:C35)</f>
        <v>6</v>
      </c>
      <c r="C36" s="121"/>
      <c r="D36" s="122"/>
      <c r="E36" s="123"/>
      <c r="F36" s="50">
        <f>ROUND(SUM(F33:F35),2)</f>
        <v>0</v>
      </c>
    </row>
    <row r="37" spans="1:6" x14ac:dyDescent="0.25">
      <c r="A37" s="56" t="s">
        <v>60</v>
      </c>
      <c r="B37" s="132"/>
      <c r="C37" s="133"/>
      <c r="D37" s="134"/>
      <c r="E37" s="135"/>
      <c r="F37" s="57">
        <f>ROUND(B37*D37,2)</f>
        <v>0</v>
      </c>
    </row>
    <row r="38" spans="1:6" ht="15.75" thickBot="1" x14ac:dyDescent="0.3">
      <c r="A38" s="55" t="s">
        <v>61</v>
      </c>
      <c r="B38" s="120">
        <f>B37</f>
        <v>0</v>
      </c>
      <c r="C38" s="121"/>
      <c r="D38" s="122"/>
      <c r="E38" s="123"/>
      <c r="F38" s="50">
        <f>F37</f>
        <v>0</v>
      </c>
    </row>
    <row r="39" spans="1:6" x14ac:dyDescent="0.25">
      <c r="A39" s="56" t="s">
        <v>62</v>
      </c>
      <c r="B39" s="124"/>
      <c r="C39" s="125"/>
      <c r="D39" s="126"/>
      <c r="E39" s="127"/>
      <c r="F39" s="57">
        <f>ROUND(B39*D39,2)</f>
        <v>0</v>
      </c>
    </row>
    <row r="40" spans="1:6" ht="15.75" thickBot="1" x14ac:dyDescent="0.3">
      <c r="A40" s="55" t="s">
        <v>63</v>
      </c>
      <c r="B40" s="120">
        <f>B39</f>
        <v>0</v>
      </c>
      <c r="C40" s="121"/>
      <c r="D40" s="122"/>
      <c r="E40" s="123"/>
      <c r="F40" s="50">
        <f>F39</f>
        <v>0</v>
      </c>
    </row>
    <row r="41" spans="1:6" x14ac:dyDescent="0.25">
      <c r="A41" s="58" t="s">
        <v>64</v>
      </c>
      <c r="B41" s="128"/>
      <c r="C41" s="129"/>
      <c r="D41" s="130"/>
      <c r="E41" s="131"/>
      <c r="F41" s="53">
        <f>B41*D41</f>
        <v>0</v>
      </c>
    </row>
    <row r="42" spans="1:6" x14ac:dyDescent="0.25">
      <c r="A42" s="18" t="s">
        <v>82</v>
      </c>
      <c r="B42" s="116">
        <v>2</v>
      </c>
      <c r="C42" s="117"/>
      <c r="D42" s="118"/>
      <c r="E42" s="119"/>
      <c r="F42" s="43">
        <f>ROUND(B42*D42,2)</f>
        <v>0</v>
      </c>
    </row>
    <row r="43" spans="1:6" x14ac:dyDescent="0.25">
      <c r="A43" s="18" t="s">
        <v>83</v>
      </c>
      <c r="B43" s="116">
        <v>1</v>
      </c>
      <c r="C43" s="117"/>
      <c r="D43" s="118"/>
      <c r="E43" s="119"/>
      <c r="F43" s="43">
        <f t="shared" ref="F43:F46" si="3">ROUND(B43*D43,2)</f>
        <v>0</v>
      </c>
    </row>
    <row r="44" spans="1:6" x14ac:dyDescent="0.25">
      <c r="A44" s="18" t="s">
        <v>84</v>
      </c>
      <c r="B44" s="116">
        <v>3</v>
      </c>
      <c r="C44" s="117"/>
      <c r="D44" s="118"/>
      <c r="E44" s="119"/>
      <c r="F44" s="43">
        <f>ROUND(B44*D44,2)</f>
        <v>0</v>
      </c>
    </row>
    <row r="45" spans="1:6" x14ac:dyDescent="0.25">
      <c r="A45" s="35" t="s">
        <v>85</v>
      </c>
      <c r="B45" s="116">
        <v>1</v>
      </c>
      <c r="C45" s="117"/>
      <c r="D45" s="118"/>
      <c r="E45" s="119"/>
      <c r="F45" s="43">
        <f t="shared" si="3"/>
        <v>0</v>
      </c>
    </row>
    <row r="46" spans="1:6" x14ac:dyDescent="0.25">
      <c r="A46" s="35" t="s">
        <v>86</v>
      </c>
      <c r="B46" s="116">
        <v>2</v>
      </c>
      <c r="C46" s="117"/>
      <c r="D46" s="118"/>
      <c r="E46" s="119"/>
      <c r="F46" s="43">
        <f t="shared" si="3"/>
        <v>0</v>
      </c>
    </row>
    <row r="47" spans="1:6" ht="28.15" customHeight="1" thickBot="1" x14ac:dyDescent="0.3">
      <c r="A47" s="59" t="s">
        <v>68</v>
      </c>
      <c r="B47" s="120">
        <f>SUM(B42:C46)</f>
        <v>9</v>
      </c>
      <c r="C47" s="121"/>
      <c r="D47" s="122"/>
      <c r="E47" s="123"/>
      <c r="F47" s="50">
        <f>ROUND(SUM(F42:F46),2)</f>
        <v>0</v>
      </c>
    </row>
    <row r="48" spans="1:6" s="2" customFormat="1" ht="28.15" customHeight="1" x14ac:dyDescent="0.25">
      <c r="A48" s="60" t="s">
        <v>100</v>
      </c>
      <c r="B48" s="61" t="s">
        <v>101</v>
      </c>
      <c r="C48" s="62"/>
      <c r="D48" s="63"/>
      <c r="E48" s="64"/>
      <c r="F48" s="65"/>
    </row>
    <row r="49" spans="1:7" s="2" customFormat="1" ht="28.15" customHeight="1" x14ac:dyDescent="0.25">
      <c r="A49" s="66"/>
      <c r="B49" s="67"/>
      <c r="C49" s="67"/>
      <c r="D49" s="67"/>
      <c r="E49" s="67"/>
      <c r="F49" s="68" t="s">
        <v>69</v>
      </c>
      <c r="G49" s="36"/>
    </row>
    <row r="50" spans="1:7" x14ac:dyDescent="0.25">
      <c r="A50" s="69"/>
      <c r="B50" s="115" t="s">
        <v>70</v>
      </c>
      <c r="C50" s="115"/>
      <c r="D50" s="115"/>
      <c r="E50" s="115"/>
      <c r="F50" s="82">
        <f>ROUND(F17+F28+F31+F36+F38+F40+F47+F48,2)</f>
        <v>0</v>
      </c>
      <c r="G50" s="37"/>
    </row>
    <row r="51" spans="1:7" x14ac:dyDescent="0.25">
      <c r="A51" s="69"/>
      <c r="B51" s="115" t="s">
        <v>71</v>
      </c>
      <c r="C51" s="115"/>
      <c r="D51" s="115"/>
      <c r="E51" s="115"/>
      <c r="F51" s="82">
        <f>ROUND(F50*20/100,2)</f>
        <v>0</v>
      </c>
      <c r="G51" s="37"/>
    </row>
    <row r="52" spans="1:7" x14ac:dyDescent="0.25">
      <c r="A52" s="69"/>
      <c r="B52" s="115" t="s">
        <v>72</v>
      </c>
      <c r="C52" s="115"/>
      <c r="D52" s="115"/>
      <c r="E52" s="115"/>
      <c r="F52" s="82">
        <f>F50+F51</f>
        <v>0</v>
      </c>
      <c r="G52" s="37"/>
    </row>
    <row r="53" spans="1:7" x14ac:dyDescent="0.25">
      <c r="G53" s="2"/>
    </row>
  </sheetData>
  <mergeCells count="44">
    <mergeCell ref="B42:C42"/>
    <mergeCell ref="B43:C43"/>
    <mergeCell ref="B44:C44"/>
    <mergeCell ref="B45:C45"/>
    <mergeCell ref="B46:C46"/>
    <mergeCell ref="D34:E34"/>
    <mergeCell ref="D35:E35"/>
    <mergeCell ref="D43:E43"/>
    <mergeCell ref="D45:E45"/>
    <mergeCell ref="D46:E46"/>
    <mergeCell ref="B47:C47"/>
    <mergeCell ref="D47:E47"/>
    <mergeCell ref="B50:E50"/>
    <mergeCell ref="B51:E51"/>
    <mergeCell ref="B52:E52"/>
    <mergeCell ref="B34:C34"/>
    <mergeCell ref="D42:E42"/>
    <mergeCell ref="D44:E44"/>
    <mergeCell ref="B35:C35"/>
    <mergeCell ref="B36:C36"/>
    <mergeCell ref="D36:E36"/>
    <mergeCell ref="B37:C37"/>
    <mergeCell ref="D37:E37"/>
    <mergeCell ref="B38:C38"/>
    <mergeCell ref="D38:E38"/>
    <mergeCell ref="B39:C39"/>
    <mergeCell ref="D39:E39"/>
    <mergeCell ref="B40:C40"/>
    <mergeCell ref="D40:E40"/>
    <mergeCell ref="B41:C41"/>
    <mergeCell ref="D41:E41"/>
    <mergeCell ref="B31:C31"/>
    <mergeCell ref="D31:E31"/>
    <mergeCell ref="B32:C32"/>
    <mergeCell ref="D32:E32"/>
    <mergeCell ref="B33:C33"/>
    <mergeCell ref="D33:E33"/>
    <mergeCell ref="B30:C30"/>
    <mergeCell ref="D30:E30"/>
    <mergeCell ref="A2:F2"/>
    <mergeCell ref="B5:C5"/>
    <mergeCell ref="D5:E5"/>
    <mergeCell ref="B29:C29"/>
    <mergeCell ref="D29:E29"/>
  </mergeCells>
  <pageMargins left="0.23622047244094488" right="0.23622047244094488" top="0.3543307086614173" bottom="0.3543307086614173" header="0.31496062992125984" footer="0.31496062992125984"/>
  <pageSetup paperSize="8" scale="80" orientation="landscape" r:id="rId1"/>
  <rowBreaks count="1" manualBreakCount="1">
    <brk id="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43109-69C5-4901-8F38-782CE39FCD6E}">
  <dimension ref="A1:G52"/>
  <sheetViews>
    <sheetView topLeftCell="A23" zoomScale="80" zoomScaleNormal="80" workbookViewId="0">
      <selection activeCell="B46" sqref="B46:C46"/>
    </sheetView>
  </sheetViews>
  <sheetFormatPr baseColWidth="10" defaultColWidth="11.42578125" defaultRowHeight="15" x14ac:dyDescent="0.25"/>
  <cols>
    <col min="1" max="1" width="35" customWidth="1"/>
    <col min="2" max="2" width="18.7109375" customWidth="1"/>
    <col min="3" max="3" width="19.42578125" customWidth="1"/>
    <col min="4" max="4" width="18.7109375" customWidth="1"/>
    <col min="5" max="5" width="19.140625" customWidth="1"/>
    <col min="6" max="6" width="33.140625" customWidth="1"/>
    <col min="7" max="7" width="32.28515625" customWidth="1"/>
  </cols>
  <sheetData>
    <row r="1" spans="1:7" x14ac:dyDescent="0.25">
      <c r="A1" s="69"/>
      <c r="B1" s="69"/>
      <c r="C1" s="69"/>
      <c r="D1" s="69"/>
      <c r="E1" s="69"/>
      <c r="F1" s="69"/>
    </row>
    <row r="2" spans="1:7" ht="18" customHeight="1" x14ac:dyDescent="0.25">
      <c r="A2" s="136" t="s">
        <v>87</v>
      </c>
      <c r="B2" s="136"/>
      <c r="C2" s="136"/>
      <c r="D2" s="136"/>
      <c r="E2" s="136"/>
      <c r="F2" s="136"/>
    </row>
    <row r="3" spans="1:7" ht="20.25" customHeight="1" x14ac:dyDescent="0.25">
      <c r="A3" s="70"/>
      <c r="B3" s="69"/>
      <c r="C3" s="69"/>
      <c r="D3" s="69"/>
      <c r="E3" s="69"/>
      <c r="F3" s="69"/>
    </row>
    <row r="4" spans="1:7" ht="20.25" customHeight="1" x14ac:dyDescent="0.25">
      <c r="A4" s="71"/>
      <c r="B4" s="72" t="s">
        <v>36</v>
      </c>
      <c r="C4" s="69"/>
      <c r="D4" s="69"/>
      <c r="E4" s="69"/>
      <c r="F4" s="69"/>
    </row>
    <row r="5" spans="1:7" x14ac:dyDescent="0.25">
      <c r="A5" s="73"/>
      <c r="B5" s="109" t="s">
        <v>11</v>
      </c>
      <c r="C5" s="109"/>
      <c r="D5" s="137" t="s">
        <v>37</v>
      </c>
      <c r="E5" s="138"/>
      <c r="F5" s="73"/>
    </row>
    <row r="6" spans="1:7" ht="106.9" customHeight="1" x14ac:dyDescent="0.25">
      <c r="A6" s="13" t="s">
        <v>12</v>
      </c>
      <c r="B6" s="13" t="s">
        <v>15</v>
      </c>
      <c r="C6" s="13" t="s">
        <v>16</v>
      </c>
      <c r="D6" s="13" t="s">
        <v>15</v>
      </c>
      <c r="E6" s="13" t="s">
        <v>16</v>
      </c>
      <c r="F6" s="12" t="s">
        <v>38</v>
      </c>
      <c r="G6" s="12" t="s">
        <v>39</v>
      </c>
    </row>
    <row r="7" spans="1:7" x14ac:dyDescent="0.25">
      <c r="A7" s="74" t="s">
        <v>17</v>
      </c>
      <c r="B7" s="75"/>
      <c r="C7" s="75"/>
      <c r="D7" s="75"/>
      <c r="E7" s="75"/>
      <c r="F7" s="75"/>
    </row>
    <row r="8" spans="1:7" x14ac:dyDescent="0.25">
      <c r="A8" s="17"/>
      <c r="B8" s="41"/>
      <c r="C8" s="41"/>
      <c r="D8" s="83"/>
      <c r="E8" s="83"/>
      <c r="F8" s="82">
        <f>ROUND((B8*D8)+(C8*E8),2)</f>
        <v>0</v>
      </c>
    </row>
    <row r="9" spans="1:7" x14ac:dyDescent="0.25">
      <c r="A9" s="17" t="s">
        <v>42</v>
      </c>
      <c r="B9" s="41">
        <v>207</v>
      </c>
      <c r="C9" s="41">
        <v>4</v>
      </c>
      <c r="D9" s="84"/>
      <c r="E9" s="84"/>
      <c r="F9" s="82">
        <f>ROUND((B9*D9)+(C9*E9),2)</f>
        <v>0</v>
      </c>
    </row>
    <row r="10" spans="1:7" x14ac:dyDescent="0.25">
      <c r="A10" s="17" t="s">
        <v>23</v>
      </c>
      <c r="B10" s="41">
        <v>238</v>
      </c>
      <c r="C10" s="41">
        <v>27</v>
      </c>
      <c r="D10" s="84"/>
      <c r="E10" s="84"/>
      <c r="F10" s="82">
        <f t="shared" ref="F10:F16" si="0">ROUND((B10*D10)+(C10*E10),2)</f>
        <v>0</v>
      </c>
    </row>
    <row r="11" spans="1:7" x14ac:dyDescent="0.25">
      <c r="A11" s="17" t="s">
        <v>41</v>
      </c>
      <c r="B11" s="41">
        <v>20</v>
      </c>
      <c r="C11" s="41">
        <v>0</v>
      </c>
      <c r="D11" s="84"/>
      <c r="E11" s="84"/>
      <c r="F11" s="82">
        <f t="shared" si="0"/>
        <v>0</v>
      </c>
    </row>
    <row r="12" spans="1:7" x14ac:dyDescent="0.25">
      <c r="A12" s="17"/>
      <c r="B12" s="41"/>
      <c r="C12" s="41"/>
      <c r="D12" s="84"/>
      <c r="E12" s="83"/>
      <c r="F12" s="82">
        <f t="shared" si="0"/>
        <v>0</v>
      </c>
    </row>
    <row r="13" spans="1:7" x14ac:dyDescent="0.25">
      <c r="A13" s="17"/>
      <c r="B13" s="41"/>
      <c r="C13" s="41"/>
      <c r="D13" s="84"/>
      <c r="E13" s="84"/>
      <c r="F13" s="82">
        <f t="shared" si="0"/>
        <v>0</v>
      </c>
    </row>
    <row r="14" spans="1:7" x14ac:dyDescent="0.25">
      <c r="A14" s="17"/>
      <c r="B14" s="41"/>
      <c r="C14" s="41"/>
      <c r="D14" s="84"/>
      <c r="E14" s="84"/>
      <c r="F14" s="82">
        <f t="shared" si="0"/>
        <v>0</v>
      </c>
    </row>
    <row r="15" spans="1:7" x14ac:dyDescent="0.25">
      <c r="A15" s="17"/>
      <c r="B15" s="41"/>
      <c r="C15" s="41"/>
      <c r="D15" s="84"/>
      <c r="E15" s="84"/>
      <c r="F15" s="82">
        <f t="shared" si="0"/>
        <v>0</v>
      </c>
    </row>
    <row r="16" spans="1:7" x14ac:dyDescent="0.25">
      <c r="A16" s="16"/>
      <c r="B16" s="45"/>
      <c r="C16" s="45"/>
      <c r="D16" s="85"/>
      <c r="E16" s="85"/>
      <c r="F16" s="82">
        <f t="shared" si="0"/>
        <v>0</v>
      </c>
    </row>
    <row r="17" spans="1:6" ht="15.75" thickBot="1" x14ac:dyDescent="0.3">
      <c r="A17" s="47" t="s">
        <v>26</v>
      </c>
      <c r="B17" s="48">
        <f>SUM(B8:B16)</f>
        <v>465</v>
      </c>
      <c r="C17" s="48">
        <f>SUM(C8:C16)</f>
        <v>31</v>
      </c>
      <c r="D17" s="86"/>
      <c r="E17" s="86"/>
      <c r="F17" s="87">
        <f>ROUND(SUM(F8:F16),2)</f>
        <v>0</v>
      </c>
    </row>
    <row r="18" spans="1:6" x14ac:dyDescent="0.25">
      <c r="A18" s="51" t="s">
        <v>27</v>
      </c>
      <c r="B18" s="52"/>
      <c r="C18" s="52"/>
      <c r="D18" s="88"/>
      <c r="E18" s="88"/>
      <c r="F18" s="88"/>
    </row>
    <row r="19" spans="1:6" x14ac:dyDescent="0.25">
      <c r="A19" s="17"/>
      <c r="B19" s="41"/>
      <c r="C19" s="41"/>
      <c r="D19" s="84"/>
      <c r="E19" s="83"/>
      <c r="F19" s="82">
        <f>ROUND((B19*D19)+(C19*E19),2)</f>
        <v>0</v>
      </c>
    </row>
    <row r="20" spans="1:6" x14ac:dyDescent="0.25">
      <c r="A20" s="17" t="s">
        <v>79</v>
      </c>
      <c r="B20" s="41">
        <v>11</v>
      </c>
      <c r="C20" s="41"/>
      <c r="D20" s="84"/>
      <c r="E20" s="84"/>
      <c r="F20" s="82">
        <f t="shared" ref="F20:F27" si="1">ROUND((B20*D20)+(C20*E20),2)</f>
        <v>0</v>
      </c>
    </row>
    <row r="21" spans="1:6" x14ac:dyDescent="0.25">
      <c r="A21" s="17" t="s">
        <v>88</v>
      </c>
      <c r="B21" s="41">
        <v>6</v>
      </c>
      <c r="C21" s="41"/>
      <c r="D21" s="84"/>
      <c r="E21" s="84"/>
      <c r="F21" s="82">
        <f t="shared" si="1"/>
        <v>0</v>
      </c>
    </row>
    <row r="22" spans="1:6" x14ac:dyDescent="0.25">
      <c r="A22" s="17" t="s">
        <v>89</v>
      </c>
      <c r="B22" s="41">
        <v>1</v>
      </c>
      <c r="C22" s="41"/>
      <c r="D22" s="84"/>
      <c r="E22" s="83"/>
      <c r="F22" s="82">
        <f t="shared" si="1"/>
        <v>0</v>
      </c>
    </row>
    <row r="23" spans="1:6" x14ac:dyDescent="0.25">
      <c r="A23" s="17"/>
      <c r="B23" s="41"/>
      <c r="C23" s="41"/>
      <c r="D23" s="84"/>
      <c r="E23" s="83"/>
      <c r="F23" s="82">
        <f t="shared" si="1"/>
        <v>0</v>
      </c>
    </row>
    <row r="24" spans="1:6" x14ac:dyDescent="0.25">
      <c r="A24" s="17"/>
      <c r="B24" s="41"/>
      <c r="C24" s="41"/>
      <c r="D24" s="84"/>
      <c r="E24" s="84"/>
      <c r="F24" s="82">
        <f t="shared" si="1"/>
        <v>0</v>
      </c>
    </row>
    <row r="25" spans="1:6" x14ac:dyDescent="0.25">
      <c r="A25" s="34"/>
      <c r="B25" s="41"/>
      <c r="C25" s="41"/>
      <c r="D25" s="84"/>
      <c r="E25" s="84"/>
      <c r="F25" s="82">
        <f t="shared" si="1"/>
        <v>0</v>
      </c>
    </row>
    <row r="26" spans="1:6" x14ac:dyDescent="0.25">
      <c r="A26" s="27"/>
      <c r="B26" s="41"/>
      <c r="C26" s="41"/>
      <c r="D26" s="84"/>
      <c r="E26" s="84"/>
      <c r="F26" s="82">
        <f t="shared" si="1"/>
        <v>0</v>
      </c>
    </row>
    <row r="27" spans="1:6" x14ac:dyDescent="0.25">
      <c r="A27" s="17"/>
      <c r="B27" s="41"/>
      <c r="C27" s="41"/>
      <c r="D27" s="84"/>
      <c r="E27" s="84"/>
      <c r="F27" s="82">
        <f t="shared" si="1"/>
        <v>0</v>
      </c>
    </row>
    <row r="28" spans="1:6" ht="15.75" thickBot="1" x14ac:dyDescent="0.3">
      <c r="A28" s="47" t="s">
        <v>34</v>
      </c>
      <c r="B28" s="48">
        <f>SUM(B19:B27)</f>
        <v>18</v>
      </c>
      <c r="C28" s="48">
        <f>SUM(C19:C27)</f>
        <v>0</v>
      </c>
      <c r="D28" s="86"/>
      <c r="E28" s="86"/>
      <c r="F28" s="87">
        <f>ROUND(SUM(F19:F27),2)</f>
        <v>0</v>
      </c>
    </row>
    <row r="29" spans="1:6" x14ac:dyDescent="0.25">
      <c r="A29" s="51" t="s">
        <v>54</v>
      </c>
      <c r="B29" s="128"/>
      <c r="C29" s="129"/>
      <c r="D29" s="143"/>
      <c r="E29" s="144"/>
      <c r="F29" s="88"/>
    </row>
    <row r="30" spans="1:6" x14ac:dyDescent="0.25">
      <c r="A30" s="51"/>
      <c r="B30" s="116">
        <v>3</v>
      </c>
      <c r="C30" s="117"/>
      <c r="D30" s="141"/>
      <c r="E30" s="142"/>
      <c r="F30" s="82">
        <f>ROUND(B30*D30,2)</f>
        <v>0</v>
      </c>
    </row>
    <row r="31" spans="1:6" ht="15.75" thickBot="1" x14ac:dyDescent="0.3">
      <c r="A31" s="47" t="s">
        <v>55</v>
      </c>
      <c r="B31" s="120">
        <f>B30</f>
        <v>3</v>
      </c>
      <c r="C31" s="121"/>
      <c r="D31" s="145"/>
      <c r="E31" s="146"/>
      <c r="F31" s="87">
        <f>F30</f>
        <v>0</v>
      </c>
    </row>
    <row r="32" spans="1:6" x14ac:dyDescent="0.25">
      <c r="A32" s="51" t="s">
        <v>56</v>
      </c>
      <c r="B32" s="128"/>
      <c r="C32" s="129"/>
      <c r="D32" s="143"/>
      <c r="E32" s="144"/>
      <c r="F32" s="88"/>
    </row>
    <row r="33" spans="1:6" ht="15.75" customHeight="1" x14ac:dyDescent="0.25">
      <c r="A33" s="27" t="s">
        <v>58</v>
      </c>
      <c r="B33" s="116">
        <v>1</v>
      </c>
      <c r="C33" s="117"/>
      <c r="D33" s="141"/>
      <c r="E33" s="142"/>
      <c r="F33" s="82">
        <f>ROUND(B33*D33,2)</f>
        <v>0</v>
      </c>
    </row>
    <row r="34" spans="1:6" ht="21.75" customHeight="1" x14ac:dyDescent="0.25">
      <c r="A34" s="27"/>
      <c r="B34" s="116"/>
      <c r="C34" s="117"/>
      <c r="D34" s="141"/>
      <c r="E34" s="142"/>
      <c r="F34" s="82">
        <f t="shared" ref="F34:F35" si="2">ROUND(B34*D34,2)</f>
        <v>0</v>
      </c>
    </row>
    <row r="35" spans="1:6" ht="19.5" customHeight="1" x14ac:dyDescent="0.25">
      <c r="A35" s="27"/>
      <c r="B35" s="116"/>
      <c r="C35" s="117"/>
      <c r="D35" s="141"/>
      <c r="E35" s="142"/>
      <c r="F35" s="82">
        <f t="shared" si="2"/>
        <v>0</v>
      </c>
    </row>
    <row r="36" spans="1:6" ht="15.75" thickBot="1" x14ac:dyDescent="0.3">
      <c r="A36" s="55" t="s">
        <v>59</v>
      </c>
      <c r="B36" s="120">
        <f>SUM(B33:C35)</f>
        <v>1</v>
      </c>
      <c r="C36" s="121"/>
      <c r="D36" s="145"/>
      <c r="E36" s="146"/>
      <c r="F36" s="87">
        <f>SUM(F33:F35)</f>
        <v>0</v>
      </c>
    </row>
    <row r="37" spans="1:6" x14ac:dyDescent="0.25">
      <c r="A37" s="76"/>
      <c r="B37" s="77"/>
      <c r="C37" s="78"/>
      <c r="D37" s="89"/>
      <c r="E37" s="90"/>
      <c r="F37" s="91"/>
    </row>
    <row r="38" spans="1:6" x14ac:dyDescent="0.25">
      <c r="A38" s="56" t="s">
        <v>60</v>
      </c>
      <c r="B38" s="132"/>
      <c r="C38" s="133"/>
      <c r="D38" s="147"/>
      <c r="E38" s="148"/>
      <c r="F38" s="92">
        <f>ROUND(B38*D38,2)</f>
        <v>0</v>
      </c>
    </row>
    <row r="39" spans="1:6" ht="15.75" thickBot="1" x14ac:dyDescent="0.3">
      <c r="A39" s="55" t="s">
        <v>61</v>
      </c>
      <c r="B39" s="120">
        <f>B38</f>
        <v>0</v>
      </c>
      <c r="C39" s="121"/>
      <c r="D39" s="145"/>
      <c r="E39" s="146"/>
      <c r="F39" s="87">
        <f>F38</f>
        <v>0</v>
      </c>
    </row>
    <row r="40" spans="1:6" x14ac:dyDescent="0.25">
      <c r="A40" s="56" t="s">
        <v>62</v>
      </c>
      <c r="B40" s="124"/>
      <c r="C40" s="125"/>
      <c r="D40" s="149"/>
      <c r="E40" s="150"/>
      <c r="F40" s="92">
        <f>ROUND(B40*D40,2)</f>
        <v>0</v>
      </c>
    </row>
    <row r="41" spans="1:6" ht="15.75" thickBot="1" x14ac:dyDescent="0.3">
      <c r="A41" s="55" t="s">
        <v>63</v>
      </c>
      <c r="B41" s="120">
        <f>B40</f>
        <v>0</v>
      </c>
      <c r="C41" s="121"/>
      <c r="D41" s="145"/>
      <c r="E41" s="146"/>
      <c r="F41" s="87">
        <f>F40</f>
        <v>0</v>
      </c>
    </row>
    <row r="42" spans="1:6" x14ac:dyDescent="0.25">
      <c r="A42" s="58" t="s">
        <v>64</v>
      </c>
      <c r="B42" s="128"/>
      <c r="C42" s="129"/>
      <c r="D42" s="143"/>
      <c r="E42" s="144"/>
      <c r="F42" s="88">
        <f>B42*D42</f>
        <v>0</v>
      </c>
    </row>
    <row r="43" spans="1:6" x14ac:dyDescent="0.25">
      <c r="A43" s="18" t="s">
        <v>85</v>
      </c>
      <c r="B43" s="116">
        <v>1</v>
      </c>
      <c r="C43" s="117"/>
      <c r="D43" s="141"/>
      <c r="E43" s="142"/>
      <c r="F43" s="82">
        <f>ROUND(B43*D43,2)</f>
        <v>0</v>
      </c>
    </row>
    <row r="44" spans="1:6" x14ac:dyDescent="0.25">
      <c r="A44" s="18" t="s">
        <v>86</v>
      </c>
      <c r="B44" s="116">
        <v>5</v>
      </c>
      <c r="C44" s="117"/>
      <c r="D44" s="141"/>
      <c r="E44" s="142"/>
      <c r="F44" s="82">
        <f t="shared" ref="F44:F46" si="3">ROUND(B44*D44,2)</f>
        <v>0</v>
      </c>
    </row>
    <row r="45" spans="1:6" x14ac:dyDescent="0.25">
      <c r="A45" s="18" t="s">
        <v>90</v>
      </c>
      <c r="B45" s="116">
        <v>2</v>
      </c>
      <c r="C45" s="117"/>
      <c r="D45" s="141"/>
      <c r="E45" s="142"/>
      <c r="F45" s="82">
        <f t="shared" si="3"/>
        <v>0</v>
      </c>
    </row>
    <row r="46" spans="1:6" x14ac:dyDescent="0.25">
      <c r="A46" s="35" t="s">
        <v>45</v>
      </c>
      <c r="B46" s="116">
        <v>4</v>
      </c>
      <c r="C46" s="117"/>
      <c r="D46" s="141"/>
      <c r="E46" s="142"/>
      <c r="F46" s="82">
        <f t="shared" si="3"/>
        <v>0</v>
      </c>
    </row>
    <row r="47" spans="1:6" ht="28.15" customHeight="1" thickBot="1" x14ac:dyDescent="0.3">
      <c r="A47" s="59" t="s">
        <v>68</v>
      </c>
      <c r="B47" s="120">
        <f>SUM(B43:C46)</f>
        <v>12</v>
      </c>
      <c r="C47" s="121"/>
      <c r="D47" s="145"/>
      <c r="E47" s="146"/>
      <c r="F47" s="87">
        <f>SUM(F43:F46)</f>
        <v>0</v>
      </c>
    </row>
    <row r="48" spans="1:6" s="2" customFormat="1" ht="28.15" customHeight="1" x14ac:dyDescent="0.25">
      <c r="A48" s="60" t="s">
        <v>100</v>
      </c>
      <c r="B48" s="61" t="s">
        <v>101</v>
      </c>
      <c r="C48" s="62"/>
      <c r="D48" s="93"/>
      <c r="E48" s="94"/>
      <c r="F48" s="95"/>
    </row>
    <row r="49" spans="1:7" s="2" customFormat="1" ht="28.15" customHeight="1" x14ac:dyDescent="0.25">
      <c r="A49" s="66"/>
      <c r="B49" s="67"/>
      <c r="C49" s="67"/>
      <c r="D49" s="67"/>
      <c r="E49" s="67"/>
      <c r="F49" s="68" t="s">
        <v>69</v>
      </c>
      <c r="G49" s="36"/>
    </row>
    <row r="50" spans="1:7" x14ac:dyDescent="0.25">
      <c r="A50" s="69"/>
      <c r="B50" s="115" t="s">
        <v>70</v>
      </c>
      <c r="C50" s="115"/>
      <c r="D50" s="115"/>
      <c r="E50" s="115"/>
      <c r="F50" s="82">
        <f>ROUND(F17+F28+F31+F36+F39+F41+F47+F48,2)</f>
        <v>0</v>
      </c>
      <c r="G50" s="37"/>
    </row>
    <row r="51" spans="1:7" x14ac:dyDescent="0.25">
      <c r="A51" s="69"/>
      <c r="B51" s="115" t="s">
        <v>71</v>
      </c>
      <c r="C51" s="115"/>
      <c r="D51" s="115"/>
      <c r="E51" s="115"/>
      <c r="F51" s="82">
        <f>ROUND(F50*20/100,2)</f>
        <v>0</v>
      </c>
      <c r="G51" s="37"/>
    </row>
    <row r="52" spans="1:7" x14ac:dyDescent="0.25">
      <c r="A52" s="69"/>
      <c r="B52" s="115" t="s">
        <v>72</v>
      </c>
      <c r="C52" s="115"/>
      <c r="D52" s="115"/>
      <c r="E52" s="115"/>
      <c r="F52" s="82">
        <f>F50+F51</f>
        <v>0</v>
      </c>
      <c r="G52" s="37"/>
    </row>
  </sheetData>
  <mergeCells count="42">
    <mergeCell ref="B52:E52"/>
    <mergeCell ref="B42:C42"/>
    <mergeCell ref="D42:E42"/>
    <mergeCell ref="D43:E43"/>
    <mergeCell ref="D45:E45"/>
    <mergeCell ref="B47:C47"/>
    <mergeCell ref="D47:E47"/>
    <mergeCell ref="B50:E50"/>
    <mergeCell ref="B51:E51"/>
    <mergeCell ref="D44:E44"/>
    <mergeCell ref="D46:E46"/>
    <mergeCell ref="B43:C43"/>
    <mergeCell ref="B44:C44"/>
    <mergeCell ref="B45:C45"/>
    <mergeCell ref="B46:C46"/>
    <mergeCell ref="B39:C39"/>
    <mergeCell ref="D39:E39"/>
    <mergeCell ref="B40:C40"/>
    <mergeCell ref="D40:E40"/>
    <mergeCell ref="B41:C41"/>
    <mergeCell ref="D41:E41"/>
    <mergeCell ref="B34:C34"/>
    <mergeCell ref="B35:C35"/>
    <mergeCell ref="B36:C36"/>
    <mergeCell ref="D36:E36"/>
    <mergeCell ref="B38:C38"/>
    <mergeCell ref="D38:E38"/>
    <mergeCell ref="D34:E34"/>
    <mergeCell ref="D35:E35"/>
    <mergeCell ref="B31:C31"/>
    <mergeCell ref="D31:E31"/>
    <mergeCell ref="B32:C32"/>
    <mergeCell ref="D32:E32"/>
    <mergeCell ref="B33:C33"/>
    <mergeCell ref="D33:E33"/>
    <mergeCell ref="B30:C30"/>
    <mergeCell ref="D30:E30"/>
    <mergeCell ref="A2:F2"/>
    <mergeCell ref="B5:C5"/>
    <mergeCell ref="D5:E5"/>
    <mergeCell ref="B29:C29"/>
    <mergeCell ref="D29:E29"/>
  </mergeCells>
  <pageMargins left="0.23622047244094491" right="0.23622047244094491" top="0.35433070866141736" bottom="0.35433070866141736" header="0.31496062992125984" footer="0.31496062992125984"/>
  <pageSetup paperSize="8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workbookViewId="0">
      <selection activeCell="E6" sqref="E6"/>
    </sheetView>
  </sheetViews>
  <sheetFormatPr baseColWidth="10" defaultColWidth="11.42578125" defaultRowHeight="15" x14ac:dyDescent="0.25"/>
  <cols>
    <col min="5" max="5" width="18.85546875" customWidth="1"/>
    <col min="6" max="6" width="18.28515625" customWidth="1"/>
    <col min="7" max="7" width="18.140625" customWidth="1"/>
    <col min="8" max="8" width="29.85546875" customWidth="1"/>
  </cols>
  <sheetData>
    <row r="1" spans="1:10" ht="18.75" customHeight="1" x14ac:dyDescent="0.25">
      <c r="A1" s="110" t="s">
        <v>91</v>
      </c>
      <c r="B1" s="110"/>
      <c r="C1" s="110"/>
      <c r="D1" s="110"/>
      <c r="E1" s="110"/>
      <c r="F1" s="110"/>
      <c r="G1" s="110"/>
      <c r="H1" s="110"/>
      <c r="I1" s="98"/>
      <c r="J1" s="98"/>
    </row>
    <row r="4" spans="1:10" x14ac:dyDescent="0.25">
      <c r="A4" s="25"/>
      <c r="B4" s="25"/>
      <c r="C4" s="25"/>
      <c r="D4" s="25"/>
      <c r="E4" s="3" t="s">
        <v>92</v>
      </c>
      <c r="F4" s="3" t="s">
        <v>93</v>
      </c>
      <c r="G4" s="3" t="s">
        <v>94</v>
      </c>
      <c r="H4" s="9" t="s">
        <v>95</v>
      </c>
    </row>
    <row r="5" spans="1:10" x14ac:dyDescent="0.25">
      <c r="A5" s="152" t="s">
        <v>96</v>
      </c>
      <c r="B5" s="152"/>
      <c r="C5" s="152"/>
      <c r="D5" s="152"/>
      <c r="E5" s="40">
        <f>'DPGF CHD LRSY'!F51</f>
        <v>0</v>
      </c>
      <c r="F5" s="40">
        <f>'DPGF CHD Lucon'!F50</f>
        <v>0</v>
      </c>
      <c r="G5" s="40">
        <f>'DPGF CHD Montaigu'!F50</f>
        <v>0</v>
      </c>
      <c r="H5" s="40">
        <f>E5+F5+G5</f>
        <v>0</v>
      </c>
    </row>
    <row r="6" spans="1:10" x14ac:dyDescent="0.25">
      <c r="A6" s="152" t="s">
        <v>97</v>
      </c>
      <c r="B6" s="152"/>
      <c r="C6" s="152"/>
      <c r="D6" s="152"/>
      <c r="E6" s="40">
        <f>'DPGF CHD LRSY'!F53</f>
        <v>0</v>
      </c>
      <c r="F6" s="40">
        <f>'DPGF CHD Lucon'!F52</f>
        <v>0</v>
      </c>
      <c r="G6" s="40">
        <f>'DPGF CHD Montaigu'!F52</f>
        <v>0</v>
      </c>
      <c r="H6" s="40">
        <f>E6+F6+G6</f>
        <v>0</v>
      </c>
    </row>
    <row r="7" spans="1:10" x14ac:dyDescent="0.25">
      <c r="A7" s="152" t="s">
        <v>98</v>
      </c>
      <c r="B7" s="152"/>
      <c r="C7" s="152"/>
      <c r="D7" s="152"/>
      <c r="E7" s="40">
        <f t="shared" ref="E7:G8" si="0">E5*5</f>
        <v>0</v>
      </c>
      <c r="F7" s="40">
        <f t="shared" si="0"/>
        <v>0</v>
      </c>
      <c r="G7" s="40">
        <f t="shared" si="0"/>
        <v>0</v>
      </c>
      <c r="H7" s="40">
        <f>E7+F7+G7</f>
        <v>0</v>
      </c>
    </row>
    <row r="8" spans="1:10" x14ac:dyDescent="0.25">
      <c r="A8" s="152" t="s">
        <v>99</v>
      </c>
      <c r="B8" s="152"/>
      <c r="C8" s="152"/>
      <c r="D8" s="152"/>
      <c r="E8" s="40">
        <f t="shared" si="0"/>
        <v>0</v>
      </c>
      <c r="F8" s="40">
        <f t="shared" si="0"/>
        <v>0</v>
      </c>
      <c r="G8" s="40">
        <f t="shared" si="0"/>
        <v>0</v>
      </c>
      <c r="H8" s="40">
        <f>E8+F8+G8</f>
        <v>0</v>
      </c>
    </row>
    <row r="9" spans="1:10" ht="36" customHeight="1" x14ac:dyDescent="0.25">
      <c r="A9" s="151" t="s">
        <v>102</v>
      </c>
      <c r="B9" s="151"/>
      <c r="C9" s="151"/>
      <c r="D9" s="151"/>
      <c r="E9" s="96">
        <f>'RECAP NE PAS REMPLIR'!F48/12*3</f>
        <v>0</v>
      </c>
      <c r="F9" s="96">
        <f>'DPGF CHD Lucon'!F48/12*3</f>
        <v>0</v>
      </c>
      <c r="G9" s="96">
        <f>'DPGF CHD Montaigu'!F48/12*3</f>
        <v>0</v>
      </c>
      <c r="H9" s="97">
        <f>E9+F9+G9</f>
        <v>0</v>
      </c>
    </row>
  </sheetData>
  <mergeCells count="6">
    <mergeCell ref="A1:H1"/>
    <mergeCell ref="A9:D9"/>
    <mergeCell ref="A8:D8"/>
    <mergeCell ref="A5:D5"/>
    <mergeCell ref="A6:D6"/>
    <mergeCell ref="A7:D7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773BC95293641AAE81459727B576E" ma:contentTypeVersion="3" ma:contentTypeDescription="Crée un document." ma:contentTypeScope="" ma:versionID="d67506c932651044dd4614dab4651d17">
  <xsd:schema xmlns:xsd="http://www.w3.org/2001/XMLSchema" xmlns:xs="http://www.w3.org/2001/XMLSchema" xmlns:p="http://schemas.microsoft.com/office/2006/metadata/properties" xmlns:ns2="da020e19-dd88-4776-b60d-d5f0ddc64477" targetNamespace="http://schemas.microsoft.com/office/2006/metadata/properties" ma:root="true" ma:fieldsID="7c51766cc1541a720b8c491e32089251" ns2:_="">
    <xsd:import namespace="da020e19-dd88-4776-b60d-d5f0ddc644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020e19-dd88-4776-b60d-d5f0ddc644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D53858-DD88-4710-B06E-48EB6DDC1A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020e19-dd88-4776-b60d-d5f0ddc64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B93BC0-72CC-4578-B79C-F8DE82DD49C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AE75836-A67D-49F5-BAF5-B77D0736B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Répartition CHFLC</vt:lpstr>
      <vt:lpstr>DPGF CHD LRSY</vt:lpstr>
      <vt:lpstr>DPGF CHD Lucon</vt:lpstr>
      <vt:lpstr>DPGF CHD Montaigu</vt:lpstr>
      <vt:lpstr>RECAP NE PAS REMPLIR</vt:lpstr>
      <vt:lpstr>'DPGF CHD Lucon'!Zone_d_impression</vt:lpstr>
    </vt:vector>
  </TitlesOfParts>
  <Manager/>
  <Company>CH-LVO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You Christian</dc:creator>
  <cp:keywords/>
  <dc:description/>
  <cp:lastModifiedBy>LOIZEAU Stéphanie</cp:lastModifiedBy>
  <cp:revision/>
  <cp:lastPrinted>2025-06-26T07:40:31Z</cp:lastPrinted>
  <dcterms:created xsi:type="dcterms:W3CDTF">2017-04-27T09:42:04Z</dcterms:created>
  <dcterms:modified xsi:type="dcterms:W3CDTF">2025-06-26T12:04:54Z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0x010100E08773BC95293641AAE81459727B576E</vt:lpwstr>
  </property>
</Properties>
</file>