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1"/>
  <workbookPr/>
  <mc:AlternateContent xmlns:mc="http://schemas.openxmlformats.org/markup-compatibility/2006">
    <mc:Choice Requires="x15">
      <x15ac:absPath xmlns:x15ac="http://schemas.microsoft.com/office/spreadsheetml/2010/11/ac" url="/Users/henricastay/Documents/3.1.Pu_professionnel/1.EF/1.guinée/1.PASA1/3.PASA1_projet/3.1.invest. infra/1.conception-études/5.APD-DCE/2.DCE/3.spécifications travaux/3.2.lot02/"/>
    </mc:Choice>
  </mc:AlternateContent>
  <xr:revisionPtr revIDLastSave="0" documentId="13_ncr:1_{ABEF4AA4-36CE-374B-8F67-315A180CE4B2}" xr6:coauthVersionLast="47" xr6:coauthVersionMax="47" xr10:uidLastSave="{00000000-0000-0000-0000-000000000000}"/>
  <bookViews>
    <workbookView xWindow="-38400" yWindow="500" windowWidth="38400" windowHeight="21100" tabRatio="956" xr2:uid="{00000000-000D-0000-FFFF-FFFF00000000}"/>
  </bookViews>
  <sheets>
    <sheet name="TOTAL" sheetId="25" r:id="rId1"/>
    <sheet name="Frais généraux" sheetId="26" r:id="rId2"/>
    <sheet name="Banque de sang" sheetId="13" r:id="rId3"/>
  </sheets>
  <externalReferences>
    <externalReference r:id="rId4"/>
  </externalReferences>
  <definedNames>
    <definedName name="COEFF.deVENTE_C" localSheetId="0">#REF!</definedName>
    <definedName name="COEFF.deVENTE_C">#REF!</definedName>
    <definedName name="d" localSheetId="0">#REF!</definedName>
    <definedName name="d">#REF!</definedName>
    <definedName name="do">#REF!</definedName>
    <definedName name="f">#REF!</definedName>
    <definedName name="fo">#REF!</definedName>
    <definedName name="_xlnm.Print_Titles" localSheetId="2">'Banque de sang'!$19:$19</definedName>
    <definedName name="mo" localSheetId="0">#REF!</definedName>
    <definedName name="mo">#REF!</definedName>
    <definedName name="t">'[1]Etude de Prix'!$K$4</definedName>
    <definedName name="tr" localSheetId="0">#REF!</definedName>
    <definedName name="tr">#REF!</definedName>
    <definedName name="tx" localSheetId="0">#REF!</definedName>
    <definedName name="tx">#REF!</definedName>
    <definedName name="_xlnm.Print_Area" localSheetId="2">'Banque de sang'!$A$1:$H$363</definedName>
    <definedName name="_xlnm.Print_Area" localSheetId="1">'Frais généraux'!$A$1:$H$32</definedName>
    <definedName name="_xlnm.Print_Area" localSheetId="0">TOTAL!$A$1:$I$18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0" i="13" l="1"/>
  <c r="G292" i="13"/>
  <c r="G29" i="26"/>
  <c r="G26" i="26"/>
  <c r="G23" i="26"/>
  <c r="G22" i="26"/>
  <c r="G19" i="26"/>
  <c r="G18" i="26"/>
  <c r="G31" i="26" s="1"/>
  <c r="G11" i="26" s="1"/>
  <c r="C11" i="26"/>
  <c r="G12" i="26" l="1"/>
  <c r="F11" i="26"/>
  <c r="F12" i="26" s="1"/>
  <c r="G12" i="25" l="1"/>
  <c r="H12" i="25" l="1"/>
  <c r="G120" i="13" l="1"/>
  <c r="G214" i="13" l="1"/>
  <c r="G219" i="13"/>
  <c r="G222" i="13"/>
  <c r="G231" i="13"/>
  <c r="G235" i="13"/>
  <c r="G238" i="13"/>
  <c r="G198" i="13"/>
  <c r="G197" i="13"/>
  <c r="G192" i="13"/>
  <c r="G189" i="13"/>
  <c r="G183" i="13"/>
  <c r="G179" i="13"/>
  <c r="G178" i="13"/>
  <c r="G177" i="13"/>
  <c r="G176" i="13"/>
  <c r="G175" i="13"/>
  <c r="G174" i="13"/>
  <c r="G173" i="13"/>
  <c r="G172" i="13"/>
  <c r="G171" i="13"/>
  <c r="G209" i="13"/>
  <c r="G208" i="13"/>
  <c r="G207" i="13"/>
  <c r="G206" i="13"/>
  <c r="G205" i="13"/>
  <c r="G204" i="13"/>
  <c r="G203" i="13"/>
  <c r="G228" i="13" l="1"/>
  <c r="G27" i="13"/>
  <c r="G28" i="13"/>
  <c r="G29" i="13"/>
  <c r="G30" i="13"/>
  <c r="G31" i="13"/>
  <c r="G32" i="13"/>
  <c r="G33" i="13"/>
  <c r="G36" i="13"/>
  <c r="G39" i="13"/>
  <c r="G46" i="13"/>
  <c r="G55" i="13"/>
  <c r="G60" i="13"/>
  <c r="G65" i="13"/>
  <c r="G68" i="13"/>
  <c r="G74" i="13"/>
  <c r="G79" i="13"/>
  <c r="G83" i="13"/>
  <c r="G84" i="13"/>
  <c r="G87" i="13"/>
  <c r="G91" i="13"/>
  <c r="G92" i="13"/>
  <c r="G93" i="13"/>
  <c r="G118" i="13"/>
  <c r="G119" i="13"/>
  <c r="G127" i="13"/>
  <c r="G130" i="13"/>
  <c r="G133" i="13"/>
  <c r="G134" i="13"/>
  <c r="G137" i="13"/>
  <c r="G142" i="13"/>
  <c r="G143" i="13"/>
  <c r="G144" i="13"/>
  <c r="G146" i="13"/>
  <c r="G150" i="13"/>
  <c r="G26" i="13"/>
  <c r="G249" i="13"/>
  <c r="G253" i="13"/>
  <c r="G254" i="13"/>
  <c r="G258" i="13"/>
  <c r="G262" i="13"/>
  <c r="G265" i="13"/>
  <c r="G268" i="13"/>
  <c r="G271" i="13"/>
  <c r="G275" i="13"/>
  <c r="G281" i="13"/>
  <c r="G287" i="13"/>
  <c r="G288" i="13"/>
  <c r="G296" i="13"/>
  <c r="G297" i="13"/>
  <c r="G300" i="13"/>
  <c r="G304" i="13"/>
  <c r="G305" i="13"/>
  <c r="G308" i="13"/>
  <c r="G309" i="13"/>
  <c r="G310" i="13"/>
  <c r="G313" i="13"/>
  <c r="G317" i="13"/>
  <c r="G319" i="13"/>
  <c r="G322" i="13"/>
  <c r="G323" i="13"/>
  <c r="G324" i="13"/>
  <c r="G325" i="13"/>
  <c r="G326" i="13"/>
  <c r="G330" i="13"/>
  <c r="G331" i="13"/>
  <c r="G336" i="13"/>
  <c r="G337" i="13"/>
  <c r="G248" i="13"/>
  <c r="G278" i="13"/>
  <c r="G255" i="13"/>
  <c r="G360" i="13"/>
  <c r="G327" i="13"/>
  <c r="G318" i="13"/>
  <c r="G314" i="13"/>
  <c r="G151" i="13" l="1"/>
  <c r="G123" i="13"/>
  <c r="G56" i="13"/>
  <c r="G51" i="13"/>
  <c r="G49" i="13"/>
  <c r="C16" i="13"/>
  <c r="G357" i="13"/>
  <c r="G353" i="13"/>
  <c r="G362" i="13" l="1"/>
  <c r="G16" i="13" s="1"/>
  <c r="G97" i="13"/>
  <c r="G98" i="13"/>
  <c r="G315" i="13"/>
  <c r="G339" i="13" s="1"/>
  <c r="G316" i="13"/>
  <c r="G96" i="13"/>
  <c r="E225" i="13"/>
  <c r="G225" i="13" s="1"/>
  <c r="G240" i="13" s="1"/>
  <c r="E145" i="13"/>
  <c r="G145" i="13" s="1"/>
  <c r="G101" i="13" l="1"/>
  <c r="G103" i="13"/>
  <c r="G102" i="13"/>
  <c r="G112" i="13" l="1"/>
  <c r="G107" i="13"/>
  <c r="G113" i="13"/>
  <c r="G153" i="13" s="1"/>
  <c r="G108" i="13"/>
  <c r="G111" i="13"/>
  <c r="G106" i="13"/>
  <c r="C15" i="13" l="1"/>
  <c r="C14" i="13"/>
  <c r="C13" i="13"/>
  <c r="C12" i="13"/>
  <c r="C11" i="13"/>
  <c r="G349" i="13"/>
  <c r="G345" i="13"/>
  <c r="G344" i="13"/>
  <c r="G162" i="13" l="1"/>
  <c r="G348" i="13"/>
  <c r="G351" i="13" s="1"/>
  <c r="G15" i="13" l="1"/>
  <c r="G341" i="13" l="1"/>
  <c r="G242" i="13"/>
  <c r="G166" i="13"/>
  <c r="G155" i="13"/>
  <c r="G158" i="13" l="1"/>
  <c r="G164" i="13" s="1"/>
  <c r="G12" i="13" l="1"/>
  <c r="G13" i="13" l="1"/>
  <c r="G11" i="13"/>
  <c r="G14" i="13" l="1"/>
  <c r="G17" i="13" s="1"/>
  <c r="G13" i="25" s="1"/>
  <c r="H13" i="25" l="1"/>
  <c r="G15" i="25"/>
  <c r="F16" i="13"/>
  <c r="F14" i="13"/>
  <c r="F11" i="13"/>
  <c r="F12" i="13"/>
  <c r="F15" i="13"/>
  <c r="F13" i="13"/>
  <c r="H15" i="25" l="1"/>
  <c r="F12" i="25"/>
  <c r="F13" i="25"/>
  <c r="F17" i="13"/>
</calcChain>
</file>

<file path=xl/sharedStrings.xml><?xml version="1.0" encoding="utf-8"?>
<sst xmlns="http://schemas.openxmlformats.org/spreadsheetml/2006/main" count="608" uniqueCount="430">
  <si>
    <t>n°</t>
  </si>
  <si>
    <t>désignations</t>
  </si>
  <si>
    <t>poids</t>
  </si>
  <si>
    <t>Montant GNF</t>
  </si>
  <si>
    <t>TOTAL DES TRAVAUX HT</t>
  </si>
  <si>
    <t>N°</t>
  </si>
  <si>
    <t xml:space="preserve">Désignation </t>
  </si>
  <si>
    <t>Unité</t>
  </si>
  <si>
    <t>Quantité</t>
  </si>
  <si>
    <t>Prix Unitaire</t>
  </si>
  <si>
    <t>1.</t>
  </si>
  <si>
    <t>FRAIS GENERAUX</t>
  </si>
  <si>
    <t>1.1</t>
  </si>
  <si>
    <t>Installation de chantier</t>
  </si>
  <si>
    <t>Installation du matériel et équipements de chantier</t>
  </si>
  <si>
    <t>Ffait</t>
  </si>
  <si>
    <t xml:space="preserve">Bureau de chantier et aménagements intérieurs </t>
  </si>
  <si>
    <t xml:space="preserve"> </t>
  </si>
  <si>
    <t>1.2</t>
  </si>
  <si>
    <t>Frais d'études et d'essais</t>
  </si>
  <si>
    <t>Echantillonnage, essais et contrôles</t>
  </si>
  <si>
    <t>1.3</t>
  </si>
  <si>
    <t>Fonctionnement du chantier</t>
  </si>
  <si>
    <t>1.4</t>
  </si>
  <si>
    <t>Repliement du chantier</t>
  </si>
  <si>
    <t>Evacuation du chantier et mise à disposition</t>
  </si>
  <si>
    <t>TOTAL LOT 1</t>
  </si>
  <si>
    <t>ens</t>
  </si>
  <si>
    <t>m²</t>
  </si>
  <si>
    <t>m³</t>
  </si>
  <si>
    <t xml:space="preserve">Béton de propreté </t>
  </si>
  <si>
    <t>Béton 150kg/m3</t>
  </si>
  <si>
    <t>Béton 350kg/m3</t>
  </si>
  <si>
    <t>Aciers HA</t>
  </si>
  <si>
    <t>kg</t>
  </si>
  <si>
    <t xml:space="preserve">Coffrage </t>
  </si>
  <si>
    <t>Béton armé en élévation</t>
  </si>
  <si>
    <t xml:space="preserve"> Aciers HA</t>
  </si>
  <si>
    <t>MACONNERIE</t>
  </si>
  <si>
    <t xml:space="preserve">Enduits au mortier de ciment </t>
  </si>
  <si>
    <t>ml</t>
  </si>
  <si>
    <t>REVETEMENTS SCELLES</t>
  </si>
  <si>
    <t>Revêtements sols scellés</t>
  </si>
  <si>
    <t>Revêtement sols  type céramique  dim (60x60) cm</t>
  </si>
  <si>
    <t>Plinthes type céramique dim (60x9) cm</t>
  </si>
  <si>
    <t>Revêtements muraux scellés</t>
  </si>
  <si>
    <t>u</t>
  </si>
  <si>
    <t>TOTAL LOT 2</t>
  </si>
  <si>
    <t>3.</t>
  </si>
  <si>
    <t>3.2</t>
  </si>
  <si>
    <t>TOTAL LOT 3</t>
  </si>
  <si>
    <t>4.</t>
  </si>
  <si>
    <t xml:space="preserve">SECOND ŒUVRE </t>
  </si>
  <si>
    <t>4.1.1</t>
  </si>
  <si>
    <t>4.2.1</t>
  </si>
  <si>
    <t>4.4</t>
  </si>
  <si>
    <t>PEINTURE-REVETEMENTS MINCES</t>
  </si>
  <si>
    <t xml:space="preserve"> Peintures et revêtements intérieurs </t>
  </si>
  <si>
    <t>Brossage, égrenage, rebouchage, 1 couche d'enduit de lissage, 1 couche de fixateur fongicide , 2 couches peinture copolymère de vinyle.</t>
  </si>
  <si>
    <t xml:space="preserve"> Peintures et revêtements extérieurs </t>
  </si>
  <si>
    <t xml:space="preserve">Brossage, égrenage, rebouchage, 1 couche de pliolithe diluée au white spirit, 1 couche de pliolithe </t>
  </si>
  <si>
    <t>Métaux ferreux - Peinture glycérophtalique</t>
  </si>
  <si>
    <t xml:space="preserve">Dégraissage, dérouillage, brossage, 1 couche antirouille minium de plomb, 2 couches laque glycérophtalique brillante </t>
  </si>
  <si>
    <t>TOTAL LOT 4</t>
  </si>
  <si>
    <t>5.</t>
  </si>
  <si>
    <t>LOTS TECHNIQUES</t>
  </si>
  <si>
    <t>5.1</t>
  </si>
  <si>
    <t>5.1.2</t>
  </si>
  <si>
    <t>Ventilation</t>
  </si>
  <si>
    <t>5.2</t>
  </si>
  <si>
    <t>PLOMBERIE - SANITAIRE</t>
  </si>
  <si>
    <t xml:space="preserve">Appareils sanitaires  </t>
  </si>
  <si>
    <t>5.3</t>
  </si>
  <si>
    <t>ELECTRICITE MT - BT - CF</t>
  </si>
  <si>
    <t>5.4</t>
  </si>
  <si>
    <t>TOTAL LOT 5</t>
  </si>
  <si>
    <t>6.</t>
  </si>
  <si>
    <t>SYSTÈME DE SECURITE INCENDIE</t>
  </si>
  <si>
    <t>6.1</t>
  </si>
  <si>
    <t>6.2</t>
  </si>
  <si>
    <t>Extincteur à poudre polyvalente ABC 9 kg</t>
  </si>
  <si>
    <t>Extincteur à dioxyde de carbone CO2 de 5 kg</t>
  </si>
  <si>
    <t>Panneau extincteur photoluminescent</t>
  </si>
  <si>
    <t>TOTAL LOT 6</t>
  </si>
  <si>
    <t>7.</t>
  </si>
  <si>
    <t>7.1</t>
  </si>
  <si>
    <t>RECAPITULATION GENERALE DES TRAVAUX</t>
  </si>
  <si>
    <t>Exploitation des instllations de chantier, fourniture des matières consommables</t>
  </si>
  <si>
    <t>Mise en Remblais</t>
  </si>
  <si>
    <t xml:space="preserve">blocs d'agglomérés ép. 15cm </t>
  </si>
  <si>
    <t>Enduit intérieur</t>
  </si>
  <si>
    <t>Enduit extérieur</t>
  </si>
  <si>
    <t>BETON &amp; BETON ARME</t>
  </si>
  <si>
    <t>4.1.</t>
  </si>
  <si>
    <t>Fft</t>
  </si>
  <si>
    <t>6.1.1</t>
  </si>
  <si>
    <t>6.1.2</t>
  </si>
  <si>
    <t>6.2.2</t>
  </si>
  <si>
    <t>6.2.3</t>
  </si>
  <si>
    <t>GROS-ŒUVRE</t>
  </si>
  <si>
    <t>Fouille pour Fondation</t>
  </si>
  <si>
    <t>Béton de sol</t>
  </si>
  <si>
    <t>Linteaux en béton armé</t>
  </si>
  <si>
    <t>Appuis fenêtres en béton armé</t>
  </si>
  <si>
    <t>Paillasse en béton armé</t>
  </si>
  <si>
    <t xml:space="preserve">Enduit sur murs intérieurs </t>
  </si>
  <si>
    <t xml:space="preserve">Enduit étanche type SIKA TOP 121 ou MC-Proof DF 8 ou similaires sur murs ou poteaux extérieurs </t>
  </si>
  <si>
    <t>Carreaux sols pièces humides (toilettes)</t>
  </si>
  <si>
    <t>PLAFONNAGE</t>
  </si>
  <si>
    <t>MENUISERIE EN BOIS ISOPLANE</t>
  </si>
  <si>
    <t>Enduits Ciment - Peinture glycérophtalique (murs toilettes au dessus des faïences)</t>
  </si>
  <si>
    <t>Brossage, égrenage, rebouchage, 1 couche d'enduit de lissage, 1 couche de fixateur fongicide , 2 couches peinture glycérophtalique</t>
  </si>
  <si>
    <t>Enduits Ciment - pliolithe à base de résine synthétique, appliquée au rouleau (murs autres éléments: maçonnerie et béton)</t>
  </si>
  <si>
    <t>PPR diam 12 mm</t>
  </si>
  <si>
    <t>PPR diam 25 mm</t>
  </si>
  <si>
    <t>Distribution intérieure</t>
  </si>
  <si>
    <t xml:space="preserve">Fourniture et pose de tube PPR y compris raccords et toutes sujétions </t>
  </si>
  <si>
    <t>5.1.2.1</t>
  </si>
  <si>
    <t>PVC diam 50 mm</t>
  </si>
  <si>
    <t>PVC diam 100 mm</t>
  </si>
  <si>
    <t>5.1.2.2</t>
  </si>
  <si>
    <t>Evacuations à l'intérieur des salles d'eau, depuis la sortie des siphons des appareils sanitaires jusqu'aux regards, en tuyaux PVC série évacuation posé en encastrée compris raccords et toutes sujetions</t>
  </si>
  <si>
    <t xml:space="preserve">Evacuation des eaux pluviales </t>
  </si>
  <si>
    <t>PVC diam 63 mm</t>
  </si>
  <si>
    <t>Evier en acier inoxydable, vasque emboutie avec une sortie, placé dans le plan de travail de dimensions L/D/H : 370x370x160 mm</t>
  </si>
  <si>
    <t>Siphon de sol</t>
  </si>
  <si>
    <t>Siphon de sol PVC 150x150 mm, sortie verticale</t>
  </si>
  <si>
    <t>Accessoires</t>
  </si>
  <si>
    <t>Porte savon</t>
  </si>
  <si>
    <t>Brasseurs d'air</t>
  </si>
  <si>
    <t>Espaces verts</t>
  </si>
  <si>
    <t>AMENAGEMENTS</t>
  </si>
  <si>
    <t>Signalétique d'orientation bâtiment</t>
  </si>
  <si>
    <t>2.1</t>
  </si>
  <si>
    <t>2.1.1</t>
  </si>
  <si>
    <t>2.1.1.1</t>
  </si>
  <si>
    <t>2.2</t>
  </si>
  <si>
    <t>FOUILLE &amp; REMBLAIS</t>
  </si>
  <si>
    <t>2.2.1</t>
  </si>
  <si>
    <t>Béton armé bas</t>
  </si>
  <si>
    <t>5.1.3</t>
  </si>
  <si>
    <t>5.1.3.1</t>
  </si>
  <si>
    <t>5.1.3.3</t>
  </si>
  <si>
    <t>5.1.3.2.1</t>
  </si>
  <si>
    <t>5.1.4</t>
  </si>
  <si>
    <t>5.1.4.1</t>
  </si>
  <si>
    <t>5.2,1</t>
  </si>
  <si>
    <t>7.1.1</t>
  </si>
  <si>
    <t>7.1.2</t>
  </si>
  <si>
    <t>DIVERS</t>
  </si>
  <si>
    <t>Protection et mise à la terre</t>
  </si>
  <si>
    <t>Terre et mise à la terre des masses</t>
  </si>
  <si>
    <t xml:space="preserve">Canalisations divisionnaires et câbleries </t>
  </si>
  <si>
    <t>Câbles  U1000R2v 3x1,5mm2</t>
  </si>
  <si>
    <t xml:space="preserve">Câbles U1000 R2V 3x2,5mm2                 </t>
  </si>
  <si>
    <t>Canalisations encastrées .</t>
  </si>
  <si>
    <t>Conduits ICD gris ou ICTA N° 11</t>
  </si>
  <si>
    <t>Conduits ICD grisou ICTA N° 13</t>
  </si>
  <si>
    <t>Conducteurs série HO7 VV.U 2,5mm2</t>
  </si>
  <si>
    <t>Appareillages</t>
  </si>
  <si>
    <t>Inter va et vient Niloé</t>
  </si>
  <si>
    <t>Inter double allumage Niloé</t>
  </si>
  <si>
    <t>P/C 2P+T  Niloé</t>
  </si>
  <si>
    <t xml:space="preserve">Inter simple allumage plexo Sagane </t>
  </si>
  <si>
    <t>Appareils d’éclairage</t>
  </si>
  <si>
    <t xml:space="preserve">Start Eco Downlight Flat de Sylvania ou similaire   diam 220 22W </t>
  </si>
  <si>
    <t xml:space="preserve">Protection contre la foudre </t>
  </si>
  <si>
    <t>Paratonnerre type PDA 60 de Hélita avec descente en méplat, joint de contrôle, compteur de foudre et prises de terres</t>
  </si>
  <si>
    <t>Ensemble de mise à la terre et equipontentialité</t>
  </si>
  <si>
    <t>5.3.1</t>
  </si>
  <si>
    <t>5.3.2</t>
  </si>
  <si>
    <t>5.3.3</t>
  </si>
  <si>
    <t>5.3.4</t>
  </si>
  <si>
    <t>5.3.5</t>
  </si>
  <si>
    <t>5.3.6</t>
  </si>
  <si>
    <t>Tableau  basse tension</t>
  </si>
  <si>
    <t>SIGNALETIQUE INTERIEURE &amp; PLAN D'EVACUATION</t>
  </si>
  <si>
    <t>SIGNALETIQUE EXTERIEURE &amp; PLAN D'EVACUATION</t>
  </si>
  <si>
    <t>5.3.3.1</t>
  </si>
  <si>
    <t>5.3.3.2</t>
  </si>
  <si>
    <t xml:space="preserve">Plaques d'identification et d'orientation sur portes </t>
  </si>
  <si>
    <t>DEPOSE - DEMOLITION - DECAPAGE - NETTOYAGE - GROS ŒUVRE - REVETEMENTS</t>
  </si>
  <si>
    <t>DEPOSE</t>
  </si>
  <si>
    <t>DEMOLITION</t>
  </si>
  <si>
    <t>Maçonnerie</t>
  </si>
  <si>
    <t>Démolition des maçonneries intérieure et extérieure, conformément aux plans</t>
  </si>
  <si>
    <t>2.3</t>
  </si>
  <si>
    <t>DECAPAGE</t>
  </si>
  <si>
    <t>2.3.1</t>
  </si>
  <si>
    <t>Décapage des revêtements scellés</t>
  </si>
  <si>
    <t>2.4</t>
  </si>
  <si>
    <t xml:space="preserve">NETTOYAGE ET EVACUATION </t>
  </si>
  <si>
    <t>2.4.1</t>
  </si>
  <si>
    <t>Nettoyage du chantier</t>
  </si>
  <si>
    <t>Nettoyage et évacuation des résidus issus des déposes de démolition, de décapage,... à la décharge publique</t>
  </si>
  <si>
    <t xml:space="preserve"> 2.</t>
  </si>
  <si>
    <t>Maçonnerie d'ép. 15 cm</t>
  </si>
  <si>
    <t>Démolition complète des murs suivant la ligne de pose</t>
  </si>
  <si>
    <t xml:space="preserve">Dallage ou béton de sol </t>
  </si>
  <si>
    <t>Correction/reparation partielle d'enduit sur certains parties sonant creux, fissurées et defecteuses</t>
  </si>
  <si>
    <t>Reparation des fissures apparentes,suivant indications du MDOE, dans les règles et principes de la deontologie (nettoye des brèches, ouverture legère, brossage (brosse métallique) intérieure, depouissierage, introduction de grillage (suivant la taille), injection manuelle de mortier spécifique,…)</t>
  </si>
  <si>
    <t>Carreaux faïence murale pour toilettes et points de lavage des mains, dim (30x30)cm</t>
  </si>
  <si>
    <t>Enduits Ciment - Peinture vinylique (murs intérieurs)</t>
  </si>
  <si>
    <t>Plafond intérieur</t>
  </si>
  <si>
    <t>2.5</t>
  </si>
  <si>
    <t>2.5.1</t>
  </si>
  <si>
    <t>2.5.1.1</t>
  </si>
  <si>
    <t>2.5.1.1.1</t>
  </si>
  <si>
    <t>2.5.1.2</t>
  </si>
  <si>
    <t>2.5.1.2.1</t>
  </si>
  <si>
    <t>2.5.2</t>
  </si>
  <si>
    <t>2.5.2.2</t>
  </si>
  <si>
    <t>2.5.2.2.1</t>
  </si>
  <si>
    <t>2.6</t>
  </si>
  <si>
    <t>2.6.1</t>
  </si>
  <si>
    <t>3.2.1</t>
  </si>
  <si>
    <t>4.2</t>
  </si>
  <si>
    <t>2.5.2.2.1.1</t>
  </si>
  <si>
    <t>Soubassement en béton cyclopéen ou maçonnerie</t>
  </si>
  <si>
    <t>2.5.2.3</t>
  </si>
  <si>
    <t>2.5.2.3.1</t>
  </si>
  <si>
    <t>2.5.2.3.2</t>
  </si>
  <si>
    <t>2.5.2.3.3</t>
  </si>
  <si>
    <t>2.5.2.3.4</t>
  </si>
  <si>
    <t>2.5.2.3.5</t>
  </si>
  <si>
    <t>Revêtements sols seront detype céramique marques WIFICERAMICS ou similaire</t>
  </si>
  <si>
    <t>Revêtement muraux scellés seront de  type céramique marques WIFICERAMICS ou similaire</t>
  </si>
  <si>
    <t xml:space="preserve">TOITURE - PLAFONNAGE </t>
  </si>
  <si>
    <t>TOITURE</t>
  </si>
  <si>
    <t xml:space="preserve">Résine synthétique, appliquée au rouleau sur faux plafond </t>
  </si>
  <si>
    <t>Ponçage, époussetage, dégraissage au trichloréthylène, traitements primaires de surface, 2 couches d'impression fongicide, finition, 2 couches laque glycérophtalique brillante</t>
  </si>
  <si>
    <t>Peinture sur menuseries en bois (Massif et isoplane)</t>
  </si>
  <si>
    <t>2.1.1.2</t>
  </si>
  <si>
    <t>Béton de propreté épaisseur 5 cm, au fond des fouilles (sous longrine)</t>
  </si>
  <si>
    <t>5.1.3.5</t>
  </si>
  <si>
    <t xml:space="preserve">Evier simple </t>
  </si>
  <si>
    <t>Siphon de sol et tampon de visite</t>
  </si>
  <si>
    <t>Cuvette de WC à l'anglaise et réservoir de chasse basse LECICO ou PARMA ou similaire</t>
  </si>
  <si>
    <t>blocs d'agglomérés creux extérieur</t>
  </si>
  <si>
    <t>blocs d'agglomérés creux intérieur</t>
  </si>
  <si>
    <t xml:space="preserve">blocs d'agglomérés ép.15cm  </t>
  </si>
  <si>
    <t>4.3</t>
  </si>
  <si>
    <t>Tampon de visite</t>
  </si>
  <si>
    <t>Tampon de visite avec bouchon mâle/femelle, diamètre 50 mm, en polychlorure de vinyle (PVC), marque NICOLL</t>
  </si>
  <si>
    <t>Depose porte métallique</t>
  </si>
  <si>
    <t>blocs d'agglomérés ép. 10cm pour support paillasse</t>
  </si>
  <si>
    <t>Lavabo mural (suspendu) LECICO ou PARMA ou similaire avec cache-siphon</t>
  </si>
  <si>
    <t>Dalle LED 600x600 Start panel Flat 0047063 de Sylvania  ou similaire</t>
  </si>
  <si>
    <t>Extincteurs</t>
  </si>
  <si>
    <t>Evacuation des eaux usées et vannes</t>
  </si>
  <si>
    <t>Inter simple étanche Niloé</t>
  </si>
  <si>
    <t xml:space="preserve">Etanche IP 44 diam 280 Clio LED de puissance 10W de Sylvania ou similaire </t>
  </si>
  <si>
    <t>4.1.2</t>
  </si>
  <si>
    <t>4.2.1.1</t>
  </si>
  <si>
    <t>P-3 (0,70x2,10)m</t>
  </si>
  <si>
    <t>Fourniture et pose de brasseur d'air de plafond</t>
  </si>
  <si>
    <t>5.1.3.6</t>
  </si>
  <si>
    <t>Receveur de douche</t>
  </si>
  <si>
    <t>Receveur de douche complet, comprenant le bac à porcelaine de dimension (900x900x150)mm, une colonne de douche decrochable avec l'ensemble des kits ouverture par le robinet</t>
  </si>
  <si>
    <t>Regards</t>
  </si>
  <si>
    <t>Agglos pleins de 20 cm</t>
  </si>
  <si>
    <t>Fourniture et pose de bloc béton plein B 120, au fond des fouille sur béton de propreté</t>
  </si>
  <si>
    <t>Parpaing/agglos plein 20x20x40</t>
  </si>
  <si>
    <t>P-2 (0,80x2,10)m</t>
  </si>
  <si>
    <t>4.2.1.2</t>
  </si>
  <si>
    <t>Mise en Remblais pour autours des longrines</t>
  </si>
  <si>
    <t>Tableaux Electriques et alimentaion</t>
  </si>
  <si>
    <t>Plantation des arbres et gazons/fleurs autours, suivant certains critères de choix, compris toutes sujetions</t>
  </si>
  <si>
    <t>F (1,60x1,10)m</t>
  </si>
  <si>
    <t>F (1,50x1,10)m</t>
  </si>
  <si>
    <t>F (1,40x1,10)m</t>
  </si>
  <si>
    <t>F (1,20x1,10)m</t>
  </si>
  <si>
    <t>F (0,70x0,50)m</t>
  </si>
  <si>
    <t>F (0,90x0,50)m</t>
  </si>
  <si>
    <t>F (1,25x1,10)m</t>
  </si>
  <si>
    <t>F (1,15x1,10)m</t>
  </si>
  <si>
    <t>P (1,20x2,10)m</t>
  </si>
  <si>
    <t>Dépose des fenêtres</t>
  </si>
  <si>
    <t>Depose fenêtre aluminium vitrée, compris les bardages métalliques</t>
  </si>
  <si>
    <t>Fouilles en tranchées (0,50x0,25)m, pour la pose de agglos pleins</t>
  </si>
  <si>
    <t>Murs en blocs d'agglomérés creux</t>
  </si>
  <si>
    <t>Démolition partielle des murs suivant la ligne de pose</t>
  </si>
  <si>
    <t xml:space="preserve">Correction/reparation partielle </t>
  </si>
  <si>
    <t>Démolition des perrons extérieurs en maçonnerie</t>
  </si>
  <si>
    <t>Rampe d'accès en béton armé</t>
  </si>
  <si>
    <t>Carreaux faïence murale pour paillasse et support, pour les salles analytiques et laverie et stérilisation, dim (30x30)cm</t>
  </si>
  <si>
    <t>carreaux sur les perrons de l'escalier</t>
  </si>
  <si>
    <t>Carreaux sols pour terrasses et perrons extérieurs</t>
  </si>
  <si>
    <t>PVC diam 110 mm</t>
  </si>
  <si>
    <t>Fenêtre aluminium vitrée</t>
  </si>
  <si>
    <t>F-1 (2,00x1,15)m</t>
  </si>
  <si>
    <t>F-3 (1,60x1,15)m</t>
  </si>
  <si>
    <t>F-4 (1,15x1,15)m</t>
  </si>
  <si>
    <t>F-4' (1,20x1,15)m</t>
  </si>
  <si>
    <t>F-5 (0,70x0,50)m</t>
  </si>
  <si>
    <t>F-5' (0,90x1,15)m</t>
  </si>
  <si>
    <t>F-2 (1,400x1,15)m</t>
  </si>
  <si>
    <t>F-6 (1,20x1,00)m</t>
  </si>
  <si>
    <t>MENUISERIE ALUMINIUM VITREE</t>
  </si>
  <si>
    <t>Porte double aluminium vitrée</t>
  </si>
  <si>
    <t>P-1 (1,20x2,10)m</t>
  </si>
  <si>
    <t>Porte en bois isoplane</t>
  </si>
  <si>
    <t xml:space="preserve">Porte pliante isoplane </t>
  </si>
  <si>
    <t>Toute la menuiserie bois  isoplane  sera de marque Assa Abloy, Jeld-Wen (Swedoor JW),bois tropicaux ou similaires</t>
  </si>
  <si>
    <t xml:space="preserve">Porte en bois massif </t>
  </si>
  <si>
    <t>Porte double asymétrique isoplane</t>
  </si>
  <si>
    <t>F-7 (0,50x0,50)m</t>
  </si>
  <si>
    <t>P-4 (1,20x2,10)m</t>
  </si>
  <si>
    <t>P-5 (1,20x2,10)m</t>
  </si>
  <si>
    <t>MENUISERIE METALLIQUE</t>
  </si>
  <si>
    <t>Grille métallique</t>
  </si>
  <si>
    <t>Pour fenêtre</t>
  </si>
  <si>
    <t>GM-1 (2,00x1,15)m</t>
  </si>
  <si>
    <t>GM-2 (1,400x1,15)m</t>
  </si>
  <si>
    <t>GM-3 (1,60x1,15)m</t>
  </si>
  <si>
    <t>GM-4 (1,15x1,15)m</t>
  </si>
  <si>
    <t>GM-4' (1,20x1,15)m</t>
  </si>
  <si>
    <t>GM-5 (0,70x0,50)m</t>
  </si>
  <si>
    <t>GM-5' (0,90x1,15)m</t>
  </si>
  <si>
    <t>GM-6 (1,20x1,00)m</t>
  </si>
  <si>
    <t>Tableau  divisionnaires</t>
  </si>
  <si>
    <t xml:space="preserve">CLIMATISATION ET VENTILATION </t>
  </si>
  <si>
    <t>Climatisation</t>
  </si>
  <si>
    <t>Fourniture et pose des split, compris toutes séjution d'installation</t>
  </si>
  <si>
    <t>9 000 btu</t>
  </si>
  <si>
    <t>Dismatic brasseur d'air &amp; climatisation</t>
  </si>
  <si>
    <t>Réglette Led 120cm de puissance 2x36W</t>
  </si>
  <si>
    <t>Bloc autome</t>
  </si>
  <si>
    <t xml:space="preserve">Applique murale Led extérieure </t>
  </si>
  <si>
    <t xml:space="preserve">Applique murale Led intérieure </t>
  </si>
  <si>
    <t>Enduits Ciment - Peinture glycérophtalique (sous dalle)</t>
  </si>
  <si>
    <t>Dépose des panneaux de faux plafond intérieur et extérieur</t>
  </si>
  <si>
    <t>Depose du faux plafond</t>
  </si>
  <si>
    <t>Décapage carreaux sol  compris de demolition de l'ensemble des chapes jusqu'au corps du béton de sol et plinthe</t>
  </si>
  <si>
    <t>Décapage carreaux sol sur les marches et contre marches de l'escalier, compris de demolition de l'ensemble des chapes jusqu'au corps du béton.</t>
  </si>
  <si>
    <t>MENUISERIE EN ACIER</t>
  </si>
  <si>
    <t>Garde corps  pour terrasse et rampe d'accès</t>
  </si>
  <si>
    <t>Garde corps en acier inox, H=0,90 m</t>
  </si>
  <si>
    <t>CLOISON LEGERE</t>
  </si>
  <si>
    <t>Chaînage en béton armé (0,15x0,20)</t>
  </si>
  <si>
    <t xml:space="preserve">  12 000 btu</t>
  </si>
  <si>
    <t>5.2,2</t>
  </si>
  <si>
    <t>5.2.2.1</t>
  </si>
  <si>
    <t xml:space="preserve"> Poteaux raidisseurs</t>
  </si>
  <si>
    <t>2.5.2.2.6</t>
  </si>
  <si>
    <t>2.5.2.2.361</t>
  </si>
  <si>
    <t>2.5.2.2.7</t>
  </si>
  <si>
    <t>2.5.4</t>
  </si>
  <si>
    <t>2.5.4.1.1</t>
  </si>
  <si>
    <t>2.5.4.1.2</t>
  </si>
  <si>
    <t>2.5.4.2</t>
  </si>
  <si>
    <t>2.5.4.2.1</t>
  </si>
  <si>
    <t>2.5.4.2.1.1</t>
  </si>
  <si>
    <t>2.5.4.2.2</t>
  </si>
  <si>
    <t>2.5.4.2.2.1</t>
  </si>
  <si>
    <t>2.5.4.2.3</t>
  </si>
  <si>
    <t>2.5.4.2.231</t>
  </si>
  <si>
    <t>2.5.4.2.2.31</t>
  </si>
  <si>
    <t>2.5 A</t>
  </si>
  <si>
    <t>2.6.1.1</t>
  </si>
  <si>
    <t>2.6.1.1.1</t>
  </si>
  <si>
    <t>2.6.1.1.3</t>
  </si>
  <si>
    <t>2.6.1.1.4</t>
  </si>
  <si>
    <t>2.6.1.1.5</t>
  </si>
  <si>
    <t>2.6.2</t>
  </si>
  <si>
    <t>4-3-A</t>
  </si>
  <si>
    <t>4.4.1</t>
  </si>
  <si>
    <t>4.4.1.1</t>
  </si>
  <si>
    <t>4.4.1.3</t>
  </si>
  <si>
    <t>4.4.1.4</t>
  </si>
  <si>
    <t>4.4.2</t>
  </si>
  <si>
    <t>4.4.2.1</t>
  </si>
  <si>
    <t>4.4.2.2</t>
  </si>
  <si>
    <t>5.1.1.1</t>
  </si>
  <si>
    <t>5.1.3.4</t>
  </si>
  <si>
    <t>5.1.3.6.1</t>
  </si>
  <si>
    <t>5.1.3.6.2</t>
  </si>
  <si>
    <t>5.4.3</t>
  </si>
  <si>
    <t>5.4.3.1</t>
  </si>
  <si>
    <t>5.4.3.2</t>
  </si>
  <si>
    <t>5.1.1</t>
  </si>
  <si>
    <t>Alimentation en eaux potable</t>
  </si>
  <si>
    <t xml:space="preserve">Fenêtre </t>
  </si>
  <si>
    <t>4.1.1.1</t>
  </si>
  <si>
    <t xml:space="preserve">Porte </t>
  </si>
  <si>
    <t>4.2-A</t>
  </si>
  <si>
    <t>MENUISERIE EN BOIS MASSIF</t>
  </si>
  <si>
    <t>4.2-A.1</t>
  </si>
  <si>
    <t>Claustras type boîte au lettre cacher, dim. 15x20x40 cm</t>
  </si>
  <si>
    <t>2.5.2.2.4</t>
  </si>
  <si>
    <t>2.5.2.2.4.2</t>
  </si>
  <si>
    <t>Rampe d'accès et terrasse</t>
  </si>
  <si>
    <t>2.5.4.1</t>
  </si>
  <si>
    <t>Cloison légère en placoplatre compris l'ensemble des accessoires</t>
  </si>
  <si>
    <t>2.5.A.1</t>
  </si>
  <si>
    <t>3.1.1.2</t>
  </si>
  <si>
    <t>4.3.3</t>
  </si>
  <si>
    <t>4-3-A.1</t>
  </si>
  <si>
    <t>I</t>
  </si>
  <si>
    <t>II</t>
  </si>
  <si>
    <t>PASA1 - PROGRAMME D'APPUI A LA SANTE EN GUINEE</t>
  </si>
  <si>
    <t>DPGF - DECOMPOSITION DU PRIX GLOBAL ET FORFAITAIRE DES TRAVAUX</t>
  </si>
  <si>
    <t>Montant €</t>
  </si>
  <si>
    <t>AMENAGEMENTS EXTERIEURS - VRD</t>
  </si>
  <si>
    <t>taux €/GNF (taux BCE 05.2025) &gt; 1€ =</t>
  </si>
  <si>
    <t>RECAPITULATIF DES TRAVAUX</t>
  </si>
  <si>
    <t>Désignation</t>
  </si>
  <si>
    <t>TOTAL FRAIS GENERAUX HT</t>
  </si>
  <si>
    <t>1.1.1</t>
  </si>
  <si>
    <t>1.1.2</t>
  </si>
  <si>
    <t>1.2.1</t>
  </si>
  <si>
    <t>Etudes, reprographies, photographies et récollement</t>
  </si>
  <si>
    <t>1.2.2</t>
  </si>
  <si>
    <t>1.3.1</t>
  </si>
  <si>
    <t>1.4.1</t>
  </si>
  <si>
    <t>TOTAL 1.</t>
  </si>
  <si>
    <t>BANQUE DE SANG</t>
  </si>
  <si>
    <t>HR N'ZEREKORE : I. FRAIS GENERAUX</t>
  </si>
  <si>
    <t>Désignations</t>
  </si>
  <si>
    <t>2.</t>
  </si>
  <si>
    <t>HR N'ZEREKORE : II. BANQUE DE SANG</t>
  </si>
  <si>
    <t>3.1</t>
  </si>
  <si>
    <t>Lavabo mural, comprenant : 
- robinet simple  à bec orientable
- bonde de vidange en laiton chromé à clapet rentrant,
- siphon en PVC, support, stop valve,
- glace de lavabo argentée 60x42 avec pattes de fixation chromée,
- une tablette de lavabo en porcelaine de 60 cm</t>
  </si>
  <si>
    <t>Cuvette de WC, comprenant : 
- un réservoir complet avec mécanisme économiseur 3/6L E6248 ;
- abattant Thermodur ou similaire à descente progressive E6046, charnières métal ;
- robinet flotteur silencieux (clt acoustique 1) ;
- kit de douchette hygiénique LECICO ou similaire, support fixe, stop valve ;
- distributeur de papier hygiénique laiton chromé type PELLET Réf 003621 ou similaire</t>
  </si>
  <si>
    <t>Entretien et renforcement de la couverture par endroit y compris fuites d'eau et gouttières</t>
  </si>
  <si>
    <t>Fourniture et pose de panneaux de faux plafond en contreplaqué, ép. 6 mm, compris toutes sujetions de mise en œuvre</t>
  </si>
  <si>
    <t>Toute la menuiserie bois sera de marque Assa Abloy, Jeld-Wen (Swedoor JW), bois tropicaux ou similaires</t>
  </si>
  <si>
    <r>
      <rPr>
        <sz val="26"/>
        <color theme="1"/>
        <rFont val="Arial"/>
        <family val="2"/>
      </rPr>
      <t>FINALISATION DES TRAVAUX</t>
    </r>
    <r>
      <rPr>
        <b/>
        <sz val="26"/>
        <color theme="1"/>
        <rFont val="Arial"/>
        <family val="2"/>
      </rPr>
      <t xml:space="preserve">
HR DE N'ZEREKORE - BANQUE DE SANG</t>
    </r>
  </si>
  <si>
    <t>Regards d'évacuation, dimension minimum 70x70 cm et entretien/finalisation de la fosse septique.
Périmètre : réseau EUEV banque de sang - fosse septique à l'arrière du bâtiment</t>
  </si>
  <si>
    <t xml:space="preserve">Câbleries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</si>
</sst>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F_G_-;\-* #,##0\ _F_G_-;_-* &quot;-&quot;\ _F_G_-;_-@_-"/>
    <numFmt numFmtId="165" formatCode="_-* #,##0.00\ _F_G_-;\-* #,##0.00\ _F_G_-;_-* &quot;-&quot;??\ _F_G_-;_-@_-"/>
    <numFmt numFmtId="166" formatCode="_-* #,##0.00\ &quot;€&quot;_-;\-* #,##0.00\ &quot;€&quot;_-;_-* &quot;-&quot;??\ &quot;€&quot;_-;_-@_-"/>
    <numFmt numFmtId="167" formatCode="_-* #,##0.00\ _€_-;\-* #,##0.00\ _€_-;_-* &quot;-&quot;??\ _€_-;_-@_-"/>
    <numFmt numFmtId="168" formatCode="#,##0.0"/>
    <numFmt numFmtId="169" formatCode="_-* #,##0.0\ _€_-;\-* #,##0.0\ _€_-;_-* &quot;-&quot;??\ _€_-;_-@_-"/>
    <numFmt numFmtId="170" formatCode="_-* #,##0\ _€_-;\-* #,##0\ _€_-;_-* &quot;-&quot;??\ _€_-;_-@_-"/>
    <numFmt numFmtId="171" formatCode="0.000"/>
    <numFmt numFmtId="172" formatCode="_-* #,##0.00\ _F_G_-;\-* #,##0.00\ _F_G_-;_-* &quot;-&quot;\ _F_G_-;_-@_-"/>
    <numFmt numFmtId="173" formatCode="0.0%"/>
    <numFmt numFmtId="174" formatCode="_-* #,##0.00\ [$€-40C]_-;\-* #,##0.00\ [$€-40C]_-;_-* &quot;-&quot;??\ [$€-40C]_-;_-@_-"/>
    <numFmt numFmtId="175" formatCode="_-* #,##0.000\ _€_-;\-* #,##0.000\ _€_-;_-* &quot;-&quot;??\ _€_-;_-@_-"/>
    <numFmt numFmtId="176" formatCode="_-* #,##0.0000\ _F_G_-;\-* #,##0.0000\ _F_G_-;_-* &quot;-&quot;\ _F_G_-;_-@_-"/>
    <numFmt numFmtId="177" formatCode="_-* #,##0.000\ _F_G_-;\-* #,##0.000\ _F_G_-;_-* &quot;-&quot;???\ _F_G_-;_-@_-"/>
    <numFmt numFmtId="178" formatCode="#,##0.0000\ _€"/>
  </numFmts>
  <fonts count="36" x14ac:knownFonts="1">
    <font>
      <sz val="11"/>
      <color theme="1"/>
      <name val="Calibri"/>
      <family val="2"/>
      <scheme val="minor"/>
    </font>
    <font>
      <sz val="10"/>
      <name val="Arial"/>
      <family val="2"/>
    </font>
    <font>
      <sz val="11"/>
      <color theme="1"/>
      <name val="Calibri"/>
      <family val="2"/>
      <scheme val="minor"/>
    </font>
    <font>
      <sz val="12"/>
      <name val="Century Gothic"/>
      <family val="2"/>
    </font>
    <font>
      <b/>
      <sz val="14"/>
      <name val="Century Gothic"/>
      <family val="2"/>
    </font>
    <font>
      <sz val="10"/>
      <name val="Century Gothic"/>
      <family val="2"/>
    </font>
    <font>
      <sz val="16"/>
      <name val="Century Gothic"/>
      <family val="2"/>
    </font>
    <font>
      <b/>
      <sz val="12"/>
      <name val="Century Gothic"/>
      <family val="2"/>
    </font>
    <font>
      <sz val="14"/>
      <name val="Century Gothic"/>
      <family val="2"/>
    </font>
    <font>
      <b/>
      <sz val="16"/>
      <color theme="4" tint="-0.499984740745262"/>
      <name val="Arial"/>
      <family val="2"/>
    </font>
    <font>
      <b/>
      <sz val="16"/>
      <name val="Arial"/>
      <family val="2"/>
    </font>
    <font>
      <b/>
      <sz val="14"/>
      <name val="Arial"/>
      <family val="2"/>
    </font>
    <font>
      <b/>
      <sz val="16"/>
      <color rgb="FFC00000"/>
      <name val="Arial"/>
      <family val="2"/>
    </font>
    <font>
      <b/>
      <sz val="26"/>
      <color theme="1"/>
      <name val="Arial"/>
      <family val="2"/>
    </font>
    <font>
      <b/>
      <sz val="10"/>
      <name val="Arial"/>
      <family val="2"/>
    </font>
    <font>
      <b/>
      <sz val="11"/>
      <name val="Arial"/>
      <family val="2"/>
    </font>
    <font>
      <b/>
      <sz val="12"/>
      <name val="Arial"/>
      <family val="2"/>
    </font>
    <font>
      <b/>
      <sz val="16"/>
      <color theme="0"/>
      <name val="Arial"/>
      <family val="2"/>
    </font>
    <font>
      <b/>
      <sz val="12"/>
      <color theme="0"/>
      <name val="Arial"/>
      <family val="2"/>
    </font>
    <font>
      <sz val="12"/>
      <name val="Arial"/>
      <family val="2"/>
    </font>
    <font>
      <b/>
      <sz val="10"/>
      <color theme="1"/>
      <name val="Arial"/>
      <family val="2"/>
    </font>
    <font>
      <b/>
      <sz val="22"/>
      <color theme="1"/>
      <name val="Arial"/>
      <family val="2"/>
    </font>
    <font>
      <sz val="10"/>
      <color theme="1"/>
      <name val="Arial"/>
      <family val="2"/>
    </font>
    <font>
      <b/>
      <sz val="11.5"/>
      <color theme="5" tint="-0.499984740745262"/>
      <name val="Arial"/>
      <family val="2"/>
    </font>
    <font>
      <b/>
      <sz val="11"/>
      <color rgb="FF002060"/>
      <name val="Arial"/>
      <family val="2"/>
    </font>
    <font>
      <b/>
      <sz val="10.5"/>
      <name val="Arial"/>
      <family val="2"/>
    </font>
    <font>
      <sz val="11"/>
      <name val="Arial"/>
      <family val="2"/>
    </font>
    <font>
      <sz val="11"/>
      <color theme="1"/>
      <name val="Arial"/>
      <family val="2"/>
    </font>
    <font>
      <sz val="8"/>
      <name val="Arial"/>
      <family val="2"/>
    </font>
    <font>
      <b/>
      <sz val="10"/>
      <color rgb="FF002060"/>
      <name val="Arial"/>
      <family val="2"/>
    </font>
    <font>
      <i/>
      <sz val="10"/>
      <name val="Arial"/>
      <family val="2"/>
    </font>
    <font>
      <i/>
      <sz val="10"/>
      <color theme="1"/>
      <name val="Arial"/>
      <family val="2"/>
    </font>
    <font>
      <b/>
      <sz val="10"/>
      <color theme="5" tint="-0.499984740745262"/>
      <name val="Arial"/>
      <family val="2"/>
    </font>
    <font>
      <b/>
      <sz val="9"/>
      <name val="Arial"/>
      <family val="2"/>
    </font>
    <font>
      <sz val="9"/>
      <name val="Arial"/>
      <family val="2"/>
    </font>
    <font>
      <sz val="26"/>
      <color theme="1"/>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gray0625"/>
    </fill>
    <fill>
      <patternFill patternType="solid">
        <fgColor theme="0"/>
        <bgColor indexed="64"/>
      </patternFill>
    </fill>
    <fill>
      <patternFill patternType="solid">
        <fgColor theme="8" tint="0.39997558519241921"/>
        <bgColor indexed="64"/>
      </patternFill>
    </fill>
    <fill>
      <patternFill patternType="solid">
        <fgColor theme="8" tint="-0.499984740745262"/>
        <bgColor indexed="64"/>
      </patternFill>
    </fill>
    <fill>
      <patternFill patternType="solid">
        <fgColor rgb="FFFFFF00"/>
        <bgColor indexed="64"/>
      </patternFill>
    </fill>
    <fill>
      <patternFill patternType="solid">
        <fgColor rgb="FFD4DAE2"/>
        <bgColor indexed="64"/>
      </patternFill>
    </fill>
    <fill>
      <patternFill patternType="solid">
        <fgColor theme="6" tint="0.59999389629810485"/>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s>
  <cellStyleXfs count="6">
    <xf numFmtId="0" fontId="0" fillId="0" borderId="0"/>
    <xf numFmtId="167" fontId="2" fillId="0" borderId="0" applyFont="0" applyFill="0" applyBorder="0" applyAlignment="0" applyProtection="0"/>
    <xf numFmtId="0" fontId="1" fillId="0" borderId="0" applyNumberFormat="0" applyFont="0" applyFill="0" applyBorder="0" applyAlignment="0" applyProtection="0">
      <alignment vertical="top"/>
    </xf>
    <xf numFmtId="9"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cellStyleXfs>
  <cellXfs count="259">
    <xf numFmtId="0" fontId="0" fillId="0" borderId="0" xfId="0"/>
    <xf numFmtId="0" fontId="3" fillId="0" borderId="0" xfId="0" applyFont="1" applyAlignment="1">
      <alignment vertical="center"/>
    </xf>
    <xf numFmtId="170" fontId="3" fillId="0" borderId="0" xfId="1" applyNumberFormat="1" applyFont="1" applyFill="1" applyAlignment="1">
      <alignment vertical="center"/>
    </xf>
    <xf numFmtId="0" fontId="6" fillId="0" borderId="0" xfId="0" applyFont="1" applyAlignment="1">
      <alignment vertical="center"/>
    </xf>
    <xf numFmtId="170" fontId="6" fillId="0" borderId="0" xfId="1" applyNumberFormat="1" applyFont="1" applyFill="1" applyAlignment="1">
      <alignment vertical="center"/>
    </xf>
    <xf numFmtId="0" fontId="5" fillId="0" borderId="0" xfId="0" applyFont="1" applyAlignment="1">
      <alignment vertical="center"/>
    </xf>
    <xf numFmtId="170" fontId="5" fillId="0" borderId="0" xfId="1" applyNumberFormat="1" applyFont="1" applyFill="1" applyAlignment="1">
      <alignment vertical="center"/>
    </xf>
    <xf numFmtId="0" fontId="8" fillId="0" borderId="0" xfId="0" applyFont="1" applyAlignment="1">
      <alignment vertical="center"/>
    </xf>
    <xf numFmtId="170" fontId="8" fillId="0" borderId="0" xfId="1" applyNumberFormat="1" applyFont="1" applyFill="1" applyAlignment="1">
      <alignment vertical="center"/>
    </xf>
    <xf numFmtId="0" fontId="7" fillId="0" borderId="0" xfId="0" applyFont="1" applyAlignment="1">
      <alignment vertical="center"/>
    </xf>
    <xf numFmtId="168" fontId="3" fillId="0" borderId="0" xfId="0" applyNumberFormat="1" applyFont="1" applyAlignment="1">
      <alignment vertical="center"/>
    </xf>
    <xf numFmtId="3" fontId="3" fillId="0" borderId="0" xfId="0" applyNumberFormat="1" applyFont="1" applyAlignment="1">
      <alignment vertical="center"/>
    </xf>
    <xf numFmtId="3" fontId="7" fillId="0" borderId="0" xfId="1" applyNumberFormat="1" applyFont="1" applyFill="1" applyBorder="1" applyAlignment="1">
      <alignment vertical="center"/>
    </xf>
    <xf numFmtId="170" fontId="3" fillId="0" borderId="0" xfId="1" applyNumberFormat="1" applyFont="1" applyFill="1" applyBorder="1" applyAlignment="1">
      <alignment vertical="center"/>
    </xf>
    <xf numFmtId="167" fontId="3" fillId="0" borderId="0" xfId="1" applyFont="1" applyFill="1" applyAlignment="1">
      <alignment vertical="center"/>
    </xf>
    <xf numFmtId="169" fontId="3" fillId="0" borderId="0" xfId="1" applyNumberFormat="1" applyFont="1" applyFill="1" applyAlignment="1">
      <alignment vertical="center"/>
    </xf>
    <xf numFmtId="171" fontId="3" fillId="0" borderId="0" xfId="0" applyNumberFormat="1" applyFont="1" applyAlignment="1">
      <alignment vertical="center"/>
    </xf>
    <xf numFmtId="165" fontId="3" fillId="0" borderId="0" xfId="0" applyNumberFormat="1" applyFont="1" applyAlignment="1">
      <alignment vertical="center"/>
    </xf>
    <xf numFmtId="172" fontId="3" fillId="0" borderId="0" xfId="4" applyNumberFormat="1" applyFont="1" applyFill="1" applyAlignment="1">
      <alignment vertical="center"/>
    </xf>
    <xf numFmtId="164" fontId="3" fillId="0" borderId="0" xfId="4" applyFont="1" applyFill="1" applyAlignment="1">
      <alignment vertical="center"/>
    </xf>
    <xf numFmtId="167" fontId="3" fillId="0" borderId="0" xfId="0" applyNumberFormat="1" applyFont="1" applyAlignment="1">
      <alignment vertical="center"/>
    </xf>
    <xf numFmtId="170" fontId="3" fillId="0" borderId="0" xfId="0" applyNumberFormat="1" applyFont="1" applyAlignment="1">
      <alignment vertical="center"/>
    </xf>
    <xf numFmtId="4" fontId="3" fillId="0" borderId="0" xfId="0" applyNumberFormat="1" applyFont="1" applyAlignment="1">
      <alignment vertical="center"/>
    </xf>
    <xf numFmtId="9" fontId="3" fillId="0" borderId="0" xfId="3" applyFont="1" applyFill="1" applyAlignment="1">
      <alignment vertical="center"/>
    </xf>
    <xf numFmtId="164" fontId="3" fillId="0" borderId="0" xfId="0" applyNumberFormat="1" applyFont="1" applyAlignment="1">
      <alignment vertical="center"/>
    </xf>
    <xf numFmtId="0" fontId="3" fillId="0" borderId="0" xfId="0" applyFont="1" applyAlignment="1">
      <alignment vertical="center" wrapText="1"/>
    </xf>
    <xf numFmtId="168" fontId="3" fillId="0" borderId="0" xfId="0" applyNumberFormat="1" applyFont="1" applyAlignment="1">
      <alignment vertical="center" wrapText="1"/>
    </xf>
    <xf numFmtId="3" fontId="3" fillId="0" borderId="0" xfId="0" applyNumberFormat="1" applyFont="1" applyAlignment="1">
      <alignment vertical="center" wrapText="1"/>
    </xf>
    <xf numFmtId="3" fontId="3" fillId="0" borderId="0" xfId="0" applyNumberFormat="1" applyFont="1" applyAlignment="1">
      <alignment horizontal="right" vertical="center"/>
    </xf>
    <xf numFmtId="173" fontId="3" fillId="0" borderId="0" xfId="1" applyNumberFormat="1" applyFont="1" applyFill="1" applyAlignment="1">
      <alignment vertical="center"/>
    </xf>
    <xf numFmtId="164" fontId="3" fillId="0" borderId="0" xfId="4"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168" fontId="7" fillId="0" borderId="0" xfId="0" applyNumberFormat="1" applyFont="1" applyAlignment="1">
      <alignment horizontal="center" vertical="center"/>
    </xf>
    <xf numFmtId="3" fontId="7" fillId="0" borderId="0" xfId="0" applyNumberFormat="1" applyFont="1" applyAlignment="1">
      <alignment horizontal="center" vertical="center"/>
    </xf>
    <xf numFmtId="3" fontId="7" fillId="0" borderId="0" xfId="0" applyNumberFormat="1" applyFont="1" applyAlignment="1">
      <alignment vertical="center"/>
    </xf>
    <xf numFmtId="4" fontId="3" fillId="0" borderId="0" xfId="0" applyNumberFormat="1" applyFont="1" applyAlignment="1">
      <alignment horizontal="left" vertical="center"/>
    </xf>
    <xf numFmtId="0" fontId="3" fillId="0" borderId="0" xfId="0" applyFont="1" applyAlignment="1">
      <alignment horizontal="left" vertical="center"/>
    </xf>
    <xf numFmtId="0" fontId="4" fillId="0" borderId="0" xfId="0" applyFont="1" applyAlignment="1">
      <alignment horizontal="center" vertical="center" wrapText="1"/>
    </xf>
    <xf numFmtId="172" fontId="3" fillId="0" borderId="0" xfId="0" applyNumberFormat="1" applyFont="1" applyAlignment="1">
      <alignment vertical="center"/>
    </xf>
    <xf numFmtId="170" fontId="7" fillId="0" borderId="0" xfId="1" applyNumberFormat="1" applyFont="1" applyFill="1" applyAlignment="1">
      <alignment vertical="center"/>
    </xf>
    <xf numFmtId="168" fontId="5" fillId="0" borderId="0" xfId="0" applyNumberFormat="1" applyFont="1" applyAlignment="1">
      <alignment horizontal="left" vertical="center" wrapText="1"/>
    </xf>
    <xf numFmtId="164" fontId="7" fillId="0" borderId="0" xfId="4" applyFont="1" applyFill="1" applyAlignment="1">
      <alignment vertical="center"/>
    </xf>
    <xf numFmtId="164" fontId="8" fillId="0" borderId="0" xfId="0" applyNumberFormat="1" applyFont="1" applyAlignment="1">
      <alignment vertical="center"/>
    </xf>
    <xf numFmtId="175" fontId="6" fillId="0" borderId="0" xfId="1" applyNumberFormat="1" applyFont="1" applyFill="1" applyAlignment="1">
      <alignment vertical="center"/>
    </xf>
    <xf numFmtId="170" fontId="5" fillId="0" borderId="0" xfId="0" applyNumberFormat="1" applyFont="1" applyAlignment="1">
      <alignment vertical="center"/>
    </xf>
    <xf numFmtId="175" fontId="3" fillId="0" borderId="0" xfId="0" applyNumberFormat="1" applyFont="1" applyAlignment="1">
      <alignment vertical="center"/>
    </xf>
    <xf numFmtId="175" fontId="3" fillId="0" borderId="0" xfId="1" applyNumberFormat="1" applyFont="1" applyFill="1" applyAlignment="1">
      <alignment vertical="center"/>
    </xf>
    <xf numFmtId="176" fontId="3" fillId="0" borderId="0" xfId="0" applyNumberFormat="1" applyFont="1" applyAlignment="1">
      <alignment vertical="center"/>
    </xf>
    <xf numFmtId="177" fontId="3" fillId="0" borderId="0" xfId="0" applyNumberFormat="1" applyFont="1" applyAlignment="1">
      <alignment vertical="center"/>
    </xf>
    <xf numFmtId="170" fontId="5" fillId="0" borderId="0" xfId="1" applyNumberFormat="1" applyFont="1" applyAlignment="1">
      <alignment vertical="center"/>
    </xf>
    <xf numFmtId="170" fontId="3" fillId="0" borderId="0" xfId="1" applyNumberFormat="1" applyFont="1" applyAlignment="1">
      <alignment vertical="center"/>
    </xf>
    <xf numFmtId="0" fontId="10" fillId="0" borderId="7" xfId="0" applyFont="1" applyBorder="1" applyAlignment="1">
      <alignment horizontal="left" vertical="center"/>
    </xf>
    <xf numFmtId="0" fontId="11" fillId="0" borderId="0" xfId="0" applyFont="1" applyAlignment="1">
      <alignment horizontal="center" vertical="center" wrapText="1"/>
    </xf>
    <xf numFmtId="0" fontId="11" fillId="0" borderId="3" xfId="0" applyFont="1" applyBorder="1" applyAlignment="1">
      <alignment horizontal="center" vertical="center" wrapText="1"/>
    </xf>
    <xf numFmtId="0" fontId="11" fillId="0" borderId="18" xfId="0" applyFont="1" applyBorder="1" applyAlignment="1">
      <alignment horizontal="center" vertical="center" wrapText="1"/>
    </xf>
    <xf numFmtId="0" fontId="10" fillId="0" borderId="0" xfId="0" applyFont="1" applyAlignment="1">
      <alignment horizontal="left" vertical="center"/>
    </xf>
    <xf numFmtId="0" fontId="10" fillId="0" borderId="0" xfId="0" applyFont="1" applyAlignment="1">
      <alignment horizontal="center" vertical="center" wrapText="1"/>
    </xf>
    <xf numFmtId="0" fontId="10" fillId="0" borderId="21" xfId="0" applyFont="1" applyBorder="1" applyAlignment="1">
      <alignment horizontal="center" vertical="center" wrapText="1"/>
    </xf>
    <xf numFmtId="4" fontId="14" fillId="0" borderId="4" xfId="0" applyNumberFormat="1" applyFont="1" applyBorder="1" applyAlignment="1">
      <alignment horizontal="center" vertical="center"/>
    </xf>
    <xf numFmtId="0" fontId="14" fillId="0" borderId="4" xfId="0" applyFont="1" applyBorder="1" applyAlignment="1">
      <alignment horizontal="center" vertical="center" wrapText="1"/>
    </xf>
    <xf numFmtId="3" fontId="1" fillId="0" borderId="4" xfId="0" applyNumberFormat="1" applyFont="1" applyBorder="1" applyAlignment="1">
      <alignment horizontal="center" vertical="center" wrapText="1"/>
    </xf>
    <xf numFmtId="3" fontId="14" fillId="0" borderId="4" xfId="0" applyNumberFormat="1" applyFont="1" applyBorder="1" applyAlignment="1">
      <alignment horizontal="center" vertical="center"/>
    </xf>
    <xf numFmtId="4" fontId="1" fillId="0" borderId="23" xfId="0" applyNumberFormat="1" applyFont="1" applyBorder="1" applyAlignment="1">
      <alignment horizontal="left" vertical="center"/>
    </xf>
    <xf numFmtId="3" fontId="1" fillId="0" borderId="23" xfId="0" applyNumberFormat="1" applyFont="1" applyBorder="1" applyAlignment="1">
      <alignment horizontal="center" vertical="center" wrapText="1"/>
    </xf>
    <xf numFmtId="3" fontId="14" fillId="0" borderId="23" xfId="0" applyNumberFormat="1" applyFont="1" applyBorder="1" applyAlignment="1">
      <alignment horizontal="center" vertical="center"/>
    </xf>
    <xf numFmtId="4" fontId="15" fillId="0" borderId="4" xfId="0" applyNumberFormat="1" applyFont="1" applyBorder="1" applyAlignment="1">
      <alignment horizontal="left" vertical="center"/>
    </xf>
    <xf numFmtId="9" fontId="1" fillId="0" borderId="4" xfId="0" applyNumberFormat="1" applyFont="1" applyBorder="1" applyAlignment="1">
      <alignment horizontal="center" vertical="center" wrapText="1"/>
    </xf>
    <xf numFmtId="3" fontId="14" fillId="0" borderId="4" xfId="0" applyNumberFormat="1" applyFont="1" applyBorder="1" applyAlignment="1">
      <alignment horizontal="right" vertical="center"/>
    </xf>
    <xf numFmtId="2" fontId="14" fillId="0" borderId="4" xfId="0" applyNumberFormat="1" applyFont="1" applyBorder="1" applyAlignment="1">
      <alignment horizontal="right" vertical="center"/>
    </xf>
    <xf numFmtId="0" fontId="16" fillId="0" borderId="23" xfId="0" applyFont="1" applyBorder="1" applyAlignment="1">
      <alignment horizontal="left" vertical="center"/>
    </xf>
    <xf numFmtId="0" fontId="16" fillId="0" borderId="23" xfId="0" applyFont="1" applyBorder="1" applyAlignment="1">
      <alignment horizontal="left" vertical="center" wrapText="1"/>
    </xf>
    <xf numFmtId="9" fontId="1" fillId="0" borderId="23" xfId="3" applyFont="1" applyFill="1" applyBorder="1" applyAlignment="1">
      <alignment horizontal="center" vertical="center"/>
    </xf>
    <xf numFmtId="3" fontId="16" fillId="0" borderId="23" xfId="0" applyNumberFormat="1" applyFont="1" applyBorder="1" applyAlignment="1">
      <alignment horizontal="right" vertical="center" wrapText="1"/>
    </xf>
    <xf numFmtId="2" fontId="16" fillId="0" borderId="23" xfId="0" applyNumberFormat="1" applyFont="1" applyBorder="1" applyAlignment="1">
      <alignment horizontal="right" vertical="center" wrapText="1"/>
    </xf>
    <xf numFmtId="3" fontId="18" fillId="7" borderId="4" xfId="0" applyNumberFormat="1" applyFont="1" applyFill="1" applyBorder="1" applyAlignment="1">
      <alignment horizontal="right" vertical="center"/>
    </xf>
    <xf numFmtId="2" fontId="18" fillId="7" borderId="4" xfId="0" applyNumberFormat="1" applyFont="1" applyFill="1" applyBorder="1" applyAlignment="1">
      <alignment horizontal="right" vertical="center"/>
    </xf>
    <xf numFmtId="9" fontId="3" fillId="0" borderId="0" xfId="0" applyNumberFormat="1" applyFont="1" applyAlignment="1">
      <alignment vertical="center"/>
    </xf>
    <xf numFmtId="4" fontId="19" fillId="0" borderId="0" xfId="0" applyNumberFormat="1" applyFont="1" applyAlignment="1">
      <alignment horizontal="left" vertical="center"/>
    </xf>
    <xf numFmtId="0" fontId="16" fillId="0" borderId="0" xfId="0" applyFont="1" applyAlignment="1">
      <alignment horizontal="left" vertical="center"/>
    </xf>
    <xf numFmtId="0" fontId="16" fillId="0" borderId="0" xfId="0" applyFont="1" applyAlignment="1">
      <alignment horizontal="center" vertical="center"/>
    </xf>
    <xf numFmtId="168" fontId="16" fillId="0" borderId="0" xfId="0" applyNumberFormat="1" applyFont="1" applyAlignment="1">
      <alignment horizontal="center" vertical="center"/>
    </xf>
    <xf numFmtId="3" fontId="16" fillId="0" borderId="0" xfId="0" applyNumberFormat="1" applyFont="1" applyAlignment="1">
      <alignment horizontal="center" vertical="center"/>
    </xf>
    <xf numFmtId="3" fontId="16" fillId="0" borderId="0" xfId="0" applyNumberFormat="1" applyFont="1" applyAlignment="1">
      <alignment vertical="center"/>
    </xf>
    <xf numFmtId="0" fontId="20" fillId="0" borderId="0" xfId="0" applyFont="1" applyAlignment="1">
      <alignment horizontal="right"/>
    </xf>
    <xf numFmtId="178" fontId="20" fillId="8" borderId="0" xfId="0" applyNumberFormat="1" applyFont="1" applyFill="1" applyAlignment="1">
      <alignment vertical="center"/>
    </xf>
    <xf numFmtId="4" fontId="14" fillId="0" borderId="25" xfId="0" applyNumberFormat="1" applyFont="1" applyBorder="1" applyAlignment="1">
      <alignment horizontal="center" vertical="center"/>
    </xf>
    <xf numFmtId="3" fontId="14" fillId="0" borderId="26" xfId="0" applyNumberFormat="1" applyFont="1" applyBorder="1" applyAlignment="1">
      <alignment horizontal="center" vertical="center" wrapText="1"/>
    </xf>
    <xf numFmtId="3" fontId="14" fillId="0" borderId="27" xfId="0" applyNumberFormat="1" applyFont="1" applyBorder="1" applyAlignment="1">
      <alignment horizontal="center" vertical="center"/>
    </xf>
    <xf numFmtId="3" fontId="16" fillId="0" borderId="28" xfId="0" applyNumberFormat="1" applyFont="1" applyBorder="1" applyAlignment="1">
      <alignment horizontal="left" vertical="center"/>
    </xf>
    <xf numFmtId="9" fontId="1" fillId="0" borderId="29" xfId="3" applyFont="1" applyFill="1" applyBorder="1" applyAlignment="1">
      <alignment horizontal="center" vertical="center"/>
    </xf>
    <xf numFmtId="3" fontId="16" fillId="0" borderId="30" xfId="0" applyNumberFormat="1" applyFont="1" applyBorder="1" applyAlignment="1">
      <alignment horizontal="right" vertical="center"/>
    </xf>
    <xf numFmtId="9" fontId="1" fillId="9" borderId="26" xfId="3" applyFont="1" applyFill="1" applyBorder="1" applyAlignment="1">
      <alignment horizontal="center" vertical="center"/>
    </xf>
    <xf numFmtId="3" fontId="11" fillId="3" borderId="1" xfId="0" applyNumberFormat="1" applyFont="1" applyFill="1" applyBorder="1" applyAlignment="1">
      <alignment horizontal="right" vertical="center"/>
    </xf>
    <xf numFmtId="168" fontId="14" fillId="0" borderId="4" xfId="0" applyNumberFormat="1" applyFont="1" applyBorder="1" applyAlignment="1">
      <alignment horizontal="center" vertical="center" wrapText="1"/>
    </xf>
    <xf numFmtId="3" fontId="14" fillId="0" borderId="4" xfId="0" applyNumberFormat="1" applyFont="1" applyBorder="1" applyAlignment="1">
      <alignment horizontal="center" vertical="center" wrapText="1"/>
    </xf>
    <xf numFmtId="3" fontId="14" fillId="2" borderId="9" xfId="0" applyNumberFormat="1" applyFont="1" applyFill="1" applyBorder="1" applyAlignment="1">
      <alignment horizontal="left" vertical="center"/>
    </xf>
    <xf numFmtId="4" fontId="14" fillId="0" borderId="12" xfId="0" applyNumberFormat="1" applyFont="1" applyBorder="1" applyAlignment="1">
      <alignment horizontal="left" vertical="center"/>
    </xf>
    <xf numFmtId="0" fontId="14" fillId="0" borderId="12" xfId="0" applyFont="1" applyBorder="1" applyAlignment="1">
      <alignment vertical="center" wrapText="1"/>
    </xf>
    <xf numFmtId="168" fontId="14" fillId="0" borderId="12" xfId="0" applyNumberFormat="1" applyFont="1" applyBorder="1" applyAlignment="1">
      <alignment vertical="center" wrapText="1"/>
    </xf>
    <xf numFmtId="3" fontId="14" fillId="0" borderId="12" xfId="0" applyNumberFormat="1" applyFont="1" applyBorder="1" applyAlignment="1">
      <alignment vertical="center" wrapText="1"/>
    </xf>
    <xf numFmtId="3" fontId="1" fillId="0" borderId="12" xfId="0" applyNumberFormat="1" applyFont="1" applyBorder="1" applyAlignment="1">
      <alignment horizontal="right" vertical="center"/>
    </xf>
    <xf numFmtId="4" fontId="1" fillId="0" borderId="11" xfId="0" applyNumberFormat="1" applyFont="1" applyBorder="1" applyAlignment="1">
      <alignment horizontal="left" vertical="center"/>
    </xf>
    <xf numFmtId="0" fontId="1" fillId="0" borderId="11" xfId="0" applyFont="1" applyBorder="1" applyAlignment="1">
      <alignment horizontal="left" vertical="center" wrapText="1"/>
    </xf>
    <xf numFmtId="0" fontId="1" fillId="0" borderId="11" xfId="0" applyFont="1" applyBorder="1" applyAlignment="1">
      <alignment horizontal="center" vertical="center"/>
    </xf>
    <xf numFmtId="168" fontId="1" fillId="0" borderId="11" xfId="0" applyNumberFormat="1" applyFont="1" applyBorder="1" applyAlignment="1">
      <alignment horizontal="right" vertical="center"/>
    </xf>
    <xf numFmtId="3" fontId="1" fillId="8" borderId="11" xfId="1" applyNumberFormat="1" applyFont="1" applyFill="1" applyBorder="1" applyAlignment="1">
      <alignment vertical="center"/>
    </xf>
    <xf numFmtId="3" fontId="1" fillId="0" borderId="11" xfId="0" applyNumberFormat="1" applyFont="1" applyBorder="1" applyAlignment="1">
      <alignment horizontal="right" vertical="center"/>
    </xf>
    <xf numFmtId="0" fontId="1" fillId="0" borderId="11" xfId="0" applyFont="1" applyBorder="1" applyAlignment="1">
      <alignment horizontal="left" vertical="center"/>
    </xf>
    <xf numFmtId="0" fontId="1" fillId="0" borderId="11" xfId="0" applyFont="1" applyBorder="1" applyAlignment="1">
      <alignment vertical="center" wrapText="1"/>
    </xf>
    <xf numFmtId="3" fontId="1" fillId="0" borderId="11" xfId="1" applyNumberFormat="1" applyFont="1" applyFill="1" applyBorder="1" applyAlignment="1">
      <alignment vertical="center"/>
    </xf>
    <xf numFmtId="4" fontId="14" fillId="0" borderId="11" xfId="0" applyNumberFormat="1" applyFont="1" applyBorder="1" applyAlignment="1">
      <alignment horizontal="left" vertical="center"/>
    </xf>
    <xf numFmtId="0" fontId="14" fillId="0" borderId="11" xfId="0" applyFont="1" applyBorder="1" applyAlignment="1">
      <alignment vertical="center" wrapText="1"/>
    </xf>
    <xf numFmtId="0" fontId="1" fillId="0" borderId="13" xfId="0" applyFont="1" applyBorder="1" applyAlignment="1">
      <alignment horizontal="left" vertical="center"/>
    </xf>
    <xf numFmtId="0" fontId="1" fillId="0" borderId="13" xfId="0" applyFont="1" applyBorder="1" applyAlignment="1">
      <alignment vertical="center" wrapText="1"/>
    </xf>
    <xf numFmtId="0" fontId="1" fillId="0" borderId="13" xfId="0" applyFont="1" applyBorder="1" applyAlignment="1">
      <alignment horizontal="center" vertical="center"/>
    </xf>
    <xf numFmtId="168" fontId="1" fillId="0" borderId="13" xfId="0" applyNumberFormat="1" applyFont="1" applyBorder="1" applyAlignment="1">
      <alignment horizontal="right" vertical="center"/>
    </xf>
    <xf numFmtId="3" fontId="1" fillId="0" borderId="13" xfId="1" applyNumberFormat="1" applyFont="1" applyFill="1" applyBorder="1" applyAlignment="1">
      <alignment vertical="center"/>
    </xf>
    <xf numFmtId="3" fontId="15" fillId="3" borderId="1" xfId="0" applyNumberFormat="1" applyFont="1" applyFill="1" applyBorder="1" applyAlignment="1">
      <alignment horizontal="right" vertical="center"/>
    </xf>
    <xf numFmtId="0" fontId="22" fillId="0" borderId="11" xfId="0" applyFont="1" applyBorder="1" applyAlignment="1">
      <alignment vertical="center" wrapText="1"/>
    </xf>
    <xf numFmtId="0" fontId="22" fillId="0" borderId="11" xfId="0" applyFont="1" applyBorder="1" applyAlignment="1">
      <alignment horizontal="center" vertical="center"/>
    </xf>
    <xf numFmtId="168" fontId="22" fillId="0" borderId="11" xfId="0" applyNumberFormat="1" applyFont="1" applyBorder="1" applyAlignment="1">
      <alignment horizontal="right" vertical="center"/>
    </xf>
    <xf numFmtId="0" fontId="23" fillId="0" borderId="11" xfId="0" applyFont="1" applyBorder="1" applyAlignment="1">
      <alignment horizontal="left" vertical="center" wrapText="1"/>
    </xf>
    <xf numFmtId="0" fontId="22" fillId="0" borderId="14" xfId="0" applyFont="1" applyBorder="1" applyAlignment="1">
      <alignment horizontal="center" vertical="center" wrapText="1"/>
    </xf>
    <xf numFmtId="4" fontId="22" fillId="0" borderId="11" xfId="1" applyNumberFormat="1" applyFont="1" applyFill="1" applyBorder="1" applyAlignment="1">
      <alignment vertical="center"/>
    </xf>
    <xf numFmtId="0" fontId="20" fillId="0" borderId="11" xfId="0" applyFont="1" applyBorder="1" applyAlignment="1">
      <alignment horizontal="left" vertical="center" wrapText="1"/>
    </xf>
    <xf numFmtId="0" fontId="22" fillId="0" borderId="11" xfId="0" applyFont="1" applyBorder="1" applyAlignment="1">
      <alignment horizontal="left" vertical="center" wrapText="1"/>
    </xf>
    <xf numFmtId="0" fontId="22" fillId="0" borderId="11" xfId="0" applyFont="1" applyBorder="1" applyAlignment="1">
      <alignment horizontal="center" vertical="center" wrapText="1"/>
    </xf>
    <xf numFmtId="174" fontId="22" fillId="0" borderId="11" xfId="1" applyNumberFormat="1" applyFont="1" applyFill="1" applyBorder="1" applyAlignment="1">
      <alignment vertical="center"/>
    </xf>
    <xf numFmtId="0" fontId="24" fillId="0" borderId="11" xfId="0" applyFont="1" applyBorder="1" applyAlignment="1">
      <alignment horizontal="left" vertical="center" wrapText="1"/>
    </xf>
    <xf numFmtId="0" fontId="25" fillId="0" borderId="11" xfId="0" applyFont="1" applyBorder="1" applyAlignment="1">
      <alignment vertical="center" wrapText="1"/>
    </xf>
    <xf numFmtId="0" fontId="14" fillId="0" borderId="11" xfId="0" applyFont="1" applyBorder="1" applyAlignment="1">
      <alignment horizontal="left" vertical="center" wrapText="1"/>
    </xf>
    <xf numFmtId="0" fontId="25" fillId="0" borderId="11" xfId="0" applyFont="1" applyBorder="1" applyAlignment="1">
      <alignment horizontal="left" vertical="center" wrapText="1"/>
    </xf>
    <xf numFmtId="0" fontId="25" fillId="0" borderId="11" xfId="0" applyFont="1" applyBorder="1" applyAlignment="1">
      <alignment horizontal="center" vertical="center"/>
    </xf>
    <xf numFmtId="168" fontId="25" fillId="0" borderId="11" xfId="0" applyNumberFormat="1" applyFont="1" applyBorder="1" applyAlignment="1">
      <alignment horizontal="right" vertical="center"/>
    </xf>
    <xf numFmtId="0" fontId="1" fillId="0" borderId="12" xfId="0" applyFont="1" applyBorder="1" applyAlignment="1">
      <alignment vertical="center" wrapText="1"/>
    </xf>
    <xf numFmtId="0" fontId="1" fillId="0" borderId="12" xfId="0" applyFont="1" applyBorder="1" applyAlignment="1">
      <alignment horizontal="center" vertical="center"/>
    </xf>
    <xf numFmtId="168" fontId="1" fillId="0" borderId="12" xfId="0" applyNumberFormat="1" applyFont="1" applyBorder="1" applyAlignment="1">
      <alignment vertical="center" wrapText="1"/>
    </xf>
    <xf numFmtId="3" fontId="1" fillId="0" borderId="12" xfId="1" applyNumberFormat="1" applyFont="1" applyFill="1" applyBorder="1" applyAlignment="1">
      <alignment vertical="center"/>
    </xf>
    <xf numFmtId="0" fontId="26" fillId="0" borderId="11" xfId="0" applyFont="1" applyBorder="1" applyAlignment="1">
      <alignment horizontal="center" vertical="center"/>
    </xf>
    <xf numFmtId="168" fontId="1" fillId="0" borderId="14" xfId="0" applyNumberFormat="1" applyFont="1" applyBorder="1" applyAlignment="1">
      <alignment vertical="center" wrapText="1"/>
    </xf>
    <xf numFmtId="3" fontId="1" fillId="0" borderId="14" xfId="1" applyNumberFormat="1" applyFont="1" applyFill="1" applyBorder="1" applyAlignment="1">
      <alignment vertical="center"/>
    </xf>
    <xf numFmtId="168" fontId="22" fillId="0" borderId="11" xfId="0" applyNumberFormat="1" applyFont="1" applyBorder="1" applyAlignment="1">
      <alignment vertical="center" wrapText="1"/>
    </xf>
    <xf numFmtId="168" fontId="1" fillId="0" borderId="11" xfId="0" applyNumberFormat="1" applyFont="1" applyBorder="1" applyAlignment="1">
      <alignment vertical="center" wrapText="1"/>
    </xf>
    <xf numFmtId="0" fontId="27" fillId="0" borderId="11" xfId="0" applyFont="1" applyBorder="1" applyAlignment="1">
      <alignment horizontal="left" vertical="center" wrapText="1"/>
    </xf>
    <xf numFmtId="0" fontId="1" fillId="0" borderId="11" xfId="0" applyFont="1" applyBorder="1" applyAlignment="1">
      <alignment horizontal="center" vertical="center" wrapText="1"/>
    </xf>
    <xf numFmtId="0" fontId="1" fillId="0" borderId="11" xfId="0" applyFont="1" applyBorder="1" applyAlignment="1">
      <alignment vertical="top" wrapText="1"/>
    </xf>
    <xf numFmtId="0" fontId="28" fillId="0" borderId="11" xfId="0" applyFont="1" applyBorder="1" applyAlignment="1">
      <alignment horizontal="center" vertical="center"/>
    </xf>
    <xf numFmtId="0" fontId="19" fillId="0" borderId="0" xfId="0" applyFont="1" applyAlignment="1">
      <alignment horizontal="left" vertical="center"/>
    </xf>
    <xf numFmtId="0" fontId="19" fillId="0" borderId="0" xfId="0" applyFont="1" applyAlignment="1">
      <alignment vertical="center" wrapText="1"/>
    </xf>
    <xf numFmtId="168" fontId="19" fillId="0" borderId="0" xfId="0" applyNumberFormat="1" applyFont="1" applyAlignment="1">
      <alignment vertical="center" wrapText="1"/>
    </xf>
    <xf numFmtId="3" fontId="19" fillId="0" borderId="0" xfId="0" applyNumberFormat="1" applyFont="1" applyAlignment="1">
      <alignment vertical="center" wrapText="1"/>
    </xf>
    <xf numFmtId="3" fontId="19" fillId="0" borderId="0" xfId="0" applyNumberFormat="1" applyFont="1" applyAlignment="1">
      <alignment horizontal="right" vertical="center"/>
    </xf>
    <xf numFmtId="0" fontId="1" fillId="0" borderId="15" xfId="0" applyFont="1" applyBorder="1" applyAlignment="1">
      <alignment horizontal="left" vertical="center" wrapText="1"/>
    </xf>
    <xf numFmtId="0" fontId="1" fillId="0" borderId="15" xfId="0" applyFont="1" applyBorder="1" applyAlignment="1">
      <alignment horizontal="center" vertical="center"/>
    </xf>
    <xf numFmtId="168" fontId="1" fillId="0" borderId="15" xfId="0" applyNumberFormat="1" applyFont="1" applyBorder="1" applyAlignment="1">
      <alignment horizontal="right" vertical="center"/>
    </xf>
    <xf numFmtId="0" fontId="29" fillId="0" borderId="11" xfId="0" applyFont="1" applyBorder="1" applyAlignment="1">
      <alignment horizontal="left" vertical="center" wrapText="1"/>
    </xf>
    <xf numFmtId="168" fontId="30" fillId="0" borderId="11" xfId="0" applyNumberFormat="1" applyFont="1" applyBorder="1" applyAlignment="1">
      <alignment horizontal="right" vertical="center"/>
    </xf>
    <xf numFmtId="0" fontId="1" fillId="0" borderId="11" xfId="2" applyNumberFormat="1" applyFont="1" applyFill="1" applyBorder="1" applyAlignment="1" applyProtection="1">
      <alignment horizontal="left" vertical="center"/>
    </xf>
    <xf numFmtId="0" fontId="1" fillId="0" borderId="11" xfId="2" applyNumberFormat="1" applyFont="1" applyFill="1" applyBorder="1" applyAlignment="1" applyProtection="1">
      <alignment horizontal="left" vertical="center" wrapText="1"/>
    </xf>
    <xf numFmtId="0" fontId="1" fillId="0" borderId="14" xfId="0" applyFont="1" applyBorder="1" applyAlignment="1">
      <alignment horizontal="left" vertical="center" wrapText="1"/>
    </xf>
    <xf numFmtId="0" fontId="1" fillId="0" borderId="14" xfId="0" applyFont="1" applyBorder="1" applyAlignment="1">
      <alignment horizontal="center" vertical="center"/>
    </xf>
    <xf numFmtId="168" fontId="1" fillId="0" borderId="14" xfId="0" applyNumberFormat="1" applyFont="1" applyBorder="1" applyAlignment="1">
      <alignment horizontal="right" vertical="center"/>
    </xf>
    <xf numFmtId="0" fontId="1" fillId="0" borderId="14" xfId="0" applyFont="1" applyBorder="1" applyAlignment="1">
      <alignment horizontal="left" vertical="center" wrapText="1" indent="3"/>
    </xf>
    <xf numFmtId="0" fontId="1" fillId="0" borderId="14" xfId="0" applyFont="1" applyBorder="1" applyAlignment="1">
      <alignment horizontal="left" vertical="center" wrapText="1" indent="2"/>
    </xf>
    <xf numFmtId="0" fontId="14" fillId="0" borderId="14" xfId="0" applyFont="1" applyBorder="1" applyAlignment="1">
      <alignment horizontal="left" vertical="center" wrapText="1"/>
    </xf>
    <xf numFmtId="0" fontId="20" fillId="0" borderId="11" xfId="0" applyFont="1" applyBorder="1" applyAlignment="1">
      <alignment vertical="center" wrapText="1"/>
    </xf>
    <xf numFmtId="0" fontId="31" fillId="0" borderId="11" xfId="0" applyFont="1" applyBorder="1" applyAlignment="1">
      <alignment horizontal="center" vertical="center"/>
    </xf>
    <xf numFmtId="168" fontId="1" fillId="5" borderId="14" xfId="0" applyNumberFormat="1" applyFont="1" applyFill="1" applyBorder="1" applyAlignment="1">
      <alignment horizontal="right" vertical="center"/>
    </xf>
    <xf numFmtId="0" fontId="22" fillId="0" borderId="11" xfId="0" applyFont="1" applyBorder="1" applyAlignment="1">
      <alignment vertical="center"/>
    </xf>
    <xf numFmtId="0" fontId="20" fillId="5" borderId="11" xfId="0" applyFont="1" applyFill="1" applyBorder="1" applyAlignment="1">
      <alignment vertical="center" wrapText="1"/>
    </xf>
    <xf numFmtId="0" fontId="22" fillId="5" borderId="11" xfId="0" applyFont="1" applyFill="1" applyBorder="1" applyAlignment="1">
      <alignment horizontal="center" vertical="center"/>
    </xf>
    <xf numFmtId="0" fontId="22" fillId="5" borderId="11" xfId="0" applyFont="1" applyFill="1" applyBorder="1" applyAlignment="1">
      <alignment vertical="center" wrapText="1"/>
    </xf>
    <xf numFmtId="0" fontId="19" fillId="0" borderId="0" xfId="0" applyFont="1" applyAlignment="1">
      <alignment vertical="center"/>
    </xf>
    <xf numFmtId="168" fontId="19" fillId="0" borderId="0" xfId="0" applyNumberFormat="1" applyFont="1" applyAlignment="1">
      <alignment vertical="center"/>
    </xf>
    <xf numFmtId="3" fontId="19" fillId="0" borderId="0" xfId="0" applyNumberFormat="1" applyFont="1" applyAlignment="1">
      <alignment vertical="center"/>
    </xf>
    <xf numFmtId="168" fontId="19" fillId="0" borderId="11" xfId="0" applyNumberFormat="1" applyFont="1" applyBorder="1" applyAlignment="1">
      <alignment vertical="center" wrapText="1"/>
    </xf>
    <xf numFmtId="3" fontId="19" fillId="0" borderId="11" xfId="0" applyNumberFormat="1" applyFont="1" applyBorder="1" applyAlignment="1">
      <alignment vertical="center" wrapText="1"/>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0" fontId="1" fillId="0" borderId="12" xfId="0" applyFont="1" applyBorder="1" applyAlignment="1">
      <alignment horizontal="left" vertical="center"/>
    </xf>
    <xf numFmtId="0" fontId="1" fillId="0" borderId="12" xfId="0" applyFont="1" applyBorder="1" applyAlignment="1">
      <alignment horizontal="left" vertical="center" wrapText="1"/>
    </xf>
    <xf numFmtId="168" fontId="1" fillId="0" borderId="12" xfId="0" applyNumberFormat="1" applyFont="1" applyBorder="1" applyAlignment="1">
      <alignment horizontal="right" vertical="center"/>
    </xf>
    <xf numFmtId="4" fontId="20" fillId="0" borderId="11" xfId="0" applyNumberFormat="1" applyFont="1" applyBorder="1" applyAlignment="1">
      <alignment horizontal="left" vertical="center"/>
    </xf>
    <xf numFmtId="0" fontId="14" fillId="0" borderId="11" xfId="0" applyFont="1" applyBorder="1" applyAlignment="1">
      <alignment horizontal="left" vertical="center"/>
    </xf>
    <xf numFmtId="0" fontId="1" fillId="0" borderId="16" xfId="0" applyFont="1" applyBorder="1" applyAlignment="1">
      <alignment horizontal="left" vertical="center"/>
    </xf>
    <xf numFmtId="0" fontId="1" fillId="0" borderId="34" xfId="0" applyFont="1" applyBorder="1" applyAlignment="1">
      <alignment horizontal="left" vertical="center"/>
    </xf>
    <xf numFmtId="0" fontId="1" fillId="0" borderId="34" xfId="0" applyFont="1" applyBorder="1" applyAlignment="1">
      <alignment horizontal="left" vertical="center" wrapText="1"/>
    </xf>
    <xf numFmtId="0" fontId="1" fillId="0" borderId="34" xfId="0" applyFont="1" applyBorder="1" applyAlignment="1">
      <alignment horizontal="center" vertical="center"/>
    </xf>
    <xf numFmtId="168" fontId="1" fillId="0" borderId="34" xfId="0" applyNumberFormat="1" applyFont="1" applyBorder="1" applyAlignment="1">
      <alignment horizontal="right" vertical="center"/>
    </xf>
    <xf numFmtId="3" fontId="1" fillId="0" borderId="34" xfId="1" applyNumberFormat="1" applyFont="1" applyFill="1" applyBorder="1" applyAlignment="1">
      <alignment vertical="center"/>
    </xf>
    <xf numFmtId="3" fontId="1" fillId="0" borderId="34" xfId="0" applyNumberFormat="1" applyFont="1" applyBorder="1" applyAlignment="1">
      <alignment horizontal="right" vertical="center"/>
    </xf>
    <xf numFmtId="0" fontId="30" fillId="0" borderId="11" xfId="0" applyFont="1" applyBorder="1" applyAlignment="1">
      <alignment horizontal="left" vertical="center"/>
    </xf>
    <xf numFmtId="0" fontId="1" fillId="0" borderId="14" xfId="0" applyFont="1" applyBorder="1" applyAlignment="1">
      <alignment horizontal="left" vertical="center"/>
    </xf>
    <xf numFmtId="0" fontId="14" fillId="0" borderId="14" xfId="0" applyFont="1" applyBorder="1" applyAlignment="1">
      <alignment horizontal="left" vertical="center"/>
    </xf>
    <xf numFmtId="4" fontId="22" fillId="0" borderId="11" xfId="0" applyNumberFormat="1" applyFont="1" applyBorder="1" applyAlignment="1">
      <alignment horizontal="left" vertical="center"/>
    </xf>
    <xf numFmtId="0" fontId="22" fillId="0" borderId="11" xfId="0" applyFont="1" applyBorder="1" applyAlignment="1">
      <alignment horizontal="left" vertical="center"/>
    </xf>
    <xf numFmtId="4" fontId="20" fillId="5" borderId="11" xfId="0" applyNumberFormat="1" applyFont="1" applyFill="1" applyBorder="1" applyAlignment="1">
      <alignment horizontal="left" vertical="center"/>
    </xf>
    <xf numFmtId="0" fontId="1" fillId="0" borderId="15" xfId="0" applyFont="1" applyBorder="1" applyAlignment="1">
      <alignment horizontal="left" vertical="center"/>
    </xf>
    <xf numFmtId="0" fontId="14" fillId="0" borderId="12" xfId="0" applyFont="1" applyBorder="1" applyAlignment="1">
      <alignment horizontal="left" vertical="center"/>
    </xf>
    <xf numFmtId="3" fontId="1" fillId="0" borderId="14" xfId="0" applyNumberFormat="1" applyFont="1" applyBorder="1" applyAlignment="1">
      <alignment horizontal="right" vertical="center"/>
    </xf>
    <xf numFmtId="0" fontId="22" fillId="0" borderId="12" xfId="0" applyFont="1" applyBorder="1" applyAlignment="1">
      <alignment horizontal="left" vertical="center"/>
    </xf>
    <xf numFmtId="0" fontId="22" fillId="0" borderId="12" xfId="0" applyFont="1" applyBorder="1" applyAlignment="1">
      <alignment vertical="center" wrapText="1"/>
    </xf>
    <xf numFmtId="0" fontId="22" fillId="0" borderId="12" xfId="0" applyFont="1" applyBorder="1" applyAlignment="1">
      <alignment horizontal="center" vertical="center"/>
    </xf>
    <xf numFmtId="168" fontId="22" fillId="0" borderId="12" xfId="0" applyNumberFormat="1" applyFont="1" applyBorder="1" applyAlignment="1">
      <alignment horizontal="right" vertical="center"/>
    </xf>
    <xf numFmtId="3" fontId="22" fillId="0" borderId="12" xfId="1" applyNumberFormat="1" applyFont="1" applyFill="1" applyBorder="1" applyAlignment="1">
      <alignment vertical="center"/>
    </xf>
    <xf numFmtId="3" fontId="22" fillId="0" borderId="12" xfId="0" applyNumberFormat="1" applyFont="1" applyBorder="1" applyAlignment="1">
      <alignment horizontal="right" vertical="center"/>
    </xf>
    <xf numFmtId="3" fontId="22" fillId="0" borderId="11" xfId="0" applyNumberFormat="1" applyFont="1" applyBorder="1" applyAlignment="1">
      <alignment horizontal="right" vertical="center"/>
    </xf>
    <xf numFmtId="0" fontId="15" fillId="10" borderId="23" xfId="0" applyFont="1" applyFill="1" applyBorder="1" applyAlignment="1">
      <alignment horizontal="left" vertical="center" wrapText="1"/>
    </xf>
    <xf numFmtId="0" fontId="1" fillId="10" borderId="23" xfId="0" applyFont="1" applyFill="1" applyBorder="1" applyAlignment="1">
      <alignment horizontal="center" vertical="center"/>
    </xf>
    <xf numFmtId="168" fontId="1" fillId="10" borderId="23" xfId="0" applyNumberFormat="1" applyFont="1" applyFill="1" applyBorder="1" applyAlignment="1">
      <alignment horizontal="right" vertical="center"/>
    </xf>
    <xf numFmtId="3" fontId="1" fillId="10" borderId="23" xfId="1" applyNumberFormat="1" applyFont="1" applyFill="1" applyBorder="1" applyAlignment="1">
      <alignment vertical="center"/>
    </xf>
    <xf numFmtId="3" fontId="1" fillId="10" borderId="24" xfId="0" applyNumberFormat="1" applyFont="1" applyFill="1" applyBorder="1" applyAlignment="1">
      <alignment horizontal="right" vertical="center"/>
    </xf>
    <xf numFmtId="0" fontId="32" fillId="0" borderId="11" xfId="0" applyFont="1" applyBorder="1" applyAlignment="1">
      <alignment horizontal="left" vertical="center"/>
    </xf>
    <xf numFmtId="0" fontId="29" fillId="0" borderId="11" xfId="0" applyFont="1" applyBorder="1" applyAlignment="1">
      <alignment horizontal="left" vertical="center"/>
    </xf>
    <xf numFmtId="0" fontId="14" fillId="10" borderId="5" xfId="0" applyFont="1" applyFill="1" applyBorder="1" applyAlignment="1">
      <alignment horizontal="left" vertical="center"/>
    </xf>
    <xf numFmtId="3" fontId="1" fillId="8" borderId="14" xfId="1" applyNumberFormat="1" applyFont="1" applyFill="1" applyBorder="1" applyAlignment="1">
      <alignment vertical="center"/>
    </xf>
    <xf numFmtId="0" fontId="33" fillId="0" borderId="11" xfId="0" applyFont="1" applyBorder="1" applyAlignment="1">
      <alignment horizontal="left" vertical="center"/>
    </xf>
    <xf numFmtId="0" fontId="34" fillId="0" borderId="11" xfId="0" applyFont="1" applyBorder="1" applyAlignment="1">
      <alignment horizontal="left" vertical="center"/>
    </xf>
    <xf numFmtId="0" fontId="17" fillId="7" borderId="5" xfId="0" applyFont="1" applyFill="1" applyBorder="1" applyAlignment="1">
      <alignment horizontal="left" vertical="center"/>
    </xf>
    <xf numFmtId="0" fontId="17" fillId="7" borderId="23" xfId="0" applyFont="1" applyFill="1" applyBorder="1" applyAlignment="1">
      <alignment horizontal="left" vertical="center"/>
    </xf>
    <xf numFmtId="0" fontId="17" fillId="7" borderId="24" xfId="0" applyFont="1" applyFill="1" applyBorder="1" applyAlignment="1">
      <alignment horizontal="left" vertical="center"/>
    </xf>
    <xf numFmtId="0" fontId="1" fillId="0" borderId="23" xfId="0" applyFont="1" applyBorder="1" applyAlignment="1">
      <alignment horizontal="left" vertical="center" wrapText="1"/>
    </xf>
    <xf numFmtId="0" fontId="15" fillId="0" borderId="4" xfId="0" applyFont="1" applyBorder="1" applyAlignment="1">
      <alignment horizontal="left"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12" fillId="4" borderId="7"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4" borderId="3" xfId="0" applyFont="1" applyFill="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3" fillId="6" borderId="0" xfId="0" applyFont="1" applyFill="1" applyAlignment="1">
      <alignment horizontal="center" vertical="center" wrapText="1"/>
    </xf>
    <xf numFmtId="0" fontId="11" fillId="0" borderId="5"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4" fillId="0" borderId="4" xfId="0" applyFont="1" applyBorder="1" applyAlignment="1">
      <alignment horizontal="center" vertical="center" wrapText="1"/>
    </xf>
    <xf numFmtId="0" fontId="5" fillId="0" borderId="0" xfId="0" applyFont="1" applyAlignment="1">
      <alignment horizontal="center" vertical="center"/>
    </xf>
    <xf numFmtId="0" fontId="21" fillId="6" borderId="0" xfId="0" applyFont="1" applyFill="1" applyAlignment="1">
      <alignment horizontal="center" vertical="center" wrapText="1"/>
    </xf>
    <xf numFmtId="0" fontId="14" fillId="0" borderId="26" xfId="0" applyFont="1" applyBorder="1" applyAlignment="1">
      <alignment horizontal="center" vertical="center" wrapText="1"/>
    </xf>
    <xf numFmtId="0" fontId="16" fillId="0" borderId="29" xfId="0" applyFont="1" applyBorder="1" applyAlignment="1">
      <alignment horizontal="left" vertical="center" wrapText="1"/>
    </xf>
    <xf numFmtId="0" fontId="16" fillId="9" borderId="5" xfId="0" applyFont="1" applyFill="1" applyBorder="1" applyAlignment="1">
      <alignment horizontal="right" vertical="center"/>
    </xf>
    <xf numFmtId="0" fontId="16" fillId="9" borderId="23" xfId="0" applyFont="1" applyFill="1" applyBorder="1" applyAlignment="1">
      <alignment horizontal="right" vertical="center"/>
    </xf>
    <xf numFmtId="0" fontId="16" fillId="9" borderId="31" xfId="0" applyFont="1" applyFill="1" applyBorder="1" applyAlignment="1">
      <alignment horizontal="right" vertical="center"/>
    </xf>
    <xf numFmtId="4" fontId="5" fillId="0" borderId="6" xfId="0" applyNumberFormat="1" applyFont="1" applyBorder="1" applyAlignment="1">
      <alignment horizontal="center" vertical="center"/>
    </xf>
    <xf numFmtId="0" fontId="14" fillId="2" borderId="8"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5" fillId="3" borderId="5" xfId="0" applyFont="1" applyFill="1" applyBorder="1" applyAlignment="1">
      <alignment horizontal="right" vertical="center" wrapText="1"/>
    </xf>
    <xf numFmtId="0" fontId="15" fillId="3" borderId="23" xfId="0" applyFont="1" applyFill="1" applyBorder="1" applyAlignment="1">
      <alignment horizontal="right" vertical="center" wrapText="1"/>
    </xf>
    <xf numFmtId="0" fontId="15" fillId="3" borderId="32" xfId="0" applyFont="1" applyFill="1" applyBorder="1" applyAlignment="1">
      <alignment horizontal="right" vertical="center" wrapText="1"/>
    </xf>
    <xf numFmtId="0" fontId="15" fillId="3" borderId="20" xfId="0" applyFont="1" applyFill="1" applyBorder="1" applyAlignment="1">
      <alignment horizontal="right" vertical="center" wrapText="1"/>
    </xf>
    <xf numFmtId="0" fontId="15" fillId="3" borderId="21" xfId="0" applyFont="1" applyFill="1" applyBorder="1" applyAlignment="1">
      <alignment horizontal="right" vertical="center" wrapText="1"/>
    </xf>
    <xf numFmtId="0" fontId="15" fillId="3" borderId="33" xfId="0" applyFont="1" applyFill="1" applyBorder="1" applyAlignment="1">
      <alignment horizontal="right" vertical="center" wrapText="1"/>
    </xf>
    <xf numFmtId="0" fontId="1" fillId="0" borderId="6" xfId="0" applyFont="1" applyBorder="1" applyAlignment="1">
      <alignment horizontal="center" vertical="center"/>
    </xf>
    <xf numFmtId="0" fontId="16" fillId="2" borderId="8"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6" fillId="2" borderId="10" xfId="0" applyFont="1" applyFill="1" applyBorder="1" applyAlignment="1">
      <alignment horizontal="left" vertical="center" wrapText="1"/>
    </xf>
  </cellXfs>
  <cellStyles count="6">
    <cellStyle name="Milliers" xfId="1" builtinId="3"/>
    <cellStyle name="Milliers [0]" xfId="4" builtinId="6"/>
    <cellStyle name="Monétaire 2" xfId="5" xr:uid="{00000000-0005-0000-0000-000002000000}"/>
    <cellStyle name="Normal" xfId="0" builtinId="0"/>
    <cellStyle name="Normal 2" xfId="2" xr:uid="{00000000-0005-0000-0000-000004000000}"/>
    <cellStyle name="Pourcentage" xfId="3" builtinId="5"/>
  </cellStyles>
  <dxfs count="0"/>
  <tableStyles count="0" defaultTableStyle="TableStyleMedium2" defaultPivotStyle="PivotStyleLight16"/>
  <colors>
    <mruColors>
      <color rgb="FF8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es%20documents/Diallo/SHELL_95/SHELMBA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sari"/>
      <sheetName val="Etude de Prix"/>
      <sheetName val="Etude_de_Prix1"/>
      <sheetName val="Etude_de_Prix"/>
      <sheetName val="Etude_de_Prix7"/>
      <sheetName val="Etude_de_Prix6"/>
      <sheetName val="Etude_de_Prix2"/>
      <sheetName val="Etude_de_Prix3"/>
      <sheetName val="Etude_de_Prix4"/>
      <sheetName val="Etude_de_Prix5"/>
      <sheetName val="Etude_de_Prix8"/>
      <sheetName val="Etude_de_Prix9"/>
      <sheetName val="Etude_de_Prix10"/>
      <sheetName val="Etude_de_Prix11"/>
      <sheetName val="Etude_de_Prix14"/>
      <sheetName val="Etude_de_Prix13"/>
      <sheetName val="Etude_de_Prix12"/>
      <sheetName val="Etude_de_Prix15"/>
      <sheetName val="Etude_de_Prix16"/>
      <sheetName val="Etude_de_Prix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BED55-AD82-5442-9359-EAA71B6DD1C2}">
  <sheetPr>
    <tabColor theme="8" tint="-0.499984740745262"/>
  </sheetPr>
  <dimension ref="B2:L20"/>
  <sheetViews>
    <sheetView showGridLines="0" tabSelected="1" view="pageBreakPreview" zoomScale="130" zoomScaleNormal="100" zoomScaleSheetLayoutView="130" workbookViewId="0">
      <selection activeCell="K6" sqref="K6"/>
    </sheetView>
  </sheetViews>
  <sheetFormatPr baseColWidth="10" defaultColWidth="11.5" defaultRowHeight="16" x14ac:dyDescent="0.2"/>
  <cols>
    <col min="1" max="1" width="1.83203125" style="1" customWidth="1"/>
    <col min="2" max="2" width="7" style="37" customWidth="1"/>
    <col min="3" max="3" width="39.5" style="25" customWidth="1"/>
    <col min="4" max="4" width="7.1640625" style="25" customWidth="1"/>
    <col min="5" max="5" width="8.5" style="26" customWidth="1"/>
    <col min="6" max="6" width="10.6640625" style="27" customWidth="1"/>
    <col min="7" max="7" width="18.1640625" style="28" customWidth="1"/>
    <col min="8" max="8" width="16.5" style="28" customWidth="1"/>
    <col min="9" max="9" width="1.83203125" style="1" customWidth="1"/>
    <col min="10" max="10" width="22.83203125" style="1" customWidth="1"/>
    <col min="11" max="11" width="23.5" style="2" customWidth="1"/>
    <col min="12" max="12" width="23" style="1" customWidth="1"/>
    <col min="13" max="13" width="12.1640625" style="1" customWidth="1"/>
    <col min="14" max="14" width="7.5" style="1" customWidth="1"/>
    <col min="15" max="16384" width="11.5" style="1"/>
  </cols>
  <sheetData>
    <row r="2" spans="2:12" ht="30.75" customHeight="1" x14ac:dyDescent="0.2">
      <c r="B2" s="224" t="s">
        <v>400</v>
      </c>
      <c r="C2" s="225"/>
      <c r="D2" s="225"/>
      <c r="E2" s="225"/>
      <c r="F2" s="225"/>
      <c r="G2" s="225"/>
      <c r="H2" s="226"/>
    </row>
    <row r="3" spans="2:12" ht="11.25" customHeight="1" x14ac:dyDescent="0.2">
      <c r="B3" s="52"/>
      <c r="C3" s="53"/>
      <c r="D3" s="53"/>
      <c r="E3" s="53"/>
      <c r="F3" s="53"/>
      <c r="G3" s="53"/>
      <c r="H3" s="54"/>
    </row>
    <row r="4" spans="2:12" ht="24.75" customHeight="1" x14ac:dyDescent="0.2">
      <c r="B4" s="227" t="s">
        <v>401</v>
      </c>
      <c r="C4" s="228"/>
      <c r="D4" s="228"/>
      <c r="E4" s="228"/>
      <c r="F4" s="228"/>
      <c r="G4" s="228"/>
      <c r="H4" s="229"/>
    </row>
    <row r="5" spans="2:12" ht="24.75" customHeight="1" x14ac:dyDescent="0.2">
      <c r="B5" s="230"/>
      <c r="C5" s="231"/>
      <c r="D5" s="231"/>
      <c r="E5" s="231"/>
      <c r="F5" s="231"/>
      <c r="G5" s="231"/>
      <c r="H5" s="232"/>
    </row>
    <row r="6" spans="2:12" ht="13.5" customHeight="1" x14ac:dyDescent="0.2">
      <c r="B6" s="53"/>
      <c r="C6" s="53"/>
      <c r="D6" s="53"/>
      <c r="E6" s="53"/>
      <c r="F6" s="53"/>
      <c r="G6" s="55"/>
      <c r="H6" s="53"/>
    </row>
    <row r="7" spans="2:12" ht="69" customHeight="1" x14ac:dyDescent="0.2">
      <c r="B7" s="233" t="s">
        <v>427</v>
      </c>
      <c r="C7" s="233"/>
      <c r="D7" s="233"/>
      <c r="E7" s="233"/>
      <c r="F7" s="233"/>
      <c r="G7" s="233"/>
      <c r="H7" s="233"/>
    </row>
    <row r="8" spans="2:12" ht="19.5" customHeight="1" x14ac:dyDescent="0.2">
      <c r="B8" s="56"/>
      <c r="C8" s="57"/>
      <c r="D8" s="57"/>
      <c r="E8" s="57"/>
      <c r="F8" s="57"/>
      <c r="G8" s="58"/>
      <c r="H8" s="57"/>
    </row>
    <row r="9" spans="2:12" s="3" customFormat="1" ht="25.5" customHeight="1" x14ac:dyDescent="0.2">
      <c r="B9" s="234" t="s">
        <v>86</v>
      </c>
      <c r="C9" s="235"/>
      <c r="D9" s="235"/>
      <c r="E9" s="235"/>
      <c r="F9" s="235"/>
      <c r="G9" s="235"/>
      <c r="H9" s="236"/>
      <c r="K9" s="4"/>
    </row>
    <row r="10" spans="2:12" s="5" customFormat="1" ht="15.75" customHeight="1" x14ac:dyDescent="0.2">
      <c r="B10" s="59" t="s">
        <v>5</v>
      </c>
      <c r="C10" s="237" t="s">
        <v>1</v>
      </c>
      <c r="D10" s="237"/>
      <c r="E10" s="237"/>
      <c r="F10" s="61" t="s">
        <v>2</v>
      </c>
      <c r="G10" s="62" t="s">
        <v>3</v>
      </c>
      <c r="H10" s="62" t="s">
        <v>402</v>
      </c>
      <c r="K10" s="6"/>
    </row>
    <row r="11" spans="2:12" s="5" customFormat="1" ht="15.75" customHeight="1" x14ac:dyDescent="0.2">
      <c r="B11" s="63"/>
      <c r="C11" s="222"/>
      <c r="D11" s="222"/>
      <c r="E11" s="222"/>
      <c r="F11" s="64"/>
      <c r="G11" s="65"/>
      <c r="H11" s="65"/>
      <c r="K11" s="6"/>
    </row>
    <row r="12" spans="2:12" s="5" customFormat="1" ht="25" customHeight="1" x14ac:dyDescent="0.2">
      <c r="B12" s="66" t="s">
        <v>398</v>
      </c>
      <c r="C12" s="223" t="s">
        <v>11</v>
      </c>
      <c r="D12" s="223"/>
      <c r="E12" s="223"/>
      <c r="F12" s="67" t="e">
        <f>G12/$G$15</f>
        <v>#DIV/0!</v>
      </c>
      <c r="G12" s="68">
        <f>'Frais généraux'!G12</f>
        <v>0</v>
      </c>
      <c r="H12" s="69">
        <f>G12/$H$17</f>
        <v>0</v>
      </c>
      <c r="K12" s="6"/>
    </row>
    <row r="13" spans="2:12" s="5" customFormat="1" ht="25" customHeight="1" x14ac:dyDescent="0.2">
      <c r="B13" s="66" t="s">
        <v>399</v>
      </c>
      <c r="C13" s="223" t="s">
        <v>416</v>
      </c>
      <c r="D13" s="223"/>
      <c r="E13" s="223"/>
      <c r="F13" s="67" t="e">
        <f>G13/$G$15</f>
        <v>#DIV/0!</v>
      </c>
      <c r="G13" s="68">
        <f>'Banque de sang'!G17</f>
        <v>0</v>
      </c>
      <c r="H13" s="69">
        <f>G13/$H$17</f>
        <v>0</v>
      </c>
      <c r="K13" s="6"/>
    </row>
    <row r="14" spans="2:12" ht="12" customHeight="1" x14ac:dyDescent="0.2">
      <c r="B14" s="70"/>
      <c r="C14" s="71"/>
      <c r="D14" s="71"/>
      <c r="E14" s="71"/>
      <c r="F14" s="72"/>
      <c r="G14" s="73"/>
      <c r="H14" s="74"/>
    </row>
    <row r="15" spans="2:12" ht="30" customHeight="1" x14ac:dyDescent="0.2">
      <c r="B15" s="219" t="s">
        <v>4</v>
      </c>
      <c r="C15" s="220"/>
      <c r="D15" s="220"/>
      <c r="E15" s="220"/>
      <c r="F15" s="221"/>
      <c r="G15" s="75">
        <f>SUM(G12:G13)</f>
        <v>0</v>
      </c>
      <c r="H15" s="76">
        <f>G15/$H$17</f>
        <v>0</v>
      </c>
      <c r="L15" s="77"/>
    </row>
    <row r="16" spans="2:12" s="7" customFormat="1" ht="18" x14ac:dyDescent="0.2">
      <c r="B16" s="78"/>
      <c r="C16" s="79"/>
      <c r="D16" s="80"/>
      <c r="E16" s="81"/>
      <c r="F16" s="82"/>
      <c r="G16" s="83"/>
      <c r="H16" s="83"/>
      <c r="K16" s="8"/>
    </row>
    <row r="17" spans="3:8" x14ac:dyDescent="0.15">
      <c r="C17" s="1"/>
      <c r="D17" s="1"/>
      <c r="E17" s="1"/>
      <c r="F17" s="11"/>
      <c r="G17" s="84" t="s">
        <v>404</v>
      </c>
      <c r="H17" s="85">
        <v>9892.6</v>
      </c>
    </row>
    <row r="18" spans="3:8" x14ac:dyDescent="0.2">
      <c r="C18" s="1"/>
      <c r="D18" s="1"/>
      <c r="E18" s="1"/>
      <c r="F18" s="11"/>
      <c r="G18" s="11"/>
      <c r="H18" s="11"/>
    </row>
    <row r="19" spans="3:8" x14ac:dyDescent="0.2">
      <c r="C19" s="1"/>
      <c r="D19" s="1"/>
      <c r="E19" s="1"/>
      <c r="F19" s="11"/>
      <c r="G19" s="11"/>
      <c r="H19" s="11"/>
    </row>
    <row r="20" spans="3:8" x14ac:dyDescent="0.2">
      <c r="C20" s="1"/>
    </row>
  </sheetData>
  <mergeCells count="10">
    <mergeCell ref="B15:F15"/>
    <mergeCell ref="C11:E11"/>
    <mergeCell ref="C12:E12"/>
    <mergeCell ref="C13:E13"/>
    <mergeCell ref="B2:H2"/>
    <mergeCell ref="B4:H4"/>
    <mergeCell ref="B5:H5"/>
    <mergeCell ref="B7:H7"/>
    <mergeCell ref="B9:H9"/>
    <mergeCell ref="C10:E10"/>
  </mergeCells>
  <pageMargins left="0.70866141732283472" right="0.70866141732283472" top="1.1417322834645669" bottom="0.74803149606299213" header="0.31496062992125984" footer="0.31496062992125984"/>
  <pageSetup scale="75" orientation="portrait" r:id="rId1"/>
  <headerFooter>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AE4E8-2FC7-124E-8BA8-0888E1434719}">
  <dimension ref="B2:J38"/>
  <sheetViews>
    <sheetView showGridLines="0" view="pageBreakPreview" zoomScale="120" zoomScaleNormal="100" zoomScaleSheetLayoutView="120" workbookViewId="0">
      <selection activeCell="I13" sqref="I13"/>
    </sheetView>
  </sheetViews>
  <sheetFormatPr baseColWidth="10" defaultColWidth="11.5" defaultRowHeight="16" x14ac:dyDescent="0.2"/>
  <cols>
    <col min="1" max="1" width="1.83203125" style="1" customWidth="1"/>
    <col min="2" max="2" width="6" style="37" customWidth="1"/>
    <col min="3" max="3" width="44" style="25" customWidth="1"/>
    <col min="4" max="4" width="7.6640625" style="25" customWidth="1"/>
    <col min="5" max="5" width="11.5" style="26" customWidth="1"/>
    <col min="6" max="6" width="15.33203125" style="27" customWidth="1"/>
    <col min="7" max="7" width="22.5" style="28" customWidth="1"/>
    <col min="8" max="8" width="1.83203125" style="1" customWidth="1"/>
    <col min="9" max="9" width="22.83203125" style="1" customWidth="1"/>
    <col min="10" max="10" width="23.5" style="2" customWidth="1"/>
    <col min="11" max="11" width="23" style="1" customWidth="1"/>
    <col min="12" max="12" width="9.5" style="1" customWidth="1"/>
    <col min="13" max="13" width="7.5" style="1" customWidth="1"/>
    <col min="14" max="16384" width="11.5" style="1"/>
  </cols>
  <sheetData>
    <row r="2" spans="2:10" ht="30.75" customHeight="1" x14ac:dyDescent="0.2">
      <c r="B2" s="224" t="s">
        <v>400</v>
      </c>
      <c r="C2" s="225"/>
      <c r="D2" s="225"/>
      <c r="E2" s="225"/>
      <c r="F2" s="225"/>
      <c r="G2" s="226"/>
    </row>
    <row r="3" spans="2:10" ht="11.25" customHeight="1" x14ac:dyDescent="0.2">
      <c r="B3" s="52"/>
      <c r="C3" s="53"/>
      <c r="D3" s="53"/>
      <c r="E3" s="53"/>
      <c r="F3" s="53"/>
      <c r="G3" s="54"/>
    </row>
    <row r="4" spans="2:10" ht="20" customHeight="1" x14ac:dyDescent="0.2">
      <c r="B4" s="227" t="s">
        <v>401</v>
      </c>
      <c r="C4" s="228"/>
      <c r="D4" s="228"/>
      <c r="E4" s="228"/>
      <c r="F4" s="228"/>
      <c r="G4" s="229"/>
    </row>
    <row r="5" spans="2:10" ht="18" x14ac:dyDescent="0.2">
      <c r="B5" s="230"/>
      <c r="C5" s="231"/>
      <c r="D5" s="231"/>
      <c r="E5" s="231"/>
      <c r="F5" s="231"/>
      <c r="G5" s="232"/>
    </row>
    <row r="6" spans="2:10" s="7" customFormat="1" ht="18" x14ac:dyDescent="0.2">
      <c r="B6" s="36"/>
      <c r="C6" s="31"/>
      <c r="D6" s="32"/>
      <c r="E6" s="33"/>
      <c r="F6" s="34"/>
      <c r="G6" s="35"/>
      <c r="J6" s="8"/>
    </row>
    <row r="7" spans="2:10" s="7" customFormat="1" ht="28" x14ac:dyDescent="0.2">
      <c r="B7" s="239" t="s">
        <v>417</v>
      </c>
      <c r="C7" s="239"/>
      <c r="D7" s="239"/>
      <c r="E7" s="239"/>
      <c r="F7" s="239"/>
      <c r="G7" s="239"/>
      <c r="J7" s="8"/>
    </row>
    <row r="8" spans="2:10" ht="13.5" customHeight="1" x14ac:dyDescent="0.2">
      <c r="B8" s="38"/>
      <c r="C8" s="38"/>
      <c r="D8" s="38"/>
      <c r="E8" s="38"/>
      <c r="F8" s="38"/>
      <c r="G8" s="38"/>
    </row>
    <row r="9" spans="2:10" ht="18" customHeight="1" x14ac:dyDescent="0.2">
      <c r="B9" s="234" t="s">
        <v>405</v>
      </c>
      <c r="C9" s="235"/>
      <c r="D9" s="235"/>
      <c r="E9" s="235"/>
      <c r="F9" s="235"/>
      <c r="G9" s="236"/>
    </row>
    <row r="10" spans="2:10" ht="18" customHeight="1" x14ac:dyDescent="0.2">
      <c r="B10" s="86" t="s">
        <v>0</v>
      </c>
      <c r="C10" s="240" t="s">
        <v>406</v>
      </c>
      <c r="D10" s="240"/>
      <c r="E10" s="240"/>
      <c r="F10" s="87" t="s">
        <v>2</v>
      </c>
      <c r="G10" s="88" t="s">
        <v>3</v>
      </c>
    </row>
    <row r="11" spans="2:10" ht="21" customHeight="1" thickBot="1" x14ac:dyDescent="0.25">
      <c r="B11" s="89" t="s">
        <v>10</v>
      </c>
      <c r="C11" s="241" t="str">
        <f>C16</f>
        <v>FRAIS GENERAUX</v>
      </c>
      <c r="D11" s="241"/>
      <c r="E11" s="241"/>
      <c r="F11" s="90" t="e">
        <f>G11/G12</f>
        <v>#DIV/0!</v>
      </c>
      <c r="G11" s="91">
        <f>G31</f>
        <v>0</v>
      </c>
    </row>
    <row r="12" spans="2:10" ht="18" customHeight="1" thickBot="1" x14ac:dyDescent="0.25">
      <c r="B12" s="242" t="s">
        <v>407</v>
      </c>
      <c r="C12" s="243"/>
      <c r="D12" s="243"/>
      <c r="E12" s="244"/>
      <c r="F12" s="92" t="e">
        <f>SUM(F11:F11)</f>
        <v>#DIV/0!</v>
      </c>
      <c r="G12" s="93">
        <f>SUM(G11:G11)</f>
        <v>0</v>
      </c>
    </row>
    <row r="13" spans="2:10" x14ac:dyDescent="0.2">
      <c r="C13" s="9"/>
      <c r="D13" s="1"/>
      <c r="E13" s="10"/>
      <c r="F13" s="11"/>
      <c r="G13" s="12"/>
      <c r="J13" s="13"/>
    </row>
    <row r="14" spans="2:10" s="5" customFormat="1" ht="19.5" customHeight="1" x14ac:dyDescent="0.2">
      <c r="B14" s="59" t="s">
        <v>5</v>
      </c>
      <c r="C14" s="60" t="s">
        <v>6</v>
      </c>
      <c r="D14" s="60" t="s">
        <v>7</v>
      </c>
      <c r="E14" s="94" t="s">
        <v>8</v>
      </c>
      <c r="F14" s="95" t="s">
        <v>9</v>
      </c>
      <c r="G14" s="62" t="s">
        <v>3</v>
      </c>
      <c r="J14" s="6"/>
    </row>
    <row r="15" spans="2:10" s="5" customFormat="1" ht="14.25" customHeight="1" thickBot="1" x14ac:dyDescent="0.25">
      <c r="B15" s="245"/>
      <c r="C15" s="245"/>
      <c r="D15" s="245"/>
      <c r="E15" s="245"/>
      <c r="F15" s="245"/>
      <c r="G15" s="245"/>
      <c r="J15" s="6"/>
    </row>
    <row r="16" spans="2:10" s="7" customFormat="1" ht="21" customHeight="1" thickBot="1" x14ac:dyDescent="0.25">
      <c r="B16" s="96" t="s">
        <v>10</v>
      </c>
      <c r="C16" s="246" t="s">
        <v>11</v>
      </c>
      <c r="D16" s="247"/>
      <c r="E16" s="247"/>
      <c r="F16" s="247"/>
      <c r="G16" s="248"/>
      <c r="J16" s="8"/>
    </row>
    <row r="17" spans="2:10" x14ac:dyDescent="0.2">
      <c r="B17" s="97" t="s">
        <v>12</v>
      </c>
      <c r="C17" s="98" t="s">
        <v>13</v>
      </c>
      <c r="D17" s="98"/>
      <c r="E17" s="99"/>
      <c r="F17" s="100"/>
      <c r="G17" s="101"/>
    </row>
    <row r="18" spans="2:10" x14ac:dyDescent="0.2">
      <c r="B18" s="102" t="s">
        <v>408</v>
      </c>
      <c r="C18" s="103" t="s">
        <v>14</v>
      </c>
      <c r="D18" s="104" t="s">
        <v>15</v>
      </c>
      <c r="E18" s="105">
        <v>1</v>
      </c>
      <c r="F18" s="106"/>
      <c r="G18" s="107">
        <f>E18*F18</f>
        <v>0</v>
      </c>
    </row>
    <row r="19" spans="2:10" x14ac:dyDescent="0.2">
      <c r="B19" s="102" t="s">
        <v>409</v>
      </c>
      <c r="C19" s="103" t="s">
        <v>16</v>
      </c>
      <c r="D19" s="104" t="s">
        <v>15</v>
      </c>
      <c r="E19" s="105">
        <v>1</v>
      </c>
      <c r="F19" s="106"/>
      <c r="G19" s="107">
        <f t="shared" ref="G19:G29" si="0">E19*F19</f>
        <v>0</v>
      </c>
    </row>
    <row r="20" spans="2:10" ht="13.5" customHeight="1" x14ac:dyDescent="0.2">
      <c r="B20" s="108"/>
      <c r="C20" s="109" t="s">
        <v>17</v>
      </c>
      <c r="D20" s="104"/>
      <c r="E20" s="105"/>
      <c r="F20" s="110"/>
      <c r="G20" s="107"/>
    </row>
    <row r="21" spans="2:10" x14ac:dyDescent="0.2">
      <c r="B21" s="111" t="s">
        <v>18</v>
      </c>
      <c r="C21" s="112" t="s">
        <v>19</v>
      </c>
      <c r="D21" s="104"/>
      <c r="E21" s="105"/>
      <c r="F21" s="110"/>
      <c r="G21" s="107"/>
    </row>
    <row r="22" spans="2:10" x14ac:dyDescent="0.2">
      <c r="B22" s="102" t="s">
        <v>410</v>
      </c>
      <c r="C22" s="103" t="s">
        <v>411</v>
      </c>
      <c r="D22" s="104" t="s">
        <v>15</v>
      </c>
      <c r="E22" s="105">
        <v>1</v>
      </c>
      <c r="F22" s="106"/>
      <c r="G22" s="107">
        <f t="shared" si="0"/>
        <v>0</v>
      </c>
    </row>
    <row r="23" spans="2:10" x14ac:dyDescent="0.2">
      <c r="B23" s="102" t="s">
        <v>412</v>
      </c>
      <c r="C23" s="103" t="s">
        <v>20</v>
      </c>
      <c r="D23" s="104" t="s">
        <v>15</v>
      </c>
      <c r="E23" s="105">
        <v>1</v>
      </c>
      <c r="F23" s="106"/>
      <c r="G23" s="107">
        <f t="shared" si="0"/>
        <v>0</v>
      </c>
    </row>
    <row r="24" spans="2:10" ht="12.75" customHeight="1" x14ac:dyDescent="0.2">
      <c r="B24" s="108"/>
      <c r="C24" s="109"/>
      <c r="D24" s="104"/>
      <c r="E24" s="105"/>
      <c r="F24" s="110"/>
      <c r="G24" s="107"/>
    </row>
    <row r="25" spans="2:10" x14ac:dyDescent="0.2">
      <c r="B25" s="111" t="s">
        <v>21</v>
      </c>
      <c r="C25" s="112" t="s">
        <v>22</v>
      </c>
      <c r="D25" s="104"/>
      <c r="E25" s="105"/>
      <c r="F25" s="110"/>
      <c r="G25" s="107"/>
    </row>
    <row r="26" spans="2:10" ht="28" x14ac:dyDescent="0.2">
      <c r="B26" s="102" t="s">
        <v>413</v>
      </c>
      <c r="C26" s="103" t="s">
        <v>87</v>
      </c>
      <c r="D26" s="104" t="s">
        <v>15</v>
      </c>
      <c r="E26" s="105">
        <v>1</v>
      </c>
      <c r="F26" s="106"/>
      <c r="G26" s="107">
        <f t="shared" si="0"/>
        <v>0</v>
      </c>
    </row>
    <row r="27" spans="2:10" ht="12" customHeight="1" x14ac:dyDescent="0.2">
      <c r="B27" s="108"/>
      <c r="C27" s="109"/>
      <c r="D27" s="104"/>
      <c r="E27" s="105"/>
      <c r="F27" s="110"/>
      <c r="G27" s="107"/>
    </row>
    <row r="28" spans="2:10" x14ac:dyDescent="0.2">
      <c r="B28" s="111" t="s">
        <v>23</v>
      </c>
      <c r="C28" s="112" t="s">
        <v>24</v>
      </c>
      <c r="D28" s="104"/>
      <c r="E28" s="105"/>
      <c r="F28" s="110"/>
      <c r="G28" s="107"/>
      <c r="J28" s="23"/>
    </row>
    <row r="29" spans="2:10" x14ac:dyDescent="0.2">
      <c r="B29" s="102" t="s">
        <v>414</v>
      </c>
      <c r="C29" s="103" t="s">
        <v>25</v>
      </c>
      <c r="D29" s="104" t="s">
        <v>15</v>
      </c>
      <c r="E29" s="105">
        <v>1</v>
      </c>
      <c r="F29" s="106"/>
      <c r="G29" s="107">
        <f t="shared" si="0"/>
        <v>0</v>
      </c>
    </row>
    <row r="30" spans="2:10" ht="17" thickBot="1" x14ac:dyDescent="0.25">
      <c r="B30" s="113" t="s">
        <v>17</v>
      </c>
      <c r="C30" s="114" t="s">
        <v>17</v>
      </c>
      <c r="D30" s="115"/>
      <c r="E30" s="116"/>
      <c r="F30" s="117"/>
      <c r="G30" s="107"/>
    </row>
    <row r="31" spans="2:10" ht="17" thickBot="1" x14ac:dyDescent="0.25">
      <c r="B31" s="249" t="s">
        <v>415</v>
      </c>
      <c r="C31" s="250" t="s">
        <v>26</v>
      </c>
      <c r="D31" s="250"/>
      <c r="E31" s="250"/>
      <c r="F31" s="251"/>
      <c r="G31" s="118">
        <f>SUM(G18:G29)</f>
        <v>0</v>
      </c>
      <c r="I31" s="11"/>
    </row>
    <row r="32" spans="2:10" ht="11.25" customHeight="1" x14ac:dyDescent="0.2">
      <c r="B32" s="238"/>
      <c r="C32" s="238"/>
      <c r="D32" s="238"/>
      <c r="E32" s="238"/>
      <c r="F32" s="238"/>
      <c r="G32" s="238"/>
    </row>
    <row r="33" spans="3:7" x14ac:dyDescent="0.2">
      <c r="C33" s="1"/>
      <c r="D33" s="1"/>
      <c r="E33" s="1"/>
      <c r="F33" s="11"/>
      <c r="G33" s="11"/>
    </row>
    <row r="34" spans="3:7" x14ac:dyDescent="0.2">
      <c r="C34" s="1"/>
      <c r="D34" s="1"/>
      <c r="E34" s="1"/>
      <c r="F34" s="11"/>
      <c r="G34" s="11"/>
    </row>
    <row r="35" spans="3:7" x14ac:dyDescent="0.2">
      <c r="C35" s="1"/>
      <c r="D35" s="1"/>
      <c r="E35" s="1"/>
      <c r="F35" s="11"/>
      <c r="G35" s="11"/>
    </row>
    <row r="36" spans="3:7" x14ac:dyDescent="0.2">
      <c r="C36" s="1"/>
      <c r="D36" s="1"/>
      <c r="E36" s="1"/>
      <c r="F36" s="11"/>
      <c r="G36" s="11"/>
    </row>
    <row r="37" spans="3:7" x14ac:dyDescent="0.2">
      <c r="C37" s="1"/>
      <c r="D37" s="1"/>
      <c r="E37" s="1"/>
      <c r="F37" s="11"/>
      <c r="G37" s="11"/>
    </row>
    <row r="38" spans="3:7" x14ac:dyDescent="0.2">
      <c r="C38" s="1"/>
    </row>
  </sheetData>
  <mergeCells count="12">
    <mergeCell ref="B32:G32"/>
    <mergeCell ref="B2:G2"/>
    <mergeCell ref="B4:G4"/>
    <mergeCell ref="B5:G5"/>
    <mergeCell ref="B7:G7"/>
    <mergeCell ref="B9:G9"/>
    <mergeCell ref="C10:E10"/>
    <mergeCell ref="C11:E11"/>
    <mergeCell ref="B12:E12"/>
    <mergeCell ref="B15:G15"/>
    <mergeCell ref="C16:G16"/>
    <mergeCell ref="B31:F31"/>
  </mergeCells>
  <pageMargins left="0.70866141732283472" right="0.70866141732283472" top="0.74803149606299213" bottom="0.74803149606299213"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M362"/>
  <sheetViews>
    <sheetView showGridLines="0" view="pageBreakPreview" zoomScale="120" zoomScaleNormal="100" zoomScaleSheetLayoutView="120" workbookViewId="0">
      <selection activeCell="C304" sqref="C304"/>
    </sheetView>
  </sheetViews>
  <sheetFormatPr baseColWidth="10" defaultColWidth="11.5" defaultRowHeight="16" x14ac:dyDescent="0.2"/>
  <cols>
    <col min="1" max="1" width="1.83203125" style="1" customWidth="1"/>
    <col min="2" max="2" width="5.83203125" style="37" customWidth="1"/>
    <col min="3" max="3" width="40.83203125" style="25" customWidth="1"/>
    <col min="4" max="4" width="7.83203125" style="25" customWidth="1"/>
    <col min="5" max="5" width="10.83203125" style="26" customWidth="1"/>
    <col min="6" max="6" width="15.83203125" style="27" customWidth="1"/>
    <col min="7" max="7" width="22.83203125" style="28" customWidth="1"/>
    <col min="8" max="8" width="1.83203125" style="1" customWidth="1"/>
    <col min="9" max="9" width="15.5" style="1" bestFit="1" customWidth="1"/>
    <col min="10" max="10" width="23.5" style="2" customWidth="1"/>
    <col min="11" max="11" width="23" style="1" customWidth="1"/>
    <col min="12" max="12" width="14.6640625" style="1" bestFit="1" customWidth="1"/>
    <col min="13" max="13" width="12.1640625" style="1" bestFit="1" customWidth="1"/>
    <col min="14" max="16384" width="11.5" style="1"/>
  </cols>
  <sheetData>
    <row r="2" spans="2:10" ht="30.75" customHeight="1" x14ac:dyDescent="0.2">
      <c r="B2" s="224" t="s">
        <v>400</v>
      </c>
      <c r="C2" s="225"/>
      <c r="D2" s="225"/>
      <c r="E2" s="225"/>
      <c r="F2" s="225"/>
      <c r="G2" s="226"/>
    </row>
    <row r="3" spans="2:10" ht="11.25" customHeight="1" x14ac:dyDescent="0.2">
      <c r="B3" s="52"/>
      <c r="C3" s="53"/>
      <c r="D3" s="53"/>
      <c r="E3" s="53"/>
      <c r="F3" s="53"/>
      <c r="G3" s="54"/>
    </row>
    <row r="4" spans="2:10" ht="24.75" customHeight="1" x14ac:dyDescent="0.2">
      <c r="B4" s="227" t="s">
        <v>401</v>
      </c>
      <c r="C4" s="228"/>
      <c r="D4" s="228"/>
      <c r="E4" s="228"/>
      <c r="F4" s="228"/>
      <c r="G4" s="229"/>
    </row>
    <row r="5" spans="2:10" ht="24.75" customHeight="1" x14ac:dyDescent="0.2">
      <c r="B5" s="230"/>
      <c r="C5" s="231"/>
      <c r="D5" s="231"/>
      <c r="E5" s="231"/>
      <c r="F5" s="231"/>
      <c r="G5" s="232"/>
    </row>
    <row r="6" spans="2:10" ht="13.5" customHeight="1" x14ac:dyDescent="0.2">
      <c r="B6" s="36"/>
      <c r="C6" s="31"/>
      <c r="D6" s="32"/>
      <c r="E6" s="33"/>
      <c r="F6" s="34"/>
      <c r="G6" s="35"/>
    </row>
    <row r="7" spans="2:10" ht="35" customHeight="1" x14ac:dyDescent="0.2">
      <c r="B7" s="239" t="s">
        <v>420</v>
      </c>
      <c r="C7" s="239"/>
      <c r="D7" s="239"/>
      <c r="E7" s="239"/>
      <c r="F7" s="239"/>
      <c r="G7" s="239"/>
    </row>
    <row r="8" spans="2:10" ht="19.5" customHeight="1" x14ac:dyDescent="0.2">
      <c r="B8" s="38"/>
      <c r="C8" s="38"/>
      <c r="D8" s="38"/>
      <c r="E8" s="38"/>
      <c r="F8" s="38"/>
      <c r="G8" s="38"/>
    </row>
    <row r="9" spans="2:10" s="3" customFormat="1" ht="25.5" customHeight="1" x14ac:dyDescent="0.2">
      <c r="B9" s="234" t="s">
        <v>405</v>
      </c>
      <c r="C9" s="235"/>
      <c r="D9" s="235"/>
      <c r="E9" s="235"/>
      <c r="F9" s="235"/>
      <c r="G9" s="236"/>
      <c r="J9" s="44"/>
    </row>
    <row r="10" spans="2:10" s="5" customFormat="1" ht="15.75" customHeight="1" x14ac:dyDescent="0.2">
      <c r="B10" s="86" t="s">
        <v>0</v>
      </c>
      <c r="C10" s="240" t="s">
        <v>418</v>
      </c>
      <c r="D10" s="240"/>
      <c r="E10" s="240"/>
      <c r="F10" s="87" t="s">
        <v>2</v>
      </c>
      <c r="G10" s="88" t="s">
        <v>3</v>
      </c>
      <c r="J10" s="6"/>
    </row>
    <row r="11" spans="2:10" ht="35" customHeight="1" x14ac:dyDescent="0.2">
      <c r="B11" s="89" t="s">
        <v>419</v>
      </c>
      <c r="C11" s="241" t="str">
        <f>C21</f>
        <v>DEPOSE - DEMOLITION - DECAPAGE - NETTOYAGE - GROS ŒUVRE - REVETEMENTS</v>
      </c>
      <c r="D11" s="241"/>
      <c r="E11" s="241"/>
      <c r="F11" s="90" t="e">
        <f>G11/G17</f>
        <v>#DIV/0!</v>
      </c>
      <c r="G11" s="91">
        <f>G153</f>
        <v>0</v>
      </c>
    </row>
    <row r="12" spans="2:10" ht="25" customHeight="1" x14ac:dyDescent="0.2">
      <c r="B12" s="89" t="s">
        <v>48</v>
      </c>
      <c r="C12" s="241" t="str">
        <f>C155</f>
        <v xml:space="preserve">TOITURE - PLAFONNAGE </v>
      </c>
      <c r="D12" s="241"/>
      <c r="E12" s="241"/>
      <c r="F12" s="90" t="e">
        <f>G12/G17</f>
        <v>#DIV/0!</v>
      </c>
      <c r="G12" s="91">
        <f>G164</f>
        <v>0</v>
      </c>
    </row>
    <row r="13" spans="2:10" ht="25" customHeight="1" x14ac:dyDescent="0.2">
      <c r="B13" s="89" t="s">
        <v>51</v>
      </c>
      <c r="C13" s="241" t="str">
        <f>C166</f>
        <v xml:space="preserve">SECOND ŒUVRE </v>
      </c>
      <c r="D13" s="241"/>
      <c r="E13" s="241"/>
      <c r="F13" s="90" t="e">
        <f>G13/G17</f>
        <v>#DIV/0!</v>
      </c>
      <c r="G13" s="91">
        <f>G240</f>
        <v>0</v>
      </c>
    </row>
    <row r="14" spans="2:10" ht="25" customHeight="1" x14ac:dyDescent="0.2">
      <c r="B14" s="89" t="s">
        <v>64</v>
      </c>
      <c r="C14" s="241" t="str">
        <f>C242</f>
        <v>LOTS TECHNIQUES</v>
      </c>
      <c r="D14" s="241"/>
      <c r="E14" s="241"/>
      <c r="F14" s="90" t="e">
        <f>G14/G17</f>
        <v>#DIV/0!</v>
      </c>
      <c r="G14" s="91">
        <f>G339</f>
        <v>0</v>
      </c>
    </row>
    <row r="15" spans="2:10" ht="25" customHeight="1" x14ac:dyDescent="0.2">
      <c r="B15" s="89" t="s">
        <v>76</v>
      </c>
      <c r="C15" s="241" t="str">
        <f>C341</f>
        <v>DIVERS</v>
      </c>
      <c r="D15" s="241"/>
      <c r="E15" s="241"/>
      <c r="F15" s="90" t="e">
        <f>G15/G17</f>
        <v>#DIV/0!</v>
      </c>
      <c r="G15" s="91">
        <f>G351</f>
        <v>0</v>
      </c>
    </row>
    <row r="16" spans="2:10" ht="35" customHeight="1" thickBot="1" x14ac:dyDescent="0.25">
      <c r="B16" s="89" t="s">
        <v>84</v>
      </c>
      <c r="C16" s="241" t="str">
        <f>C353</f>
        <v>AMENAGEMENTS EXTERIEURS - VRD</v>
      </c>
      <c r="D16" s="241"/>
      <c r="E16" s="241"/>
      <c r="F16" s="90" t="e">
        <f>G16/G17</f>
        <v>#DIV/0!</v>
      </c>
      <c r="G16" s="91">
        <f>G362</f>
        <v>0</v>
      </c>
    </row>
    <row r="17" spans="2:10" ht="19" thickBot="1" x14ac:dyDescent="0.25">
      <c r="B17" s="242"/>
      <c r="C17" s="243" t="s">
        <v>4</v>
      </c>
      <c r="D17" s="243"/>
      <c r="E17" s="244"/>
      <c r="F17" s="92" t="e">
        <f>SUM(F11:F16)</f>
        <v>#DIV/0!</v>
      </c>
      <c r="G17" s="93">
        <f>SUM(G11:G16)</f>
        <v>0</v>
      </c>
    </row>
    <row r="18" spans="2:10" s="7" customFormat="1" ht="18" x14ac:dyDescent="0.2">
      <c r="B18" s="36"/>
      <c r="C18" s="31"/>
      <c r="D18" s="32"/>
      <c r="E18" s="33"/>
      <c r="F18" s="34"/>
      <c r="G18" s="35"/>
      <c r="J18" s="8"/>
    </row>
    <row r="19" spans="2:10" s="5" customFormat="1" ht="19.5" customHeight="1" x14ac:dyDescent="0.2">
      <c r="B19" s="59" t="s">
        <v>5</v>
      </c>
      <c r="C19" s="60" t="s">
        <v>6</v>
      </c>
      <c r="D19" s="60" t="s">
        <v>7</v>
      </c>
      <c r="E19" s="94" t="s">
        <v>8</v>
      </c>
      <c r="F19" s="95" t="s">
        <v>9</v>
      </c>
      <c r="G19" s="62" t="s">
        <v>3</v>
      </c>
      <c r="J19" s="6"/>
    </row>
    <row r="20" spans="2:10" s="5" customFormat="1" ht="19.5" customHeight="1" thickBot="1" x14ac:dyDescent="0.25">
      <c r="B20" s="245"/>
      <c r="C20" s="245"/>
      <c r="D20" s="245"/>
      <c r="E20" s="245"/>
      <c r="F20" s="245"/>
      <c r="G20" s="245"/>
      <c r="J20" s="6"/>
    </row>
    <row r="21" spans="2:10" s="5" customFormat="1" ht="19.5" customHeight="1" thickBot="1" x14ac:dyDescent="0.25">
      <c r="B21" s="96" t="s">
        <v>195</v>
      </c>
      <c r="C21" s="246" t="s">
        <v>181</v>
      </c>
      <c r="D21" s="247"/>
      <c r="E21" s="247"/>
      <c r="F21" s="247"/>
      <c r="G21" s="248"/>
      <c r="J21" s="6"/>
    </row>
    <row r="22" spans="2:10" s="5" customFormat="1" ht="13" x14ac:dyDescent="0.2">
      <c r="B22" s="201"/>
      <c r="C22" s="202"/>
      <c r="D22" s="203"/>
      <c r="E22" s="204"/>
      <c r="F22" s="205"/>
      <c r="G22" s="206"/>
      <c r="J22" s="6"/>
    </row>
    <row r="23" spans="2:10" s="5" customFormat="1" ht="17" x14ac:dyDescent="0.2">
      <c r="B23" s="213" t="s">
        <v>133</v>
      </c>
      <c r="C23" s="122" t="s">
        <v>182</v>
      </c>
      <c r="D23" s="123"/>
      <c r="E23" s="121"/>
      <c r="F23" s="124"/>
      <c r="G23" s="207"/>
      <c r="J23" s="6"/>
    </row>
    <row r="24" spans="2:10" s="5" customFormat="1" ht="14" x14ac:dyDescent="0.2">
      <c r="B24" s="183" t="s">
        <v>134</v>
      </c>
      <c r="C24" s="125" t="s">
        <v>277</v>
      </c>
      <c r="D24" s="123"/>
      <c r="E24" s="121"/>
      <c r="F24" s="124"/>
      <c r="G24" s="207"/>
      <c r="J24" s="6"/>
    </row>
    <row r="25" spans="2:10" s="5" customFormat="1" ht="28" x14ac:dyDescent="0.2">
      <c r="B25" s="195" t="s">
        <v>135</v>
      </c>
      <c r="C25" s="126" t="s">
        <v>278</v>
      </c>
      <c r="D25" s="127"/>
      <c r="E25" s="121"/>
      <c r="F25" s="124"/>
      <c r="G25" s="207"/>
      <c r="I25" s="50"/>
      <c r="J25" s="6"/>
    </row>
    <row r="26" spans="2:10" s="5" customFormat="1" ht="14" x14ac:dyDescent="0.2">
      <c r="B26" s="183"/>
      <c r="C26" s="126" t="s">
        <v>268</v>
      </c>
      <c r="D26" s="127" t="s">
        <v>46</v>
      </c>
      <c r="E26" s="121">
        <v>11</v>
      </c>
      <c r="F26" s="106"/>
      <c r="G26" s="107">
        <f>+E26*F26</f>
        <v>0</v>
      </c>
      <c r="I26" s="50"/>
      <c r="J26" s="6"/>
    </row>
    <row r="27" spans="2:10" s="5" customFormat="1" ht="14" x14ac:dyDescent="0.2">
      <c r="B27" s="183"/>
      <c r="C27" s="126" t="s">
        <v>269</v>
      </c>
      <c r="D27" s="127" t="s">
        <v>46</v>
      </c>
      <c r="E27" s="121">
        <v>1</v>
      </c>
      <c r="F27" s="106"/>
      <c r="G27" s="107">
        <f t="shared" ref="G27:G87" si="0">+E27*F27</f>
        <v>0</v>
      </c>
      <c r="I27" s="50"/>
      <c r="J27" s="6"/>
    </row>
    <row r="28" spans="2:10" s="5" customFormat="1" ht="14" x14ac:dyDescent="0.2">
      <c r="B28" s="183"/>
      <c r="C28" s="126" t="s">
        <v>270</v>
      </c>
      <c r="D28" s="127" t="s">
        <v>46</v>
      </c>
      <c r="E28" s="121">
        <v>4</v>
      </c>
      <c r="F28" s="106"/>
      <c r="G28" s="107">
        <f t="shared" si="0"/>
        <v>0</v>
      </c>
      <c r="I28" s="50"/>
      <c r="J28" s="6"/>
    </row>
    <row r="29" spans="2:10" s="5" customFormat="1" ht="14" x14ac:dyDescent="0.2">
      <c r="B29" s="183"/>
      <c r="C29" s="126" t="s">
        <v>274</v>
      </c>
      <c r="D29" s="127" t="s">
        <v>46</v>
      </c>
      <c r="E29" s="121">
        <v>1</v>
      </c>
      <c r="F29" s="106"/>
      <c r="G29" s="107">
        <f t="shared" si="0"/>
        <v>0</v>
      </c>
      <c r="I29" s="50"/>
      <c r="J29" s="6"/>
    </row>
    <row r="30" spans="2:10" s="5" customFormat="1" ht="14" x14ac:dyDescent="0.2">
      <c r="B30" s="183"/>
      <c r="C30" s="126" t="s">
        <v>271</v>
      </c>
      <c r="D30" s="127" t="s">
        <v>46</v>
      </c>
      <c r="E30" s="121">
        <v>5</v>
      </c>
      <c r="F30" s="106"/>
      <c r="G30" s="107">
        <f t="shared" si="0"/>
        <v>0</v>
      </c>
      <c r="I30" s="50"/>
      <c r="J30" s="6"/>
    </row>
    <row r="31" spans="2:10" s="5" customFormat="1" ht="14" x14ac:dyDescent="0.2">
      <c r="B31" s="183"/>
      <c r="C31" s="126" t="s">
        <v>275</v>
      </c>
      <c r="D31" s="127" t="s">
        <v>46</v>
      </c>
      <c r="E31" s="121">
        <v>2</v>
      </c>
      <c r="F31" s="106"/>
      <c r="G31" s="107">
        <f t="shared" si="0"/>
        <v>0</v>
      </c>
      <c r="I31" s="50"/>
      <c r="J31" s="6"/>
    </row>
    <row r="32" spans="2:10" s="5" customFormat="1" ht="14" x14ac:dyDescent="0.2">
      <c r="B32" s="183"/>
      <c r="C32" s="126" t="s">
        <v>272</v>
      </c>
      <c r="D32" s="127" t="s">
        <v>46</v>
      </c>
      <c r="E32" s="121">
        <v>2</v>
      </c>
      <c r="F32" s="106"/>
      <c r="G32" s="107">
        <f t="shared" si="0"/>
        <v>0</v>
      </c>
      <c r="I32" s="50"/>
      <c r="J32" s="6"/>
    </row>
    <row r="33" spans="2:10" s="5" customFormat="1" ht="14" x14ac:dyDescent="0.2">
      <c r="B33" s="183"/>
      <c r="C33" s="126" t="s">
        <v>273</v>
      </c>
      <c r="D33" s="127" t="s">
        <v>46</v>
      </c>
      <c r="E33" s="121">
        <v>8</v>
      </c>
      <c r="F33" s="106"/>
      <c r="G33" s="107">
        <f t="shared" si="0"/>
        <v>0</v>
      </c>
      <c r="I33" s="50"/>
      <c r="J33" s="6"/>
    </row>
    <row r="34" spans="2:10" s="5" customFormat="1" ht="13" x14ac:dyDescent="0.2">
      <c r="B34" s="183"/>
      <c r="C34" s="126"/>
      <c r="D34" s="127"/>
      <c r="E34" s="121"/>
      <c r="F34" s="110"/>
      <c r="G34" s="107"/>
      <c r="J34" s="6"/>
    </row>
    <row r="35" spans="2:10" s="5" customFormat="1" ht="14" x14ac:dyDescent="0.2">
      <c r="B35" s="195" t="s">
        <v>232</v>
      </c>
      <c r="C35" s="125" t="s">
        <v>244</v>
      </c>
      <c r="D35" s="127"/>
      <c r="E35" s="121"/>
      <c r="F35" s="110"/>
      <c r="G35" s="107"/>
      <c r="J35" s="6"/>
    </row>
    <row r="36" spans="2:10" s="5" customFormat="1" ht="14" x14ac:dyDescent="0.2">
      <c r="B36" s="183"/>
      <c r="C36" s="126" t="s">
        <v>276</v>
      </c>
      <c r="D36" s="127" t="s">
        <v>46</v>
      </c>
      <c r="E36" s="121">
        <v>2</v>
      </c>
      <c r="F36" s="106"/>
      <c r="G36" s="107">
        <f t="shared" si="0"/>
        <v>0</v>
      </c>
      <c r="J36" s="6"/>
    </row>
    <row r="37" spans="2:10" s="5" customFormat="1" ht="13" x14ac:dyDescent="0.2">
      <c r="B37" s="183"/>
      <c r="C37" s="126"/>
      <c r="D37" s="127"/>
      <c r="E37" s="121"/>
      <c r="F37" s="110"/>
      <c r="G37" s="107"/>
      <c r="J37" s="6"/>
    </row>
    <row r="38" spans="2:10" s="5" customFormat="1" ht="14" x14ac:dyDescent="0.2">
      <c r="B38" s="183"/>
      <c r="C38" s="125" t="s">
        <v>332</v>
      </c>
      <c r="D38" s="127"/>
      <c r="E38" s="121"/>
      <c r="F38" s="110"/>
      <c r="G38" s="107"/>
      <c r="J38" s="6"/>
    </row>
    <row r="39" spans="2:10" s="5" customFormat="1" ht="28" x14ac:dyDescent="0.2">
      <c r="B39" s="183"/>
      <c r="C39" s="126" t="s">
        <v>331</v>
      </c>
      <c r="D39" s="127" t="s">
        <v>28</v>
      </c>
      <c r="E39" s="121">
        <v>188</v>
      </c>
      <c r="F39" s="106"/>
      <c r="G39" s="107">
        <f t="shared" si="0"/>
        <v>0</v>
      </c>
      <c r="J39" s="6"/>
    </row>
    <row r="40" spans="2:10" s="5" customFormat="1" ht="13" x14ac:dyDescent="0.2">
      <c r="B40" s="183"/>
      <c r="C40" s="126"/>
      <c r="D40" s="127"/>
      <c r="E40" s="121"/>
      <c r="F40" s="110"/>
      <c r="G40" s="107"/>
      <c r="J40" s="6"/>
    </row>
    <row r="41" spans="2:10" s="5" customFormat="1" ht="17" x14ac:dyDescent="0.2">
      <c r="B41" s="213" t="s">
        <v>136</v>
      </c>
      <c r="C41" s="122" t="s">
        <v>183</v>
      </c>
      <c r="D41" s="120"/>
      <c r="E41" s="121"/>
      <c r="F41" s="110"/>
      <c r="G41" s="107"/>
      <c r="J41" s="6"/>
    </row>
    <row r="42" spans="2:10" s="5" customFormat="1" ht="14" x14ac:dyDescent="0.2">
      <c r="B42" s="183" t="s">
        <v>138</v>
      </c>
      <c r="C42" s="125" t="s">
        <v>184</v>
      </c>
      <c r="D42" s="120"/>
      <c r="E42" s="121"/>
      <c r="F42" s="110"/>
      <c r="G42" s="107"/>
      <c r="J42" s="6"/>
    </row>
    <row r="43" spans="2:10" s="5" customFormat="1" ht="28" x14ac:dyDescent="0.2">
      <c r="B43" s="195"/>
      <c r="C43" s="126" t="s">
        <v>185</v>
      </c>
      <c r="D43" s="127"/>
      <c r="E43" s="121"/>
      <c r="F43" s="110"/>
      <c r="G43" s="107"/>
      <c r="J43" s="6"/>
    </row>
    <row r="44" spans="2:10" s="5" customFormat="1" ht="13" x14ac:dyDescent="0.2">
      <c r="B44" s="195"/>
      <c r="C44" s="126"/>
      <c r="D44" s="127"/>
      <c r="E44" s="121"/>
      <c r="F44" s="110"/>
      <c r="G44" s="107"/>
      <c r="J44" s="6"/>
    </row>
    <row r="45" spans="2:10" s="5" customFormat="1" ht="28" x14ac:dyDescent="0.2">
      <c r="B45" s="195"/>
      <c r="C45" s="126" t="s">
        <v>281</v>
      </c>
      <c r="D45" s="127"/>
      <c r="E45" s="121"/>
      <c r="F45" s="110"/>
      <c r="G45" s="107"/>
      <c r="J45" s="6"/>
    </row>
    <row r="46" spans="2:10" s="5" customFormat="1" ht="14" x14ac:dyDescent="0.2">
      <c r="B46" s="195"/>
      <c r="C46" s="126" t="s">
        <v>196</v>
      </c>
      <c r="D46" s="127" t="s">
        <v>28</v>
      </c>
      <c r="E46" s="121">
        <v>10</v>
      </c>
      <c r="F46" s="106"/>
      <c r="G46" s="107">
        <f t="shared" si="0"/>
        <v>0</v>
      </c>
      <c r="J46" s="6"/>
    </row>
    <row r="47" spans="2:10" s="5" customFormat="1" ht="13" x14ac:dyDescent="0.2">
      <c r="B47" s="195"/>
      <c r="C47" s="126"/>
      <c r="D47" s="127"/>
      <c r="E47" s="121"/>
      <c r="F47" s="110"/>
      <c r="G47" s="107"/>
      <c r="J47" s="6"/>
    </row>
    <row r="48" spans="2:10" s="5" customFormat="1" ht="28" x14ac:dyDescent="0.2">
      <c r="B48" s="195"/>
      <c r="C48" s="126" t="s">
        <v>197</v>
      </c>
      <c r="D48" s="127"/>
      <c r="E48" s="121"/>
      <c r="F48" s="110"/>
      <c r="G48" s="107"/>
      <c r="J48" s="6"/>
    </row>
    <row r="49" spans="2:11" s="5" customFormat="1" ht="14" x14ac:dyDescent="0.2">
      <c r="B49" s="195"/>
      <c r="C49" s="126" t="s">
        <v>196</v>
      </c>
      <c r="D49" s="127" t="s">
        <v>28</v>
      </c>
      <c r="E49" s="121">
        <v>225</v>
      </c>
      <c r="F49" s="106"/>
      <c r="G49" s="107">
        <f t="shared" si="0"/>
        <v>0</v>
      </c>
      <c r="J49" s="6"/>
      <c r="K49" s="45"/>
    </row>
    <row r="50" spans="2:11" s="5" customFormat="1" ht="13" x14ac:dyDescent="0.2">
      <c r="B50" s="195"/>
      <c r="C50" s="126"/>
      <c r="D50" s="127"/>
      <c r="E50" s="121"/>
      <c r="F50" s="110"/>
      <c r="G50" s="107"/>
      <c r="J50" s="6"/>
      <c r="K50" s="45"/>
    </row>
    <row r="51" spans="2:11" s="5" customFormat="1" ht="14" x14ac:dyDescent="0.2">
      <c r="B51" s="195"/>
      <c r="C51" s="126" t="s">
        <v>283</v>
      </c>
      <c r="D51" s="127" t="s">
        <v>28</v>
      </c>
      <c r="E51" s="121">
        <v>7.6</v>
      </c>
      <c r="F51" s="106"/>
      <c r="G51" s="107">
        <f t="shared" si="0"/>
        <v>0</v>
      </c>
      <c r="J51" s="6"/>
      <c r="K51" s="45"/>
    </row>
    <row r="52" spans="2:11" s="5" customFormat="1" ht="13" x14ac:dyDescent="0.2">
      <c r="B52" s="195"/>
      <c r="C52" s="126"/>
      <c r="D52" s="127"/>
      <c r="E52" s="121"/>
      <c r="F52" s="110"/>
      <c r="G52" s="107"/>
      <c r="J52" s="6"/>
      <c r="K52" s="45"/>
    </row>
    <row r="53" spans="2:11" s="5" customFormat="1" ht="19.5" customHeight="1" x14ac:dyDescent="0.2">
      <c r="B53" s="213" t="s">
        <v>186</v>
      </c>
      <c r="C53" s="122" t="s">
        <v>187</v>
      </c>
      <c r="D53" s="120"/>
      <c r="E53" s="121"/>
      <c r="F53" s="110"/>
      <c r="G53" s="107"/>
      <c r="J53" s="6"/>
    </row>
    <row r="54" spans="2:11" s="5" customFormat="1" ht="19.5" customHeight="1" x14ac:dyDescent="0.2">
      <c r="B54" s="183" t="s">
        <v>188</v>
      </c>
      <c r="C54" s="125" t="s">
        <v>189</v>
      </c>
      <c r="D54" s="127"/>
      <c r="E54" s="121"/>
      <c r="F54" s="110"/>
      <c r="G54" s="107"/>
      <c r="J54" s="6"/>
    </row>
    <row r="55" spans="2:11" s="5" customFormat="1" ht="42" x14ac:dyDescent="0.2">
      <c r="B55" s="183"/>
      <c r="C55" s="126" t="s">
        <v>333</v>
      </c>
      <c r="D55" s="127" t="s">
        <v>28</v>
      </c>
      <c r="E55" s="121">
        <v>188</v>
      </c>
      <c r="F55" s="106"/>
      <c r="G55" s="107">
        <f t="shared" si="0"/>
        <v>0</v>
      </c>
      <c r="J55" s="6"/>
    </row>
    <row r="56" spans="2:11" s="5" customFormat="1" ht="42" x14ac:dyDescent="0.2">
      <c r="B56" s="195"/>
      <c r="C56" s="126" t="s">
        <v>334</v>
      </c>
      <c r="D56" s="127" t="s">
        <v>28</v>
      </c>
      <c r="E56" s="121">
        <v>15</v>
      </c>
      <c r="F56" s="106"/>
      <c r="G56" s="107">
        <f t="shared" si="0"/>
        <v>0</v>
      </c>
      <c r="J56" s="6"/>
    </row>
    <row r="57" spans="2:11" s="5" customFormat="1" ht="15" customHeight="1" x14ac:dyDescent="0.2">
      <c r="B57" s="195"/>
      <c r="C57" s="126"/>
      <c r="D57" s="120"/>
      <c r="E57" s="121"/>
      <c r="F57" s="110"/>
      <c r="G57" s="107"/>
      <c r="J57" s="6"/>
    </row>
    <row r="58" spans="2:11" s="5" customFormat="1" ht="19.5" customHeight="1" x14ac:dyDescent="0.2">
      <c r="B58" s="213" t="s">
        <v>190</v>
      </c>
      <c r="C58" s="122" t="s">
        <v>191</v>
      </c>
      <c r="D58" s="127"/>
      <c r="E58" s="121"/>
      <c r="F58" s="110"/>
      <c r="G58" s="107"/>
      <c r="J58" s="6"/>
    </row>
    <row r="59" spans="2:11" s="5" customFormat="1" ht="19.5" customHeight="1" x14ac:dyDescent="0.2">
      <c r="B59" s="195" t="s">
        <v>192</v>
      </c>
      <c r="C59" s="126" t="s">
        <v>193</v>
      </c>
      <c r="D59" s="127"/>
      <c r="E59" s="121"/>
      <c r="F59" s="128"/>
      <c r="G59" s="107"/>
      <c r="J59" s="6"/>
    </row>
    <row r="60" spans="2:11" s="5" customFormat="1" ht="42" x14ac:dyDescent="0.2">
      <c r="B60" s="195"/>
      <c r="C60" s="126" t="s">
        <v>194</v>
      </c>
      <c r="D60" s="127" t="s">
        <v>27</v>
      </c>
      <c r="E60" s="121">
        <v>1</v>
      </c>
      <c r="F60" s="106"/>
      <c r="G60" s="107">
        <f t="shared" si="0"/>
        <v>0</v>
      </c>
      <c r="J60" s="6"/>
    </row>
    <row r="61" spans="2:11" s="5" customFormat="1" ht="14.25" customHeight="1" x14ac:dyDescent="0.2">
      <c r="B61" s="195"/>
      <c r="C61" s="126"/>
      <c r="D61" s="120"/>
      <c r="E61" s="121"/>
      <c r="F61" s="110"/>
      <c r="G61" s="107"/>
      <c r="J61" s="6"/>
    </row>
    <row r="62" spans="2:11" ht="17" x14ac:dyDescent="0.2">
      <c r="B62" s="213" t="s">
        <v>204</v>
      </c>
      <c r="C62" s="122" t="s">
        <v>99</v>
      </c>
      <c r="D62" s="104"/>
      <c r="E62" s="105"/>
      <c r="F62" s="110"/>
      <c r="G62" s="107"/>
    </row>
    <row r="63" spans="2:11" x14ac:dyDescent="0.2">
      <c r="B63" s="214" t="s">
        <v>205</v>
      </c>
      <c r="C63" s="129" t="s">
        <v>137</v>
      </c>
      <c r="D63" s="104"/>
      <c r="E63" s="105"/>
      <c r="F63" s="110"/>
      <c r="G63" s="107"/>
    </row>
    <row r="64" spans="2:11" x14ac:dyDescent="0.2">
      <c r="B64" s="184" t="s">
        <v>206</v>
      </c>
      <c r="C64" s="130" t="s">
        <v>100</v>
      </c>
      <c r="D64" s="104"/>
      <c r="E64" s="105"/>
      <c r="F64" s="110"/>
      <c r="G64" s="107"/>
      <c r="K64" s="46"/>
    </row>
    <row r="65" spans="2:10" ht="28" x14ac:dyDescent="0.2">
      <c r="B65" s="108" t="s">
        <v>207</v>
      </c>
      <c r="C65" s="103" t="s">
        <v>279</v>
      </c>
      <c r="D65" s="104" t="s">
        <v>29</v>
      </c>
      <c r="E65" s="105">
        <v>5.5</v>
      </c>
      <c r="F65" s="106"/>
      <c r="G65" s="107">
        <f t="shared" si="0"/>
        <v>0</v>
      </c>
    </row>
    <row r="66" spans="2:10" ht="14.25" customHeight="1" x14ac:dyDescent="0.2">
      <c r="B66" s="108"/>
      <c r="C66" s="103"/>
      <c r="D66" s="104"/>
      <c r="E66" s="105"/>
      <c r="F66" s="110"/>
      <c r="G66" s="107"/>
    </row>
    <row r="67" spans="2:10" x14ac:dyDescent="0.2">
      <c r="B67" s="184" t="s">
        <v>208</v>
      </c>
      <c r="C67" s="130" t="s">
        <v>88</v>
      </c>
      <c r="D67" s="104"/>
      <c r="E67" s="105"/>
      <c r="F67" s="110"/>
      <c r="G67" s="107"/>
    </row>
    <row r="68" spans="2:10" ht="21.75" customHeight="1" x14ac:dyDescent="0.2">
      <c r="B68" s="108" t="s">
        <v>209</v>
      </c>
      <c r="C68" s="103" t="s">
        <v>265</v>
      </c>
      <c r="D68" s="104" t="s">
        <v>29</v>
      </c>
      <c r="E68" s="105">
        <v>4.2</v>
      </c>
      <c r="F68" s="106"/>
      <c r="G68" s="107">
        <f t="shared" si="0"/>
        <v>0</v>
      </c>
      <c r="J68" s="14"/>
    </row>
    <row r="69" spans="2:10" x14ac:dyDescent="0.2">
      <c r="B69" s="108"/>
      <c r="C69" s="103"/>
      <c r="D69" s="104"/>
      <c r="E69" s="105"/>
      <c r="F69" s="110"/>
      <c r="G69" s="107"/>
    </row>
    <row r="70" spans="2:10" x14ac:dyDescent="0.2">
      <c r="B70" s="214" t="s">
        <v>210</v>
      </c>
      <c r="C70" s="129" t="s">
        <v>92</v>
      </c>
      <c r="D70" s="104"/>
      <c r="E70" s="105"/>
      <c r="F70" s="110"/>
      <c r="G70" s="107"/>
    </row>
    <row r="71" spans="2:10" ht="28" x14ac:dyDescent="0.2">
      <c r="B71" s="156" t="s">
        <v>211</v>
      </c>
      <c r="C71" s="129" t="s">
        <v>139</v>
      </c>
      <c r="D71" s="104"/>
      <c r="E71" s="105"/>
      <c r="F71" s="110"/>
      <c r="G71" s="107"/>
    </row>
    <row r="72" spans="2:10" ht="28" x14ac:dyDescent="0.2">
      <c r="B72" s="131" t="s">
        <v>212</v>
      </c>
      <c r="C72" s="130" t="s">
        <v>30</v>
      </c>
      <c r="D72" s="104"/>
      <c r="E72" s="105"/>
      <c r="F72" s="110"/>
      <c r="G72" s="107"/>
    </row>
    <row r="73" spans="2:10" ht="28" x14ac:dyDescent="0.2">
      <c r="B73" s="103" t="s">
        <v>217</v>
      </c>
      <c r="C73" s="103" t="s">
        <v>233</v>
      </c>
      <c r="D73" s="104"/>
      <c r="E73" s="105"/>
      <c r="F73" s="110"/>
      <c r="G73" s="107"/>
      <c r="J73" s="47"/>
    </row>
    <row r="74" spans="2:10" ht="18.75" customHeight="1" x14ac:dyDescent="0.2">
      <c r="B74" s="108"/>
      <c r="C74" s="103" t="s">
        <v>31</v>
      </c>
      <c r="D74" s="104" t="s">
        <v>29</v>
      </c>
      <c r="E74" s="105">
        <v>1.1000000000000001</v>
      </c>
      <c r="F74" s="106"/>
      <c r="G74" s="107">
        <f t="shared" si="0"/>
        <v>0</v>
      </c>
    </row>
    <row r="75" spans="2:10" ht="18.75" customHeight="1" x14ac:dyDescent="0.2">
      <c r="B75" s="108"/>
      <c r="C75" s="103"/>
      <c r="D75" s="104"/>
      <c r="E75" s="105"/>
      <c r="F75" s="110"/>
      <c r="G75" s="107"/>
    </row>
    <row r="76" spans="2:10" ht="30" x14ac:dyDescent="0.2">
      <c r="B76" s="131" t="s">
        <v>389</v>
      </c>
      <c r="C76" s="130" t="s">
        <v>218</v>
      </c>
      <c r="D76" s="104"/>
      <c r="E76" s="105"/>
      <c r="F76" s="110"/>
      <c r="G76" s="107"/>
    </row>
    <row r="77" spans="2:10" ht="28" x14ac:dyDescent="0.2">
      <c r="B77" s="131" t="s">
        <v>390</v>
      </c>
      <c r="C77" s="130" t="s">
        <v>260</v>
      </c>
      <c r="D77" s="104"/>
      <c r="E77" s="105"/>
      <c r="F77" s="110"/>
      <c r="G77" s="107"/>
    </row>
    <row r="78" spans="2:10" ht="28" x14ac:dyDescent="0.2">
      <c r="B78" s="108"/>
      <c r="C78" s="103" t="s">
        <v>261</v>
      </c>
      <c r="D78" s="104"/>
      <c r="E78" s="105"/>
      <c r="F78" s="110"/>
      <c r="G78" s="107"/>
    </row>
    <row r="79" spans="2:10" ht="18.75" customHeight="1" x14ac:dyDescent="0.2">
      <c r="B79" s="108"/>
      <c r="C79" s="103" t="s">
        <v>262</v>
      </c>
      <c r="D79" s="104" t="s">
        <v>28</v>
      </c>
      <c r="E79" s="105">
        <v>9</v>
      </c>
      <c r="F79" s="106"/>
      <c r="G79" s="107">
        <f t="shared" si="0"/>
        <v>0</v>
      </c>
    </row>
    <row r="80" spans="2:10" x14ac:dyDescent="0.2">
      <c r="B80" s="108"/>
      <c r="C80" s="103"/>
      <c r="D80" s="104"/>
      <c r="E80" s="105"/>
      <c r="F80" s="110"/>
      <c r="G80" s="107"/>
    </row>
    <row r="81" spans="2:11" ht="20.25" customHeight="1" x14ac:dyDescent="0.2">
      <c r="B81" s="184" t="s">
        <v>344</v>
      </c>
      <c r="C81" s="131" t="s">
        <v>101</v>
      </c>
      <c r="D81" s="104"/>
      <c r="E81" s="105"/>
      <c r="F81" s="110"/>
      <c r="G81" s="107"/>
      <c r="J81" s="47"/>
    </row>
    <row r="82" spans="2:11" ht="20.25" customHeight="1" x14ac:dyDescent="0.2">
      <c r="B82" s="108" t="s">
        <v>345</v>
      </c>
      <c r="C82" s="103" t="s">
        <v>198</v>
      </c>
      <c r="D82" s="104"/>
      <c r="E82" s="105"/>
      <c r="F82" s="110"/>
      <c r="G82" s="107"/>
      <c r="J82" s="47"/>
    </row>
    <row r="83" spans="2:11" ht="20.25" customHeight="1" x14ac:dyDescent="0.2">
      <c r="B83" s="108"/>
      <c r="C83" s="103" t="s">
        <v>32</v>
      </c>
      <c r="D83" s="104" t="s">
        <v>29</v>
      </c>
      <c r="E83" s="105">
        <v>10.5</v>
      </c>
      <c r="F83" s="106"/>
      <c r="G83" s="107">
        <f t="shared" si="0"/>
        <v>0</v>
      </c>
      <c r="J83" s="47"/>
    </row>
    <row r="84" spans="2:11" ht="20.25" customHeight="1" x14ac:dyDescent="0.2">
      <c r="B84" s="108"/>
      <c r="C84" s="103" t="s">
        <v>33</v>
      </c>
      <c r="D84" s="104" t="s">
        <v>34</v>
      </c>
      <c r="E84" s="105">
        <v>315</v>
      </c>
      <c r="F84" s="106"/>
      <c r="G84" s="107">
        <f t="shared" si="0"/>
        <v>0</v>
      </c>
      <c r="J84" s="47"/>
    </row>
    <row r="85" spans="2:11" x14ac:dyDescent="0.2">
      <c r="B85" s="108"/>
      <c r="C85" s="103"/>
      <c r="D85" s="104"/>
      <c r="E85" s="105"/>
      <c r="F85" s="110"/>
      <c r="G85" s="107"/>
      <c r="J85" s="47"/>
    </row>
    <row r="86" spans="2:11" ht="20.25" customHeight="1" x14ac:dyDescent="0.2">
      <c r="B86" s="184" t="s">
        <v>346</v>
      </c>
      <c r="C86" s="131" t="s">
        <v>391</v>
      </c>
      <c r="D86" s="104"/>
      <c r="E86" s="105"/>
      <c r="F86" s="110"/>
      <c r="G86" s="107"/>
      <c r="J86" s="47"/>
    </row>
    <row r="87" spans="2:11" ht="20.25" customHeight="1" x14ac:dyDescent="0.2">
      <c r="B87" s="184"/>
      <c r="C87" s="103" t="s">
        <v>284</v>
      </c>
      <c r="D87" s="104" t="s">
        <v>28</v>
      </c>
      <c r="E87" s="105">
        <v>9.5</v>
      </c>
      <c r="F87" s="106"/>
      <c r="G87" s="107">
        <f t="shared" si="0"/>
        <v>0</v>
      </c>
      <c r="J87" s="47"/>
    </row>
    <row r="88" spans="2:11" x14ac:dyDescent="0.2">
      <c r="B88" s="184"/>
      <c r="C88" s="103"/>
      <c r="D88" s="104"/>
      <c r="E88" s="105"/>
      <c r="F88" s="110"/>
      <c r="G88" s="107"/>
      <c r="J88" s="47"/>
    </row>
    <row r="89" spans="2:11" ht="28" x14ac:dyDescent="0.2">
      <c r="B89" s="156" t="s">
        <v>219</v>
      </c>
      <c r="C89" s="129" t="s">
        <v>36</v>
      </c>
      <c r="D89" s="104"/>
      <c r="E89" s="105"/>
      <c r="F89" s="110"/>
      <c r="G89" s="107"/>
      <c r="I89" s="30"/>
    </row>
    <row r="90" spans="2:11" x14ac:dyDescent="0.2">
      <c r="B90" s="184" t="s">
        <v>220</v>
      </c>
      <c r="C90" s="130" t="s">
        <v>343</v>
      </c>
      <c r="D90" s="104"/>
      <c r="E90" s="105"/>
      <c r="F90" s="110"/>
      <c r="G90" s="107"/>
      <c r="I90" s="24"/>
      <c r="J90" s="23"/>
    </row>
    <row r="91" spans="2:11" x14ac:dyDescent="0.2">
      <c r="B91" s="108"/>
      <c r="C91" s="103" t="s">
        <v>32</v>
      </c>
      <c r="D91" s="104" t="s">
        <v>29</v>
      </c>
      <c r="E91" s="105">
        <v>0.7</v>
      </c>
      <c r="F91" s="106"/>
      <c r="G91" s="107">
        <f t="shared" ref="G91:G151" si="1">+E91*F91</f>
        <v>0</v>
      </c>
      <c r="I91" s="48"/>
      <c r="J91" s="14"/>
      <c r="K91" s="17"/>
    </row>
    <row r="92" spans="2:11" x14ac:dyDescent="0.2">
      <c r="B92" s="108"/>
      <c r="C92" s="103" t="s">
        <v>33</v>
      </c>
      <c r="D92" s="104" t="s">
        <v>34</v>
      </c>
      <c r="E92" s="105">
        <v>63</v>
      </c>
      <c r="F92" s="106"/>
      <c r="G92" s="107">
        <f t="shared" si="1"/>
        <v>0</v>
      </c>
      <c r="I92" s="18"/>
    </row>
    <row r="93" spans="2:11" x14ac:dyDescent="0.2">
      <c r="B93" s="108"/>
      <c r="C93" s="103" t="s">
        <v>35</v>
      </c>
      <c r="D93" s="104" t="s">
        <v>28</v>
      </c>
      <c r="E93" s="105">
        <v>9</v>
      </c>
      <c r="F93" s="106"/>
      <c r="G93" s="107">
        <f t="shared" si="1"/>
        <v>0</v>
      </c>
      <c r="I93" s="48"/>
      <c r="J93" s="14"/>
    </row>
    <row r="94" spans="2:11" ht="15.75" customHeight="1" x14ac:dyDescent="0.2">
      <c r="B94" s="108"/>
      <c r="C94" s="103"/>
      <c r="D94" s="104"/>
      <c r="E94" s="105"/>
      <c r="F94" s="110"/>
      <c r="G94" s="107"/>
      <c r="I94" s="39"/>
    </row>
    <row r="95" spans="2:11" x14ac:dyDescent="0.2">
      <c r="B95" s="184" t="s">
        <v>221</v>
      </c>
      <c r="C95" s="130" t="s">
        <v>103</v>
      </c>
      <c r="D95" s="104"/>
      <c r="E95" s="105"/>
      <c r="F95" s="110"/>
      <c r="G95" s="107"/>
    </row>
    <row r="96" spans="2:11" x14ac:dyDescent="0.2">
      <c r="B96" s="108"/>
      <c r="C96" s="103" t="s">
        <v>32</v>
      </c>
      <c r="D96" s="104" t="s">
        <v>29</v>
      </c>
      <c r="E96" s="105">
        <v>0.1</v>
      </c>
      <c r="F96" s="106"/>
      <c r="G96" s="107">
        <f t="shared" si="1"/>
        <v>0</v>
      </c>
      <c r="J96" s="47"/>
      <c r="K96" s="46"/>
    </row>
    <row r="97" spans="2:11" x14ac:dyDescent="0.2">
      <c r="B97" s="108"/>
      <c r="C97" s="103" t="s">
        <v>33</v>
      </c>
      <c r="D97" s="104" t="s">
        <v>34</v>
      </c>
      <c r="E97" s="105">
        <v>9</v>
      </c>
      <c r="F97" s="106"/>
      <c r="G97" s="107">
        <f t="shared" si="1"/>
        <v>0</v>
      </c>
    </row>
    <row r="98" spans="2:11" x14ac:dyDescent="0.2">
      <c r="B98" s="108"/>
      <c r="C98" s="103" t="s">
        <v>35</v>
      </c>
      <c r="D98" s="104" t="s">
        <v>28</v>
      </c>
      <c r="E98" s="105">
        <v>1</v>
      </c>
      <c r="F98" s="106"/>
      <c r="G98" s="107">
        <f t="shared" si="1"/>
        <v>0</v>
      </c>
      <c r="J98" s="47"/>
    </row>
    <row r="99" spans="2:11" x14ac:dyDescent="0.2">
      <c r="B99" s="108"/>
      <c r="C99" s="103"/>
      <c r="D99" s="104"/>
      <c r="E99" s="105"/>
      <c r="F99" s="110"/>
      <c r="G99" s="107"/>
      <c r="J99" s="14"/>
    </row>
    <row r="100" spans="2:11" x14ac:dyDescent="0.2">
      <c r="B100" s="184" t="s">
        <v>222</v>
      </c>
      <c r="C100" s="130" t="s">
        <v>102</v>
      </c>
      <c r="D100" s="104"/>
      <c r="E100" s="105"/>
      <c r="F100" s="110"/>
      <c r="G100" s="107"/>
    </row>
    <row r="101" spans="2:11" x14ac:dyDescent="0.2">
      <c r="B101" s="108"/>
      <c r="C101" s="103" t="s">
        <v>32</v>
      </c>
      <c r="D101" s="104" t="s">
        <v>29</v>
      </c>
      <c r="E101" s="105">
        <v>0.6</v>
      </c>
      <c r="F101" s="106"/>
      <c r="G101" s="107">
        <f t="shared" si="1"/>
        <v>0</v>
      </c>
      <c r="J101" s="14"/>
      <c r="K101" s="20"/>
    </row>
    <row r="102" spans="2:11" x14ac:dyDescent="0.2">
      <c r="B102" s="108"/>
      <c r="C102" s="103" t="s">
        <v>33</v>
      </c>
      <c r="D102" s="104" t="s">
        <v>34</v>
      </c>
      <c r="E102" s="105">
        <v>54</v>
      </c>
      <c r="F102" s="106"/>
      <c r="G102" s="107">
        <f t="shared" si="1"/>
        <v>0</v>
      </c>
    </row>
    <row r="103" spans="2:11" x14ac:dyDescent="0.2">
      <c r="B103" s="108"/>
      <c r="C103" s="103" t="s">
        <v>35</v>
      </c>
      <c r="D103" s="104" t="s">
        <v>28</v>
      </c>
      <c r="E103" s="105">
        <v>11</v>
      </c>
      <c r="F103" s="106"/>
      <c r="G103" s="107">
        <f t="shared" si="1"/>
        <v>0</v>
      </c>
    </row>
    <row r="104" spans="2:11" x14ac:dyDescent="0.2">
      <c r="B104" s="108"/>
      <c r="C104" s="109"/>
      <c r="D104" s="104"/>
      <c r="E104" s="105"/>
      <c r="F104" s="110"/>
      <c r="G104" s="107"/>
      <c r="J104" s="14"/>
    </row>
    <row r="105" spans="2:11" ht="23.25" customHeight="1" x14ac:dyDescent="0.2">
      <c r="B105" s="184" t="s">
        <v>223</v>
      </c>
      <c r="C105" s="132" t="s">
        <v>339</v>
      </c>
      <c r="D105" s="133"/>
      <c r="E105" s="134"/>
      <c r="F105" s="110"/>
      <c r="G105" s="107"/>
    </row>
    <row r="106" spans="2:11" x14ac:dyDescent="0.2">
      <c r="B106" s="108"/>
      <c r="C106" s="103" t="s">
        <v>32</v>
      </c>
      <c r="D106" s="104" t="s">
        <v>29</v>
      </c>
      <c r="E106" s="105">
        <v>1.3</v>
      </c>
      <c r="F106" s="106"/>
      <c r="G106" s="107">
        <f t="shared" si="1"/>
        <v>0</v>
      </c>
      <c r="J106" s="14"/>
    </row>
    <row r="107" spans="2:11" x14ac:dyDescent="0.2">
      <c r="B107" s="108"/>
      <c r="C107" s="103" t="s">
        <v>37</v>
      </c>
      <c r="D107" s="104" t="s">
        <v>34</v>
      </c>
      <c r="E107" s="105">
        <v>117</v>
      </c>
      <c r="F107" s="106"/>
      <c r="G107" s="107">
        <f t="shared" si="1"/>
        <v>0</v>
      </c>
      <c r="J107" s="14"/>
    </row>
    <row r="108" spans="2:11" x14ac:dyDescent="0.2">
      <c r="B108" s="108"/>
      <c r="C108" s="103" t="s">
        <v>35</v>
      </c>
      <c r="D108" s="104" t="s">
        <v>28</v>
      </c>
      <c r="E108" s="105">
        <v>17</v>
      </c>
      <c r="F108" s="106"/>
      <c r="G108" s="107">
        <f t="shared" si="1"/>
        <v>0</v>
      </c>
    </row>
    <row r="109" spans="2:11" x14ac:dyDescent="0.2">
      <c r="B109" s="108"/>
      <c r="C109" s="109"/>
      <c r="D109" s="104"/>
      <c r="E109" s="105"/>
      <c r="F109" s="110"/>
      <c r="G109" s="107"/>
    </row>
    <row r="110" spans="2:11" x14ac:dyDescent="0.2">
      <c r="B110" s="184" t="s">
        <v>224</v>
      </c>
      <c r="C110" s="132" t="s">
        <v>104</v>
      </c>
      <c r="D110" s="104"/>
      <c r="E110" s="105"/>
      <c r="F110" s="110"/>
      <c r="G110" s="107"/>
    </row>
    <row r="111" spans="2:11" x14ac:dyDescent="0.2">
      <c r="B111" s="108"/>
      <c r="C111" s="103" t="s">
        <v>32</v>
      </c>
      <c r="D111" s="104" t="s">
        <v>29</v>
      </c>
      <c r="E111" s="105">
        <v>2.2999999999999998</v>
      </c>
      <c r="F111" s="106"/>
      <c r="G111" s="107">
        <f t="shared" si="1"/>
        <v>0</v>
      </c>
      <c r="J111" s="1"/>
    </row>
    <row r="112" spans="2:11" x14ac:dyDescent="0.2">
      <c r="B112" s="108"/>
      <c r="C112" s="103" t="s">
        <v>37</v>
      </c>
      <c r="D112" s="104" t="s">
        <v>34</v>
      </c>
      <c r="E112" s="105">
        <v>138</v>
      </c>
      <c r="F112" s="106"/>
      <c r="G112" s="107">
        <f t="shared" si="1"/>
        <v>0</v>
      </c>
      <c r="J112" s="15"/>
    </row>
    <row r="113" spans="2:13" x14ac:dyDescent="0.2">
      <c r="B113" s="108"/>
      <c r="C113" s="103" t="s">
        <v>35</v>
      </c>
      <c r="D113" s="104" t="s">
        <v>28</v>
      </c>
      <c r="E113" s="105">
        <v>20</v>
      </c>
      <c r="F113" s="106"/>
      <c r="G113" s="107">
        <f t="shared" si="1"/>
        <v>0</v>
      </c>
    </row>
    <row r="114" spans="2:13" x14ac:dyDescent="0.2">
      <c r="B114" s="108"/>
      <c r="C114" s="103"/>
      <c r="D114" s="104"/>
      <c r="E114" s="105"/>
      <c r="F114" s="110"/>
      <c r="G114" s="107"/>
    </row>
    <row r="115" spans="2:13" x14ac:dyDescent="0.2">
      <c r="B115" s="214" t="s">
        <v>347</v>
      </c>
      <c r="C115" s="129" t="s">
        <v>38</v>
      </c>
      <c r="D115" s="104"/>
      <c r="E115" s="105"/>
      <c r="F115" s="110"/>
      <c r="G115" s="107"/>
    </row>
    <row r="116" spans="2:13" x14ac:dyDescent="0.2">
      <c r="B116" s="184" t="s">
        <v>392</v>
      </c>
      <c r="C116" s="131" t="s">
        <v>280</v>
      </c>
      <c r="D116" s="104"/>
      <c r="E116" s="105"/>
      <c r="F116" s="110"/>
      <c r="G116" s="107"/>
      <c r="I116" s="22"/>
      <c r="J116" s="14"/>
    </row>
    <row r="117" spans="2:13" x14ac:dyDescent="0.2">
      <c r="B117" s="108" t="s">
        <v>348</v>
      </c>
      <c r="C117" s="103" t="s">
        <v>238</v>
      </c>
      <c r="D117" s="104"/>
      <c r="E117" s="105"/>
      <c r="F117" s="110"/>
      <c r="G117" s="107"/>
      <c r="I117" s="22"/>
      <c r="J117" s="14"/>
    </row>
    <row r="118" spans="2:13" x14ac:dyDescent="0.2">
      <c r="B118" s="108"/>
      <c r="C118" s="103" t="s">
        <v>89</v>
      </c>
      <c r="D118" s="104" t="s">
        <v>28</v>
      </c>
      <c r="E118" s="121">
        <v>5</v>
      </c>
      <c r="F118" s="106"/>
      <c r="G118" s="107">
        <f t="shared" si="1"/>
        <v>0</v>
      </c>
      <c r="I118" s="22"/>
      <c r="J118" s="14"/>
      <c r="L118" s="17"/>
      <c r="M118" s="17"/>
    </row>
    <row r="119" spans="2:13" ht="28" x14ac:dyDescent="0.2">
      <c r="B119" s="108"/>
      <c r="C119" s="103" t="s">
        <v>245</v>
      </c>
      <c r="D119" s="104" t="s">
        <v>28</v>
      </c>
      <c r="E119" s="121">
        <v>10</v>
      </c>
      <c r="F119" s="106"/>
      <c r="G119" s="107">
        <f t="shared" si="1"/>
        <v>0</v>
      </c>
      <c r="J119" s="14"/>
    </row>
    <row r="120" spans="2:13" ht="28" x14ac:dyDescent="0.2">
      <c r="B120" s="108"/>
      <c r="C120" s="103" t="s">
        <v>388</v>
      </c>
      <c r="D120" s="104" t="s">
        <v>28</v>
      </c>
      <c r="E120" s="121">
        <v>15</v>
      </c>
      <c r="F120" s="106"/>
      <c r="G120" s="107">
        <f t="shared" si="1"/>
        <v>0</v>
      </c>
      <c r="J120" s="14"/>
    </row>
    <row r="121" spans="2:13" x14ac:dyDescent="0.2">
      <c r="B121" s="108"/>
      <c r="C121" s="103"/>
      <c r="D121" s="104"/>
      <c r="E121" s="121"/>
      <c r="F121" s="110"/>
      <c r="G121" s="107"/>
      <c r="J121" s="14"/>
    </row>
    <row r="122" spans="2:13" x14ac:dyDescent="0.2">
      <c r="B122" s="108" t="s">
        <v>349</v>
      </c>
      <c r="C122" s="103" t="s">
        <v>239</v>
      </c>
      <c r="D122" s="104"/>
      <c r="E122" s="121"/>
      <c r="F122" s="110"/>
      <c r="G122" s="107"/>
      <c r="I122" s="22"/>
      <c r="J122" s="14"/>
    </row>
    <row r="123" spans="2:13" x14ac:dyDescent="0.2">
      <c r="B123" s="108"/>
      <c r="C123" s="103" t="s">
        <v>240</v>
      </c>
      <c r="D123" s="104" t="s">
        <v>28</v>
      </c>
      <c r="E123" s="121">
        <v>231</v>
      </c>
      <c r="F123" s="106"/>
      <c r="G123" s="107">
        <f t="shared" si="1"/>
        <v>0</v>
      </c>
      <c r="K123" s="2"/>
      <c r="L123" s="21"/>
      <c r="M123" s="21"/>
    </row>
    <row r="124" spans="2:13" ht="15" customHeight="1" x14ac:dyDescent="0.2">
      <c r="B124" s="108"/>
      <c r="C124" s="103"/>
      <c r="D124" s="104"/>
      <c r="E124" s="121"/>
      <c r="F124" s="110"/>
      <c r="G124" s="107"/>
      <c r="I124" s="10"/>
      <c r="J124" s="14"/>
    </row>
    <row r="125" spans="2:13" x14ac:dyDescent="0.2">
      <c r="B125" s="184" t="s">
        <v>350</v>
      </c>
      <c r="C125" s="131" t="s">
        <v>39</v>
      </c>
      <c r="D125" s="104" t="s">
        <v>17</v>
      </c>
      <c r="E125" s="105"/>
      <c r="F125" s="110"/>
      <c r="G125" s="107"/>
      <c r="I125" s="22"/>
      <c r="L125" s="2"/>
      <c r="M125" s="2"/>
    </row>
    <row r="126" spans="2:13" ht="16.5" customHeight="1" x14ac:dyDescent="0.2">
      <c r="B126" s="184" t="s">
        <v>351</v>
      </c>
      <c r="C126" s="131" t="s">
        <v>90</v>
      </c>
      <c r="D126" s="104"/>
      <c r="E126" s="105"/>
      <c r="F126" s="110"/>
      <c r="G126" s="107"/>
      <c r="I126" s="10"/>
      <c r="L126" s="2"/>
      <c r="M126" s="2"/>
    </row>
    <row r="127" spans="2:13" ht="18" customHeight="1" x14ac:dyDescent="0.2">
      <c r="B127" s="108" t="s">
        <v>352</v>
      </c>
      <c r="C127" s="103" t="s">
        <v>105</v>
      </c>
      <c r="D127" s="104" t="s">
        <v>28</v>
      </c>
      <c r="E127" s="105">
        <v>465</v>
      </c>
      <c r="F127" s="106"/>
      <c r="G127" s="107">
        <f t="shared" si="1"/>
        <v>0</v>
      </c>
      <c r="I127" s="10"/>
      <c r="L127" s="2"/>
      <c r="M127" s="2"/>
    </row>
    <row r="128" spans="2:13" x14ac:dyDescent="0.2">
      <c r="B128" s="108"/>
      <c r="C128" s="103"/>
      <c r="D128" s="104"/>
      <c r="E128" s="105"/>
      <c r="F128" s="110"/>
      <c r="G128" s="107"/>
      <c r="I128" s="41"/>
      <c r="L128" s="2"/>
      <c r="M128" s="2"/>
    </row>
    <row r="129" spans="2:13" x14ac:dyDescent="0.2">
      <c r="B129" s="184" t="s">
        <v>353</v>
      </c>
      <c r="C129" s="131" t="s">
        <v>91</v>
      </c>
      <c r="D129" s="104"/>
      <c r="E129" s="105"/>
      <c r="F129" s="110"/>
      <c r="G129" s="107"/>
      <c r="L129" s="2"/>
      <c r="M129" s="2"/>
    </row>
    <row r="130" spans="2:13" ht="30.75" customHeight="1" x14ac:dyDescent="0.2">
      <c r="B130" s="108" t="s">
        <v>354</v>
      </c>
      <c r="C130" s="103" t="s">
        <v>106</v>
      </c>
      <c r="D130" s="104" t="s">
        <v>28</v>
      </c>
      <c r="E130" s="105">
        <v>5</v>
      </c>
      <c r="F130" s="106"/>
      <c r="G130" s="107">
        <f t="shared" si="1"/>
        <v>0</v>
      </c>
      <c r="L130" s="2"/>
      <c r="M130" s="2"/>
    </row>
    <row r="131" spans="2:13" x14ac:dyDescent="0.2">
      <c r="B131" s="108"/>
      <c r="C131" s="103"/>
      <c r="D131" s="104"/>
      <c r="E131" s="105"/>
      <c r="F131" s="110"/>
      <c r="G131" s="107"/>
      <c r="L131" s="2"/>
      <c r="M131" s="2"/>
    </row>
    <row r="132" spans="2:13" x14ac:dyDescent="0.2">
      <c r="B132" s="184" t="s">
        <v>355</v>
      </c>
      <c r="C132" s="131" t="s">
        <v>282</v>
      </c>
      <c r="D132" s="104"/>
      <c r="E132" s="105"/>
      <c r="F132" s="110"/>
      <c r="G132" s="107"/>
      <c r="L132" s="2"/>
      <c r="M132" s="2"/>
    </row>
    <row r="133" spans="2:13" ht="33" customHeight="1" x14ac:dyDescent="0.2">
      <c r="B133" s="108" t="s">
        <v>356</v>
      </c>
      <c r="C133" s="103" t="s">
        <v>199</v>
      </c>
      <c r="D133" s="104" t="s">
        <v>94</v>
      </c>
      <c r="E133" s="105">
        <v>1</v>
      </c>
      <c r="F133" s="106"/>
      <c r="G133" s="107">
        <f t="shared" si="1"/>
        <v>0</v>
      </c>
      <c r="L133" s="2"/>
      <c r="M133" s="2"/>
    </row>
    <row r="134" spans="2:13" ht="84" x14ac:dyDescent="0.2">
      <c r="B134" s="108" t="s">
        <v>357</v>
      </c>
      <c r="C134" s="103" t="s">
        <v>200</v>
      </c>
      <c r="D134" s="104" t="s">
        <v>94</v>
      </c>
      <c r="E134" s="121">
        <v>1</v>
      </c>
      <c r="F134" s="106"/>
      <c r="G134" s="107">
        <f t="shared" si="1"/>
        <v>0</v>
      </c>
      <c r="L134" s="2"/>
      <c r="M134" s="2"/>
    </row>
    <row r="135" spans="2:13" x14ac:dyDescent="0.2">
      <c r="B135" s="108"/>
      <c r="C135" s="103"/>
      <c r="D135" s="104"/>
      <c r="E135" s="121"/>
      <c r="F135" s="110"/>
      <c r="G135" s="107"/>
      <c r="L135" s="2"/>
      <c r="M135" s="2"/>
    </row>
    <row r="136" spans="2:13" x14ac:dyDescent="0.2">
      <c r="B136" s="214" t="s">
        <v>358</v>
      </c>
      <c r="C136" s="129" t="s">
        <v>338</v>
      </c>
      <c r="D136" s="104"/>
      <c r="E136" s="121"/>
      <c r="F136" s="110"/>
      <c r="G136" s="107"/>
      <c r="L136" s="2"/>
      <c r="M136" s="2"/>
    </row>
    <row r="137" spans="2:13" ht="28" x14ac:dyDescent="0.2">
      <c r="B137" s="108" t="s">
        <v>394</v>
      </c>
      <c r="C137" s="103" t="s">
        <v>393</v>
      </c>
      <c r="D137" s="104" t="s">
        <v>28</v>
      </c>
      <c r="E137" s="121">
        <v>6</v>
      </c>
      <c r="F137" s="106"/>
      <c r="G137" s="107">
        <f t="shared" si="1"/>
        <v>0</v>
      </c>
      <c r="L137" s="2"/>
      <c r="M137" s="2"/>
    </row>
    <row r="138" spans="2:13" x14ac:dyDescent="0.2">
      <c r="B138" s="108"/>
      <c r="C138" s="103"/>
      <c r="D138" s="104"/>
      <c r="E138" s="121"/>
      <c r="F138" s="110"/>
      <c r="G138" s="107"/>
      <c r="L138" s="2"/>
      <c r="M138" s="2"/>
    </row>
    <row r="139" spans="2:13" ht="17" x14ac:dyDescent="0.2">
      <c r="B139" s="213" t="s">
        <v>213</v>
      </c>
      <c r="C139" s="122" t="s">
        <v>41</v>
      </c>
      <c r="D139" s="104"/>
      <c r="E139" s="105"/>
      <c r="F139" s="110"/>
      <c r="G139" s="107"/>
    </row>
    <row r="140" spans="2:13" x14ac:dyDescent="0.2">
      <c r="B140" s="184" t="s">
        <v>214</v>
      </c>
      <c r="C140" s="131" t="s">
        <v>42</v>
      </c>
      <c r="D140" s="104"/>
      <c r="E140" s="105"/>
      <c r="F140" s="110"/>
      <c r="G140" s="107"/>
    </row>
    <row r="141" spans="2:13" ht="27.75" customHeight="1" x14ac:dyDescent="0.2">
      <c r="B141" s="108" t="s">
        <v>359</v>
      </c>
      <c r="C141" s="103" t="s">
        <v>225</v>
      </c>
      <c r="D141" s="104"/>
      <c r="E141" s="105"/>
      <c r="F141" s="110"/>
      <c r="G141" s="107"/>
      <c r="J141" s="40"/>
    </row>
    <row r="142" spans="2:13" x14ac:dyDescent="0.2">
      <c r="B142" s="108" t="s">
        <v>360</v>
      </c>
      <c r="C142" s="103" t="s">
        <v>43</v>
      </c>
      <c r="D142" s="104" t="s">
        <v>28</v>
      </c>
      <c r="E142" s="105">
        <v>330</v>
      </c>
      <c r="F142" s="106"/>
      <c r="G142" s="107">
        <f t="shared" si="1"/>
        <v>0</v>
      </c>
      <c r="I142" s="19"/>
      <c r="J142" s="24"/>
    </row>
    <row r="143" spans="2:13" ht="19.5" customHeight="1" x14ac:dyDescent="0.2">
      <c r="B143" s="108" t="s">
        <v>361</v>
      </c>
      <c r="C143" s="103" t="s">
        <v>107</v>
      </c>
      <c r="D143" s="104" t="s">
        <v>28</v>
      </c>
      <c r="E143" s="105">
        <v>18</v>
      </c>
      <c r="F143" s="106"/>
      <c r="G143" s="107">
        <f t="shared" si="1"/>
        <v>0</v>
      </c>
      <c r="I143" s="18"/>
      <c r="J143" s="39"/>
    </row>
    <row r="144" spans="2:13" x14ac:dyDescent="0.2">
      <c r="B144" s="108" t="s">
        <v>362</v>
      </c>
      <c r="C144" s="103" t="s">
        <v>287</v>
      </c>
      <c r="D144" s="104" t="s">
        <v>28</v>
      </c>
      <c r="E144" s="105">
        <v>21</v>
      </c>
      <c r="F144" s="106"/>
      <c r="G144" s="107">
        <f t="shared" si="1"/>
        <v>0</v>
      </c>
      <c r="I144" s="24"/>
      <c r="J144" s="24"/>
    </row>
    <row r="145" spans="2:12" x14ac:dyDescent="0.2">
      <c r="B145" s="108" t="s">
        <v>363</v>
      </c>
      <c r="C145" s="103" t="s">
        <v>286</v>
      </c>
      <c r="D145" s="104" t="s">
        <v>28</v>
      </c>
      <c r="E145" s="105">
        <f>E56</f>
        <v>15</v>
      </c>
      <c r="F145" s="106"/>
      <c r="G145" s="107">
        <f t="shared" si="1"/>
        <v>0</v>
      </c>
      <c r="I145" s="24"/>
      <c r="J145" s="1"/>
    </row>
    <row r="146" spans="2:12" x14ac:dyDescent="0.2">
      <c r="B146" s="108"/>
      <c r="C146" s="103" t="s">
        <v>44</v>
      </c>
      <c r="D146" s="104" t="s">
        <v>40</v>
      </c>
      <c r="E146" s="105">
        <v>35</v>
      </c>
      <c r="F146" s="106"/>
      <c r="G146" s="107">
        <f t="shared" si="1"/>
        <v>0</v>
      </c>
      <c r="J146" s="21"/>
    </row>
    <row r="147" spans="2:12" ht="12.75" customHeight="1" x14ac:dyDescent="0.2">
      <c r="B147" s="184"/>
      <c r="C147" s="103"/>
      <c r="D147" s="104"/>
      <c r="E147" s="105"/>
      <c r="F147" s="110"/>
      <c r="G147" s="107"/>
      <c r="J147" s="1"/>
    </row>
    <row r="148" spans="2:12" x14ac:dyDescent="0.2">
      <c r="B148" s="184" t="s">
        <v>364</v>
      </c>
      <c r="C148" s="131" t="s">
        <v>45</v>
      </c>
      <c r="D148" s="104"/>
      <c r="E148" s="105"/>
      <c r="F148" s="110"/>
      <c r="G148" s="107"/>
      <c r="I148" s="16"/>
      <c r="J148" s="16"/>
    </row>
    <row r="149" spans="2:12" ht="31.5" customHeight="1" x14ac:dyDescent="0.2">
      <c r="B149" s="108"/>
      <c r="C149" s="103" t="s">
        <v>226</v>
      </c>
      <c r="D149" s="104"/>
      <c r="E149" s="105"/>
      <c r="F149" s="110"/>
      <c r="G149" s="107"/>
      <c r="J149" s="1"/>
      <c r="K149" s="20"/>
    </row>
    <row r="150" spans="2:12" ht="32.25" customHeight="1" x14ac:dyDescent="0.2">
      <c r="B150" s="108"/>
      <c r="C150" s="103" t="s">
        <v>201</v>
      </c>
      <c r="D150" s="104" t="s">
        <v>28</v>
      </c>
      <c r="E150" s="105">
        <v>85</v>
      </c>
      <c r="F150" s="106"/>
      <c r="G150" s="107">
        <f t="shared" si="1"/>
        <v>0</v>
      </c>
      <c r="J150" s="1"/>
    </row>
    <row r="151" spans="2:12" ht="42" x14ac:dyDescent="0.2">
      <c r="B151" s="108"/>
      <c r="C151" s="103" t="s">
        <v>285</v>
      </c>
      <c r="D151" s="104" t="s">
        <v>28</v>
      </c>
      <c r="E151" s="105">
        <v>142</v>
      </c>
      <c r="F151" s="106"/>
      <c r="G151" s="107">
        <f t="shared" si="1"/>
        <v>0</v>
      </c>
      <c r="J151" s="1"/>
    </row>
    <row r="152" spans="2:12" ht="16.5" customHeight="1" thickBot="1" x14ac:dyDescent="0.25">
      <c r="B152" s="108"/>
      <c r="C152" s="103"/>
      <c r="D152" s="104"/>
      <c r="E152" s="105"/>
      <c r="F152" s="110"/>
      <c r="G152" s="107"/>
      <c r="K152" s="21"/>
      <c r="L152" s="21"/>
    </row>
    <row r="153" spans="2:12" s="7" customFormat="1" ht="19" thickBot="1" x14ac:dyDescent="0.25">
      <c r="B153" s="252"/>
      <c r="C153" s="253" t="s">
        <v>47</v>
      </c>
      <c r="D153" s="253"/>
      <c r="E153" s="253"/>
      <c r="F153" s="254"/>
      <c r="G153" s="118">
        <f>SUM(G22:G152)</f>
        <v>0</v>
      </c>
      <c r="J153" s="8"/>
    </row>
    <row r="154" spans="2:12" s="7" customFormat="1" ht="15" customHeight="1" thickBot="1" x14ac:dyDescent="0.25">
      <c r="B154" s="255"/>
      <c r="C154" s="255"/>
      <c r="D154" s="255"/>
      <c r="E154" s="255"/>
      <c r="F154" s="255"/>
      <c r="G154" s="255"/>
      <c r="J154" s="8"/>
    </row>
    <row r="155" spans="2:12" ht="17" thickBot="1" x14ac:dyDescent="0.25">
      <c r="B155" s="96" t="s">
        <v>48</v>
      </c>
      <c r="C155" s="256" t="s">
        <v>227</v>
      </c>
      <c r="D155" s="257"/>
      <c r="E155" s="257"/>
      <c r="F155" s="257"/>
      <c r="G155" s="258">
        <f>ROUND(E155*F155,0)</f>
        <v>0</v>
      </c>
    </row>
    <row r="156" spans="2:12" x14ac:dyDescent="0.2">
      <c r="B156" s="199"/>
      <c r="C156" s="135"/>
      <c r="D156" s="136"/>
      <c r="E156" s="137"/>
      <c r="F156" s="138"/>
      <c r="G156" s="101"/>
    </row>
    <row r="157" spans="2:12" ht="17" x14ac:dyDescent="0.2">
      <c r="B157" s="213" t="s">
        <v>421</v>
      </c>
      <c r="C157" s="122" t="s">
        <v>228</v>
      </c>
      <c r="D157" s="139"/>
      <c r="E157" s="140"/>
      <c r="F157" s="141"/>
      <c r="G157" s="200"/>
      <c r="J157" s="15"/>
    </row>
    <row r="158" spans="2:12" ht="28" x14ac:dyDescent="0.2">
      <c r="B158" s="108" t="s">
        <v>395</v>
      </c>
      <c r="C158" s="103" t="s">
        <v>424</v>
      </c>
      <c r="D158" s="104" t="s">
        <v>27</v>
      </c>
      <c r="E158" s="142">
        <v>1</v>
      </c>
      <c r="F158" s="106"/>
      <c r="G158" s="107">
        <f>+E158*F158</f>
        <v>0</v>
      </c>
    </row>
    <row r="159" spans="2:12" x14ac:dyDescent="0.2">
      <c r="B159" s="108"/>
      <c r="C159" s="103"/>
      <c r="D159" s="104"/>
      <c r="E159" s="143"/>
      <c r="F159" s="110"/>
      <c r="G159" s="107"/>
    </row>
    <row r="160" spans="2:12" ht="17" x14ac:dyDescent="0.2">
      <c r="B160" s="213" t="s">
        <v>49</v>
      </c>
      <c r="C160" s="122" t="s">
        <v>108</v>
      </c>
      <c r="D160" s="139"/>
      <c r="E160" s="105"/>
      <c r="F160" s="110"/>
      <c r="G160" s="107"/>
    </row>
    <row r="161" spans="2:11" x14ac:dyDescent="0.2">
      <c r="B161" s="184" t="s">
        <v>215</v>
      </c>
      <c r="C161" s="112" t="s">
        <v>203</v>
      </c>
      <c r="D161" s="139"/>
      <c r="E161" s="105"/>
      <c r="F161" s="110"/>
      <c r="G161" s="107"/>
    </row>
    <row r="162" spans="2:11" ht="42" x14ac:dyDescent="0.2">
      <c r="B162" s="108"/>
      <c r="C162" s="109" t="s">
        <v>425</v>
      </c>
      <c r="D162" s="104" t="s">
        <v>28</v>
      </c>
      <c r="E162" s="121">
        <v>188</v>
      </c>
      <c r="F162" s="106"/>
      <c r="G162" s="107">
        <f t="shared" ref="G162" si="2">+E162*F162</f>
        <v>0</v>
      </c>
      <c r="I162" s="10"/>
      <c r="K162" s="21"/>
    </row>
    <row r="163" spans="2:11" ht="17" thickBot="1" x14ac:dyDescent="0.25">
      <c r="B163" s="108"/>
      <c r="C163" s="109"/>
      <c r="D163" s="104"/>
      <c r="E163" s="105"/>
      <c r="F163" s="110"/>
      <c r="G163" s="107"/>
      <c r="I163" s="10"/>
      <c r="K163" s="21"/>
    </row>
    <row r="164" spans="2:11" s="7" customFormat="1" ht="19" thickBot="1" x14ac:dyDescent="0.25">
      <c r="B164" s="252"/>
      <c r="C164" s="253" t="s">
        <v>50</v>
      </c>
      <c r="D164" s="253"/>
      <c r="E164" s="253"/>
      <c r="F164" s="254"/>
      <c r="G164" s="118">
        <f>SUM(G156:G163)</f>
        <v>0</v>
      </c>
      <c r="J164" s="8"/>
    </row>
    <row r="165" spans="2:11" s="7" customFormat="1" ht="14.25" customHeight="1" thickBot="1" x14ac:dyDescent="0.25">
      <c r="B165" s="255"/>
      <c r="C165" s="255"/>
      <c r="D165" s="255"/>
      <c r="E165" s="255"/>
      <c r="F165" s="255"/>
      <c r="G165" s="255"/>
      <c r="J165" s="8"/>
    </row>
    <row r="166" spans="2:11" ht="17" thickBot="1" x14ac:dyDescent="0.25">
      <c r="B166" s="96" t="s">
        <v>51</v>
      </c>
      <c r="C166" s="256" t="s">
        <v>52</v>
      </c>
      <c r="D166" s="257"/>
      <c r="E166" s="257"/>
      <c r="F166" s="257"/>
      <c r="G166" s="258">
        <f>ROUND(E166*F166,0)</f>
        <v>0</v>
      </c>
    </row>
    <row r="167" spans="2:11" s="3" customFormat="1" ht="21" x14ac:dyDescent="0.2">
      <c r="B167" s="180"/>
      <c r="C167" s="181"/>
      <c r="D167" s="136"/>
      <c r="E167" s="182"/>
      <c r="F167" s="138"/>
      <c r="G167" s="101"/>
      <c r="J167" s="4"/>
    </row>
    <row r="168" spans="2:11" ht="17" x14ac:dyDescent="0.2">
      <c r="B168" s="213" t="s">
        <v>93</v>
      </c>
      <c r="C168" s="122" t="s">
        <v>298</v>
      </c>
      <c r="D168" s="104"/>
      <c r="E168" s="105"/>
      <c r="F168" s="110"/>
      <c r="G168" s="107"/>
    </row>
    <row r="169" spans="2:11" x14ac:dyDescent="0.2">
      <c r="B169" s="184" t="s">
        <v>53</v>
      </c>
      <c r="C169" s="131" t="s">
        <v>382</v>
      </c>
      <c r="D169" s="104"/>
      <c r="E169" s="105"/>
      <c r="F169" s="110"/>
      <c r="G169" s="107"/>
      <c r="I169" s="51"/>
    </row>
    <row r="170" spans="2:11" x14ac:dyDescent="0.2">
      <c r="B170" s="108" t="s">
        <v>383</v>
      </c>
      <c r="C170" s="103" t="s">
        <v>289</v>
      </c>
      <c r="D170" s="104"/>
      <c r="E170" s="105"/>
      <c r="F170" s="110"/>
      <c r="G170" s="107"/>
    </row>
    <row r="171" spans="2:11" x14ac:dyDescent="0.2">
      <c r="B171" s="184"/>
      <c r="C171" s="103" t="s">
        <v>290</v>
      </c>
      <c r="D171" s="104" t="s">
        <v>46</v>
      </c>
      <c r="E171" s="105">
        <v>3</v>
      </c>
      <c r="F171" s="106"/>
      <c r="G171" s="107">
        <f>+E171*F171</f>
        <v>0</v>
      </c>
    </row>
    <row r="172" spans="2:11" x14ac:dyDescent="0.2">
      <c r="B172" s="184"/>
      <c r="C172" s="103" t="s">
        <v>296</v>
      </c>
      <c r="D172" s="104" t="s">
        <v>46</v>
      </c>
      <c r="E172" s="105">
        <v>4</v>
      </c>
      <c r="F172" s="106"/>
      <c r="G172" s="107">
        <f t="shared" ref="G172:G235" si="3">+E172*F172</f>
        <v>0</v>
      </c>
    </row>
    <row r="173" spans="2:11" x14ac:dyDescent="0.2">
      <c r="B173" s="108"/>
      <c r="C173" s="103" t="s">
        <v>291</v>
      </c>
      <c r="D173" s="104" t="s">
        <v>46</v>
      </c>
      <c r="E173" s="105">
        <v>9</v>
      </c>
      <c r="F173" s="106"/>
      <c r="G173" s="107">
        <f t="shared" si="3"/>
        <v>0</v>
      </c>
      <c r="J173" s="1"/>
    </row>
    <row r="174" spans="2:11" x14ac:dyDescent="0.2">
      <c r="B174" s="108"/>
      <c r="C174" s="103" t="s">
        <v>292</v>
      </c>
      <c r="D174" s="104" t="s">
        <v>46</v>
      </c>
      <c r="E174" s="105">
        <v>2</v>
      </c>
      <c r="F174" s="106"/>
      <c r="G174" s="107">
        <f t="shared" si="3"/>
        <v>0</v>
      </c>
      <c r="J174" s="1"/>
    </row>
    <row r="175" spans="2:11" x14ac:dyDescent="0.2">
      <c r="B175" s="108"/>
      <c r="C175" s="103" t="s">
        <v>293</v>
      </c>
      <c r="D175" s="104" t="s">
        <v>46</v>
      </c>
      <c r="E175" s="105">
        <v>6</v>
      </c>
      <c r="F175" s="106"/>
      <c r="G175" s="107">
        <f t="shared" si="3"/>
        <v>0</v>
      </c>
      <c r="J175" s="1"/>
    </row>
    <row r="176" spans="2:11" x14ac:dyDescent="0.2">
      <c r="B176" s="108"/>
      <c r="C176" s="103" t="s">
        <v>294</v>
      </c>
      <c r="D176" s="104" t="s">
        <v>46</v>
      </c>
      <c r="E176" s="105">
        <v>6</v>
      </c>
      <c r="F176" s="106"/>
      <c r="G176" s="107">
        <f t="shared" si="3"/>
        <v>0</v>
      </c>
      <c r="J176" s="1"/>
    </row>
    <row r="177" spans="2:10" x14ac:dyDescent="0.2">
      <c r="B177" s="108"/>
      <c r="C177" s="103" t="s">
        <v>295</v>
      </c>
      <c r="D177" s="104" t="s">
        <v>46</v>
      </c>
      <c r="E177" s="105">
        <v>2</v>
      </c>
      <c r="F177" s="106"/>
      <c r="G177" s="107">
        <f t="shared" si="3"/>
        <v>0</v>
      </c>
      <c r="J177" s="1"/>
    </row>
    <row r="178" spans="2:10" x14ac:dyDescent="0.2">
      <c r="B178" s="108"/>
      <c r="C178" s="103" t="s">
        <v>297</v>
      </c>
      <c r="D178" s="104" t="s">
        <v>46</v>
      </c>
      <c r="E178" s="105">
        <v>2</v>
      </c>
      <c r="F178" s="106"/>
      <c r="G178" s="107">
        <f t="shared" si="3"/>
        <v>0</v>
      </c>
      <c r="J178" s="1"/>
    </row>
    <row r="179" spans="2:10" x14ac:dyDescent="0.2">
      <c r="B179" s="108"/>
      <c r="C179" s="103" t="s">
        <v>306</v>
      </c>
      <c r="D179" s="104" t="s">
        <v>46</v>
      </c>
      <c r="E179" s="105">
        <v>2</v>
      </c>
      <c r="F179" s="106"/>
      <c r="G179" s="107">
        <f t="shared" si="3"/>
        <v>0</v>
      </c>
      <c r="J179" s="1"/>
    </row>
    <row r="180" spans="2:10" x14ac:dyDescent="0.2">
      <c r="B180" s="108"/>
      <c r="C180" s="103"/>
      <c r="D180" s="104"/>
      <c r="E180" s="105"/>
      <c r="F180" s="110"/>
      <c r="G180" s="107"/>
      <c r="J180" s="1"/>
    </row>
    <row r="181" spans="2:10" x14ac:dyDescent="0.2">
      <c r="B181" s="184" t="s">
        <v>252</v>
      </c>
      <c r="C181" s="131" t="s">
        <v>384</v>
      </c>
      <c r="D181" s="104"/>
      <c r="E181" s="105"/>
      <c r="F181" s="110"/>
      <c r="G181" s="107"/>
      <c r="I181" s="51"/>
      <c r="J181" s="1"/>
    </row>
    <row r="182" spans="2:10" x14ac:dyDescent="0.2">
      <c r="B182" s="108"/>
      <c r="C182" s="103" t="s">
        <v>299</v>
      </c>
      <c r="D182" s="104"/>
      <c r="E182" s="105"/>
      <c r="F182" s="110"/>
      <c r="G182" s="107"/>
      <c r="J182" s="1"/>
    </row>
    <row r="183" spans="2:10" x14ac:dyDescent="0.2">
      <c r="B183" s="108"/>
      <c r="C183" s="103" t="s">
        <v>300</v>
      </c>
      <c r="D183" s="104" t="s">
        <v>46</v>
      </c>
      <c r="E183" s="105">
        <v>2</v>
      </c>
      <c r="F183" s="106"/>
      <c r="G183" s="107">
        <f t="shared" si="3"/>
        <v>0</v>
      </c>
      <c r="I183" s="10"/>
      <c r="J183" s="1"/>
    </row>
    <row r="184" spans="2:10" x14ac:dyDescent="0.2">
      <c r="B184" s="108"/>
      <c r="C184" s="103"/>
      <c r="D184" s="104"/>
      <c r="E184" s="105"/>
      <c r="F184" s="110"/>
      <c r="G184" s="107"/>
      <c r="J184" s="1"/>
    </row>
    <row r="185" spans="2:10" ht="17" x14ac:dyDescent="0.2">
      <c r="B185" s="213" t="s">
        <v>216</v>
      </c>
      <c r="C185" s="122" t="s">
        <v>109</v>
      </c>
      <c r="D185" s="104"/>
      <c r="E185" s="105"/>
      <c r="F185" s="110"/>
      <c r="G185" s="107"/>
      <c r="I185" s="51"/>
    </row>
    <row r="186" spans="2:10" ht="42" x14ac:dyDescent="0.2">
      <c r="B186" s="108"/>
      <c r="C186" s="103" t="s">
        <v>303</v>
      </c>
      <c r="D186" s="104"/>
      <c r="E186" s="105"/>
      <c r="F186" s="110"/>
      <c r="G186" s="107"/>
    </row>
    <row r="187" spans="2:10" x14ac:dyDescent="0.2">
      <c r="B187" s="108" t="s">
        <v>54</v>
      </c>
      <c r="C187" s="131" t="s">
        <v>301</v>
      </c>
      <c r="D187" s="104"/>
      <c r="E187" s="105"/>
      <c r="F187" s="110"/>
      <c r="G187" s="107"/>
      <c r="I187" s="30"/>
    </row>
    <row r="188" spans="2:10" x14ac:dyDescent="0.2">
      <c r="B188" s="108" t="s">
        <v>253</v>
      </c>
      <c r="C188" s="103" t="s">
        <v>302</v>
      </c>
      <c r="D188" s="104"/>
      <c r="E188" s="105"/>
      <c r="F188" s="110"/>
      <c r="G188" s="107"/>
    </row>
    <row r="189" spans="2:10" x14ac:dyDescent="0.2">
      <c r="B189" s="108"/>
      <c r="C189" s="103" t="s">
        <v>307</v>
      </c>
      <c r="D189" s="104" t="s">
        <v>46</v>
      </c>
      <c r="E189" s="105">
        <v>1</v>
      </c>
      <c r="F189" s="106"/>
      <c r="G189" s="107">
        <f t="shared" si="3"/>
        <v>0</v>
      </c>
    </row>
    <row r="190" spans="2:10" x14ac:dyDescent="0.2">
      <c r="B190" s="108"/>
      <c r="C190" s="103"/>
      <c r="D190" s="104"/>
      <c r="E190" s="105"/>
      <c r="F190" s="110"/>
      <c r="G190" s="107"/>
    </row>
    <row r="191" spans="2:10" x14ac:dyDescent="0.2">
      <c r="B191" s="108" t="s">
        <v>264</v>
      </c>
      <c r="C191" s="131" t="s">
        <v>305</v>
      </c>
      <c r="D191" s="104"/>
      <c r="E191" s="105"/>
      <c r="F191" s="110"/>
      <c r="G191" s="107"/>
    </row>
    <row r="192" spans="2:10" x14ac:dyDescent="0.2">
      <c r="B192" s="108"/>
      <c r="C192" s="103" t="s">
        <v>308</v>
      </c>
      <c r="D192" s="104" t="s">
        <v>46</v>
      </c>
      <c r="E192" s="105">
        <v>2</v>
      </c>
      <c r="F192" s="106"/>
      <c r="G192" s="107">
        <f t="shared" si="3"/>
        <v>0</v>
      </c>
    </row>
    <row r="193" spans="2:9" x14ac:dyDescent="0.2">
      <c r="B193" s="108"/>
      <c r="C193" s="103"/>
      <c r="D193" s="104"/>
      <c r="E193" s="105"/>
      <c r="F193" s="110"/>
      <c r="G193" s="107"/>
    </row>
    <row r="194" spans="2:9" ht="17" x14ac:dyDescent="0.2">
      <c r="B194" s="213" t="s">
        <v>385</v>
      </c>
      <c r="C194" s="122" t="s">
        <v>386</v>
      </c>
      <c r="D194" s="104"/>
      <c r="E194" s="105"/>
      <c r="F194" s="110"/>
      <c r="G194" s="107"/>
      <c r="I194" s="51"/>
    </row>
    <row r="195" spans="2:9" ht="42" x14ac:dyDescent="0.2">
      <c r="B195" s="108"/>
      <c r="C195" s="103" t="s">
        <v>426</v>
      </c>
      <c r="D195" s="104"/>
      <c r="E195" s="105"/>
      <c r="F195" s="110"/>
      <c r="G195" s="107"/>
    </row>
    <row r="196" spans="2:9" x14ac:dyDescent="0.2">
      <c r="B196" s="217" t="s">
        <v>387</v>
      </c>
      <c r="C196" s="131" t="s">
        <v>304</v>
      </c>
      <c r="D196" s="104"/>
      <c r="E196" s="105"/>
      <c r="F196" s="110"/>
      <c r="G196" s="107"/>
    </row>
    <row r="197" spans="2:9" x14ac:dyDescent="0.2">
      <c r="B197" s="108"/>
      <c r="C197" s="103" t="s">
        <v>263</v>
      </c>
      <c r="D197" s="104" t="s">
        <v>46</v>
      </c>
      <c r="E197" s="105">
        <v>17</v>
      </c>
      <c r="F197" s="106"/>
      <c r="G197" s="107">
        <f t="shared" si="3"/>
        <v>0</v>
      </c>
    </row>
    <row r="198" spans="2:9" x14ac:dyDescent="0.2">
      <c r="B198" s="108"/>
      <c r="C198" s="103" t="s">
        <v>254</v>
      </c>
      <c r="D198" s="104" t="s">
        <v>46</v>
      </c>
      <c r="E198" s="105">
        <v>7</v>
      </c>
      <c r="F198" s="106"/>
      <c r="G198" s="107">
        <f t="shared" si="3"/>
        <v>0</v>
      </c>
    </row>
    <row r="199" spans="2:9" x14ac:dyDescent="0.2">
      <c r="B199" s="108"/>
      <c r="C199" s="103"/>
      <c r="D199" s="104"/>
      <c r="E199" s="105"/>
      <c r="F199" s="110"/>
      <c r="G199" s="107"/>
    </row>
    <row r="200" spans="2:9" ht="17" x14ac:dyDescent="0.2">
      <c r="B200" s="213" t="s">
        <v>241</v>
      </c>
      <c r="C200" s="122" t="s">
        <v>309</v>
      </c>
      <c r="D200" s="104"/>
      <c r="E200" s="105"/>
      <c r="F200" s="110"/>
      <c r="G200" s="107"/>
    </row>
    <row r="201" spans="2:9" x14ac:dyDescent="0.2">
      <c r="B201" s="184" t="s">
        <v>396</v>
      </c>
      <c r="C201" s="131" t="s">
        <v>310</v>
      </c>
      <c r="D201" s="104"/>
      <c r="E201" s="105"/>
      <c r="F201" s="110"/>
      <c r="G201" s="107"/>
      <c r="I201" s="51"/>
    </row>
    <row r="202" spans="2:9" x14ac:dyDescent="0.2">
      <c r="B202" s="108"/>
      <c r="C202" s="103" t="s">
        <v>311</v>
      </c>
      <c r="D202" s="104"/>
      <c r="E202" s="105"/>
      <c r="F202" s="110"/>
      <c r="G202" s="107"/>
    </row>
    <row r="203" spans="2:9" x14ac:dyDescent="0.2">
      <c r="B203" s="108"/>
      <c r="C203" s="103" t="s">
        <v>312</v>
      </c>
      <c r="D203" s="104" t="s">
        <v>46</v>
      </c>
      <c r="E203" s="105">
        <v>3</v>
      </c>
      <c r="F203" s="106"/>
      <c r="G203" s="107">
        <f t="shared" si="3"/>
        <v>0</v>
      </c>
    </row>
    <row r="204" spans="2:9" x14ac:dyDescent="0.2">
      <c r="B204" s="108"/>
      <c r="C204" s="103" t="s">
        <v>313</v>
      </c>
      <c r="D204" s="104" t="s">
        <v>46</v>
      </c>
      <c r="E204" s="105">
        <v>4</v>
      </c>
      <c r="F204" s="106"/>
      <c r="G204" s="107">
        <f t="shared" si="3"/>
        <v>0</v>
      </c>
    </row>
    <row r="205" spans="2:9" x14ac:dyDescent="0.2">
      <c r="B205" s="108"/>
      <c r="C205" s="103" t="s">
        <v>314</v>
      </c>
      <c r="D205" s="104" t="s">
        <v>46</v>
      </c>
      <c r="E205" s="105">
        <v>9</v>
      </c>
      <c r="F205" s="106"/>
      <c r="G205" s="107">
        <f t="shared" si="3"/>
        <v>0</v>
      </c>
    </row>
    <row r="206" spans="2:9" x14ac:dyDescent="0.2">
      <c r="B206" s="108"/>
      <c r="C206" s="103" t="s">
        <v>315</v>
      </c>
      <c r="D206" s="104" t="s">
        <v>46</v>
      </c>
      <c r="E206" s="105">
        <v>2</v>
      </c>
      <c r="F206" s="106"/>
      <c r="G206" s="107">
        <f t="shared" si="3"/>
        <v>0</v>
      </c>
    </row>
    <row r="207" spans="2:9" x14ac:dyDescent="0.2">
      <c r="B207" s="108"/>
      <c r="C207" s="103" t="s">
        <v>316</v>
      </c>
      <c r="D207" s="104" t="s">
        <v>46</v>
      </c>
      <c r="E207" s="105">
        <v>6</v>
      </c>
      <c r="F207" s="106"/>
      <c r="G207" s="107">
        <f t="shared" si="3"/>
        <v>0</v>
      </c>
    </row>
    <row r="208" spans="2:9" x14ac:dyDescent="0.2">
      <c r="B208" s="108"/>
      <c r="C208" s="103" t="s">
        <v>317</v>
      </c>
      <c r="D208" s="104" t="s">
        <v>46</v>
      </c>
      <c r="E208" s="105">
        <v>6</v>
      </c>
      <c r="F208" s="106"/>
      <c r="G208" s="107">
        <f t="shared" si="3"/>
        <v>0</v>
      </c>
    </row>
    <row r="209" spans="2:13" x14ac:dyDescent="0.2">
      <c r="B209" s="108"/>
      <c r="C209" s="103" t="s">
        <v>318</v>
      </c>
      <c r="D209" s="104" t="s">
        <v>46</v>
      </c>
      <c r="E209" s="105">
        <v>2</v>
      </c>
      <c r="F209" s="106"/>
      <c r="G209" s="107">
        <f t="shared" si="3"/>
        <v>0</v>
      </c>
    </row>
    <row r="210" spans="2:13" x14ac:dyDescent="0.2">
      <c r="B210" s="108"/>
      <c r="C210" s="103" t="s">
        <v>319</v>
      </c>
      <c r="D210" s="104" t="s">
        <v>46</v>
      </c>
      <c r="E210" s="105">
        <v>2</v>
      </c>
      <c r="F210" s="106"/>
      <c r="G210" s="107">
        <f t="shared" si="3"/>
        <v>0</v>
      </c>
    </row>
    <row r="211" spans="2:13" x14ac:dyDescent="0.2">
      <c r="B211" s="108"/>
      <c r="C211" s="103"/>
      <c r="D211" s="104"/>
      <c r="E211" s="105"/>
      <c r="F211" s="110"/>
      <c r="G211" s="107"/>
    </row>
    <row r="212" spans="2:13" ht="17" x14ac:dyDescent="0.2">
      <c r="B212" s="213" t="s">
        <v>365</v>
      </c>
      <c r="C212" s="122" t="s">
        <v>335</v>
      </c>
      <c r="D212" s="104"/>
      <c r="E212" s="105"/>
      <c r="F212" s="110"/>
      <c r="G212" s="107"/>
    </row>
    <row r="213" spans="2:13" x14ac:dyDescent="0.2">
      <c r="B213" s="218" t="s">
        <v>397</v>
      </c>
      <c r="C213" s="103" t="s">
        <v>336</v>
      </c>
      <c r="D213" s="104"/>
      <c r="E213" s="105"/>
      <c r="F213" s="110"/>
      <c r="G213" s="107"/>
    </row>
    <row r="214" spans="2:13" x14ac:dyDescent="0.2">
      <c r="B214" s="108"/>
      <c r="C214" s="144" t="s">
        <v>337</v>
      </c>
      <c r="D214" s="104" t="s">
        <v>40</v>
      </c>
      <c r="E214" s="105">
        <v>8</v>
      </c>
      <c r="F214" s="106"/>
      <c r="G214" s="107">
        <f t="shared" si="3"/>
        <v>0</v>
      </c>
    </row>
    <row r="215" spans="2:13" x14ac:dyDescent="0.2">
      <c r="B215" s="108"/>
      <c r="C215" s="103"/>
      <c r="D215" s="104"/>
      <c r="E215" s="105"/>
      <c r="F215" s="110"/>
      <c r="G215" s="107"/>
    </row>
    <row r="216" spans="2:13" ht="17" x14ac:dyDescent="0.2">
      <c r="B216" s="213" t="s">
        <v>55</v>
      </c>
      <c r="C216" s="122" t="s">
        <v>56</v>
      </c>
      <c r="D216" s="104"/>
      <c r="E216" s="105"/>
      <c r="F216" s="110"/>
      <c r="G216" s="107"/>
    </row>
    <row r="217" spans="2:13" x14ac:dyDescent="0.2">
      <c r="B217" s="184" t="s">
        <v>366</v>
      </c>
      <c r="C217" s="131" t="s">
        <v>57</v>
      </c>
      <c r="D217" s="104"/>
      <c r="E217" s="105"/>
      <c r="F217" s="110"/>
      <c r="G217" s="107"/>
    </row>
    <row r="218" spans="2:13" ht="28" x14ac:dyDescent="0.2">
      <c r="B218" s="108" t="s">
        <v>367</v>
      </c>
      <c r="C218" s="109" t="s">
        <v>202</v>
      </c>
      <c r="D218" s="145"/>
      <c r="E218" s="105"/>
      <c r="F218" s="110"/>
      <c r="G218" s="107"/>
    </row>
    <row r="219" spans="2:13" ht="42" x14ac:dyDescent="0.2">
      <c r="B219" s="108"/>
      <c r="C219" s="103" t="s">
        <v>58</v>
      </c>
      <c r="D219" s="104" t="s">
        <v>28</v>
      </c>
      <c r="E219" s="121">
        <v>1150</v>
      </c>
      <c r="F219" s="106"/>
      <c r="G219" s="107">
        <f t="shared" si="3"/>
        <v>0</v>
      </c>
      <c r="J219" s="1"/>
    </row>
    <row r="220" spans="2:13" x14ac:dyDescent="0.2">
      <c r="B220" s="108"/>
      <c r="C220" s="103"/>
      <c r="D220" s="104"/>
      <c r="E220" s="121"/>
      <c r="F220" s="110"/>
      <c r="G220" s="107"/>
    </row>
    <row r="221" spans="2:13" ht="28" x14ac:dyDescent="0.2">
      <c r="B221" s="108"/>
      <c r="C221" s="109" t="s">
        <v>110</v>
      </c>
      <c r="D221" s="104"/>
      <c r="E221" s="121"/>
      <c r="F221" s="110"/>
      <c r="G221" s="107"/>
    </row>
    <row r="222" spans="2:13" ht="42" x14ac:dyDescent="0.2">
      <c r="B222" s="108"/>
      <c r="C222" s="146" t="s">
        <v>111</v>
      </c>
      <c r="D222" s="104" t="s">
        <v>28</v>
      </c>
      <c r="E222" s="121">
        <v>31</v>
      </c>
      <c r="F222" s="106"/>
      <c r="G222" s="107">
        <f t="shared" si="3"/>
        <v>0</v>
      </c>
      <c r="L222" s="21"/>
      <c r="M222" s="20"/>
    </row>
    <row r="223" spans="2:13" x14ac:dyDescent="0.2">
      <c r="B223" s="108"/>
      <c r="C223" s="109"/>
      <c r="D223" s="104"/>
      <c r="E223" s="121"/>
      <c r="F223" s="110"/>
      <c r="G223" s="107"/>
    </row>
    <row r="224" spans="2:13" ht="28" x14ac:dyDescent="0.2">
      <c r="B224" s="108" t="s">
        <v>368</v>
      </c>
      <c r="C224" s="109" t="s">
        <v>229</v>
      </c>
      <c r="D224" s="104"/>
      <c r="E224" s="121"/>
      <c r="F224" s="110"/>
      <c r="G224" s="107"/>
    </row>
    <row r="225" spans="2:12" ht="28" x14ac:dyDescent="0.2">
      <c r="B225" s="108"/>
      <c r="C225" s="109" t="s">
        <v>60</v>
      </c>
      <c r="D225" s="104" t="s">
        <v>28</v>
      </c>
      <c r="E225" s="121">
        <f>E162</f>
        <v>188</v>
      </c>
      <c r="F225" s="106"/>
      <c r="G225" s="107">
        <f t="shared" si="3"/>
        <v>0</v>
      </c>
      <c r="I225" s="10"/>
    </row>
    <row r="226" spans="2:12" x14ac:dyDescent="0.2">
      <c r="B226" s="108"/>
      <c r="C226" s="109"/>
      <c r="D226" s="104"/>
      <c r="E226" s="121"/>
      <c r="F226" s="110"/>
      <c r="G226" s="107"/>
      <c r="I226" s="10"/>
    </row>
    <row r="227" spans="2:12" ht="28" x14ac:dyDescent="0.2">
      <c r="B227" s="108"/>
      <c r="C227" s="109" t="s">
        <v>330</v>
      </c>
      <c r="D227" s="104"/>
      <c r="E227" s="121"/>
      <c r="F227" s="110"/>
      <c r="G227" s="107"/>
      <c r="I227" s="10"/>
    </row>
    <row r="228" spans="2:12" ht="42" x14ac:dyDescent="0.2">
      <c r="B228" s="108"/>
      <c r="C228" s="109" t="s">
        <v>111</v>
      </c>
      <c r="D228" s="104" t="s">
        <v>28</v>
      </c>
      <c r="E228" s="121">
        <v>185</v>
      </c>
      <c r="F228" s="106"/>
      <c r="G228" s="107">
        <f t="shared" si="3"/>
        <v>0</v>
      </c>
      <c r="I228" s="10"/>
    </row>
    <row r="229" spans="2:12" x14ac:dyDescent="0.2">
      <c r="B229" s="108"/>
      <c r="C229" s="109"/>
      <c r="D229" s="104"/>
      <c r="E229" s="121"/>
      <c r="F229" s="110"/>
      <c r="G229" s="107"/>
      <c r="I229" s="10"/>
    </row>
    <row r="230" spans="2:12" ht="28" x14ac:dyDescent="0.2">
      <c r="B230" s="108" t="s">
        <v>369</v>
      </c>
      <c r="C230" s="109" t="s">
        <v>231</v>
      </c>
      <c r="D230" s="147"/>
      <c r="E230" s="121"/>
      <c r="F230" s="110"/>
      <c r="G230" s="107"/>
      <c r="I230" s="10"/>
    </row>
    <row r="231" spans="2:12" ht="56" x14ac:dyDescent="0.2">
      <c r="B231" s="108"/>
      <c r="C231" s="109" t="s">
        <v>230</v>
      </c>
      <c r="D231" s="147" t="s">
        <v>28</v>
      </c>
      <c r="E231" s="121">
        <v>93</v>
      </c>
      <c r="F231" s="106"/>
      <c r="G231" s="107">
        <f t="shared" si="3"/>
        <v>0</v>
      </c>
      <c r="I231" s="10"/>
      <c r="J231" s="15"/>
    </row>
    <row r="232" spans="2:12" x14ac:dyDescent="0.2">
      <c r="B232" s="108"/>
      <c r="C232" s="103"/>
      <c r="D232" s="104"/>
      <c r="E232" s="121"/>
      <c r="F232" s="110"/>
      <c r="G232" s="107"/>
    </row>
    <row r="233" spans="2:12" x14ac:dyDescent="0.2">
      <c r="B233" s="184" t="s">
        <v>370</v>
      </c>
      <c r="C233" s="131" t="s">
        <v>59</v>
      </c>
      <c r="D233" s="104"/>
      <c r="E233" s="105"/>
      <c r="F233" s="110"/>
      <c r="G233" s="107"/>
      <c r="J233" s="29"/>
      <c r="K233" s="24"/>
    </row>
    <row r="234" spans="2:12" ht="42" x14ac:dyDescent="0.2">
      <c r="B234" s="108" t="s">
        <v>371</v>
      </c>
      <c r="C234" s="103" t="s">
        <v>112</v>
      </c>
      <c r="D234" s="104"/>
      <c r="E234" s="105"/>
      <c r="F234" s="110"/>
      <c r="G234" s="107"/>
      <c r="K234" s="21"/>
    </row>
    <row r="235" spans="2:12" ht="28" x14ac:dyDescent="0.2">
      <c r="B235" s="108"/>
      <c r="C235" s="103" t="s">
        <v>60</v>
      </c>
      <c r="D235" s="104" t="s">
        <v>28</v>
      </c>
      <c r="E235" s="121">
        <v>335</v>
      </c>
      <c r="F235" s="106"/>
      <c r="G235" s="107">
        <f t="shared" si="3"/>
        <v>0</v>
      </c>
      <c r="I235" s="49"/>
      <c r="J235" s="1"/>
      <c r="K235" s="49"/>
      <c r="L235" s="49"/>
    </row>
    <row r="236" spans="2:12" x14ac:dyDescent="0.2">
      <c r="B236" s="108"/>
      <c r="C236" s="103"/>
      <c r="D236" s="104"/>
      <c r="E236" s="105"/>
      <c r="F236" s="110"/>
      <c r="G236" s="107"/>
      <c r="I236" s="9"/>
    </row>
    <row r="237" spans="2:12" x14ac:dyDescent="0.2">
      <c r="B237" s="108" t="s">
        <v>372</v>
      </c>
      <c r="C237" s="103" t="s">
        <v>61</v>
      </c>
      <c r="D237" s="104"/>
      <c r="E237" s="105"/>
      <c r="F237" s="110"/>
      <c r="G237" s="107"/>
      <c r="K237" s="19"/>
    </row>
    <row r="238" spans="2:12" ht="42" x14ac:dyDescent="0.2">
      <c r="B238" s="108"/>
      <c r="C238" s="103" t="s">
        <v>62</v>
      </c>
      <c r="D238" s="104" t="s">
        <v>28</v>
      </c>
      <c r="E238" s="105">
        <v>51</v>
      </c>
      <c r="F238" s="106"/>
      <c r="G238" s="107">
        <f t="shared" ref="G238" si="4">+E238*F238</f>
        <v>0</v>
      </c>
      <c r="J238" s="14"/>
      <c r="K238" s="42"/>
    </row>
    <row r="239" spans="2:12" ht="17" thickBot="1" x14ac:dyDescent="0.25">
      <c r="B239" s="108"/>
      <c r="C239" s="103"/>
      <c r="D239" s="104"/>
      <c r="E239" s="105"/>
      <c r="F239" s="110"/>
      <c r="G239" s="107"/>
      <c r="K239" s="42"/>
    </row>
    <row r="240" spans="2:12" s="7" customFormat="1" ht="19" thickBot="1" x14ac:dyDescent="0.25">
      <c r="B240" s="252"/>
      <c r="C240" s="253" t="s">
        <v>63</v>
      </c>
      <c r="D240" s="253"/>
      <c r="E240" s="253"/>
      <c r="F240" s="254"/>
      <c r="G240" s="118">
        <f>SUM(G167:G239)</f>
        <v>0</v>
      </c>
      <c r="J240" s="8"/>
      <c r="K240" s="43"/>
    </row>
    <row r="241" spans="2:11" ht="17" thickBot="1" x14ac:dyDescent="0.25">
      <c r="B241" s="148"/>
      <c r="C241" s="149"/>
      <c r="D241" s="149"/>
      <c r="E241" s="150"/>
      <c r="F241" s="151"/>
      <c r="G241" s="152"/>
    </row>
    <row r="242" spans="2:11" ht="17" thickBot="1" x14ac:dyDescent="0.25">
      <c r="B242" s="96" t="s">
        <v>64</v>
      </c>
      <c r="C242" s="256" t="s">
        <v>65</v>
      </c>
      <c r="D242" s="257"/>
      <c r="E242" s="257"/>
      <c r="F242" s="257"/>
      <c r="G242" s="258">
        <f>ROUND(E242*F242,0)</f>
        <v>0</v>
      </c>
      <c r="K242" s="23"/>
    </row>
    <row r="243" spans="2:11" x14ac:dyDescent="0.2">
      <c r="B243" s="186"/>
      <c r="C243" s="187"/>
      <c r="D243" s="188"/>
      <c r="E243" s="189"/>
      <c r="F243" s="190"/>
      <c r="G243" s="191"/>
      <c r="K243" s="23"/>
    </row>
    <row r="244" spans="2:11" x14ac:dyDescent="0.2">
      <c r="B244" s="215" t="s">
        <v>66</v>
      </c>
      <c r="C244" s="208" t="s">
        <v>70</v>
      </c>
      <c r="D244" s="209"/>
      <c r="E244" s="210"/>
      <c r="F244" s="211"/>
      <c r="G244" s="212"/>
      <c r="K244" s="23"/>
    </row>
    <row r="245" spans="2:11" x14ac:dyDescent="0.2">
      <c r="B245" s="156" t="s">
        <v>380</v>
      </c>
      <c r="C245" s="156" t="s">
        <v>381</v>
      </c>
      <c r="D245" s="104"/>
      <c r="E245" s="105"/>
      <c r="F245" s="110"/>
      <c r="G245" s="107"/>
      <c r="K245" s="23"/>
    </row>
    <row r="246" spans="2:11" x14ac:dyDescent="0.2">
      <c r="B246" s="184" t="s">
        <v>373</v>
      </c>
      <c r="C246" s="112" t="s">
        <v>115</v>
      </c>
      <c r="D246" s="104"/>
      <c r="E246" s="157"/>
      <c r="F246" s="110"/>
      <c r="G246" s="107"/>
    </row>
    <row r="247" spans="2:11" ht="28" x14ac:dyDescent="0.2">
      <c r="B247" s="192"/>
      <c r="C247" s="109" t="s">
        <v>116</v>
      </c>
      <c r="D247" s="104"/>
      <c r="E247" s="157"/>
      <c r="F247" s="110"/>
      <c r="G247" s="107"/>
    </row>
    <row r="248" spans="2:11" x14ac:dyDescent="0.2">
      <c r="B248" s="192"/>
      <c r="C248" s="158" t="s">
        <v>114</v>
      </c>
      <c r="D248" s="104" t="s">
        <v>40</v>
      </c>
      <c r="E248" s="105">
        <v>67</v>
      </c>
      <c r="F248" s="106"/>
      <c r="G248" s="107">
        <f>+E248*F248</f>
        <v>0</v>
      </c>
    </row>
    <row r="249" spans="2:11" x14ac:dyDescent="0.2">
      <c r="B249" s="192"/>
      <c r="C249" s="158" t="s">
        <v>113</v>
      </c>
      <c r="D249" s="104" t="s">
        <v>40</v>
      </c>
      <c r="E249" s="105">
        <v>20</v>
      </c>
      <c r="F249" s="106"/>
      <c r="G249" s="107">
        <f t="shared" ref="G249:G310" si="5">+E249*F249</f>
        <v>0</v>
      </c>
    </row>
    <row r="250" spans="2:11" x14ac:dyDescent="0.2">
      <c r="B250" s="108"/>
      <c r="C250" s="109"/>
      <c r="D250" s="104"/>
      <c r="E250" s="105"/>
      <c r="F250" s="110"/>
      <c r="G250" s="107"/>
    </row>
    <row r="251" spans="2:11" x14ac:dyDescent="0.2">
      <c r="B251" s="156" t="s">
        <v>67</v>
      </c>
      <c r="C251" s="129" t="s">
        <v>249</v>
      </c>
      <c r="D251" s="104"/>
      <c r="E251" s="105"/>
      <c r="F251" s="110"/>
      <c r="G251" s="107"/>
    </row>
    <row r="252" spans="2:11" ht="70" x14ac:dyDescent="0.2">
      <c r="B252" s="108" t="s">
        <v>117</v>
      </c>
      <c r="C252" s="109" t="s">
        <v>121</v>
      </c>
      <c r="D252" s="104"/>
      <c r="E252" s="105"/>
      <c r="F252" s="110"/>
      <c r="G252" s="107"/>
    </row>
    <row r="253" spans="2:11" x14ac:dyDescent="0.2">
      <c r="B253" s="192"/>
      <c r="C253" s="158" t="s">
        <v>118</v>
      </c>
      <c r="D253" s="104" t="s">
        <v>40</v>
      </c>
      <c r="E253" s="105">
        <v>26</v>
      </c>
      <c r="F253" s="106"/>
      <c r="G253" s="107">
        <f t="shared" si="5"/>
        <v>0</v>
      </c>
    </row>
    <row r="254" spans="2:11" x14ac:dyDescent="0.2">
      <c r="B254" s="192"/>
      <c r="C254" s="158" t="s">
        <v>119</v>
      </c>
      <c r="D254" s="104" t="s">
        <v>40</v>
      </c>
      <c r="E254" s="105">
        <v>25</v>
      </c>
      <c r="F254" s="106"/>
      <c r="G254" s="107">
        <f t="shared" si="5"/>
        <v>0</v>
      </c>
    </row>
    <row r="255" spans="2:11" x14ac:dyDescent="0.2">
      <c r="B255" s="192"/>
      <c r="C255" s="158" t="s">
        <v>288</v>
      </c>
      <c r="D255" s="104" t="s">
        <v>40</v>
      </c>
      <c r="E255" s="105">
        <v>16</v>
      </c>
      <c r="F255" s="106"/>
      <c r="G255" s="107">
        <f t="shared" si="5"/>
        <v>0</v>
      </c>
      <c r="K255" s="21"/>
    </row>
    <row r="256" spans="2:11" x14ac:dyDescent="0.2">
      <c r="B256" s="108"/>
      <c r="C256" s="109"/>
      <c r="D256" s="104"/>
      <c r="E256" s="105"/>
      <c r="F256" s="110"/>
      <c r="G256" s="107"/>
    </row>
    <row r="257" spans="2:7" x14ac:dyDescent="0.2">
      <c r="B257" s="108" t="s">
        <v>120</v>
      </c>
      <c r="C257" s="109" t="s">
        <v>122</v>
      </c>
      <c r="D257" s="104"/>
      <c r="E257" s="105"/>
      <c r="F257" s="110"/>
      <c r="G257" s="107"/>
    </row>
    <row r="258" spans="2:7" x14ac:dyDescent="0.2">
      <c r="B258" s="192"/>
      <c r="C258" s="159" t="s">
        <v>123</v>
      </c>
      <c r="D258" s="104" t="s">
        <v>40</v>
      </c>
      <c r="E258" s="105">
        <v>30</v>
      </c>
      <c r="F258" s="106"/>
      <c r="G258" s="107">
        <f t="shared" si="5"/>
        <v>0</v>
      </c>
    </row>
    <row r="259" spans="2:7" x14ac:dyDescent="0.2">
      <c r="B259" s="108"/>
      <c r="C259" s="103"/>
      <c r="D259" s="104"/>
      <c r="E259" s="105"/>
      <c r="F259" s="110"/>
      <c r="G259" s="107"/>
    </row>
    <row r="260" spans="2:7" x14ac:dyDescent="0.2">
      <c r="B260" s="156" t="s">
        <v>140</v>
      </c>
      <c r="C260" s="129" t="s">
        <v>71</v>
      </c>
      <c r="D260" s="104"/>
      <c r="E260" s="105"/>
      <c r="F260" s="110"/>
      <c r="G260" s="107"/>
    </row>
    <row r="261" spans="2:7" ht="28" x14ac:dyDescent="0.2">
      <c r="B261" s="184" t="s">
        <v>141</v>
      </c>
      <c r="C261" s="125" t="s">
        <v>246</v>
      </c>
      <c r="D261" s="104"/>
      <c r="E261" s="105"/>
      <c r="F261" s="110"/>
      <c r="G261" s="107"/>
    </row>
    <row r="262" spans="2:7" ht="112" x14ac:dyDescent="0.2">
      <c r="B262" s="108"/>
      <c r="C262" s="103" t="s">
        <v>422</v>
      </c>
      <c r="D262" s="104" t="s">
        <v>46</v>
      </c>
      <c r="E262" s="105">
        <v>8</v>
      </c>
      <c r="F262" s="106"/>
      <c r="G262" s="107">
        <f t="shared" si="5"/>
        <v>0</v>
      </c>
    </row>
    <row r="263" spans="2:7" x14ac:dyDescent="0.2">
      <c r="B263" s="108"/>
      <c r="C263" s="103"/>
      <c r="D263" s="104"/>
      <c r="E263" s="105"/>
      <c r="F263" s="110"/>
      <c r="G263" s="107"/>
    </row>
    <row r="264" spans="2:7" ht="28" x14ac:dyDescent="0.2">
      <c r="B264" s="184" t="s">
        <v>142</v>
      </c>
      <c r="C264" s="131" t="s">
        <v>237</v>
      </c>
      <c r="D264" s="104"/>
      <c r="E264" s="105"/>
      <c r="F264" s="110"/>
      <c r="G264" s="107"/>
    </row>
    <row r="265" spans="2:7" ht="140" x14ac:dyDescent="0.2">
      <c r="B265" s="108" t="s">
        <v>143</v>
      </c>
      <c r="C265" s="103" t="s">
        <v>423</v>
      </c>
      <c r="D265" s="104" t="s">
        <v>46</v>
      </c>
      <c r="E265" s="105">
        <v>7</v>
      </c>
      <c r="F265" s="106"/>
      <c r="G265" s="107">
        <f t="shared" si="5"/>
        <v>0</v>
      </c>
    </row>
    <row r="266" spans="2:7" x14ac:dyDescent="0.2">
      <c r="B266" s="108"/>
      <c r="C266" s="103"/>
      <c r="D266" s="104"/>
      <c r="E266" s="105"/>
      <c r="F266" s="110"/>
      <c r="G266" s="107"/>
    </row>
    <row r="267" spans="2:7" ht="42" x14ac:dyDescent="0.2">
      <c r="B267" s="184" t="s">
        <v>374</v>
      </c>
      <c r="C267" s="112" t="s">
        <v>124</v>
      </c>
      <c r="D267" s="104"/>
      <c r="E267" s="105"/>
      <c r="F267" s="110"/>
      <c r="G267" s="107"/>
    </row>
    <row r="268" spans="2:7" x14ac:dyDescent="0.2">
      <c r="B268" s="108"/>
      <c r="C268" s="109" t="s">
        <v>235</v>
      </c>
      <c r="D268" s="104" t="s">
        <v>46</v>
      </c>
      <c r="E268" s="105">
        <v>9</v>
      </c>
      <c r="F268" s="106"/>
      <c r="G268" s="107">
        <f t="shared" si="5"/>
        <v>0</v>
      </c>
    </row>
    <row r="269" spans="2:7" x14ac:dyDescent="0.2">
      <c r="B269" s="108"/>
      <c r="C269" s="109"/>
      <c r="D269" s="104"/>
      <c r="E269" s="105"/>
      <c r="F269" s="110"/>
      <c r="G269" s="107"/>
    </row>
    <row r="270" spans="2:7" x14ac:dyDescent="0.2">
      <c r="B270" s="184" t="s">
        <v>234</v>
      </c>
      <c r="C270" s="112" t="s">
        <v>257</v>
      </c>
      <c r="D270" s="104"/>
      <c r="E270" s="105"/>
      <c r="F270" s="110"/>
      <c r="G270" s="107"/>
    </row>
    <row r="271" spans="2:7" ht="56" x14ac:dyDescent="0.2">
      <c r="B271" s="108"/>
      <c r="C271" s="109" t="s">
        <v>258</v>
      </c>
      <c r="D271" s="104" t="s">
        <v>46</v>
      </c>
      <c r="E271" s="105">
        <v>4</v>
      </c>
      <c r="F271" s="106"/>
      <c r="G271" s="107">
        <f t="shared" si="5"/>
        <v>0</v>
      </c>
    </row>
    <row r="272" spans="2:7" x14ac:dyDescent="0.2">
      <c r="B272" s="108"/>
      <c r="C272" s="109"/>
      <c r="D272" s="104"/>
      <c r="E272" s="105"/>
      <c r="F272" s="110"/>
      <c r="G272" s="107"/>
    </row>
    <row r="273" spans="2:7" x14ac:dyDescent="0.2">
      <c r="B273" s="184" t="s">
        <v>256</v>
      </c>
      <c r="C273" s="112" t="s">
        <v>236</v>
      </c>
      <c r="D273" s="104"/>
      <c r="E273" s="105"/>
      <c r="F273" s="110"/>
      <c r="G273" s="107"/>
    </row>
    <row r="274" spans="2:7" x14ac:dyDescent="0.2">
      <c r="B274" s="184" t="s">
        <v>375</v>
      </c>
      <c r="C274" s="112" t="s">
        <v>125</v>
      </c>
      <c r="D274" s="104"/>
      <c r="E274" s="105"/>
      <c r="F274" s="110"/>
      <c r="G274" s="107"/>
    </row>
    <row r="275" spans="2:7" x14ac:dyDescent="0.2">
      <c r="B275" s="108"/>
      <c r="C275" s="109" t="s">
        <v>126</v>
      </c>
      <c r="D275" s="104" t="s">
        <v>46</v>
      </c>
      <c r="E275" s="105">
        <v>6</v>
      </c>
      <c r="F275" s="106"/>
      <c r="G275" s="107">
        <f t="shared" si="5"/>
        <v>0</v>
      </c>
    </row>
    <row r="276" spans="2:7" x14ac:dyDescent="0.2">
      <c r="B276" s="108"/>
      <c r="C276" s="109"/>
      <c r="D276" s="104"/>
      <c r="E276" s="105"/>
      <c r="F276" s="110"/>
      <c r="G276" s="107"/>
    </row>
    <row r="277" spans="2:7" x14ac:dyDescent="0.2">
      <c r="B277" s="184" t="s">
        <v>376</v>
      </c>
      <c r="C277" s="112" t="s">
        <v>242</v>
      </c>
      <c r="D277" s="104"/>
      <c r="E277" s="105"/>
      <c r="F277" s="110"/>
      <c r="G277" s="107"/>
    </row>
    <row r="278" spans="2:7" ht="42" x14ac:dyDescent="0.2">
      <c r="B278" s="108"/>
      <c r="C278" s="109" t="s">
        <v>243</v>
      </c>
      <c r="D278" s="104" t="s">
        <v>46</v>
      </c>
      <c r="E278" s="105">
        <v>5</v>
      </c>
      <c r="F278" s="106"/>
      <c r="G278" s="107">
        <f t="shared" si="5"/>
        <v>0</v>
      </c>
    </row>
    <row r="279" spans="2:7" x14ac:dyDescent="0.2">
      <c r="B279" s="108"/>
      <c r="C279" s="109"/>
      <c r="D279" s="104"/>
      <c r="E279" s="105"/>
      <c r="F279" s="110"/>
      <c r="G279" s="107"/>
    </row>
    <row r="280" spans="2:7" x14ac:dyDescent="0.2">
      <c r="B280" s="156" t="s">
        <v>144</v>
      </c>
      <c r="C280" s="129" t="s">
        <v>127</v>
      </c>
      <c r="D280" s="104"/>
      <c r="E280" s="105"/>
      <c r="F280" s="110"/>
      <c r="G280" s="107"/>
    </row>
    <row r="281" spans="2:7" x14ac:dyDescent="0.2">
      <c r="B281" s="108" t="s">
        <v>145</v>
      </c>
      <c r="C281" s="109" t="s">
        <v>128</v>
      </c>
      <c r="D281" s="104" t="s">
        <v>46</v>
      </c>
      <c r="E281" s="105">
        <v>8</v>
      </c>
      <c r="F281" s="106"/>
      <c r="G281" s="107">
        <f t="shared" si="5"/>
        <v>0</v>
      </c>
    </row>
    <row r="282" spans="2:7" x14ac:dyDescent="0.2">
      <c r="B282" s="108"/>
      <c r="C282" s="109"/>
      <c r="D282" s="104"/>
      <c r="E282" s="105"/>
      <c r="F282" s="110"/>
      <c r="G282" s="107"/>
    </row>
    <row r="283" spans="2:7" x14ac:dyDescent="0.2">
      <c r="B283" s="215" t="s">
        <v>69</v>
      </c>
      <c r="C283" s="208" t="s">
        <v>321</v>
      </c>
      <c r="D283" s="209"/>
      <c r="E283" s="210"/>
      <c r="F283" s="211"/>
      <c r="G283" s="212"/>
    </row>
    <row r="284" spans="2:7" x14ac:dyDescent="0.2">
      <c r="B284" s="193"/>
      <c r="C284" s="160"/>
      <c r="D284" s="161"/>
      <c r="E284" s="162"/>
      <c r="F284" s="141"/>
      <c r="G284" s="107"/>
    </row>
    <row r="285" spans="2:7" x14ac:dyDescent="0.2">
      <c r="B285" s="184" t="s">
        <v>146</v>
      </c>
      <c r="C285" s="131" t="s">
        <v>322</v>
      </c>
      <c r="D285" s="161"/>
      <c r="E285" s="162"/>
      <c r="F285" s="141"/>
      <c r="G285" s="107"/>
    </row>
    <row r="286" spans="2:7" ht="28" x14ac:dyDescent="0.2">
      <c r="B286" s="184"/>
      <c r="C286" s="160" t="s">
        <v>323</v>
      </c>
      <c r="D286" s="161"/>
      <c r="E286" s="162"/>
      <c r="F286" s="141"/>
      <c r="G286" s="107"/>
    </row>
    <row r="287" spans="2:7" x14ac:dyDescent="0.2">
      <c r="B287" s="193"/>
      <c r="C287" s="163" t="s">
        <v>324</v>
      </c>
      <c r="D287" s="161" t="s">
        <v>46</v>
      </c>
      <c r="E287" s="162">
        <v>4</v>
      </c>
      <c r="F287" s="216"/>
      <c r="G287" s="107">
        <f t="shared" si="5"/>
        <v>0</v>
      </c>
    </row>
    <row r="288" spans="2:7" x14ac:dyDescent="0.2">
      <c r="B288" s="193"/>
      <c r="C288" s="164" t="s">
        <v>340</v>
      </c>
      <c r="D288" s="161" t="s">
        <v>46</v>
      </c>
      <c r="E288" s="162">
        <v>4</v>
      </c>
      <c r="F288" s="216"/>
      <c r="G288" s="107">
        <f t="shared" si="5"/>
        <v>0</v>
      </c>
    </row>
    <row r="289" spans="2:7" x14ac:dyDescent="0.2">
      <c r="B289" s="193"/>
      <c r="C289" s="160"/>
      <c r="D289" s="161"/>
      <c r="E289" s="162"/>
      <c r="F289" s="141"/>
      <c r="G289" s="107"/>
    </row>
    <row r="290" spans="2:7" x14ac:dyDescent="0.2">
      <c r="B290" s="184" t="s">
        <v>341</v>
      </c>
      <c r="C290" s="131" t="s">
        <v>68</v>
      </c>
      <c r="D290" s="104"/>
      <c r="E290" s="105"/>
      <c r="F290" s="110"/>
      <c r="G290" s="107"/>
    </row>
    <row r="291" spans="2:7" x14ac:dyDescent="0.2">
      <c r="B291" s="184" t="s">
        <v>342</v>
      </c>
      <c r="C291" s="131" t="s">
        <v>129</v>
      </c>
      <c r="D291" s="104"/>
      <c r="E291" s="105"/>
      <c r="F291" s="110"/>
      <c r="G291" s="107"/>
    </row>
    <row r="292" spans="2:7" x14ac:dyDescent="0.2">
      <c r="B292" s="108"/>
      <c r="C292" s="103" t="s">
        <v>255</v>
      </c>
      <c r="D292" s="104" t="s">
        <v>46</v>
      </c>
      <c r="E292" s="105">
        <v>4</v>
      </c>
      <c r="F292" s="106"/>
      <c r="G292" s="107">
        <f t="shared" si="5"/>
        <v>0</v>
      </c>
    </row>
    <row r="293" spans="2:7" x14ac:dyDescent="0.2">
      <c r="B293" s="215" t="s">
        <v>72</v>
      </c>
      <c r="C293" s="208" t="s">
        <v>73</v>
      </c>
      <c r="D293" s="209"/>
      <c r="E293" s="210"/>
      <c r="F293" s="211"/>
      <c r="G293" s="212"/>
    </row>
    <row r="294" spans="2:7" x14ac:dyDescent="0.2">
      <c r="B294" s="194"/>
      <c r="C294" s="165"/>
      <c r="D294" s="161"/>
      <c r="E294" s="162"/>
      <c r="F294" s="110"/>
      <c r="G294" s="107"/>
    </row>
    <row r="295" spans="2:7" x14ac:dyDescent="0.2">
      <c r="B295" s="183" t="s">
        <v>169</v>
      </c>
      <c r="C295" s="166" t="s">
        <v>266</v>
      </c>
      <c r="D295" s="167"/>
      <c r="E295" s="162"/>
      <c r="F295" s="110"/>
      <c r="G295" s="107"/>
    </row>
    <row r="296" spans="2:7" x14ac:dyDescent="0.2">
      <c r="B296" s="195"/>
      <c r="C296" s="119" t="s">
        <v>175</v>
      </c>
      <c r="D296" s="120" t="s">
        <v>46</v>
      </c>
      <c r="E296" s="162">
        <v>1</v>
      </c>
      <c r="F296" s="106"/>
      <c r="G296" s="107">
        <f t="shared" si="5"/>
        <v>0</v>
      </c>
    </row>
    <row r="297" spans="2:7" x14ac:dyDescent="0.2">
      <c r="B297" s="195"/>
      <c r="C297" s="119" t="s">
        <v>320</v>
      </c>
      <c r="D297" s="120" t="s">
        <v>46</v>
      </c>
      <c r="E297" s="162">
        <v>1</v>
      </c>
      <c r="F297" s="106"/>
      <c r="G297" s="107">
        <f t="shared" si="5"/>
        <v>0</v>
      </c>
    </row>
    <row r="298" spans="2:7" x14ac:dyDescent="0.2">
      <c r="B298" s="196"/>
      <c r="C298" s="119"/>
      <c r="D298" s="120"/>
      <c r="E298" s="162"/>
      <c r="F298" s="110"/>
      <c r="G298" s="107"/>
    </row>
    <row r="299" spans="2:7" x14ac:dyDescent="0.2">
      <c r="B299" s="183" t="s">
        <v>170</v>
      </c>
      <c r="C299" s="166" t="s">
        <v>150</v>
      </c>
      <c r="D299" s="120"/>
      <c r="E299" s="162"/>
      <c r="F299" s="110"/>
      <c r="G299" s="107"/>
    </row>
    <row r="300" spans="2:7" x14ac:dyDescent="0.2">
      <c r="B300" s="195"/>
      <c r="C300" s="119" t="s">
        <v>151</v>
      </c>
      <c r="D300" s="120" t="s">
        <v>27</v>
      </c>
      <c r="E300" s="162">
        <v>1</v>
      </c>
      <c r="F300" s="106"/>
      <c r="G300" s="107">
        <f t="shared" si="5"/>
        <v>0</v>
      </c>
    </row>
    <row r="301" spans="2:7" x14ac:dyDescent="0.2">
      <c r="B301" s="195"/>
      <c r="C301" s="119"/>
      <c r="D301" s="120"/>
      <c r="E301" s="162"/>
      <c r="F301" s="110"/>
      <c r="G301" s="107"/>
    </row>
    <row r="302" spans="2:7" x14ac:dyDescent="0.2">
      <c r="B302" s="183" t="s">
        <v>171</v>
      </c>
      <c r="C302" s="166" t="s">
        <v>152</v>
      </c>
      <c r="D302" s="167"/>
      <c r="E302" s="162"/>
      <c r="F302" s="110"/>
      <c r="G302" s="107"/>
    </row>
    <row r="303" spans="2:7" x14ac:dyDescent="0.2">
      <c r="B303" s="195" t="s">
        <v>178</v>
      </c>
      <c r="C303" s="119" t="s">
        <v>429</v>
      </c>
      <c r="D303" s="120"/>
      <c r="E303" s="162"/>
      <c r="F303" s="110"/>
      <c r="G303" s="107"/>
    </row>
    <row r="304" spans="2:7" x14ac:dyDescent="0.2">
      <c r="B304" s="195"/>
      <c r="C304" s="119" t="s">
        <v>153</v>
      </c>
      <c r="D304" s="120" t="s">
        <v>40</v>
      </c>
      <c r="E304" s="168">
        <v>850</v>
      </c>
      <c r="F304" s="106"/>
      <c r="G304" s="107">
        <f t="shared" si="5"/>
        <v>0</v>
      </c>
    </row>
    <row r="305" spans="2:7" x14ac:dyDescent="0.2">
      <c r="B305" s="195"/>
      <c r="C305" s="119" t="s">
        <v>154</v>
      </c>
      <c r="D305" s="120" t="s">
        <v>40</v>
      </c>
      <c r="E305" s="168">
        <v>1450</v>
      </c>
      <c r="F305" s="106"/>
      <c r="G305" s="107">
        <f t="shared" si="5"/>
        <v>0</v>
      </c>
    </row>
    <row r="306" spans="2:7" x14ac:dyDescent="0.2">
      <c r="B306" s="195"/>
      <c r="C306" s="119"/>
      <c r="D306" s="120"/>
      <c r="E306" s="162"/>
      <c r="F306" s="110"/>
      <c r="G306" s="107"/>
    </row>
    <row r="307" spans="2:7" x14ac:dyDescent="0.2">
      <c r="B307" s="195" t="s">
        <v>179</v>
      </c>
      <c r="C307" s="119" t="s">
        <v>155</v>
      </c>
      <c r="D307" s="120"/>
      <c r="E307" s="162"/>
      <c r="F307" s="110"/>
      <c r="G307" s="107"/>
    </row>
    <row r="308" spans="2:7" x14ac:dyDescent="0.2">
      <c r="B308" s="195"/>
      <c r="C308" s="119" t="s">
        <v>156</v>
      </c>
      <c r="D308" s="120" t="s">
        <v>40</v>
      </c>
      <c r="E308" s="162">
        <v>500</v>
      </c>
      <c r="F308" s="106"/>
      <c r="G308" s="107">
        <f t="shared" si="5"/>
        <v>0</v>
      </c>
    </row>
    <row r="309" spans="2:7" x14ac:dyDescent="0.2">
      <c r="B309" s="195"/>
      <c r="C309" s="119" t="s">
        <v>157</v>
      </c>
      <c r="D309" s="120" t="s">
        <v>40</v>
      </c>
      <c r="E309" s="162">
        <v>700</v>
      </c>
      <c r="F309" s="106"/>
      <c r="G309" s="107">
        <f t="shared" si="5"/>
        <v>0</v>
      </c>
    </row>
    <row r="310" spans="2:7" x14ac:dyDescent="0.2">
      <c r="B310" s="195"/>
      <c r="C310" s="119" t="s">
        <v>158</v>
      </c>
      <c r="D310" s="120" t="s">
        <v>40</v>
      </c>
      <c r="E310" s="162">
        <v>300</v>
      </c>
      <c r="F310" s="106"/>
      <c r="G310" s="107">
        <f t="shared" si="5"/>
        <v>0</v>
      </c>
    </row>
    <row r="311" spans="2:7" x14ac:dyDescent="0.2">
      <c r="B311" s="195"/>
      <c r="C311" s="119"/>
      <c r="D311" s="120"/>
      <c r="E311" s="162"/>
      <c r="F311" s="110"/>
      <c r="G311" s="107"/>
    </row>
    <row r="312" spans="2:7" x14ac:dyDescent="0.2">
      <c r="B312" s="183" t="s">
        <v>172</v>
      </c>
      <c r="C312" s="166" t="s">
        <v>159</v>
      </c>
      <c r="D312" s="120"/>
      <c r="E312" s="162"/>
      <c r="F312" s="110"/>
      <c r="G312" s="107"/>
    </row>
    <row r="313" spans="2:7" x14ac:dyDescent="0.2">
      <c r="B313" s="195"/>
      <c r="C313" s="119" t="s">
        <v>160</v>
      </c>
      <c r="D313" s="120" t="s">
        <v>46</v>
      </c>
      <c r="E313" s="162">
        <v>4</v>
      </c>
      <c r="F313" s="106"/>
      <c r="G313" s="107">
        <f t="shared" ref="G313:G337" si="6">+E313*F313</f>
        <v>0</v>
      </c>
    </row>
    <row r="314" spans="2:7" x14ac:dyDescent="0.2">
      <c r="B314" s="195"/>
      <c r="C314" s="119" t="s">
        <v>161</v>
      </c>
      <c r="D314" s="120" t="s">
        <v>46</v>
      </c>
      <c r="E314" s="162">
        <v>1</v>
      </c>
      <c r="F314" s="106"/>
      <c r="G314" s="107">
        <f t="shared" si="6"/>
        <v>0</v>
      </c>
    </row>
    <row r="315" spans="2:7" x14ac:dyDescent="0.2">
      <c r="B315" s="195"/>
      <c r="C315" s="119" t="s">
        <v>250</v>
      </c>
      <c r="D315" s="120" t="s">
        <v>46</v>
      </c>
      <c r="E315" s="162">
        <v>7</v>
      </c>
      <c r="F315" s="106"/>
      <c r="G315" s="107">
        <f t="shared" si="6"/>
        <v>0</v>
      </c>
    </row>
    <row r="316" spans="2:7" x14ac:dyDescent="0.2">
      <c r="B316" s="195"/>
      <c r="C316" s="119" t="s">
        <v>163</v>
      </c>
      <c r="D316" s="120" t="s">
        <v>46</v>
      </c>
      <c r="E316" s="162">
        <v>22</v>
      </c>
      <c r="F316" s="106"/>
      <c r="G316" s="107">
        <f t="shared" si="6"/>
        <v>0</v>
      </c>
    </row>
    <row r="317" spans="2:7" x14ac:dyDescent="0.2">
      <c r="B317" s="195"/>
      <c r="C317" s="119" t="s">
        <v>162</v>
      </c>
      <c r="D317" s="120" t="s">
        <v>46</v>
      </c>
      <c r="E317" s="162">
        <v>49</v>
      </c>
      <c r="F317" s="106"/>
      <c r="G317" s="107">
        <f t="shared" si="6"/>
        <v>0</v>
      </c>
    </row>
    <row r="318" spans="2:7" x14ac:dyDescent="0.2">
      <c r="B318" s="195"/>
      <c r="C318" s="103" t="s">
        <v>325</v>
      </c>
      <c r="D318" s="104" t="s">
        <v>46</v>
      </c>
      <c r="E318" s="105">
        <v>13</v>
      </c>
      <c r="F318" s="106"/>
      <c r="G318" s="107">
        <f t="shared" si="6"/>
        <v>0</v>
      </c>
    </row>
    <row r="319" spans="2:7" x14ac:dyDescent="0.2">
      <c r="B319" s="195"/>
      <c r="C319" s="103" t="s">
        <v>327</v>
      </c>
      <c r="D319" s="104" t="s">
        <v>46</v>
      </c>
      <c r="E319" s="162">
        <v>4</v>
      </c>
      <c r="F319" s="106"/>
      <c r="G319" s="107">
        <f t="shared" si="6"/>
        <v>0</v>
      </c>
    </row>
    <row r="320" spans="2:7" x14ac:dyDescent="0.2">
      <c r="B320" s="195"/>
      <c r="C320" s="103"/>
      <c r="D320" s="104"/>
      <c r="E320" s="162"/>
      <c r="F320" s="110"/>
      <c r="G320" s="107"/>
    </row>
    <row r="321" spans="2:7" x14ac:dyDescent="0.2">
      <c r="B321" s="183" t="s">
        <v>173</v>
      </c>
      <c r="C321" s="166" t="s">
        <v>164</v>
      </c>
      <c r="D321" s="120"/>
      <c r="E321" s="162"/>
      <c r="F321" s="110"/>
      <c r="G321" s="107"/>
    </row>
    <row r="322" spans="2:7" x14ac:dyDescent="0.2">
      <c r="B322" s="183"/>
      <c r="C322" s="169" t="s">
        <v>247</v>
      </c>
      <c r="D322" s="120" t="s">
        <v>46</v>
      </c>
      <c r="E322" s="162">
        <v>11</v>
      </c>
      <c r="F322" s="106"/>
      <c r="G322" s="107">
        <f t="shared" si="6"/>
        <v>0</v>
      </c>
    </row>
    <row r="323" spans="2:7" ht="28" x14ac:dyDescent="0.2">
      <c r="B323" s="183"/>
      <c r="C323" s="119" t="s">
        <v>165</v>
      </c>
      <c r="D323" s="120" t="s">
        <v>46</v>
      </c>
      <c r="E323" s="162">
        <v>21</v>
      </c>
      <c r="F323" s="106"/>
      <c r="G323" s="107">
        <f t="shared" si="6"/>
        <v>0</v>
      </c>
    </row>
    <row r="324" spans="2:7" ht="28" x14ac:dyDescent="0.2">
      <c r="B324" s="183"/>
      <c r="C324" s="119" t="s">
        <v>251</v>
      </c>
      <c r="D324" s="120" t="s">
        <v>46</v>
      </c>
      <c r="E324" s="162">
        <v>9</v>
      </c>
      <c r="F324" s="106"/>
      <c r="G324" s="107">
        <f t="shared" si="6"/>
        <v>0</v>
      </c>
    </row>
    <row r="325" spans="2:7" x14ac:dyDescent="0.2">
      <c r="B325" s="183"/>
      <c r="C325" s="119" t="s">
        <v>326</v>
      </c>
      <c r="D325" s="120" t="s">
        <v>46</v>
      </c>
      <c r="E325" s="162">
        <v>9</v>
      </c>
      <c r="F325" s="106"/>
      <c r="G325" s="107">
        <f t="shared" si="6"/>
        <v>0</v>
      </c>
    </row>
    <row r="326" spans="2:7" x14ac:dyDescent="0.2">
      <c r="B326" s="183"/>
      <c r="C326" s="119" t="s">
        <v>328</v>
      </c>
      <c r="D326" s="120" t="s">
        <v>46</v>
      </c>
      <c r="E326" s="162">
        <v>12</v>
      </c>
      <c r="F326" s="106"/>
      <c r="G326" s="107">
        <f t="shared" si="6"/>
        <v>0</v>
      </c>
    </row>
    <row r="327" spans="2:7" x14ac:dyDescent="0.2">
      <c r="B327" s="183"/>
      <c r="C327" s="119" t="s">
        <v>329</v>
      </c>
      <c r="D327" s="120" t="s">
        <v>46</v>
      </c>
      <c r="E327" s="162">
        <v>2</v>
      </c>
      <c r="F327" s="106"/>
      <c r="G327" s="107">
        <f t="shared" si="6"/>
        <v>0</v>
      </c>
    </row>
    <row r="328" spans="2:7" x14ac:dyDescent="0.2">
      <c r="B328" s="183"/>
      <c r="C328" s="119"/>
      <c r="D328" s="120"/>
      <c r="E328" s="162"/>
      <c r="F328" s="110"/>
      <c r="G328" s="107"/>
    </row>
    <row r="329" spans="2:7" x14ac:dyDescent="0.2">
      <c r="B329" s="197" t="s">
        <v>174</v>
      </c>
      <c r="C329" s="170" t="s">
        <v>166</v>
      </c>
      <c r="D329" s="171"/>
      <c r="E329" s="162"/>
      <c r="F329" s="110"/>
      <c r="G329" s="107"/>
    </row>
    <row r="330" spans="2:7" ht="42" x14ac:dyDescent="0.2">
      <c r="B330" s="197"/>
      <c r="C330" s="172" t="s">
        <v>167</v>
      </c>
      <c r="D330" s="171" t="s">
        <v>46</v>
      </c>
      <c r="E330" s="162">
        <v>1</v>
      </c>
      <c r="F330" s="106"/>
      <c r="G330" s="107">
        <f t="shared" si="6"/>
        <v>0</v>
      </c>
    </row>
    <row r="331" spans="2:7" x14ac:dyDescent="0.2">
      <c r="B331" s="197"/>
      <c r="C331" s="172" t="s">
        <v>168</v>
      </c>
      <c r="D331" s="171" t="s">
        <v>27</v>
      </c>
      <c r="E331" s="162">
        <v>1</v>
      </c>
      <c r="F331" s="106"/>
      <c r="G331" s="107">
        <f t="shared" si="6"/>
        <v>0</v>
      </c>
    </row>
    <row r="332" spans="2:7" x14ac:dyDescent="0.2">
      <c r="B332" s="198"/>
      <c r="C332" s="153"/>
      <c r="D332" s="154"/>
      <c r="E332" s="155"/>
      <c r="F332" s="110"/>
      <c r="G332" s="107"/>
    </row>
    <row r="333" spans="2:7" x14ac:dyDescent="0.2">
      <c r="B333" s="215" t="s">
        <v>74</v>
      </c>
      <c r="C333" s="208" t="s">
        <v>77</v>
      </c>
      <c r="D333" s="209"/>
      <c r="E333" s="210"/>
      <c r="F333" s="211"/>
      <c r="G333" s="212"/>
    </row>
    <row r="334" spans="2:7" x14ac:dyDescent="0.2">
      <c r="B334" s="193"/>
      <c r="C334" s="160"/>
      <c r="D334" s="161"/>
      <c r="E334" s="162"/>
      <c r="F334" s="141"/>
      <c r="G334" s="107"/>
    </row>
    <row r="335" spans="2:7" x14ac:dyDescent="0.2">
      <c r="B335" s="184" t="s">
        <v>377</v>
      </c>
      <c r="C335" s="131" t="s">
        <v>248</v>
      </c>
      <c r="D335" s="104"/>
      <c r="E335" s="162"/>
      <c r="F335" s="141"/>
      <c r="G335" s="107"/>
    </row>
    <row r="336" spans="2:7" x14ac:dyDescent="0.2">
      <c r="B336" s="108" t="s">
        <v>378</v>
      </c>
      <c r="C336" s="119" t="s">
        <v>80</v>
      </c>
      <c r="D336" s="104" t="s">
        <v>46</v>
      </c>
      <c r="E336" s="162">
        <v>2</v>
      </c>
      <c r="F336" s="216"/>
      <c r="G336" s="107">
        <f t="shared" si="6"/>
        <v>0</v>
      </c>
    </row>
    <row r="337" spans="2:7" x14ac:dyDescent="0.2">
      <c r="B337" s="108" t="s">
        <v>379</v>
      </c>
      <c r="C337" s="119" t="s">
        <v>81</v>
      </c>
      <c r="D337" s="104" t="s">
        <v>46</v>
      </c>
      <c r="E337" s="162">
        <v>2</v>
      </c>
      <c r="F337" s="216"/>
      <c r="G337" s="107">
        <f t="shared" si="6"/>
        <v>0</v>
      </c>
    </row>
    <row r="338" spans="2:7" ht="17" thickBot="1" x14ac:dyDescent="0.25">
      <c r="B338" s="193"/>
      <c r="C338" s="119"/>
      <c r="D338" s="104"/>
      <c r="E338" s="162"/>
      <c r="F338" s="141"/>
      <c r="G338" s="107"/>
    </row>
    <row r="339" spans="2:7" ht="17" thickBot="1" x14ac:dyDescent="0.25">
      <c r="B339" s="252"/>
      <c r="C339" s="253" t="s">
        <v>75</v>
      </c>
      <c r="D339" s="253"/>
      <c r="E339" s="253"/>
      <c r="F339" s="254"/>
      <c r="G339" s="118">
        <f>SUM(G245:G338)</f>
        <v>0</v>
      </c>
    </row>
    <row r="340" spans="2:7" ht="17" thickBot="1" x14ac:dyDescent="0.25">
      <c r="B340" s="148"/>
      <c r="C340" s="173"/>
      <c r="D340" s="173"/>
      <c r="E340" s="174"/>
      <c r="F340" s="175"/>
      <c r="G340" s="175"/>
    </row>
    <row r="341" spans="2:7" ht="17" thickBot="1" x14ac:dyDescent="0.25">
      <c r="B341" s="96" t="s">
        <v>76</v>
      </c>
      <c r="C341" s="256" t="s">
        <v>149</v>
      </c>
      <c r="D341" s="257"/>
      <c r="E341" s="257"/>
      <c r="F341" s="257"/>
      <c r="G341" s="258">
        <f>ROUND(E341*F341,0)</f>
        <v>0</v>
      </c>
    </row>
    <row r="342" spans="2:7" x14ac:dyDescent="0.2">
      <c r="B342" s="180"/>
      <c r="C342" s="181"/>
      <c r="D342" s="136"/>
      <c r="E342" s="182"/>
      <c r="F342" s="138"/>
      <c r="G342" s="101"/>
    </row>
    <row r="343" spans="2:7" ht="34" x14ac:dyDescent="0.2">
      <c r="B343" s="213" t="s">
        <v>78</v>
      </c>
      <c r="C343" s="122" t="s">
        <v>176</v>
      </c>
      <c r="D343" s="104"/>
      <c r="E343" s="105"/>
      <c r="F343" s="110"/>
      <c r="G343" s="107"/>
    </row>
    <row r="344" spans="2:7" x14ac:dyDescent="0.2">
      <c r="B344" s="108" t="s">
        <v>95</v>
      </c>
      <c r="C344" s="103" t="s">
        <v>82</v>
      </c>
      <c r="D344" s="104" t="s">
        <v>46</v>
      </c>
      <c r="E344" s="105">
        <v>4</v>
      </c>
      <c r="F344" s="106"/>
      <c r="G344" s="107">
        <f>+E344*F344</f>
        <v>0</v>
      </c>
    </row>
    <row r="345" spans="2:7" x14ac:dyDescent="0.2">
      <c r="B345" s="108" t="s">
        <v>96</v>
      </c>
      <c r="C345" s="103" t="s">
        <v>180</v>
      </c>
      <c r="D345" s="104" t="s">
        <v>46</v>
      </c>
      <c r="E345" s="105">
        <v>27</v>
      </c>
      <c r="F345" s="106"/>
      <c r="G345" s="107">
        <f t="shared" ref="G345:G349" si="7">+E345*F345</f>
        <v>0</v>
      </c>
    </row>
    <row r="346" spans="2:7" x14ac:dyDescent="0.2">
      <c r="B346" s="108"/>
      <c r="C346" s="103"/>
      <c r="D346" s="104"/>
      <c r="E346" s="105"/>
      <c r="F346" s="110"/>
      <c r="G346" s="107"/>
    </row>
    <row r="347" spans="2:7" ht="34" x14ac:dyDescent="0.2">
      <c r="B347" s="213" t="s">
        <v>79</v>
      </c>
      <c r="C347" s="122" t="s">
        <v>177</v>
      </c>
      <c r="D347" s="104"/>
      <c r="E347" s="105"/>
      <c r="F347" s="110"/>
      <c r="G347" s="107"/>
    </row>
    <row r="348" spans="2:7" x14ac:dyDescent="0.2">
      <c r="B348" s="108" t="s">
        <v>97</v>
      </c>
      <c r="C348" s="103" t="s">
        <v>180</v>
      </c>
      <c r="D348" s="104" t="s">
        <v>46</v>
      </c>
      <c r="E348" s="105">
        <v>2</v>
      </c>
      <c r="F348" s="106"/>
      <c r="G348" s="107">
        <f t="shared" si="7"/>
        <v>0</v>
      </c>
    </row>
    <row r="349" spans="2:7" x14ac:dyDescent="0.2">
      <c r="B349" s="108" t="s">
        <v>98</v>
      </c>
      <c r="C349" s="103" t="s">
        <v>132</v>
      </c>
      <c r="D349" s="104" t="s">
        <v>46</v>
      </c>
      <c r="E349" s="105">
        <v>1</v>
      </c>
      <c r="F349" s="106"/>
      <c r="G349" s="107">
        <f t="shared" si="7"/>
        <v>0</v>
      </c>
    </row>
    <row r="350" spans="2:7" ht="17" thickBot="1" x14ac:dyDescent="0.25">
      <c r="B350" s="184"/>
      <c r="C350" s="131"/>
      <c r="D350" s="104"/>
      <c r="E350" s="105"/>
      <c r="F350" s="110"/>
      <c r="G350" s="107"/>
    </row>
    <row r="351" spans="2:7" ht="17" thickBot="1" x14ac:dyDescent="0.25">
      <c r="B351" s="252"/>
      <c r="C351" s="253" t="s">
        <v>83</v>
      </c>
      <c r="D351" s="253"/>
      <c r="E351" s="253"/>
      <c r="F351" s="254"/>
      <c r="G351" s="118">
        <f>SUM(G342:G350)</f>
        <v>0</v>
      </c>
    </row>
    <row r="352" spans="2:7" ht="17" thickBot="1" x14ac:dyDescent="0.25">
      <c r="B352" s="148"/>
      <c r="C352" s="149"/>
      <c r="D352" s="149"/>
      <c r="E352" s="150"/>
      <c r="F352" s="151"/>
      <c r="G352" s="152"/>
    </row>
    <row r="353" spans="2:7" ht="17" thickBot="1" x14ac:dyDescent="0.25">
      <c r="B353" s="96" t="s">
        <v>84</v>
      </c>
      <c r="C353" s="256" t="s">
        <v>403</v>
      </c>
      <c r="D353" s="257"/>
      <c r="E353" s="257"/>
      <c r="F353" s="257"/>
      <c r="G353" s="258">
        <f>ROUND(E353*F353,0)</f>
        <v>0</v>
      </c>
    </row>
    <row r="354" spans="2:7" x14ac:dyDescent="0.2">
      <c r="B354" s="180"/>
      <c r="C354" s="181"/>
      <c r="D354" s="136"/>
      <c r="E354" s="182"/>
      <c r="F354" s="138"/>
      <c r="G354" s="101"/>
    </row>
    <row r="355" spans="2:7" ht="17" x14ac:dyDescent="0.2">
      <c r="B355" s="213" t="s">
        <v>85</v>
      </c>
      <c r="C355" s="122" t="s">
        <v>131</v>
      </c>
      <c r="D355" s="104"/>
      <c r="E355" s="105"/>
      <c r="F355" s="110"/>
      <c r="G355" s="107"/>
    </row>
    <row r="356" spans="2:7" x14ac:dyDescent="0.2">
      <c r="B356" s="183" t="s">
        <v>147</v>
      </c>
      <c r="C356" s="125" t="s">
        <v>130</v>
      </c>
      <c r="D356" s="104"/>
      <c r="E356" s="105"/>
      <c r="F356" s="110"/>
      <c r="G356" s="107"/>
    </row>
    <row r="357" spans="2:7" ht="42" x14ac:dyDescent="0.2">
      <c r="B357" s="108"/>
      <c r="C357" s="103" t="s">
        <v>267</v>
      </c>
      <c r="D357" s="104" t="s">
        <v>28</v>
      </c>
      <c r="E357" s="105">
        <v>1.5</v>
      </c>
      <c r="F357" s="106"/>
      <c r="G357" s="107">
        <f t="shared" ref="G357:G360" si="8">E357*F357</f>
        <v>0</v>
      </c>
    </row>
    <row r="358" spans="2:7" x14ac:dyDescent="0.2">
      <c r="B358" s="108"/>
      <c r="C358" s="103"/>
      <c r="D358" s="104"/>
      <c r="E358" s="105"/>
      <c r="F358" s="110"/>
      <c r="G358" s="107"/>
    </row>
    <row r="359" spans="2:7" x14ac:dyDescent="0.2">
      <c r="B359" s="184" t="s">
        <v>148</v>
      </c>
      <c r="C359" s="125" t="s">
        <v>259</v>
      </c>
      <c r="D359" s="104"/>
      <c r="E359" s="176"/>
      <c r="F359" s="177"/>
      <c r="G359" s="107"/>
    </row>
    <row r="360" spans="2:7" ht="56" x14ac:dyDescent="0.2">
      <c r="B360" s="108"/>
      <c r="C360" s="103" t="s">
        <v>428</v>
      </c>
      <c r="D360" s="104" t="s">
        <v>27</v>
      </c>
      <c r="E360" s="105">
        <v>1</v>
      </c>
      <c r="F360" s="106"/>
      <c r="G360" s="107">
        <f t="shared" si="8"/>
        <v>0</v>
      </c>
    </row>
    <row r="361" spans="2:7" ht="17" thickBot="1" x14ac:dyDescent="0.25">
      <c r="B361" s="185"/>
      <c r="C361" s="178"/>
      <c r="D361" s="179"/>
      <c r="E361" s="176"/>
      <c r="F361" s="177"/>
      <c r="G361" s="107"/>
    </row>
    <row r="362" spans="2:7" ht="17" thickBot="1" x14ac:dyDescent="0.25">
      <c r="B362" s="252"/>
      <c r="C362" s="253" t="s">
        <v>83</v>
      </c>
      <c r="D362" s="253"/>
      <c r="E362" s="253"/>
      <c r="F362" s="254"/>
      <c r="G362" s="118">
        <f>SUM(G354:G361)</f>
        <v>0</v>
      </c>
    </row>
  </sheetData>
  <mergeCells count="28">
    <mergeCell ref="C15:E15"/>
    <mergeCell ref="C155:G155"/>
    <mergeCell ref="B165:G165"/>
    <mergeCell ref="C166:G166"/>
    <mergeCell ref="C242:G242"/>
    <mergeCell ref="B240:F240"/>
    <mergeCell ref="C14:E14"/>
    <mergeCell ref="B2:G2"/>
    <mergeCell ref="B4:G4"/>
    <mergeCell ref="B5:G5"/>
    <mergeCell ref="B7:G7"/>
    <mergeCell ref="C10:E10"/>
    <mergeCell ref="C11:E11"/>
    <mergeCell ref="C12:E12"/>
    <mergeCell ref="C13:E13"/>
    <mergeCell ref="B9:G9"/>
    <mergeCell ref="B362:F362"/>
    <mergeCell ref="C16:E16"/>
    <mergeCell ref="B17:E17"/>
    <mergeCell ref="B20:G20"/>
    <mergeCell ref="B153:F153"/>
    <mergeCell ref="B164:F164"/>
    <mergeCell ref="C21:G21"/>
    <mergeCell ref="B154:G154"/>
    <mergeCell ref="C353:G353"/>
    <mergeCell ref="C341:G341"/>
    <mergeCell ref="B339:F339"/>
    <mergeCell ref="B351:F351"/>
  </mergeCells>
  <printOptions horizontalCentered="1"/>
  <pageMargins left="0.70866141732283472" right="0.70866141732283472" top="0.74803149606299213" bottom="0.74803149606299213" header="0.31496062992125984" footer="0.31496062992125984"/>
  <pageSetup paperSize="9" scale="10" orientation="portrait" r:id="rId1"/>
  <headerFooter>
    <oddFooter>&amp;L&amp;"Century Gothic,Gras"&amp;9&amp;K0070C0DSSR - CSR KANFARANDE&amp;C&amp;"Century Gothic,Gras"&amp;9&amp;KC00000DPGF BATIMENT PRINCIPAL&amp;R&amp;"Century Gothic,Gras"&amp;9&amp;K0070C0&amp;P/&amp;N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TOTAL</vt:lpstr>
      <vt:lpstr>Frais généraux</vt:lpstr>
      <vt:lpstr>Banque de sang</vt:lpstr>
      <vt:lpstr>'Banque de sang'!Impression_des_titres</vt:lpstr>
      <vt:lpstr>'Banque de sang'!Zone_d_impression</vt:lpstr>
      <vt:lpstr>'Frais généraux'!Zone_d_impression</vt:lpstr>
      <vt:lpstr>TOTAL!Zone_d_impression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wane_mamadou</dc:creator>
  <cp:lastModifiedBy>Henri Castay</cp:lastModifiedBy>
  <cp:lastPrinted>2024-06-24T12:24:32Z</cp:lastPrinted>
  <dcterms:created xsi:type="dcterms:W3CDTF">2017-03-24T12:06:14Z</dcterms:created>
  <dcterms:modified xsi:type="dcterms:W3CDTF">2025-05-28T10:54:58Z</dcterms:modified>
</cp:coreProperties>
</file>