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1"/>
  <workbookPr/>
  <mc:AlternateContent xmlns:mc="http://schemas.openxmlformats.org/markup-compatibility/2006">
    <mc:Choice Requires="x15">
      <x15ac:absPath xmlns:x15ac="http://schemas.microsoft.com/office/spreadsheetml/2010/11/ac" url="/Users/henricastay/Documents/3.1.Pu_professionnel/1.EF/1.guinée/1.PASA1/3.PASA1_projet/3.1.invest. infra/1.conception-études/5.APD-DCE/2.DCE/3.spécifications travaux/3.1.lot01/3.1.2.DPGF/"/>
    </mc:Choice>
  </mc:AlternateContent>
  <xr:revisionPtr revIDLastSave="0" documentId="13_ncr:1_{80AACF34-B0D1-C240-BAFE-109BBD0A921B}" xr6:coauthVersionLast="47" xr6:coauthVersionMax="47" xr10:uidLastSave="{00000000-0000-0000-0000-000000000000}"/>
  <bookViews>
    <workbookView xWindow="-38400" yWindow="500" windowWidth="38400" windowHeight="21100" tabRatio="956" xr2:uid="{00000000-000D-0000-FFFF-FFFF00000000}"/>
  </bookViews>
  <sheets>
    <sheet name="TOTAL" sheetId="29" r:id="rId1"/>
    <sheet name="Frais généraux" sheetId="30" r:id="rId2"/>
    <sheet name="bât. principal" sheetId="13" r:id="rId3"/>
    <sheet name="tour d'énergie" sheetId="25" r:id="rId4"/>
    <sheet name="toilettes" sheetId="26" r:id="rId5"/>
    <sheet name="extérieurs" sheetId="28" r:id="rId6"/>
  </sheets>
  <externalReferences>
    <externalReference r:id="rId7"/>
  </externalReferences>
  <definedNames>
    <definedName name="COEFF.deVENTE_C" localSheetId="5">#REF!</definedName>
    <definedName name="COEFF.deVENTE_C" localSheetId="4">#REF!</definedName>
    <definedName name="COEFF.deVENTE_C" localSheetId="0">#REF!</definedName>
    <definedName name="COEFF.deVENTE_C" localSheetId="3">#REF!</definedName>
    <definedName name="COEFF.deVENTE_C">#REF!</definedName>
    <definedName name="d" localSheetId="5">#REF!</definedName>
    <definedName name="d" localSheetId="4">#REF!</definedName>
    <definedName name="d" localSheetId="0">#REF!</definedName>
    <definedName name="d" localSheetId="3">#REF!</definedName>
    <definedName name="d">#REF!</definedName>
    <definedName name="do" localSheetId="5">#REF!</definedName>
    <definedName name="do" localSheetId="4">#REF!</definedName>
    <definedName name="do" localSheetId="3">#REF!</definedName>
    <definedName name="do">#REF!</definedName>
    <definedName name="f" localSheetId="5">#REF!</definedName>
    <definedName name="f" localSheetId="4">#REF!</definedName>
    <definedName name="f" localSheetId="3">#REF!</definedName>
    <definedName name="f">#REF!</definedName>
    <definedName name="fo" localSheetId="5">#REF!</definedName>
    <definedName name="fo" localSheetId="4">#REF!</definedName>
    <definedName name="fo" localSheetId="3">#REF!</definedName>
    <definedName name="fo">#REF!</definedName>
    <definedName name="_xlnm.Print_Titles" localSheetId="2">'bât. principal'!$18:$18</definedName>
    <definedName name="_xlnm.Print_Titles" localSheetId="5">extérieurs!$15:$15</definedName>
    <definedName name="_xlnm.Print_Titles" localSheetId="4">toilettes!$15:$15</definedName>
    <definedName name="_xlnm.Print_Titles" localSheetId="3">'tour d''énergie'!$17:$17</definedName>
    <definedName name="mo" localSheetId="5">#REF!</definedName>
    <definedName name="mo" localSheetId="4">#REF!</definedName>
    <definedName name="mo" localSheetId="0">#REF!</definedName>
    <definedName name="mo" localSheetId="3">#REF!</definedName>
    <definedName name="mo">#REF!</definedName>
    <definedName name="t">'[1]Etude de Prix'!$K$4</definedName>
    <definedName name="tr" localSheetId="5">#REF!</definedName>
    <definedName name="tr" localSheetId="4">#REF!</definedName>
    <definedName name="tr" localSheetId="0">#REF!</definedName>
    <definedName name="tr" localSheetId="3">#REF!</definedName>
    <definedName name="tr">#REF!</definedName>
    <definedName name="tx" localSheetId="5">#REF!</definedName>
    <definedName name="tx" localSheetId="4">#REF!</definedName>
    <definedName name="tx" localSheetId="0">#REF!</definedName>
    <definedName name="tx" localSheetId="3">#REF!</definedName>
    <definedName name="tx">#REF!</definedName>
    <definedName name="_xlnm.Print_Area" localSheetId="2">'bât. principal'!$A$1:$H$251</definedName>
    <definedName name="_xlnm.Print_Area" localSheetId="5">extérieurs!$A$1:$H$40</definedName>
    <definedName name="_xlnm.Print_Area" localSheetId="1">'Frais généraux'!$A$1:$H$32</definedName>
    <definedName name="_xlnm.Print_Area" localSheetId="4">toilettes!$A$1:$H$91</definedName>
    <definedName name="_xlnm.Print_Area" localSheetId="0">TOTAL!$A$1:$I$21</definedName>
    <definedName name="_xlnm.Print_Area" localSheetId="3">'tour d''énergie'!$A$1:$H$132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8" l="1"/>
  <c r="G25" i="28"/>
  <c r="G23" i="28"/>
  <c r="G20" i="28"/>
  <c r="F11" i="28"/>
  <c r="G12" i="29"/>
  <c r="G52" i="26"/>
  <c r="G151" i="13"/>
  <c r="G90" i="26" l="1"/>
  <c r="G40" i="26"/>
  <c r="G11" i="26" s="1"/>
  <c r="G14" i="29"/>
  <c r="G131" i="25"/>
  <c r="G65" i="25"/>
  <c r="G36" i="25"/>
  <c r="G25" i="25"/>
  <c r="G13" i="29"/>
  <c r="G29" i="30"/>
  <c r="G26" i="30"/>
  <c r="G23" i="30"/>
  <c r="G22" i="30"/>
  <c r="G19" i="30"/>
  <c r="G18" i="30"/>
  <c r="G31" i="30" s="1"/>
  <c r="G11" i="30" s="1"/>
  <c r="C11" i="30"/>
  <c r="G12" i="30" l="1"/>
  <c r="F11" i="30"/>
  <c r="F12" i="30" s="1"/>
  <c r="H14" i="29"/>
  <c r="H13" i="29"/>
  <c r="H12" i="29" l="1"/>
  <c r="G37" i="28" l="1"/>
  <c r="G36" i="28"/>
  <c r="G33" i="28" l="1"/>
  <c r="G30" i="28"/>
  <c r="G27" i="28"/>
  <c r="C12" i="28"/>
  <c r="B12" i="28"/>
  <c r="G39" i="28" l="1"/>
  <c r="G12" i="28" s="1"/>
  <c r="G13" i="28" l="1"/>
  <c r="G16" i="29" s="1"/>
  <c r="H16" i="29" s="1"/>
  <c r="F12" i="28"/>
  <c r="F13" i="28" l="1"/>
  <c r="G59" i="26" l="1"/>
  <c r="G88" i="26"/>
  <c r="G85" i="26"/>
  <c r="G75" i="26"/>
  <c r="G70" i="26"/>
  <c r="G69" i="26"/>
  <c r="G66" i="26"/>
  <c r="G62" i="26"/>
  <c r="G55" i="26"/>
  <c r="G54" i="26"/>
  <c r="G53" i="26"/>
  <c r="G49" i="26"/>
  <c r="G48" i="26"/>
  <c r="G47" i="26"/>
  <c r="G31" i="26"/>
  <c r="G22" i="26"/>
  <c r="G34" i="25"/>
  <c r="G31" i="25"/>
  <c r="G121" i="25"/>
  <c r="G129" i="25"/>
  <c r="G114" i="25"/>
  <c r="G128" i="25"/>
  <c r="G125" i="25"/>
  <c r="G124" i="25"/>
  <c r="G82" i="26"/>
  <c r="G118" i="25"/>
  <c r="G38" i="26"/>
  <c r="G35" i="26"/>
  <c r="G27" i="26"/>
  <c r="G147" i="13"/>
  <c r="G148" i="13"/>
  <c r="G152" i="13"/>
  <c r="G153" i="13"/>
  <c r="G157" i="13"/>
  <c r="G161" i="13"/>
  <c r="G164" i="13"/>
  <c r="G167" i="13"/>
  <c r="G170" i="13"/>
  <c r="G173" i="13"/>
  <c r="G176" i="13"/>
  <c r="G178" i="13"/>
  <c r="G184" i="13"/>
  <c r="G185" i="13"/>
  <c r="G189" i="13"/>
  <c r="G193" i="13"/>
  <c r="G194" i="13"/>
  <c r="G197" i="13"/>
  <c r="G201" i="13"/>
  <c r="G202" i="13"/>
  <c r="G205" i="13"/>
  <c r="G206" i="13"/>
  <c r="G207" i="13"/>
  <c r="G210" i="13"/>
  <c r="G211" i="13"/>
  <c r="G215" i="13"/>
  <c r="G218" i="13"/>
  <c r="G219" i="13"/>
  <c r="G220" i="13"/>
  <c r="G224" i="13"/>
  <c r="G225" i="13"/>
  <c r="G230" i="13"/>
  <c r="G231" i="13"/>
  <c r="G232" i="13"/>
  <c r="G233" i="13"/>
  <c r="G236" i="13"/>
  <c r="G146" i="13"/>
  <c r="G94" i="13"/>
  <c r="G98" i="13"/>
  <c r="G108" i="13"/>
  <c r="G114" i="13"/>
  <c r="G119" i="13"/>
  <c r="G122" i="13"/>
  <c r="G129" i="13"/>
  <c r="G133" i="13"/>
  <c r="G93" i="13"/>
  <c r="G27" i="13"/>
  <c r="G28" i="13"/>
  <c r="G29" i="13"/>
  <c r="G33" i="13"/>
  <c r="G36" i="13"/>
  <c r="G37" i="13"/>
  <c r="G44" i="13"/>
  <c r="G49" i="13"/>
  <c r="G53" i="13"/>
  <c r="G57" i="13"/>
  <c r="G60" i="13"/>
  <c r="G61" i="13"/>
  <c r="G66" i="13"/>
  <c r="G67" i="13"/>
  <c r="G69" i="13"/>
  <c r="G73" i="13"/>
  <c r="G23" i="13"/>
  <c r="G104" i="13"/>
  <c r="G113" i="13"/>
  <c r="G136" i="13"/>
  <c r="G221" i="13"/>
  <c r="G214" i="13"/>
  <c r="G177" i="13"/>
  <c r="G154" i="13"/>
  <c r="G68" i="13"/>
  <c r="G75" i="13" l="1"/>
  <c r="G79" i="26"/>
  <c r="G212" i="13"/>
  <c r="G238" i="13" s="1"/>
  <c r="G213" i="13"/>
  <c r="G42" i="26"/>
  <c r="G17" i="26"/>
  <c r="C12" i="26"/>
  <c r="C11" i="26"/>
  <c r="E32" i="25"/>
  <c r="E33" i="25" s="1"/>
  <c r="G33" i="25" s="1"/>
  <c r="G32" i="25" l="1"/>
  <c r="G12" i="26"/>
  <c r="G109" i="25"/>
  <c r="G63" i="25"/>
  <c r="G60" i="25"/>
  <c r="G55" i="25"/>
  <c r="G52" i="25"/>
  <c r="G46" i="25"/>
  <c r="G43" i="25"/>
  <c r="G38" i="25"/>
  <c r="G27" i="25"/>
  <c r="G23" i="25"/>
  <c r="C14" i="25"/>
  <c r="C13" i="25"/>
  <c r="C12" i="25"/>
  <c r="C11" i="25"/>
  <c r="G13" i="26" l="1"/>
  <c r="G15" i="29" s="1"/>
  <c r="G14" i="25"/>
  <c r="G13" i="25"/>
  <c r="G11" i="25"/>
  <c r="G12" i="25"/>
  <c r="H15" i="29" l="1"/>
  <c r="G18" i="29"/>
  <c r="F15" i="29" s="1"/>
  <c r="F11" i="26"/>
  <c r="F12" i="26"/>
  <c r="G15" i="25"/>
  <c r="H18" i="29" l="1"/>
  <c r="F16" i="29"/>
  <c r="F12" i="29"/>
  <c r="F14" i="29"/>
  <c r="F13" i="29"/>
  <c r="F13" i="26"/>
  <c r="F12" i="25"/>
  <c r="F11" i="25"/>
  <c r="F14" i="25"/>
  <c r="F13" i="25"/>
  <c r="F15" i="25" l="1"/>
  <c r="E125" i="13"/>
  <c r="G125" i="13" s="1"/>
  <c r="C15" i="13" l="1"/>
  <c r="C14" i="13"/>
  <c r="C13" i="13"/>
  <c r="C12" i="13"/>
  <c r="C11" i="13"/>
  <c r="G248" i="13"/>
  <c r="G244" i="13"/>
  <c r="G243" i="13"/>
  <c r="G84" i="13" l="1"/>
  <c r="G247" i="13"/>
  <c r="G250" i="13" s="1"/>
  <c r="G15" i="13" l="1"/>
  <c r="G240" i="13" l="1"/>
  <c r="G140" i="13"/>
  <c r="G88" i="13"/>
  <c r="G77" i="13"/>
  <c r="G80" i="13" l="1"/>
  <c r="G86" i="13" s="1"/>
  <c r="G12" i="13" l="1"/>
  <c r="G138" i="13" l="1"/>
  <c r="G13" i="13" l="1"/>
  <c r="G11" i="13"/>
  <c r="G14" i="13" l="1"/>
  <c r="G16" i="13" l="1"/>
  <c r="F15" i="13" l="1"/>
  <c r="F11" i="13"/>
  <c r="F13" i="13"/>
  <c r="F12" i="13"/>
  <c r="F14" i="13"/>
  <c r="F16" i="13" l="1"/>
</calcChain>
</file>

<file path=xl/sharedStrings.xml><?xml version="1.0" encoding="utf-8"?>
<sst xmlns="http://schemas.openxmlformats.org/spreadsheetml/2006/main" count="794" uniqueCount="440">
  <si>
    <t>n°</t>
  </si>
  <si>
    <t>désignations</t>
  </si>
  <si>
    <t>poids</t>
  </si>
  <si>
    <t>Montant GNF</t>
  </si>
  <si>
    <t>TOTAL DES TRAVAUX HT</t>
  </si>
  <si>
    <t>N°</t>
  </si>
  <si>
    <t xml:space="preserve">Désignation </t>
  </si>
  <si>
    <t>Unité</t>
  </si>
  <si>
    <t>Quantité</t>
  </si>
  <si>
    <t>Prix Unitaire</t>
  </si>
  <si>
    <t>1.</t>
  </si>
  <si>
    <t>FRAIS GENERAUX</t>
  </si>
  <si>
    <t>1.1</t>
  </si>
  <si>
    <t>Installation de chantier</t>
  </si>
  <si>
    <t>Installation du matériel et équipements de chantier</t>
  </si>
  <si>
    <t>Ffait</t>
  </si>
  <si>
    <t xml:space="preserve">Bureau de chantier et aménagements intérieurs </t>
  </si>
  <si>
    <t xml:space="preserve"> </t>
  </si>
  <si>
    <t>1.2</t>
  </si>
  <si>
    <t>Frais d'études et d'essais</t>
  </si>
  <si>
    <t>Echantillonnage, essais et contrôles</t>
  </si>
  <si>
    <t>1.3</t>
  </si>
  <si>
    <t>Fonctionnement du chantier</t>
  </si>
  <si>
    <t>1.4</t>
  </si>
  <si>
    <t>Repliement du chantier</t>
  </si>
  <si>
    <t>Evacuation du chantier et mise à disposition</t>
  </si>
  <si>
    <t>TOTAL LOT 1</t>
  </si>
  <si>
    <t>ens</t>
  </si>
  <si>
    <t>m²</t>
  </si>
  <si>
    <t>m³</t>
  </si>
  <si>
    <t xml:space="preserve">Béton de propreté </t>
  </si>
  <si>
    <t>Béton 150kg/m3</t>
  </si>
  <si>
    <t>MACONNERIE</t>
  </si>
  <si>
    <t xml:space="preserve">Enduits au mortier de ciment </t>
  </si>
  <si>
    <t>ml</t>
  </si>
  <si>
    <t>REVETEMENTS SCELLES</t>
  </si>
  <si>
    <t>Revêtements sols scellés</t>
  </si>
  <si>
    <t>Revêtement sols  type céramique  dim (60x60) cm</t>
  </si>
  <si>
    <t>Plinthes type céramique dim (60x9) cm</t>
  </si>
  <si>
    <t>Revêtements muraux scellés</t>
  </si>
  <si>
    <t>u</t>
  </si>
  <si>
    <t>TOTAL LOT 2</t>
  </si>
  <si>
    <t>3.</t>
  </si>
  <si>
    <t>3.1</t>
  </si>
  <si>
    <t>3.2</t>
  </si>
  <si>
    <t>TOTAL LOT 3</t>
  </si>
  <si>
    <t>4.</t>
  </si>
  <si>
    <t xml:space="preserve">SECOND ŒUVRE </t>
  </si>
  <si>
    <t>4.1.1</t>
  </si>
  <si>
    <t>4.2.1</t>
  </si>
  <si>
    <t>4.4</t>
  </si>
  <si>
    <t>PEINTURE-REVETEMENTS MINCES</t>
  </si>
  <si>
    <t xml:space="preserve"> Peintures et revêtements intérieurs </t>
  </si>
  <si>
    <t>Brossage, égrenage, rebouchage, 1 couche d'enduit de lissage, 1 couche de fixateur fongicide , 2 couches peinture copolymère de vinyle.</t>
  </si>
  <si>
    <t xml:space="preserve"> Peintures et revêtements extérieurs </t>
  </si>
  <si>
    <t xml:space="preserve">Brossage, égrenage, rebouchage, 1 couche de pliolithe diluée au white spirit, 1 couche de pliolithe </t>
  </si>
  <si>
    <t>Métaux ferreux - Peinture glycérophtalique</t>
  </si>
  <si>
    <t xml:space="preserve">Dégraissage, dérouillage, brossage, 1 couche antirouille minium de plomb, 2 couches laque glycérophtalique brillante </t>
  </si>
  <si>
    <t>TOTAL LOT 4</t>
  </si>
  <si>
    <t>5.</t>
  </si>
  <si>
    <t>LOTS TECHNIQUES</t>
  </si>
  <si>
    <t>5.1</t>
  </si>
  <si>
    <t>5.1.2</t>
  </si>
  <si>
    <t>Ventilation</t>
  </si>
  <si>
    <t>5.2</t>
  </si>
  <si>
    <t>PLOMBERIE - SANITAIRE</t>
  </si>
  <si>
    <t xml:space="preserve">Appareils sanitaires  </t>
  </si>
  <si>
    <t>5.3</t>
  </si>
  <si>
    <t>ELECTRICITE MT - BT - CF</t>
  </si>
  <si>
    <t>5.4</t>
  </si>
  <si>
    <t>TOTAL LOT 5</t>
  </si>
  <si>
    <t>6.</t>
  </si>
  <si>
    <t>SYSTÈME DE SECURITE INCENDIE</t>
  </si>
  <si>
    <t>6.1</t>
  </si>
  <si>
    <t>6.2</t>
  </si>
  <si>
    <t>Extincteur à poudre polyvalente ABC 9 kg</t>
  </si>
  <si>
    <t>Panneau extincteur photoluminescent</t>
  </si>
  <si>
    <t>TOTAL LOT 6</t>
  </si>
  <si>
    <t>7.</t>
  </si>
  <si>
    <t>MOBILIERS</t>
  </si>
  <si>
    <t>7.1</t>
  </si>
  <si>
    <t>BUREAUX</t>
  </si>
  <si>
    <t>Espace poste de travail - bureau espace paysagé (BENCH)</t>
  </si>
  <si>
    <t>de long:1,60m, large: 0,80 m et de hauteur: 0,75m compris le partage des gaines, goulottes  pour câble, de l'accès multiple et des installations de matériels informatique</t>
  </si>
  <si>
    <t>Dimensions (1,60x0,80x0,75)m</t>
  </si>
  <si>
    <t>pm</t>
  </si>
  <si>
    <t>Espace poste de travail - pour salle de formation</t>
  </si>
  <si>
    <t>de long:1,80m, large: 0,80 m et de hauteur: 0,75m compris le partage des gaines, goulottes  pour câble, de l'accès multiple et des installations de matériels informatique</t>
  </si>
  <si>
    <t>Dimensions (1,80x0,80x0,75)m</t>
  </si>
  <si>
    <t xml:space="preserve">Pour responsables </t>
  </si>
  <si>
    <t>bureau en L (long:1,60m, large: 0,80 m et de hauteur: 0,75m)+(long:1,00m, large: 0,80m et de hauteur 0,75m) compris le partage des gaines, goulottes  pour câble, de l'accès multiple et des installations de matériels informatique</t>
  </si>
  <si>
    <t>Dimensions [(1,60x0,80x0,75)m+(1,00x0,60x0,75)m]</t>
  </si>
  <si>
    <t>7.2</t>
  </si>
  <si>
    <t>ARMOIRES</t>
  </si>
  <si>
    <t>armoire de rangements de dimensions: (1,00x0,45x1,50)m</t>
  </si>
  <si>
    <t>7.3</t>
  </si>
  <si>
    <t>FAUTEUILS</t>
  </si>
  <si>
    <t>Fourniture et pose des fauteuils pour vendeur et responsables, compris toutes les sujétions</t>
  </si>
  <si>
    <t>Fourniture et pose des fauteuils pour les caisses , compris toutes les sujétions</t>
  </si>
  <si>
    <t>Fourniture et pose des fauteuils pour visiteurs , compris toutes les sujétions</t>
  </si>
  <si>
    <t>Fourniture et pose de salon complet de fauteuils simili cuir   , compris toutes les sujétions</t>
  </si>
  <si>
    <t>7.4</t>
  </si>
  <si>
    <t>MOBILIERS D'ACCEUIL</t>
  </si>
  <si>
    <t>Ensemble de mobiliers pour accueil hall de la banque, une table +un fauteuil</t>
  </si>
  <si>
    <t>Ensemble de mobiliers pour le grand hall d'agence en forme arquée, compris des fauteuils</t>
  </si>
  <si>
    <t>7.5</t>
  </si>
  <si>
    <t>MEUBLES GUICHETS</t>
  </si>
  <si>
    <t>Comptoirs guichets type modulaires, compris la réservation de passage des câbles et des espaces de dépliants</t>
  </si>
  <si>
    <t>7.6</t>
  </si>
  <si>
    <t>MOBILIERS DIVERS</t>
  </si>
  <si>
    <t>Tables pour espaces réunions type modulable pour 12 places, compris les fauteuils</t>
  </si>
  <si>
    <t>Tables pour espaces réunions type modulable pour 16 places, compris les fauteuils</t>
  </si>
  <si>
    <t>Tables pour la salle de conseil, type modulable pour 26 places, compris les fauteuils</t>
  </si>
  <si>
    <t>Type de mobilier pour coin café (table+5 fauteuils)</t>
  </si>
  <si>
    <t>Type de mobilier pour entretien dans les bureau , type circulaire (table+4 chaises)</t>
  </si>
  <si>
    <t>Type de mobilier pour entretien dans les bureau , type circulaire (table+6 chaises)</t>
  </si>
  <si>
    <t>Type de mobilier pour cantine de direction (table+6 chaises)</t>
  </si>
  <si>
    <t>Type de mobilier pour cantine employé (table+4 chaises)</t>
  </si>
  <si>
    <t>7.7</t>
  </si>
  <si>
    <t>COMPTEUSE DE BILLETS</t>
  </si>
  <si>
    <t>Compteuses de billets au niveau des guichets automatiques de billets</t>
  </si>
  <si>
    <t>RECAPITULATION GENERALE DES TRAVAUX</t>
  </si>
  <si>
    <t>Exploitation des instllations de chantier, fourniture des matières consommables</t>
  </si>
  <si>
    <t>Enduit intérieur</t>
  </si>
  <si>
    <t>BETON &amp; BETON ARME</t>
  </si>
  <si>
    <t>4.1.</t>
  </si>
  <si>
    <t>Fft</t>
  </si>
  <si>
    <t>6.1.1</t>
  </si>
  <si>
    <t>6.1.2</t>
  </si>
  <si>
    <t>6.2.2</t>
  </si>
  <si>
    <t>GROS-ŒUVRE</t>
  </si>
  <si>
    <t>Carreaux sols pièces humides (toilettes)</t>
  </si>
  <si>
    <t>PLAFONNAGE</t>
  </si>
  <si>
    <t>MENUISERIE EN BOIS ISOPLANE</t>
  </si>
  <si>
    <t>Enduits Ciment - Peinture glycérophtalique (murs toilettes au dessus des faïences)</t>
  </si>
  <si>
    <t>Brossage, égrenage, rebouchage, 1 couche d'enduit de lissage, 1 couche de fixateur fongicide , 2 couches peinture glycérophtalique</t>
  </si>
  <si>
    <t>Enduits Ciment - pliolithe à base de résine synthétique, appliquée au rouleau (murs autres éléments: maçonnerie et béton)</t>
  </si>
  <si>
    <t>PPR diam 12 mm</t>
  </si>
  <si>
    <t>PPR diam 25 mm</t>
  </si>
  <si>
    <t>Distribution intérieure</t>
  </si>
  <si>
    <t xml:space="preserve">Fourniture et pose de tube PPR y compris raccords et toutes sujétions </t>
  </si>
  <si>
    <t>5.1.2.1</t>
  </si>
  <si>
    <t>PVC diam 50 mm</t>
  </si>
  <si>
    <t>PVC diam 100 mm</t>
  </si>
  <si>
    <t>5.1.2.2</t>
  </si>
  <si>
    <t xml:space="preserve">Evacuation des eaux pluviales </t>
  </si>
  <si>
    <t>PVC diam 63 mm</t>
  </si>
  <si>
    <t>Evier en acier inoxydable, vasque emboutie avec une sortie, placé dans le plan de travail de dimensions L/D/H : 370x370x160 mm</t>
  </si>
  <si>
    <t>Siphon de sol</t>
  </si>
  <si>
    <t>Siphon de sol PVC 150x150 mm, sortie verticale</t>
  </si>
  <si>
    <t>Accessoires</t>
  </si>
  <si>
    <t>Porte savon</t>
  </si>
  <si>
    <t>Brasseurs d'air</t>
  </si>
  <si>
    <t>Signalétique d'orientation bâtiment</t>
  </si>
  <si>
    <t>2.2</t>
  </si>
  <si>
    <t>2.2.1</t>
  </si>
  <si>
    <t>Béton armé bas</t>
  </si>
  <si>
    <t>5.1.3</t>
  </si>
  <si>
    <t>5.1.3.1</t>
  </si>
  <si>
    <t>5.1.3.3</t>
  </si>
  <si>
    <t>5.1.3.2.1</t>
  </si>
  <si>
    <t>5.1.4</t>
  </si>
  <si>
    <t>5.1.4.1</t>
  </si>
  <si>
    <t>5.2,1</t>
  </si>
  <si>
    <t>5.4.1</t>
  </si>
  <si>
    <t>DIVERS</t>
  </si>
  <si>
    <t>Protection et mise à la terre</t>
  </si>
  <si>
    <t>Terre et mise à la terre des masses</t>
  </si>
  <si>
    <t xml:space="preserve">Canalisations divisionnaires et câbleries </t>
  </si>
  <si>
    <t xml:space="preserve">câbleries </t>
  </si>
  <si>
    <t>Câbles  U1000R2v 3x1,5mm2</t>
  </si>
  <si>
    <t xml:space="preserve">Câbles U1000 R2V 3x2,5mm2                 </t>
  </si>
  <si>
    <t>Canalisations encastrées .</t>
  </si>
  <si>
    <t>Conduits ICD gris ou ICTA N° 11</t>
  </si>
  <si>
    <t>Conduits ICD grisou ICTA N° 13</t>
  </si>
  <si>
    <t>Conducteurs série HO7 VV.U 2,5mm2</t>
  </si>
  <si>
    <t>Appareils d’éclairage</t>
  </si>
  <si>
    <t xml:space="preserve">Protection contre la foudre </t>
  </si>
  <si>
    <t>Paratonnerre type PDA 60 de Hélita avec descente en méplat, joint de contrôle, compteur de foudre et prises de terres</t>
  </si>
  <si>
    <t>Ensemble de mise à la terre et equipontentialité</t>
  </si>
  <si>
    <t>5.3.1</t>
  </si>
  <si>
    <t>5.3.2</t>
  </si>
  <si>
    <t>5.3.3</t>
  </si>
  <si>
    <t>5.3.5</t>
  </si>
  <si>
    <t>5.3.6</t>
  </si>
  <si>
    <t>Tableau  basse tension</t>
  </si>
  <si>
    <t>SIGNALETIQUE INTERIEURE &amp; PLAN D'EVACUATION</t>
  </si>
  <si>
    <t>SIGNALETIQUE EXTERIEURE &amp; PLAN D'EVACUATION</t>
  </si>
  <si>
    <t>5.3.3.1</t>
  </si>
  <si>
    <t>5.3.3.2</t>
  </si>
  <si>
    <t xml:space="preserve">Plaques d'identification et d'orientation sur portes </t>
  </si>
  <si>
    <t>DEPOSE - DEMOLITION - DECAPAGE - NETTOYAGE - GROS ŒUVRE - REVETEMENTS</t>
  </si>
  <si>
    <t>DEMOLITION</t>
  </si>
  <si>
    <t>Maçonnerie</t>
  </si>
  <si>
    <t>2.3</t>
  </si>
  <si>
    <t>DECAPAGE</t>
  </si>
  <si>
    <t>2.3.1</t>
  </si>
  <si>
    <t>Décapage des revêtements scellés</t>
  </si>
  <si>
    <t>2.4</t>
  </si>
  <si>
    <t xml:space="preserve">NETTOYAGE ET EVACUATION </t>
  </si>
  <si>
    <t>2.4.1</t>
  </si>
  <si>
    <t>Nettoyage du chantier</t>
  </si>
  <si>
    <t>Nettoyage et évacuation des résidus issus des déposes de démolition, de décapage,... à la décharge publique</t>
  </si>
  <si>
    <t xml:space="preserve"> 2.</t>
  </si>
  <si>
    <t>Maçonnerie d'ép. 15 cm</t>
  </si>
  <si>
    <t>Démolition complète des murs suivant la ligne de pose</t>
  </si>
  <si>
    <t>Reparation des fissures apparentes,suivant indications du MDOE, dans les règles et principes de la deontologie (nettoye des brèches, ouverture legère, brossage (brosse métallique) intérieure, depouissierage, introduction de grillage (suivant la taille), injection manuelle de mortier spécifique,…)</t>
  </si>
  <si>
    <t>Enduits Ciment - Peinture vinylique (murs intérieurs)</t>
  </si>
  <si>
    <t>Plafond intérieur</t>
  </si>
  <si>
    <t>2.5</t>
  </si>
  <si>
    <t>2.5.2</t>
  </si>
  <si>
    <t>3.2.1</t>
  </si>
  <si>
    <t>4.2</t>
  </si>
  <si>
    <t>Soubassement en béton cyclopéen ou maçonnerie</t>
  </si>
  <si>
    <t>Revêtements sols seront detype céramique marques WIFICERAMICS ou similaire</t>
  </si>
  <si>
    <t>Revêtement muraux scellés seront de  type céramique marques WIFICERAMICS ou similaire</t>
  </si>
  <si>
    <t xml:space="preserve">TOITURE - PLAFONNAGE </t>
  </si>
  <si>
    <t>TOITURE</t>
  </si>
  <si>
    <t>Fourniture et pose de panneaux de faux plafond en contreplaqué, ép. 6 mm, compris toutes sujetions de mise en œuvre</t>
  </si>
  <si>
    <t xml:space="preserve">Résine synthétique, appliquée au rouleau sur faux plafond </t>
  </si>
  <si>
    <t>Ponçage, époussetage, dégraissage au trichloréthylène, traitements primaires de surface, 2 couches d'impression fongicide, finition, 2 couches laque glycérophtalique brillante</t>
  </si>
  <si>
    <t>Peinture sur menuseries en bois (Massif et isoplane)</t>
  </si>
  <si>
    <t>5.1.3.5</t>
  </si>
  <si>
    <t>Siphon de sol et tampon de visite</t>
  </si>
  <si>
    <t>Cuvette de WC à l'anglaise et réservoir de chasse basse LECICO ou PARMA ou similaire</t>
  </si>
  <si>
    <t>blocs d'agglomérés creux intérieur</t>
  </si>
  <si>
    <t xml:space="preserve">blocs d'agglomérés ép.15cm  </t>
  </si>
  <si>
    <t>4.3</t>
  </si>
  <si>
    <t>Lavabo mural (suspendu) LECICO ou PARMA ou similaire avec cache-siphon</t>
  </si>
  <si>
    <t>Dalle LED 600x600 Start panel Flat 0047063 de Sylvania  ou similaire</t>
  </si>
  <si>
    <t>Extincteurs</t>
  </si>
  <si>
    <t>Evacuation des eaux usées et vannes</t>
  </si>
  <si>
    <t>4.1.2</t>
  </si>
  <si>
    <t>4.2.1.1</t>
  </si>
  <si>
    <t>P-3 (0,70x2,10)m</t>
  </si>
  <si>
    <t>4.3.1</t>
  </si>
  <si>
    <t>Fourniture et pose de brasseur d'air de plafond</t>
  </si>
  <si>
    <t>5.1.3.6</t>
  </si>
  <si>
    <t>Receveur de douche</t>
  </si>
  <si>
    <t>Receveur de douche complet, comprenant le bac à porcelaine de dimension (900x900x150)mm, une colonne de douche decrochable avec l'ensemble des kits ouverture par le robinet</t>
  </si>
  <si>
    <t>Agglos pleins de 20 cm</t>
  </si>
  <si>
    <t>Fourniture et pose de bloc béton plein B 120, au fond des fouille sur béton de propreté</t>
  </si>
  <si>
    <t>Parpaing/agglos plein 20x20x40</t>
  </si>
  <si>
    <t>P-2 (0,80x2,10)m</t>
  </si>
  <si>
    <t>Tableaux Electriques et alimentaion</t>
  </si>
  <si>
    <t xml:space="preserve">Correction/reparation partielle </t>
  </si>
  <si>
    <t>Carreaux sols pour terrasses et perrons extérieurs</t>
  </si>
  <si>
    <t>PVC diam 110 mm</t>
  </si>
  <si>
    <t>Fenêtre aluminium vitrée</t>
  </si>
  <si>
    <t>MENUISERIE ALUMINIUM VITREE</t>
  </si>
  <si>
    <t>Porte double aluminium vitrée</t>
  </si>
  <si>
    <t>Porte en bois isoplane</t>
  </si>
  <si>
    <t xml:space="preserve">Porte pliante isoplane </t>
  </si>
  <si>
    <t>Toute la menuiserie bois  isoplane  sera de marque Assa Abloy, Jeld-Wen (Swedoor JW),bois tropicaux ou similaires</t>
  </si>
  <si>
    <t xml:space="preserve">Porte en bois massif </t>
  </si>
  <si>
    <t>MENUISERIE METALLIQUE</t>
  </si>
  <si>
    <t>Grille métallique</t>
  </si>
  <si>
    <t>Pour fenêtre</t>
  </si>
  <si>
    <t>Tableau  divisionnaires</t>
  </si>
  <si>
    <t xml:space="preserve">CLIMATISATION ET VENTILATION </t>
  </si>
  <si>
    <t>Climatisation</t>
  </si>
  <si>
    <t>Fourniture et pose des split, compris toutes séjution d'installation</t>
  </si>
  <si>
    <t>9 000 btu</t>
  </si>
  <si>
    <t>Avertisseur sonore Classe B NFS 32 001, certifiée CE DPC 0333 et NU 30340</t>
  </si>
  <si>
    <t xml:space="preserve">Système de Securité Incendie </t>
  </si>
  <si>
    <t>5.1.3.7</t>
  </si>
  <si>
    <t>5.2,2</t>
  </si>
  <si>
    <t>5.2.2.1</t>
  </si>
  <si>
    <t>Démolition des maçonneries intérieure , conformément aux plans</t>
  </si>
  <si>
    <t>Décapage carreaux sol  compris de demolition de l'ensemble des chapes jusqu'au corps du béton de sol</t>
  </si>
  <si>
    <t xml:space="preserve">DEPOSE </t>
  </si>
  <si>
    <t>Dépose du plafonnage</t>
  </si>
  <si>
    <t xml:space="preserve">Enduit sur murs </t>
  </si>
  <si>
    <t>Carreaux faïence murale pour toilettes  dim (30x30)cm</t>
  </si>
  <si>
    <t>F-1 (0,50X0,50)m</t>
  </si>
  <si>
    <t>F-2 (0,60X0,50)m</t>
  </si>
  <si>
    <t>P-1 (1,60x2,10)m</t>
  </si>
  <si>
    <t>G-1 (0,50X0,50)m</t>
  </si>
  <si>
    <t>G-2 (0,60X0,50)m</t>
  </si>
  <si>
    <t>PPR diam 32 mm</t>
  </si>
  <si>
    <t>Evier double</t>
  </si>
  <si>
    <t xml:space="preserve">Hublot LED </t>
  </si>
  <si>
    <t>Applique murale etanche LED</t>
  </si>
  <si>
    <t xml:space="preserve">Bouton poussoir </t>
  </si>
  <si>
    <t xml:space="preserve">Interrupteur simple </t>
  </si>
  <si>
    <t>Interrupteur simple etanche</t>
  </si>
  <si>
    <t>LED sallie 60X60</t>
  </si>
  <si>
    <t xml:space="preserve">Interrupteur va et vient </t>
  </si>
  <si>
    <t xml:space="preserve">Interrupteur double </t>
  </si>
  <si>
    <t xml:space="preserve">Bloc autonome </t>
  </si>
  <si>
    <t>Aménagement des voiries en pavé</t>
  </si>
  <si>
    <t>Aménagement des espaces verts</t>
  </si>
  <si>
    <t xml:space="preserve">Retouche enduit sur murs par endroit selon indication du maitre d'œuvre </t>
  </si>
  <si>
    <t xml:space="preserve">GROS ŒUVRE </t>
  </si>
  <si>
    <t>Application IKOpro Adérosol</t>
  </si>
  <si>
    <t xml:space="preserve">Couches d'étanchéité MEPS 25 L3 d'ép. 2,5mm, autoadhésive </t>
  </si>
  <si>
    <t>Plaques de protection type MEPS 25 AR d'ép. 2,5mm, autoadhésives</t>
  </si>
  <si>
    <t>Joint de fixations</t>
  </si>
  <si>
    <t xml:space="preserve">MENUISERIE METALLIQUE </t>
  </si>
  <si>
    <t xml:space="preserve">Porte simple metallique </t>
  </si>
  <si>
    <t>P-1 (1,60X2,10)m</t>
  </si>
  <si>
    <t xml:space="preserve">Porte double metallique </t>
  </si>
  <si>
    <t>P-2 (0,90X2,10)m</t>
  </si>
  <si>
    <t xml:space="preserve">ETANCHEITE </t>
  </si>
  <si>
    <t xml:space="preserve">Hublot LED etanche </t>
  </si>
  <si>
    <t>2.1</t>
  </si>
  <si>
    <t>2.5.2.1.2</t>
  </si>
  <si>
    <t>2.5.2.1.2.1</t>
  </si>
  <si>
    <t>2.5.4</t>
  </si>
  <si>
    <t>2.5.4.1</t>
  </si>
  <si>
    <t>2.5.4.2</t>
  </si>
  <si>
    <t>2.5.4.2.1</t>
  </si>
  <si>
    <t>2.5.4.2.1.2</t>
  </si>
  <si>
    <t>2.5.4.2.1.1</t>
  </si>
  <si>
    <t>2.5.4.2.1.3</t>
  </si>
  <si>
    <t>2.6</t>
  </si>
  <si>
    <t>2.6.1</t>
  </si>
  <si>
    <t>2.6.1.1</t>
  </si>
  <si>
    <t>2.6.1.1.1</t>
  </si>
  <si>
    <t>2.6.1.1.3</t>
  </si>
  <si>
    <t>2.6.1.1.4</t>
  </si>
  <si>
    <t>2.6.1.1.5</t>
  </si>
  <si>
    <t>2.6.2</t>
  </si>
  <si>
    <t>2.6.2.1</t>
  </si>
  <si>
    <t>2.6.2.1.1</t>
  </si>
  <si>
    <t>3.1.1.2</t>
  </si>
  <si>
    <t>4.4.1</t>
  </si>
  <si>
    <t>4.4.1.1</t>
  </si>
  <si>
    <t>4.4.1.2</t>
  </si>
  <si>
    <t>4.4.2</t>
  </si>
  <si>
    <t>4.4.2.1</t>
  </si>
  <si>
    <t>4.4.2.2</t>
  </si>
  <si>
    <t>4.5.2</t>
  </si>
  <si>
    <t>4.5.2.1</t>
  </si>
  <si>
    <t>4.5.2.2</t>
  </si>
  <si>
    <t>4.4.1.3</t>
  </si>
  <si>
    <t>4.4.1.4</t>
  </si>
  <si>
    <t>5.1.1.1</t>
  </si>
  <si>
    <t>5.1.3.2</t>
  </si>
  <si>
    <t>5.1.4.2</t>
  </si>
  <si>
    <t>Porte serviette</t>
  </si>
  <si>
    <t>5.1.4.3</t>
  </si>
  <si>
    <t>Poubelle de toilette</t>
  </si>
  <si>
    <t xml:space="preserve">Appareils </t>
  </si>
  <si>
    <t>5.4.3</t>
  </si>
  <si>
    <t>5.4.3.1</t>
  </si>
  <si>
    <t>7.2.7</t>
  </si>
  <si>
    <t>3.3</t>
  </si>
  <si>
    <t>3.3.2</t>
  </si>
  <si>
    <t>Ethanchéification de la dalle couverture</t>
  </si>
  <si>
    <t>4.4.1.5</t>
  </si>
  <si>
    <t>Tableaux Electriques</t>
  </si>
  <si>
    <t>Boite électrique + Alimentation</t>
  </si>
  <si>
    <t>5.3.4</t>
  </si>
  <si>
    <t>Appareillages</t>
  </si>
  <si>
    <t>Inter double allumage Niloé</t>
  </si>
  <si>
    <t xml:space="preserve">Inter simple allumage plexo Sagane </t>
  </si>
  <si>
    <t>4.5</t>
  </si>
  <si>
    <t>4.5.1</t>
  </si>
  <si>
    <t>4.5.1.1</t>
  </si>
  <si>
    <t>4.5.1.2</t>
  </si>
  <si>
    <t>Cuvette de WC à la turque, reservoir de chasse haute, SANINDUSA ou LECICO ou PARMA ou similaire</t>
  </si>
  <si>
    <t>5.1.3.5.1</t>
  </si>
  <si>
    <t>5.1.3.6.1</t>
  </si>
  <si>
    <t>5.1.1</t>
  </si>
  <si>
    <t>Alimentation en eaux potable</t>
  </si>
  <si>
    <t>P/C 2P+T  Niloé</t>
  </si>
  <si>
    <t xml:space="preserve">Fenêtre </t>
  </si>
  <si>
    <t xml:space="preserve">Porte </t>
  </si>
  <si>
    <t>MENUISERIE EN BOIS MASSIF</t>
  </si>
  <si>
    <t>4.3.1.1</t>
  </si>
  <si>
    <t>4.3.1.2</t>
  </si>
  <si>
    <t xml:space="preserve">Résine synthétique, appliquée au rouleau (Sous dalle) </t>
  </si>
  <si>
    <t>5.3.1.1</t>
  </si>
  <si>
    <t>I</t>
  </si>
  <si>
    <t>II</t>
  </si>
  <si>
    <t>III</t>
  </si>
  <si>
    <t>IV</t>
  </si>
  <si>
    <t>TOUR D'ENERGIE</t>
  </si>
  <si>
    <t>4.2.A</t>
  </si>
  <si>
    <t>4.2.A.1</t>
  </si>
  <si>
    <t>4.3.3</t>
  </si>
  <si>
    <t xml:space="preserve">REALISATION DE FORAGE </t>
  </si>
  <si>
    <t>Béton de propreté épaisseur 5 cm, au fond des fouilles (sous agglos pleins)</t>
  </si>
  <si>
    <t>Réalisation d'un forage d'eau, sur une profondeur moyenne de 10 mètre, compris le soufflage, développement, essais, analyses,déinfection, équipement de surface, une pompe immergée solaire, HMT = 100 m CE, debit inferieur ou égal à 1 (1 ≥ Q)  avec  Q ≤ 3m3/h, branchement et toutes sujetions de travaux pour le bon fonctionnement</t>
  </si>
  <si>
    <t>Montant €</t>
  </si>
  <si>
    <t>PASA1 - PROGRAMME D'APPUI A LA SANTE EN GUINEE</t>
  </si>
  <si>
    <t>DPGF - DECOMPOSITION DU PRIX GLOBAL ET FORFAITAIRE DES TRAVAUX</t>
  </si>
  <si>
    <t>FINALISATION DES TRAVAUX DE L'IRS DE N'ZEREKORE</t>
  </si>
  <si>
    <t>taux €/GNF (taux BCE 05.2025) &gt; 1€ =</t>
  </si>
  <si>
    <t>BATIMENT PRINCIPAL</t>
  </si>
  <si>
    <t>TOILETTES</t>
  </si>
  <si>
    <t>RECAPITULATIF DES TRAVAUX</t>
  </si>
  <si>
    <t>Désignation</t>
  </si>
  <si>
    <t>TOTAL FRAIS GENERAUX HT</t>
  </si>
  <si>
    <t>1.1.1</t>
  </si>
  <si>
    <t>1.1.2</t>
  </si>
  <si>
    <t>1.2.1</t>
  </si>
  <si>
    <t>Etudes, reprographies, photographies et récollement</t>
  </si>
  <si>
    <t>1.2.2</t>
  </si>
  <si>
    <t>1.3.1</t>
  </si>
  <si>
    <t>1.4.1</t>
  </si>
  <si>
    <t>TOTAL 1.</t>
  </si>
  <si>
    <t>Désignations</t>
  </si>
  <si>
    <t>2.</t>
  </si>
  <si>
    <t>Correction/reparation partielle d'enduit sur certains parties sonnant creux, fissurées et defecteuses</t>
  </si>
  <si>
    <t>TOTAL 2.</t>
  </si>
  <si>
    <t>TOTAL 3.</t>
  </si>
  <si>
    <t>TOTAL 4.</t>
  </si>
  <si>
    <t>TOTAL 5.</t>
  </si>
  <si>
    <t>TOTAL 6.</t>
  </si>
  <si>
    <t>Cuvette de WC, comprenant : 
- un réservoir complet avec mécanisme économiseur 3/6L E6248 ;
- abattant Thermodur ou similaire à descente progressive E6046, charnières métal ;
- robinet flotteur silencieux (clt acoustique 1) ;
- kit de douchette hygiénique LECICO ou similaire, support fixe, stop valve ;
- distributeur de papier hygiénique laiton chromé type PELLET Réf 003621 ou similaire</t>
  </si>
  <si>
    <t>Centrale de détection Signalétique de type  NUGELEC NU 63150 S 526</t>
  </si>
  <si>
    <t>12 000 btu</t>
  </si>
  <si>
    <t>Lavabo mural, comprenant : 
- robinet simple  à bec orientable
- bonde de vidange en laiton chromé à clapet rentrant,
- siphon en PVC, support, stop valve,
- glace de lavabo argentée 60x42 avec pattes de fixation chromée,
- une tablette de lavabo en porcelaine de 60 cm</t>
  </si>
  <si>
    <t>IRS N'ZEREKORE : I. FRAIS GENERAUX</t>
  </si>
  <si>
    <t>IRS N'ZEREKORE : II. BATIMENT PRINCIPAL</t>
  </si>
  <si>
    <t>IRS N'ZEREKORE : III. TOUR D'ENERGIE</t>
  </si>
  <si>
    <t>IRS N'ZEREKORE : IV. TOILETTES</t>
  </si>
  <si>
    <t>Installation encastrée WC à la turque de dimension (60x45x21) cm, sortie verticale - SANINDUSA - Réf. 108610004 ou similaire</t>
  </si>
  <si>
    <t>P-1 (0,70x2,10)m</t>
  </si>
  <si>
    <t>IRS N'ZEREKORE : V. AMENAGEMENTS EXTERIEURS</t>
  </si>
  <si>
    <t>AMENAGEMENTS EXTERIEURS - VRD</t>
  </si>
  <si>
    <t>Aménagement des espaces verts  suivant recommandation du MDOE</t>
  </si>
  <si>
    <t>Aménagement du sol extérieur en béton imprimé ou pavé autoblaquant, couleurs et design suivant recommandation du MOE, compris règlages,... toutes sujetions de mise en œuvre des travaux</t>
  </si>
  <si>
    <t>ETANCHEITE</t>
  </si>
  <si>
    <t>Boite électrique + Alimentation + raccordement à EDG</t>
  </si>
  <si>
    <t>Détecteurs optique de fumées  12V adressés type NU 30253</t>
  </si>
  <si>
    <t>Entretien et renforcement de la couverture par endroit y compris fuites d'eau et gouttières</t>
  </si>
  <si>
    <t>2.5.2.2</t>
  </si>
  <si>
    <t>2.5.2.2.1</t>
  </si>
  <si>
    <t>6.2.1</t>
  </si>
  <si>
    <t>7.2.1</t>
  </si>
  <si>
    <t>V</t>
  </si>
  <si>
    <t>Evacuations à l'intérieur des salles d'eau, depuis la sortie des siphons des appareils sanitaires jusqu'aux regards, en tuyaux PVC série évacuation posé en encastrée compris raccords et toutes sujetions dont réparations regards, réseaux EUEV et finalisation/réhabilitation fosse</t>
  </si>
  <si>
    <t xml:space="preserve">Fourniture, pose et raccordement de cuve de 3,000L </t>
  </si>
  <si>
    <t>Logements</t>
  </si>
  <si>
    <t>TOTAL 7.</t>
  </si>
  <si>
    <t>LOGEMENTS x2 : DEMOLITION - NETTOYAGE EVACUATION</t>
  </si>
  <si>
    <t>DEMOLITION LOGEMENTS x2 - AMENAGEMENTS EXTERIEURS - VRD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</si>
</sst>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 _F_G_-;\-* #,##0\ _F_G_-;_-* &quot;-&quot;\ _F_G_-;_-@_-"/>
    <numFmt numFmtId="165" formatCode="_-* #,##0.00\ &quot;€&quot;_-;\-* #,##0.00\ &quot;€&quot;_-;_-* &quot;-&quot;??\ &quot;€&quot;_-;_-@_-"/>
    <numFmt numFmtId="166" formatCode="_-* #,##0.00\ _€_-;\-* #,##0.00\ _€_-;_-* &quot;-&quot;??\ _€_-;_-@_-"/>
    <numFmt numFmtId="167" formatCode="#,##0.0"/>
    <numFmt numFmtId="168" formatCode="_-* #,##0.0\ _€_-;\-* #,##0.0\ _€_-;_-* &quot;-&quot;??\ _€_-;_-@_-"/>
    <numFmt numFmtId="169" formatCode="_-* #,##0\ _€_-;\-* #,##0\ _€_-;_-* &quot;-&quot;??\ _€_-;_-@_-"/>
    <numFmt numFmtId="170" formatCode="0.0%"/>
    <numFmt numFmtId="171" formatCode="_-* #,##0.00\ [$€-40C]_-;\-* #,##0.00\ [$€-40C]_-;_-* &quot;-&quot;??\ [$€-40C]_-;_-@_-"/>
    <numFmt numFmtId="172" formatCode="_-* #,##0.000\ _€_-;\-* #,##0.000\ _€_-;_-* &quot;-&quot;??\ _€_-;_-@_-"/>
    <numFmt numFmtId="173" formatCode="_-* #,##0.000\ _F_G_-;\-* #,##0.000\ _F_G_-;_-* &quot;-&quot;???\ _F_G_-;_-@_-"/>
    <numFmt numFmtId="174" formatCode="#,##0.0000\ _€"/>
  </numFmts>
  <fonts count="36" x14ac:knownFonts="1">
    <font>
      <sz val="11"/>
      <color theme="1"/>
      <name val="Calibri"/>
      <family val="2"/>
      <scheme val="minor"/>
    </font>
    <font>
      <sz val="10"/>
      <name val="Arial"/>
      <family val="2"/>
    </font>
    <font>
      <sz val="11"/>
      <color theme="1"/>
      <name val="Calibri"/>
      <family val="2"/>
      <scheme val="minor"/>
    </font>
    <font>
      <sz val="12"/>
      <name val="Century Gothic"/>
      <family val="2"/>
    </font>
    <font>
      <b/>
      <sz val="14"/>
      <name val="Century Gothic"/>
      <family val="2"/>
    </font>
    <font>
      <sz val="10"/>
      <name val="Century Gothic"/>
      <family val="2"/>
    </font>
    <font>
      <sz val="16"/>
      <name val="Century Gothic"/>
      <family val="2"/>
    </font>
    <font>
      <b/>
      <sz val="12"/>
      <name val="Century Gothic"/>
      <family val="2"/>
    </font>
    <font>
      <sz val="14"/>
      <name val="Century Gothic"/>
      <family val="2"/>
    </font>
    <font>
      <i/>
      <sz val="8"/>
      <name val="Century Gothic"/>
      <family val="2"/>
    </font>
    <font>
      <sz val="8"/>
      <name val="Century Gothic"/>
      <family val="2"/>
    </font>
    <font>
      <sz val="10"/>
      <color theme="1"/>
      <name val="Century Gothic"/>
      <family val="2"/>
    </font>
    <font>
      <b/>
      <sz val="16"/>
      <color theme="4" tint="-0.499984740745262"/>
      <name val="Arial"/>
      <family val="2"/>
    </font>
    <font>
      <b/>
      <sz val="14"/>
      <name val="Arial"/>
      <family val="2"/>
    </font>
    <font>
      <b/>
      <sz val="16"/>
      <name val="Arial"/>
      <family val="2"/>
    </font>
    <font>
      <b/>
      <sz val="16"/>
      <color rgb="FFC00000"/>
      <name val="Arial"/>
      <family val="2"/>
    </font>
    <font>
      <b/>
      <sz val="10"/>
      <name val="Arial"/>
      <family val="2"/>
    </font>
    <font>
      <b/>
      <sz val="11"/>
      <name val="Arial"/>
      <family val="2"/>
    </font>
    <font>
      <b/>
      <sz val="12"/>
      <name val="Arial"/>
      <family val="2"/>
    </font>
    <font>
      <sz val="12"/>
      <name val="Arial"/>
      <family val="2"/>
    </font>
    <font>
      <b/>
      <sz val="10"/>
      <color theme="1"/>
      <name val="Arial"/>
      <family val="2"/>
    </font>
    <font>
      <b/>
      <sz val="16"/>
      <color theme="0"/>
      <name val="Arial"/>
      <family val="2"/>
    </font>
    <font>
      <b/>
      <sz val="12"/>
      <color theme="0"/>
      <name val="Arial"/>
      <family val="2"/>
    </font>
    <font>
      <b/>
      <sz val="26"/>
      <color theme="1"/>
      <name val="Arial"/>
      <family val="2"/>
    </font>
    <font>
      <b/>
      <sz val="22"/>
      <color theme="1"/>
      <name val="Arial"/>
      <family val="2"/>
    </font>
    <font>
      <sz val="10"/>
      <color theme="1"/>
      <name val="Arial"/>
      <family val="2"/>
    </font>
    <font>
      <b/>
      <sz val="11.5"/>
      <color theme="5" tint="-0.499984740745262"/>
      <name val="Arial"/>
      <family val="2"/>
    </font>
    <font>
      <b/>
      <sz val="11"/>
      <color rgb="FF002060"/>
      <name val="Arial"/>
      <family val="2"/>
    </font>
    <font>
      <b/>
      <sz val="10.5"/>
      <name val="Arial"/>
      <family val="2"/>
    </font>
    <font>
      <sz val="11"/>
      <name val="Arial"/>
      <family val="2"/>
    </font>
    <font>
      <sz val="8"/>
      <name val="Arial"/>
      <family val="2"/>
    </font>
    <font>
      <b/>
      <i/>
      <sz val="8"/>
      <name val="Arial"/>
      <family val="2"/>
    </font>
    <font>
      <i/>
      <sz val="8"/>
      <name val="Arial"/>
      <family val="2"/>
    </font>
    <font>
      <b/>
      <sz val="10"/>
      <color rgb="FF002060"/>
      <name val="Arial"/>
      <family val="2"/>
    </font>
    <font>
      <i/>
      <sz val="10"/>
      <name val="Arial"/>
      <family val="2"/>
    </font>
    <font>
      <i/>
      <sz val="10"/>
      <color theme="1"/>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3" tint="0.79998168889431442"/>
        <bgColor indexed="64"/>
      </patternFill>
    </fill>
    <fill>
      <patternFill patternType="gray0625"/>
    </fill>
    <fill>
      <patternFill patternType="solid">
        <fgColor theme="0"/>
        <bgColor indexed="64"/>
      </patternFill>
    </fill>
    <fill>
      <patternFill patternType="solid">
        <fgColor rgb="FFFFFF00"/>
        <bgColor indexed="64"/>
      </patternFill>
    </fill>
    <fill>
      <patternFill patternType="solid">
        <fgColor theme="8" tint="-0.499984740745262"/>
        <bgColor indexed="64"/>
      </patternFill>
    </fill>
    <fill>
      <patternFill patternType="solid">
        <fgColor theme="8" tint="0.39997558519241921"/>
        <bgColor indexed="64"/>
      </patternFill>
    </fill>
    <fill>
      <patternFill patternType="solid">
        <fgColor rgb="FFD4DAE2"/>
        <bgColor indexed="64"/>
      </patternFill>
    </fill>
    <fill>
      <patternFill patternType="solid">
        <fgColor theme="6" tint="0.59999389629810485"/>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6">
    <xf numFmtId="0" fontId="0" fillId="0" borderId="0"/>
    <xf numFmtId="166" fontId="2" fillId="0" borderId="0" applyFont="0" applyFill="0" applyBorder="0" applyAlignment="0" applyProtection="0"/>
    <xf numFmtId="0" fontId="1" fillId="0" borderId="0" applyNumberFormat="0" applyFont="0" applyFill="0" applyBorder="0" applyAlignment="0" applyProtection="0">
      <alignment vertical="top"/>
    </xf>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cellStyleXfs>
  <cellXfs count="278">
    <xf numFmtId="0" fontId="0" fillId="0" borderId="0" xfId="0"/>
    <xf numFmtId="0" fontId="3" fillId="0" borderId="0" xfId="0" applyFont="1" applyAlignment="1">
      <alignment vertical="center"/>
    </xf>
    <xf numFmtId="169" fontId="3" fillId="0" borderId="0" xfId="1" applyNumberFormat="1" applyFont="1" applyFill="1" applyAlignment="1">
      <alignment vertical="center"/>
    </xf>
    <xf numFmtId="0" fontId="6" fillId="0" borderId="0" xfId="0" applyFont="1" applyAlignment="1">
      <alignment vertical="center"/>
    </xf>
    <xf numFmtId="169" fontId="6" fillId="0" borderId="0" xfId="1" applyNumberFormat="1" applyFont="1" applyFill="1" applyAlignment="1">
      <alignment vertical="center"/>
    </xf>
    <xf numFmtId="0" fontId="5" fillId="0" borderId="0" xfId="0" applyFont="1" applyAlignment="1">
      <alignment vertical="center"/>
    </xf>
    <xf numFmtId="169" fontId="5" fillId="0" borderId="0" xfId="1" applyNumberFormat="1" applyFont="1" applyFill="1" applyAlignment="1">
      <alignment vertical="center"/>
    </xf>
    <xf numFmtId="0" fontId="8" fillId="0" borderId="0" xfId="0" applyFont="1" applyAlignment="1">
      <alignment vertical="center"/>
    </xf>
    <xf numFmtId="169" fontId="8" fillId="0" borderId="0" xfId="1" applyNumberFormat="1" applyFont="1" applyFill="1" applyAlignment="1">
      <alignment vertical="center"/>
    </xf>
    <xf numFmtId="0" fontId="7" fillId="0" borderId="0" xfId="0" applyFont="1" applyAlignment="1">
      <alignment vertical="center"/>
    </xf>
    <xf numFmtId="167" fontId="3" fillId="0" borderId="0" xfId="0" applyNumberFormat="1" applyFont="1" applyAlignment="1">
      <alignment vertical="center"/>
    </xf>
    <xf numFmtId="3" fontId="3" fillId="0" borderId="0" xfId="0" applyNumberFormat="1" applyFont="1" applyAlignment="1">
      <alignment vertical="center"/>
    </xf>
    <xf numFmtId="3" fontId="7" fillId="0" borderId="0" xfId="1" applyNumberFormat="1" applyFont="1" applyFill="1" applyBorder="1" applyAlignment="1">
      <alignment vertical="center"/>
    </xf>
    <xf numFmtId="169" fontId="3" fillId="0" borderId="0" xfId="1" applyNumberFormat="1" applyFont="1" applyFill="1" applyBorder="1" applyAlignment="1">
      <alignment vertical="center"/>
    </xf>
    <xf numFmtId="166" fontId="3" fillId="0" borderId="0" xfId="1" applyFont="1" applyFill="1" applyAlignment="1">
      <alignment vertical="center"/>
    </xf>
    <xf numFmtId="168" fontId="3" fillId="0" borderId="0" xfId="1" applyNumberFormat="1" applyFont="1" applyFill="1" applyAlignment="1">
      <alignment vertical="center"/>
    </xf>
    <xf numFmtId="164" fontId="3" fillId="0" borderId="0" xfId="4" applyFont="1" applyFill="1" applyAlignment="1">
      <alignment vertical="center"/>
    </xf>
    <xf numFmtId="166" fontId="3" fillId="0" borderId="0" xfId="0" applyNumberFormat="1" applyFont="1" applyAlignment="1">
      <alignment vertical="center"/>
    </xf>
    <xf numFmtId="169" fontId="3" fillId="0" borderId="0" xfId="0" applyNumberFormat="1" applyFont="1" applyAlignment="1">
      <alignment vertical="center"/>
    </xf>
    <xf numFmtId="9" fontId="3" fillId="0" borderId="0" xfId="3" applyFont="1" applyFill="1" applyAlignment="1">
      <alignment vertical="center"/>
    </xf>
    <xf numFmtId="164" fontId="3" fillId="0" borderId="0" xfId="0" applyNumberFormat="1" applyFont="1" applyAlignment="1">
      <alignment vertical="center"/>
    </xf>
    <xf numFmtId="0" fontId="9" fillId="0" borderId="0" xfId="0" applyFont="1" applyAlignment="1">
      <alignment vertical="center"/>
    </xf>
    <xf numFmtId="169" fontId="9" fillId="0" borderId="0" xfId="1" applyNumberFormat="1" applyFont="1" applyFill="1" applyAlignment="1">
      <alignment vertical="center"/>
    </xf>
    <xf numFmtId="0" fontId="10" fillId="0" borderId="0" xfId="0" applyFont="1" applyAlignment="1">
      <alignment vertical="center"/>
    </xf>
    <xf numFmtId="169" fontId="10" fillId="0" borderId="0" xfId="1" applyNumberFormat="1" applyFont="1" applyFill="1" applyAlignment="1">
      <alignment vertical="center"/>
    </xf>
    <xf numFmtId="0" fontId="3" fillId="0" borderId="0" xfId="0" applyFont="1" applyAlignment="1">
      <alignment vertical="center" wrapText="1"/>
    </xf>
    <xf numFmtId="167" fontId="3" fillId="0" borderId="0" xfId="0" applyNumberFormat="1" applyFont="1" applyAlignment="1">
      <alignment vertical="center" wrapText="1"/>
    </xf>
    <xf numFmtId="3" fontId="3" fillId="0" borderId="0" xfId="0" applyNumberFormat="1" applyFont="1" applyAlignment="1">
      <alignment vertical="center" wrapText="1"/>
    </xf>
    <xf numFmtId="3" fontId="3" fillId="0" borderId="0" xfId="0" applyNumberFormat="1" applyFont="1" applyAlignment="1">
      <alignment horizontal="right" vertical="center"/>
    </xf>
    <xf numFmtId="170" fontId="3" fillId="0" borderId="0" xfId="1" applyNumberFormat="1" applyFont="1" applyFill="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167" fontId="7" fillId="0" borderId="0" xfId="0" applyNumberFormat="1" applyFont="1" applyAlignment="1">
      <alignment horizontal="center" vertical="center"/>
    </xf>
    <xf numFmtId="3" fontId="7" fillId="0" borderId="0" xfId="0" applyNumberFormat="1" applyFont="1" applyAlignment="1">
      <alignment horizontal="center" vertical="center"/>
    </xf>
    <xf numFmtId="3" fontId="7" fillId="0" borderId="0" xfId="0" applyNumberFormat="1" applyFont="1" applyAlignment="1">
      <alignment vertical="center"/>
    </xf>
    <xf numFmtId="4" fontId="3" fillId="0" borderId="0" xfId="0" applyNumberFormat="1" applyFont="1" applyAlignment="1">
      <alignment horizontal="left" vertical="center"/>
    </xf>
    <xf numFmtId="0" fontId="3" fillId="0" borderId="0" xfId="0" applyFont="1" applyAlignment="1">
      <alignment horizontal="left" vertical="center"/>
    </xf>
    <xf numFmtId="0" fontId="4" fillId="0" borderId="0" xfId="0" applyFont="1" applyAlignment="1">
      <alignment horizontal="center" vertical="center" wrapText="1"/>
    </xf>
    <xf numFmtId="164" fontId="7" fillId="0" borderId="0" xfId="4" applyFont="1" applyFill="1" applyAlignment="1">
      <alignment vertical="center"/>
    </xf>
    <xf numFmtId="164" fontId="8" fillId="0" borderId="0" xfId="0" applyNumberFormat="1" applyFont="1" applyAlignment="1">
      <alignment vertical="center"/>
    </xf>
    <xf numFmtId="172" fontId="6" fillId="0" borderId="0" xfId="1" applyNumberFormat="1" applyFont="1" applyFill="1" applyAlignment="1">
      <alignment vertical="center"/>
    </xf>
    <xf numFmtId="169" fontId="5" fillId="0" borderId="0" xfId="0" applyNumberFormat="1" applyFont="1" applyAlignment="1">
      <alignment vertical="center"/>
    </xf>
    <xf numFmtId="173" fontId="3" fillId="0" borderId="0" xfId="0" applyNumberFormat="1" applyFont="1" applyAlignment="1">
      <alignment vertical="center"/>
    </xf>
    <xf numFmtId="169" fontId="3" fillId="0" borderId="0" xfId="1" applyNumberFormat="1" applyFont="1" applyAlignment="1">
      <alignment vertical="center"/>
    </xf>
    <xf numFmtId="0" fontId="14" fillId="0" borderId="9" xfId="0" applyFont="1" applyBorder="1" applyAlignment="1">
      <alignment horizontal="left" vertical="center"/>
    </xf>
    <xf numFmtId="0" fontId="13" fillId="0" borderId="0" xfId="0" applyFont="1" applyAlignment="1">
      <alignment horizontal="center" vertical="center" wrapText="1"/>
    </xf>
    <xf numFmtId="0" fontId="13" fillId="0" borderId="3" xfId="0" applyFont="1" applyBorder="1" applyAlignment="1">
      <alignment horizontal="center" vertical="center" wrapText="1"/>
    </xf>
    <xf numFmtId="0" fontId="13" fillId="0" borderId="20" xfId="0" applyFont="1" applyBorder="1" applyAlignment="1">
      <alignment horizontal="center" vertical="center" wrapText="1"/>
    </xf>
    <xf numFmtId="0" fontId="14" fillId="0" borderId="0" xfId="0" applyFont="1" applyAlignment="1">
      <alignment horizontal="left" vertical="center"/>
    </xf>
    <xf numFmtId="0" fontId="14" fillId="0" borderId="0" xfId="0" applyFont="1" applyAlignment="1">
      <alignment horizontal="center" vertical="center" wrapText="1"/>
    </xf>
    <xf numFmtId="0" fontId="14" fillId="0" borderId="23" xfId="0" applyFont="1" applyBorder="1" applyAlignment="1">
      <alignment horizontal="center" vertical="center" wrapText="1"/>
    </xf>
    <xf numFmtId="4" fontId="16" fillId="0" borderId="5" xfId="0" applyNumberFormat="1" applyFont="1" applyBorder="1" applyAlignment="1">
      <alignment horizontal="center" vertical="center"/>
    </xf>
    <xf numFmtId="0" fontId="16" fillId="0" borderId="5" xfId="0" applyFont="1" applyBorder="1" applyAlignment="1">
      <alignment horizontal="center" vertical="center" wrapText="1"/>
    </xf>
    <xf numFmtId="3" fontId="1" fillId="0" borderId="5" xfId="0" applyNumberFormat="1" applyFont="1" applyBorder="1" applyAlignment="1">
      <alignment horizontal="center" vertical="center" wrapText="1"/>
    </xf>
    <xf numFmtId="3" fontId="16" fillId="0" borderId="5" xfId="0" applyNumberFormat="1" applyFont="1" applyBorder="1" applyAlignment="1">
      <alignment horizontal="center" vertical="center"/>
    </xf>
    <xf numFmtId="4" fontId="1" fillId="0" borderId="25" xfId="0" applyNumberFormat="1" applyFont="1" applyBorder="1" applyAlignment="1">
      <alignment horizontal="left" vertical="center"/>
    </xf>
    <xf numFmtId="3" fontId="1" fillId="0" borderId="25" xfId="0" applyNumberFormat="1" applyFont="1" applyBorder="1" applyAlignment="1">
      <alignment horizontal="center" vertical="center" wrapText="1"/>
    </xf>
    <xf numFmtId="3" fontId="16" fillId="0" borderId="25" xfId="0" applyNumberFormat="1" applyFont="1" applyBorder="1" applyAlignment="1">
      <alignment horizontal="center" vertical="center"/>
    </xf>
    <xf numFmtId="4" fontId="17" fillId="0" borderId="5" xfId="0" applyNumberFormat="1" applyFont="1" applyBorder="1" applyAlignment="1">
      <alignment horizontal="left" vertical="center"/>
    </xf>
    <xf numFmtId="9" fontId="1" fillId="0" borderId="5" xfId="0" applyNumberFormat="1" applyFont="1" applyBorder="1" applyAlignment="1">
      <alignment horizontal="center" vertical="center" wrapText="1"/>
    </xf>
    <xf numFmtId="3" fontId="16" fillId="0" borderId="5" xfId="0" applyNumberFormat="1" applyFont="1" applyBorder="1" applyAlignment="1">
      <alignment horizontal="right" vertical="center"/>
    </xf>
    <xf numFmtId="2" fontId="16" fillId="0" borderId="5" xfId="0" applyNumberFormat="1" applyFont="1" applyBorder="1" applyAlignment="1">
      <alignment horizontal="right" vertical="center"/>
    </xf>
    <xf numFmtId="0" fontId="18" fillId="0" borderId="25" xfId="0" applyFont="1" applyBorder="1" applyAlignment="1">
      <alignment horizontal="left" vertical="center"/>
    </xf>
    <xf numFmtId="0" fontId="18" fillId="0" borderId="25" xfId="0" applyFont="1" applyBorder="1" applyAlignment="1">
      <alignment horizontal="left" vertical="center" wrapText="1"/>
    </xf>
    <xf numFmtId="9" fontId="1" fillId="0" borderId="25" xfId="3" applyFont="1" applyFill="1" applyBorder="1" applyAlignment="1">
      <alignment horizontal="center" vertical="center"/>
    </xf>
    <xf numFmtId="3" fontId="18" fillId="0" borderId="25" xfId="0" applyNumberFormat="1" applyFont="1" applyBorder="1" applyAlignment="1">
      <alignment horizontal="right" vertical="center" wrapText="1"/>
    </xf>
    <xf numFmtId="2" fontId="18" fillId="0" borderId="25" xfId="0" applyNumberFormat="1" applyFont="1" applyBorder="1" applyAlignment="1">
      <alignment horizontal="right" vertical="center" wrapText="1"/>
    </xf>
    <xf numFmtId="9" fontId="3" fillId="0" borderId="0" xfId="0" applyNumberFormat="1" applyFont="1" applyAlignment="1">
      <alignment vertical="center"/>
    </xf>
    <xf numFmtId="4" fontId="19" fillId="0" borderId="0" xfId="0" applyNumberFormat="1" applyFont="1" applyAlignment="1">
      <alignment horizontal="left" vertical="center"/>
    </xf>
    <xf numFmtId="0" fontId="18" fillId="0" borderId="0" xfId="0" applyFont="1" applyAlignment="1">
      <alignment horizontal="left" vertical="center"/>
    </xf>
    <xf numFmtId="0" fontId="18" fillId="0" borderId="0" xfId="0" applyFont="1" applyAlignment="1">
      <alignment horizontal="center" vertical="center"/>
    </xf>
    <xf numFmtId="167" fontId="18" fillId="0" borderId="0" xfId="0" applyNumberFormat="1" applyFont="1" applyAlignment="1">
      <alignment horizontal="center" vertical="center"/>
    </xf>
    <xf numFmtId="3" fontId="18" fillId="0" borderId="0" xfId="0" applyNumberFormat="1" applyFont="1" applyAlignment="1">
      <alignment horizontal="center" vertical="center"/>
    </xf>
    <xf numFmtId="3" fontId="18" fillId="0" borderId="0" xfId="0" applyNumberFormat="1" applyFont="1" applyAlignment="1">
      <alignment vertical="center"/>
    </xf>
    <xf numFmtId="0" fontId="20" fillId="0" borderId="0" xfId="0" applyFont="1" applyAlignment="1">
      <alignment horizontal="right"/>
    </xf>
    <xf numFmtId="174" fontId="20" fillId="7" borderId="0" xfId="0" applyNumberFormat="1" applyFont="1" applyFill="1" applyAlignment="1">
      <alignment vertical="center"/>
    </xf>
    <xf numFmtId="3" fontId="22" fillId="8" borderId="5" xfId="0" applyNumberFormat="1" applyFont="1" applyFill="1" applyBorder="1" applyAlignment="1">
      <alignment horizontal="right" vertical="center"/>
    </xf>
    <xf numFmtId="2" fontId="22" fillId="8" borderId="5" xfId="0" applyNumberFormat="1" applyFont="1" applyFill="1" applyBorder="1" applyAlignment="1">
      <alignment horizontal="right" vertical="center"/>
    </xf>
    <xf numFmtId="4" fontId="16" fillId="0" borderId="27" xfId="0" applyNumberFormat="1" applyFont="1" applyBorder="1" applyAlignment="1">
      <alignment horizontal="center" vertical="center"/>
    </xf>
    <xf numFmtId="3" fontId="16" fillId="0" borderId="28" xfId="0" applyNumberFormat="1" applyFont="1" applyBorder="1" applyAlignment="1">
      <alignment horizontal="center" vertical="center" wrapText="1"/>
    </xf>
    <xf numFmtId="3" fontId="16" fillId="0" borderId="29" xfId="0" applyNumberFormat="1" applyFont="1" applyBorder="1" applyAlignment="1">
      <alignment horizontal="center" vertical="center"/>
    </xf>
    <xf numFmtId="3" fontId="18" fillId="0" borderId="30" xfId="0" applyNumberFormat="1" applyFont="1" applyBorder="1" applyAlignment="1">
      <alignment horizontal="left" vertical="center"/>
    </xf>
    <xf numFmtId="9" fontId="1" fillId="0" borderId="31" xfId="3" applyFont="1" applyFill="1" applyBorder="1" applyAlignment="1">
      <alignment horizontal="center" vertical="center"/>
    </xf>
    <xf numFmtId="3" fontId="18" fillId="0" borderId="32" xfId="0" applyNumberFormat="1" applyFont="1" applyBorder="1" applyAlignment="1">
      <alignment horizontal="right" vertical="center"/>
    </xf>
    <xf numFmtId="9" fontId="1" fillId="10" borderId="28" xfId="3" applyFont="1" applyFill="1" applyBorder="1" applyAlignment="1">
      <alignment horizontal="center" vertical="center"/>
    </xf>
    <xf numFmtId="3" fontId="13" fillId="4" borderId="1" xfId="0" applyNumberFormat="1" applyFont="1" applyFill="1" applyBorder="1" applyAlignment="1">
      <alignment horizontal="right" vertical="center"/>
    </xf>
    <xf numFmtId="167" fontId="16" fillId="0" borderId="5" xfId="0" applyNumberFormat="1" applyFont="1" applyBorder="1" applyAlignment="1">
      <alignment horizontal="center" vertical="center" wrapText="1"/>
    </xf>
    <xf numFmtId="3" fontId="16" fillId="0" borderId="5" xfId="0" applyNumberFormat="1" applyFont="1" applyBorder="1" applyAlignment="1">
      <alignment horizontal="center" vertical="center" wrapText="1"/>
    </xf>
    <xf numFmtId="3" fontId="16" fillId="3" borderId="11" xfId="0" applyNumberFormat="1" applyFont="1" applyFill="1" applyBorder="1" applyAlignment="1">
      <alignment horizontal="left" vertical="center"/>
    </xf>
    <xf numFmtId="4" fontId="16" fillId="0" borderId="14" xfId="0" applyNumberFormat="1" applyFont="1" applyBorder="1" applyAlignment="1">
      <alignment horizontal="left" vertical="center"/>
    </xf>
    <xf numFmtId="0" fontId="16" fillId="0" borderId="14" xfId="0" applyFont="1" applyBorder="1" applyAlignment="1">
      <alignment vertical="center" wrapText="1"/>
    </xf>
    <xf numFmtId="167" fontId="16" fillId="0" borderId="14" xfId="0" applyNumberFormat="1" applyFont="1" applyBorder="1" applyAlignment="1">
      <alignment vertical="center" wrapText="1"/>
    </xf>
    <xf numFmtId="3" fontId="16" fillId="0" borderId="14" xfId="0" applyNumberFormat="1" applyFont="1" applyBorder="1" applyAlignment="1">
      <alignment vertical="center" wrapText="1"/>
    </xf>
    <xf numFmtId="3" fontId="1" fillId="0" borderId="14" xfId="0" applyNumberFormat="1" applyFont="1" applyBorder="1" applyAlignment="1">
      <alignment horizontal="right" vertical="center"/>
    </xf>
    <xf numFmtId="4" fontId="1" fillId="0" borderId="13" xfId="0" applyNumberFormat="1" applyFont="1" applyBorder="1" applyAlignment="1">
      <alignment horizontal="left"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167" fontId="1" fillId="0" borderId="13" xfId="0" applyNumberFormat="1" applyFont="1" applyBorder="1" applyAlignment="1">
      <alignment horizontal="right" vertical="center"/>
    </xf>
    <xf numFmtId="3" fontId="1" fillId="7" borderId="13" xfId="1" applyNumberFormat="1" applyFont="1" applyFill="1" applyBorder="1" applyAlignment="1">
      <alignment vertical="center"/>
    </xf>
    <xf numFmtId="3" fontId="1" fillId="0" borderId="13" xfId="0" applyNumberFormat="1" applyFont="1" applyBorder="1" applyAlignment="1">
      <alignment horizontal="right" vertical="center"/>
    </xf>
    <xf numFmtId="0" fontId="1" fillId="0" borderId="13" xfId="0" applyFont="1" applyBorder="1" applyAlignment="1">
      <alignment horizontal="left" vertical="center"/>
    </xf>
    <xf numFmtId="0" fontId="1" fillId="0" borderId="13" xfId="0" applyFont="1" applyBorder="1" applyAlignment="1">
      <alignment vertical="center" wrapText="1"/>
    </xf>
    <xf numFmtId="3" fontId="1" fillId="0" borderId="13" xfId="1" applyNumberFormat="1" applyFont="1" applyFill="1" applyBorder="1" applyAlignment="1">
      <alignment vertical="center"/>
    </xf>
    <xf numFmtId="4" fontId="16" fillId="0" borderId="13" xfId="0" applyNumberFormat="1" applyFont="1" applyBorder="1" applyAlignment="1">
      <alignment horizontal="left" vertical="center"/>
    </xf>
    <xf numFmtId="0" fontId="16" fillId="0" borderId="13" xfId="0" applyFont="1" applyBorder="1" applyAlignment="1">
      <alignment vertical="center" wrapText="1"/>
    </xf>
    <xf numFmtId="0" fontId="1" fillId="0" borderId="15" xfId="0" applyFont="1" applyBorder="1" applyAlignment="1">
      <alignment horizontal="left" vertical="center"/>
    </xf>
    <xf numFmtId="0" fontId="1" fillId="0" borderId="15" xfId="0" applyFont="1" applyBorder="1" applyAlignment="1">
      <alignment vertical="center" wrapText="1"/>
    </xf>
    <xf numFmtId="0" fontId="1" fillId="0" borderId="15" xfId="0" applyFont="1" applyBorder="1" applyAlignment="1">
      <alignment horizontal="center" vertical="center"/>
    </xf>
    <xf numFmtId="167" fontId="1" fillId="0" borderId="15" xfId="0" applyNumberFormat="1" applyFont="1" applyBorder="1" applyAlignment="1">
      <alignment horizontal="right" vertical="center"/>
    </xf>
    <xf numFmtId="3" fontId="1" fillId="0" borderId="15" xfId="1" applyNumberFormat="1" applyFont="1" applyFill="1" applyBorder="1" applyAlignment="1">
      <alignment vertical="center"/>
    </xf>
    <xf numFmtId="3" fontId="17" fillId="4" borderId="1" xfId="0" applyNumberFormat="1" applyFont="1" applyFill="1" applyBorder="1" applyAlignment="1">
      <alignment horizontal="right" vertical="center"/>
    </xf>
    <xf numFmtId="0" fontId="25" fillId="0" borderId="13" xfId="0" applyFont="1" applyBorder="1" applyAlignment="1">
      <alignment vertical="center" wrapText="1"/>
    </xf>
    <xf numFmtId="0" fontId="25" fillId="0" borderId="13" xfId="0" applyFont="1" applyBorder="1" applyAlignment="1">
      <alignment horizontal="center" vertical="center"/>
    </xf>
    <xf numFmtId="167" fontId="25" fillId="0" borderId="13" xfId="0" applyNumberFormat="1" applyFont="1" applyBorder="1" applyAlignment="1">
      <alignment horizontal="right" vertical="center"/>
    </xf>
    <xf numFmtId="3" fontId="25" fillId="0" borderId="13" xfId="1" applyNumberFormat="1" applyFont="1" applyFill="1" applyBorder="1" applyAlignment="1">
      <alignment vertical="center"/>
    </xf>
    <xf numFmtId="0" fontId="26" fillId="0" borderId="13" xfId="0" applyFont="1" applyBorder="1" applyAlignment="1">
      <alignment horizontal="left" vertical="center" wrapText="1"/>
    </xf>
    <xf numFmtId="0" fontId="25" fillId="0" borderId="13" xfId="0" applyFont="1" applyBorder="1" applyAlignment="1">
      <alignment horizontal="center" vertical="center" wrapText="1"/>
    </xf>
    <xf numFmtId="0" fontId="25" fillId="0" borderId="13" xfId="0" applyFont="1" applyBorder="1" applyAlignment="1">
      <alignment horizontal="left" vertical="center" wrapText="1"/>
    </xf>
    <xf numFmtId="0" fontId="20" fillId="0" borderId="13" xfId="0" applyFont="1" applyBorder="1" applyAlignment="1">
      <alignment horizontal="left" vertical="center" wrapText="1"/>
    </xf>
    <xf numFmtId="171" fontId="25" fillId="0" borderId="13" xfId="1" applyNumberFormat="1" applyFont="1" applyFill="1" applyBorder="1" applyAlignment="1">
      <alignment vertical="center"/>
    </xf>
    <xf numFmtId="0" fontId="27" fillId="0" borderId="13" xfId="0" applyFont="1" applyBorder="1" applyAlignment="1">
      <alignment horizontal="left" vertical="center" wrapText="1"/>
    </xf>
    <xf numFmtId="0" fontId="28" fillId="0" borderId="13" xfId="0" applyFont="1" applyBorder="1" applyAlignment="1">
      <alignment vertical="center" wrapText="1"/>
    </xf>
    <xf numFmtId="0" fontId="16" fillId="0" borderId="13" xfId="0" applyFont="1" applyBorder="1" applyAlignment="1">
      <alignment horizontal="left" vertical="center" wrapText="1"/>
    </xf>
    <xf numFmtId="0" fontId="1" fillId="0" borderId="14" xfId="0" applyFont="1" applyBorder="1" applyAlignment="1">
      <alignment vertical="center" wrapText="1"/>
    </xf>
    <xf numFmtId="0" fontId="1" fillId="0" borderId="14" xfId="0" applyFont="1" applyBorder="1" applyAlignment="1">
      <alignment horizontal="center" vertical="center"/>
    </xf>
    <xf numFmtId="167" fontId="1" fillId="0" borderId="14" xfId="0" applyNumberFormat="1" applyFont="1" applyBorder="1" applyAlignment="1">
      <alignment vertical="center" wrapText="1"/>
    </xf>
    <xf numFmtId="3" fontId="1" fillId="0" borderId="14" xfId="1" applyNumberFormat="1" applyFont="1" applyFill="1" applyBorder="1" applyAlignment="1">
      <alignment vertical="center"/>
    </xf>
    <xf numFmtId="0" fontId="29" fillId="0" borderId="13" xfId="0" applyFont="1" applyBorder="1" applyAlignment="1">
      <alignment horizontal="center" vertical="center"/>
    </xf>
    <xf numFmtId="167" fontId="1" fillId="0" borderId="16" xfId="0" applyNumberFormat="1" applyFont="1" applyBorder="1" applyAlignment="1">
      <alignment vertical="center" wrapText="1"/>
    </xf>
    <xf numFmtId="3" fontId="1" fillId="0" borderId="16" xfId="1" applyNumberFormat="1" applyFont="1" applyFill="1" applyBorder="1" applyAlignment="1">
      <alignment vertical="center"/>
    </xf>
    <xf numFmtId="167" fontId="25" fillId="0" borderId="13" xfId="0" applyNumberFormat="1" applyFont="1" applyBorder="1" applyAlignment="1">
      <alignment vertical="center" wrapText="1"/>
    </xf>
    <xf numFmtId="167" fontId="1" fillId="0" borderId="13" xfId="0" applyNumberFormat="1" applyFont="1" applyBorder="1" applyAlignment="1">
      <alignment vertical="center" wrapText="1"/>
    </xf>
    <xf numFmtId="0" fontId="1" fillId="0" borderId="13" xfId="0" applyFont="1" applyBorder="1" applyAlignment="1">
      <alignment horizontal="center" vertical="center" wrapText="1"/>
    </xf>
    <xf numFmtId="0" fontId="1" fillId="0" borderId="13" xfId="0" applyFont="1" applyBorder="1" applyAlignment="1">
      <alignment vertical="top" wrapText="1"/>
    </xf>
    <xf numFmtId="0" fontId="30" fillId="0" borderId="13" xfId="0" applyFont="1" applyBorder="1" applyAlignment="1">
      <alignment horizontal="center" vertical="center"/>
    </xf>
    <xf numFmtId="4" fontId="31" fillId="0" borderId="4" xfId="0" applyNumberFormat="1" applyFont="1" applyBorder="1" applyAlignment="1">
      <alignment horizontal="left" vertical="center"/>
    </xf>
    <xf numFmtId="0" fontId="31" fillId="2" borderId="5" xfId="0" applyFont="1" applyFill="1" applyBorder="1" applyAlignment="1">
      <alignment horizontal="center" vertical="center" wrapText="1"/>
    </xf>
    <xf numFmtId="0" fontId="32" fillId="0" borderId="5" xfId="0" applyFont="1" applyBorder="1" applyAlignment="1">
      <alignment horizontal="center" vertical="center"/>
    </xf>
    <xf numFmtId="167" fontId="32" fillId="0" borderId="5" xfId="0" applyNumberFormat="1" applyFont="1" applyBorder="1" applyAlignment="1">
      <alignment horizontal="right" vertical="center"/>
    </xf>
    <xf numFmtId="3" fontId="32" fillId="0" borderId="5" xfId="1" applyNumberFormat="1" applyFont="1" applyFill="1" applyBorder="1" applyAlignment="1">
      <alignment vertical="center"/>
    </xf>
    <xf numFmtId="3" fontId="32" fillId="0" borderId="6" xfId="0" applyNumberFormat="1" applyFont="1" applyBorder="1" applyAlignment="1">
      <alignment horizontal="right" vertical="center"/>
    </xf>
    <xf numFmtId="4" fontId="32" fillId="0" borderId="4" xfId="0" applyNumberFormat="1" applyFont="1" applyBorder="1" applyAlignment="1">
      <alignment horizontal="left" vertical="center"/>
    </xf>
    <xf numFmtId="0" fontId="31" fillId="0" borderId="5" xfId="0" applyFont="1" applyBorder="1" applyAlignment="1">
      <alignment horizontal="left" vertical="center" wrapText="1"/>
    </xf>
    <xf numFmtId="0" fontId="32" fillId="0" borderId="5" xfId="0" applyFont="1" applyBorder="1" applyAlignment="1">
      <alignment horizontal="left" vertical="center" wrapText="1"/>
    </xf>
    <xf numFmtId="0" fontId="32" fillId="0" borderId="4" xfId="0" applyFont="1" applyBorder="1" applyAlignment="1">
      <alignment horizontal="left" vertical="center"/>
    </xf>
    <xf numFmtId="0" fontId="30" fillId="0" borderId="5" xfId="0" applyFont="1" applyBorder="1" applyAlignment="1">
      <alignment horizontal="center" vertical="center"/>
    </xf>
    <xf numFmtId="167" fontId="30" fillId="0" borderId="5" xfId="0" applyNumberFormat="1" applyFont="1" applyBorder="1" applyAlignment="1">
      <alignment horizontal="right" vertical="center"/>
    </xf>
    <xf numFmtId="3" fontId="30" fillId="0" borderId="5" xfId="2" applyNumberFormat="1" applyFont="1" applyFill="1" applyBorder="1" applyAlignment="1" applyProtection="1">
      <alignment horizontal="right" vertical="center"/>
    </xf>
    <xf numFmtId="3" fontId="30" fillId="0" borderId="6" xfId="0" applyNumberFormat="1" applyFont="1" applyBorder="1" applyAlignment="1">
      <alignment horizontal="right" vertical="center"/>
    </xf>
    <xf numFmtId="0" fontId="30" fillId="0" borderId="4" xfId="0" applyFont="1" applyBorder="1" applyAlignment="1">
      <alignment horizontal="left" vertical="center"/>
    </xf>
    <xf numFmtId="0" fontId="30" fillId="0" borderId="5" xfId="0" applyFont="1" applyBorder="1" applyAlignment="1">
      <alignment vertical="center" wrapText="1"/>
    </xf>
    <xf numFmtId="3" fontId="30" fillId="0" borderId="5" xfId="1" applyNumberFormat="1" applyFont="1" applyFill="1" applyBorder="1" applyAlignment="1">
      <alignment vertical="center"/>
    </xf>
    <xf numFmtId="4" fontId="30" fillId="0" borderId="4" xfId="0" applyNumberFormat="1" applyFont="1" applyBorder="1" applyAlignment="1">
      <alignment horizontal="left" vertical="center"/>
    </xf>
    <xf numFmtId="0" fontId="19" fillId="0" borderId="0" xfId="0" applyFont="1" applyAlignment="1">
      <alignment horizontal="left" vertical="center"/>
    </xf>
    <xf numFmtId="0" fontId="19" fillId="0" borderId="0" xfId="0" applyFont="1" applyAlignment="1">
      <alignment vertical="center" wrapText="1"/>
    </xf>
    <xf numFmtId="167" fontId="19" fillId="0" borderId="0" xfId="0" applyNumberFormat="1" applyFont="1" applyAlignment="1">
      <alignment vertical="center" wrapText="1"/>
    </xf>
    <xf numFmtId="3" fontId="19" fillId="0" borderId="0" xfId="0" applyNumberFormat="1" applyFont="1" applyAlignment="1">
      <alignment vertical="center" wrapText="1"/>
    </xf>
    <xf numFmtId="3" fontId="19" fillId="0" borderId="0" xfId="0" applyNumberFormat="1" applyFont="1" applyAlignment="1">
      <alignment horizontal="right" vertical="center"/>
    </xf>
    <xf numFmtId="0" fontId="1" fillId="0" borderId="17" xfId="0" applyFont="1" applyBorder="1" applyAlignment="1">
      <alignment horizontal="left" vertical="center" wrapText="1"/>
    </xf>
    <xf numFmtId="0" fontId="1" fillId="0" borderId="17" xfId="0" applyFont="1" applyBorder="1" applyAlignment="1">
      <alignment horizontal="center" vertical="center"/>
    </xf>
    <xf numFmtId="167" fontId="1" fillId="0" borderId="17" xfId="0" applyNumberFormat="1" applyFont="1" applyBorder="1" applyAlignment="1">
      <alignment horizontal="right" vertical="center"/>
    </xf>
    <xf numFmtId="0" fontId="33" fillId="0" borderId="13" xfId="0" applyFont="1" applyBorder="1" applyAlignment="1">
      <alignment horizontal="left" vertical="center" wrapText="1"/>
    </xf>
    <xf numFmtId="167" fontId="34" fillId="0" borderId="13" xfId="0" applyNumberFormat="1" applyFont="1" applyBorder="1" applyAlignment="1">
      <alignment horizontal="right" vertical="center"/>
    </xf>
    <xf numFmtId="0" fontId="1" fillId="0" borderId="13" xfId="2" applyNumberFormat="1" applyFont="1" applyFill="1" applyBorder="1" applyAlignment="1" applyProtection="1">
      <alignment horizontal="left" vertical="center"/>
    </xf>
    <xf numFmtId="0" fontId="1" fillId="0" borderId="13" xfId="2" applyNumberFormat="1" applyFont="1" applyFill="1" applyBorder="1" applyAlignment="1" applyProtection="1">
      <alignment horizontal="left" vertical="center" wrapText="1"/>
    </xf>
    <xf numFmtId="0" fontId="16" fillId="0" borderId="13" xfId="0" applyFont="1" applyBorder="1" applyAlignment="1">
      <alignment vertical="top" wrapText="1"/>
    </xf>
    <xf numFmtId="0" fontId="1" fillId="0" borderId="16" xfId="0" applyFont="1" applyBorder="1" applyAlignment="1">
      <alignment horizontal="left" vertical="center" wrapText="1"/>
    </xf>
    <xf numFmtId="0" fontId="1" fillId="0" borderId="16" xfId="0" applyFont="1" applyBorder="1" applyAlignment="1">
      <alignment horizontal="center" vertical="center"/>
    </xf>
    <xf numFmtId="167" fontId="1" fillId="0" borderId="16" xfId="0" applyNumberFormat="1" applyFont="1" applyBorder="1" applyAlignment="1">
      <alignment horizontal="right" vertical="center"/>
    </xf>
    <xf numFmtId="0" fontId="1" fillId="0" borderId="16" xfId="0" applyFont="1" applyBorder="1" applyAlignment="1">
      <alignment horizontal="left" vertical="center" wrapText="1" indent="3"/>
    </xf>
    <xf numFmtId="0" fontId="1" fillId="0" borderId="16" xfId="0" applyFont="1" applyBorder="1" applyAlignment="1">
      <alignment horizontal="left" vertical="center" wrapText="1" indent="2"/>
    </xf>
    <xf numFmtId="0" fontId="16" fillId="0" borderId="16" xfId="0" applyFont="1" applyBorder="1" applyAlignment="1">
      <alignment horizontal="left" vertical="center" wrapText="1"/>
    </xf>
    <xf numFmtId="0" fontId="20" fillId="0" borderId="13" xfId="0" applyFont="1" applyBorder="1" applyAlignment="1">
      <alignment vertical="center" wrapText="1"/>
    </xf>
    <xf numFmtId="0" fontId="35" fillId="0" borderId="13" xfId="0" applyFont="1" applyBorder="1" applyAlignment="1">
      <alignment horizontal="center" vertical="center"/>
    </xf>
    <xf numFmtId="167" fontId="1" fillId="6" borderId="16" xfId="0" applyNumberFormat="1" applyFont="1" applyFill="1" applyBorder="1" applyAlignment="1">
      <alignment horizontal="right" vertical="center"/>
    </xf>
    <xf numFmtId="0" fontId="20" fillId="6" borderId="13" xfId="0" applyFont="1" applyFill="1" applyBorder="1" applyAlignment="1">
      <alignment vertical="center" wrapText="1"/>
    </xf>
    <xf numFmtId="0" fontId="25" fillId="6" borderId="13" xfId="0" applyFont="1" applyFill="1" applyBorder="1" applyAlignment="1">
      <alignment horizontal="center" vertical="center"/>
    </xf>
    <xf numFmtId="0" fontId="25" fillId="6" borderId="13" xfId="0" applyFont="1" applyFill="1" applyBorder="1" applyAlignment="1">
      <alignment vertical="center" wrapText="1"/>
    </xf>
    <xf numFmtId="0" fontId="19" fillId="0" borderId="0" xfId="0" applyFont="1" applyAlignment="1">
      <alignment vertical="center"/>
    </xf>
    <xf numFmtId="167" fontId="19" fillId="0" borderId="0" xfId="0" applyNumberFormat="1" applyFont="1" applyAlignment="1">
      <alignment vertical="center"/>
    </xf>
    <xf numFmtId="3" fontId="19" fillId="0" borderId="0" xfId="0" applyNumberFormat="1" applyFont="1" applyAlignment="1">
      <alignment vertical="center"/>
    </xf>
    <xf numFmtId="167" fontId="19" fillId="0" borderId="13" xfId="0" applyNumberFormat="1" applyFont="1" applyBorder="1" applyAlignment="1">
      <alignment vertical="center" wrapText="1"/>
    </xf>
    <xf numFmtId="3" fontId="19" fillId="0" borderId="13" xfId="0" applyNumberFormat="1" applyFont="1" applyBorder="1" applyAlignment="1">
      <alignment vertical="center" wrapText="1"/>
    </xf>
    <xf numFmtId="0" fontId="25" fillId="0" borderId="14" xfId="0" applyFont="1" applyBorder="1" applyAlignment="1">
      <alignment horizontal="left" vertical="center"/>
    </xf>
    <xf numFmtId="0" fontId="25" fillId="0" borderId="14" xfId="0" applyFont="1" applyBorder="1" applyAlignment="1">
      <alignment vertical="center" wrapText="1"/>
    </xf>
    <xf numFmtId="0" fontId="25" fillId="0" borderId="14" xfId="0" applyFont="1" applyBorder="1" applyAlignment="1">
      <alignment horizontal="center" vertical="center"/>
    </xf>
    <xf numFmtId="167" fontId="25" fillId="0" borderId="14" xfId="0" applyNumberFormat="1" applyFont="1" applyBorder="1" applyAlignment="1">
      <alignment horizontal="right" vertical="center"/>
    </xf>
    <xf numFmtId="3" fontId="25" fillId="0" borderId="14" xfId="1" applyNumberFormat="1" applyFont="1" applyFill="1" applyBorder="1" applyAlignment="1">
      <alignment vertical="center"/>
    </xf>
    <xf numFmtId="3" fontId="25" fillId="0" borderId="14" xfId="0" applyNumberFormat="1" applyFont="1" applyBorder="1" applyAlignment="1">
      <alignment horizontal="right" vertical="center"/>
    </xf>
    <xf numFmtId="0" fontId="26" fillId="0" borderId="13" xfId="0" applyFont="1" applyBorder="1" applyAlignment="1">
      <alignment horizontal="left" vertical="center"/>
    </xf>
    <xf numFmtId="4" fontId="25" fillId="0" borderId="13" xfId="0" applyNumberFormat="1" applyFont="1" applyBorder="1" applyAlignment="1">
      <alignment horizontal="left" vertical="center"/>
    </xf>
    <xf numFmtId="0" fontId="25" fillId="0" borderId="13" xfId="0" applyFont="1" applyBorder="1" applyAlignment="1">
      <alignment horizontal="left" vertical="center"/>
    </xf>
    <xf numFmtId="4" fontId="20" fillId="0" borderId="13" xfId="0" applyNumberFormat="1" applyFont="1" applyBorder="1" applyAlignment="1">
      <alignment horizontal="left" vertical="center"/>
    </xf>
    <xf numFmtId="0" fontId="27" fillId="0" borderId="13" xfId="0" applyFont="1" applyBorder="1" applyAlignment="1">
      <alignment horizontal="left" vertical="center"/>
    </xf>
    <xf numFmtId="0" fontId="16" fillId="0" borderId="13" xfId="0" applyFont="1" applyBorder="1" applyAlignment="1">
      <alignment horizontal="left" vertical="center"/>
    </xf>
    <xf numFmtId="0" fontId="1" fillId="0" borderId="15" xfId="0" applyFont="1" applyBorder="1" applyAlignment="1">
      <alignment horizontal="left" vertical="center" wrapText="1"/>
    </xf>
    <xf numFmtId="0" fontId="16" fillId="0" borderId="14" xfId="0" applyFont="1" applyBorder="1" applyAlignment="1">
      <alignment horizontal="left" vertical="center"/>
    </xf>
    <xf numFmtId="3" fontId="1" fillId="0" borderId="16" xfId="0" applyNumberFormat="1" applyFont="1" applyBorder="1" applyAlignment="1">
      <alignment horizontal="right" vertical="center"/>
    </xf>
    <xf numFmtId="3" fontId="17" fillId="4" borderId="11" xfId="0" applyNumberFormat="1" applyFont="1" applyFill="1" applyBorder="1" applyAlignment="1">
      <alignment horizontal="right" vertical="center"/>
    </xf>
    <xf numFmtId="3" fontId="16" fillId="3" borderId="36" xfId="0" applyNumberFormat="1" applyFont="1" applyFill="1" applyBorder="1" applyAlignment="1">
      <alignment horizontal="left" vertical="center"/>
    </xf>
    <xf numFmtId="0" fontId="1" fillId="0" borderId="37" xfId="0" applyFont="1" applyBorder="1" applyAlignment="1">
      <alignment horizontal="left" vertical="center"/>
    </xf>
    <xf numFmtId="0" fontId="1" fillId="0" borderId="37" xfId="0" applyFont="1" applyBorder="1" applyAlignment="1">
      <alignment horizontal="left" vertical="center" wrapText="1"/>
    </xf>
    <xf numFmtId="0" fontId="1" fillId="0" borderId="37" xfId="0" applyFont="1" applyBorder="1" applyAlignment="1">
      <alignment horizontal="center" vertical="center"/>
    </xf>
    <xf numFmtId="167" fontId="1" fillId="0" borderId="37" xfId="0" applyNumberFormat="1" applyFont="1" applyBorder="1" applyAlignment="1">
      <alignment horizontal="right" vertical="center"/>
    </xf>
    <xf numFmtId="3" fontId="1" fillId="0" borderId="37" xfId="1" applyNumberFormat="1" applyFont="1" applyFill="1" applyBorder="1" applyAlignment="1">
      <alignment vertical="center"/>
    </xf>
    <xf numFmtId="3" fontId="1" fillId="0" borderId="37" xfId="0" applyNumberFormat="1" applyFont="1" applyBorder="1" applyAlignment="1">
      <alignment horizontal="right" vertical="center"/>
    </xf>
    <xf numFmtId="0" fontId="34" fillId="0" borderId="13" xfId="0" applyFont="1" applyBorder="1" applyAlignment="1">
      <alignment horizontal="left" vertical="center"/>
    </xf>
    <xf numFmtId="0" fontId="16" fillId="0" borderId="13" xfId="0" applyFont="1" applyBorder="1" applyAlignment="1">
      <alignment horizontal="left" vertical="top"/>
    </xf>
    <xf numFmtId="0" fontId="1" fillId="0" borderId="16" xfId="0" applyFont="1" applyBorder="1" applyAlignment="1">
      <alignment horizontal="left" vertical="center"/>
    </xf>
    <xf numFmtId="0" fontId="16" fillId="0" borderId="16" xfId="0" applyFont="1" applyBorder="1" applyAlignment="1">
      <alignment horizontal="left" vertical="center"/>
    </xf>
    <xf numFmtId="4" fontId="20" fillId="6" borderId="13" xfId="0" applyNumberFormat="1" applyFont="1" applyFill="1" applyBorder="1" applyAlignment="1">
      <alignment horizontal="left" vertical="center"/>
    </xf>
    <xf numFmtId="0" fontId="1" fillId="0" borderId="17" xfId="0" applyFont="1" applyBorder="1" applyAlignment="1">
      <alignment horizontal="left" vertical="center"/>
    </xf>
    <xf numFmtId="0" fontId="1" fillId="0" borderId="38" xfId="0" applyFont="1" applyBorder="1" applyAlignment="1">
      <alignment horizontal="left" vertical="center"/>
    </xf>
    <xf numFmtId="0" fontId="1" fillId="0" borderId="38" xfId="0" applyFont="1" applyBorder="1" applyAlignment="1">
      <alignment horizontal="left" vertical="center" wrapText="1"/>
    </xf>
    <xf numFmtId="0" fontId="1" fillId="0" borderId="38" xfId="0" applyFont="1" applyBorder="1" applyAlignment="1">
      <alignment horizontal="center" vertical="center"/>
    </xf>
    <xf numFmtId="167" fontId="1" fillId="0" borderId="38" xfId="0" applyNumberFormat="1" applyFont="1" applyBorder="1" applyAlignment="1">
      <alignment horizontal="right" vertical="center"/>
    </xf>
    <xf numFmtId="3" fontId="1" fillId="0" borderId="38" xfId="1" applyNumberFormat="1" applyFont="1" applyFill="1" applyBorder="1" applyAlignment="1">
      <alignment vertical="center"/>
    </xf>
    <xf numFmtId="0" fontId="1" fillId="0" borderId="14" xfId="0" applyFont="1" applyBorder="1" applyAlignment="1">
      <alignment horizontal="left" vertical="center"/>
    </xf>
    <xf numFmtId="0" fontId="1" fillId="0" borderId="14" xfId="0" applyFont="1" applyBorder="1" applyAlignment="1">
      <alignment horizontal="left" vertical="center" wrapText="1"/>
    </xf>
    <xf numFmtId="167" fontId="1" fillId="0" borderId="14" xfId="0" applyNumberFormat="1" applyFont="1" applyBorder="1" applyAlignment="1">
      <alignment horizontal="right" vertical="center"/>
    </xf>
    <xf numFmtId="0" fontId="16" fillId="0" borderId="15" xfId="0" applyFont="1" applyBorder="1" applyAlignment="1">
      <alignment horizontal="left" vertical="center"/>
    </xf>
    <xf numFmtId="0" fontId="16" fillId="0" borderId="15" xfId="0" applyFont="1" applyBorder="1" applyAlignment="1">
      <alignment horizontal="left" vertical="center" wrapText="1"/>
    </xf>
    <xf numFmtId="3" fontId="1" fillId="0" borderId="17" xfId="0" applyNumberFormat="1" applyFont="1" applyBorder="1" applyAlignment="1">
      <alignment horizontal="right" vertical="center"/>
    </xf>
    <xf numFmtId="0" fontId="33" fillId="0" borderId="16" xfId="0" applyFont="1" applyBorder="1" applyAlignment="1">
      <alignment horizontal="left" vertical="center" wrapText="1"/>
    </xf>
    <xf numFmtId="0" fontId="17" fillId="11" borderId="7" xfId="0" applyFont="1" applyFill="1" applyBorder="1" applyAlignment="1">
      <alignment horizontal="left" vertical="center"/>
    </xf>
    <xf numFmtId="0" fontId="17" fillId="11" borderId="25" xfId="0" applyFont="1" applyFill="1" applyBorder="1" applyAlignment="1">
      <alignment horizontal="left" vertical="center" wrapText="1"/>
    </xf>
    <xf numFmtId="0" fontId="1" fillId="11" borderId="25" xfId="0" applyFont="1" applyFill="1" applyBorder="1" applyAlignment="1">
      <alignment horizontal="center" vertical="center"/>
    </xf>
    <xf numFmtId="167" fontId="1" fillId="11" borderId="25" xfId="0" applyNumberFormat="1" applyFont="1" applyFill="1" applyBorder="1" applyAlignment="1">
      <alignment horizontal="right" vertical="center"/>
    </xf>
    <xf numFmtId="3" fontId="1" fillId="11" borderId="25" xfId="1" applyNumberFormat="1" applyFont="1" applyFill="1" applyBorder="1" applyAlignment="1">
      <alignment vertical="center"/>
    </xf>
    <xf numFmtId="3" fontId="1" fillId="11" borderId="26" xfId="0" applyNumberFormat="1" applyFont="1" applyFill="1" applyBorder="1" applyAlignment="1">
      <alignment horizontal="right" vertical="center"/>
    </xf>
    <xf numFmtId="3" fontId="1" fillId="7" borderId="16" xfId="1" applyNumberFormat="1" applyFont="1" applyFill="1" applyBorder="1" applyAlignment="1">
      <alignment vertical="center"/>
    </xf>
    <xf numFmtId="3" fontId="19" fillId="7" borderId="13" xfId="0" applyNumberFormat="1" applyFont="1" applyFill="1" applyBorder="1" applyAlignment="1">
      <alignment vertical="center" wrapText="1"/>
    </xf>
    <xf numFmtId="0" fontId="11" fillId="0" borderId="14" xfId="0" applyFont="1" applyBorder="1" applyAlignment="1">
      <alignment horizontal="left" vertical="center"/>
    </xf>
    <xf numFmtId="0" fontId="11" fillId="0" borderId="14" xfId="0" applyFont="1" applyBorder="1" applyAlignment="1">
      <alignment vertical="center" wrapText="1"/>
    </xf>
    <xf numFmtId="0" fontId="11" fillId="0" borderId="14" xfId="0" applyFont="1" applyBorder="1" applyAlignment="1">
      <alignment horizontal="center" vertical="center"/>
    </xf>
    <xf numFmtId="167" fontId="11" fillId="0" borderId="14" xfId="0" applyNumberFormat="1" applyFont="1" applyBorder="1" applyAlignment="1">
      <alignment horizontal="right" vertical="center"/>
    </xf>
    <xf numFmtId="3" fontId="11" fillId="0" borderId="14" xfId="1" applyNumberFormat="1" applyFont="1" applyFill="1" applyBorder="1" applyAlignment="1">
      <alignment vertical="center"/>
    </xf>
    <xf numFmtId="3" fontId="11" fillId="0" borderId="14" xfId="0" applyNumberFormat="1" applyFont="1" applyBorder="1" applyAlignment="1">
      <alignment horizontal="right" vertical="center"/>
    </xf>
    <xf numFmtId="0" fontId="16" fillId="6" borderId="13" xfId="0" applyFont="1" applyFill="1" applyBorder="1" applyAlignment="1">
      <alignment horizontal="left" vertical="center"/>
    </xf>
    <xf numFmtId="0" fontId="1" fillId="6" borderId="13" xfId="0" applyFont="1" applyFill="1" applyBorder="1" applyAlignment="1">
      <alignment horizontal="left" vertical="center"/>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5" fillId="5" borderId="9"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3" xfId="0"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23" fillId="9" borderId="0" xfId="0" applyFont="1" applyFill="1" applyAlignment="1">
      <alignment horizontal="center" vertical="center" wrapText="1"/>
    </xf>
    <xf numFmtId="0" fontId="13" fillId="0" borderId="7"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7" fillId="0" borderId="5" xfId="0" applyFont="1" applyBorder="1" applyAlignment="1">
      <alignment horizontal="left" vertical="center" wrapText="1"/>
    </xf>
    <xf numFmtId="0" fontId="21" fillId="8" borderId="7" xfId="0" applyFont="1" applyFill="1" applyBorder="1" applyAlignment="1">
      <alignment horizontal="left" vertical="center"/>
    </xf>
    <xf numFmtId="0" fontId="21" fillId="8" borderId="25" xfId="0" applyFont="1" applyFill="1" applyBorder="1" applyAlignment="1">
      <alignment horizontal="left" vertical="center"/>
    </xf>
    <xf numFmtId="0" fontId="21" fillId="8" borderId="26" xfId="0" applyFont="1" applyFill="1" applyBorder="1" applyAlignment="1">
      <alignment horizontal="left" vertical="center"/>
    </xf>
    <xf numFmtId="0" fontId="16" fillId="0" borderId="5" xfId="0" applyFont="1" applyBorder="1" applyAlignment="1">
      <alignment horizontal="center" vertical="center" wrapText="1"/>
    </xf>
    <xf numFmtId="0" fontId="1" fillId="0" borderId="25" xfId="0" applyFont="1" applyBorder="1" applyAlignment="1">
      <alignment horizontal="left" vertical="center" wrapText="1"/>
    </xf>
    <xf numFmtId="0" fontId="24" fillId="9" borderId="0" xfId="0" applyFont="1" applyFill="1" applyAlignment="1">
      <alignment horizontal="center" vertical="center" wrapText="1"/>
    </xf>
    <xf numFmtId="0" fontId="5" fillId="0" borderId="0" xfId="0" applyFont="1" applyAlignment="1">
      <alignment horizontal="center" vertical="center"/>
    </xf>
    <xf numFmtId="0" fontId="16" fillId="0" borderId="28" xfId="0" applyFont="1" applyBorder="1" applyAlignment="1">
      <alignment horizontal="center" vertical="center" wrapText="1"/>
    </xf>
    <xf numFmtId="0" fontId="18" fillId="0" borderId="31" xfId="0" applyFont="1" applyBorder="1" applyAlignment="1">
      <alignment horizontal="left" vertical="center" wrapText="1"/>
    </xf>
    <xf numFmtId="0" fontId="18" fillId="10" borderId="7" xfId="0" applyFont="1" applyFill="1" applyBorder="1" applyAlignment="1">
      <alignment horizontal="right" vertical="center"/>
    </xf>
    <xf numFmtId="0" fontId="18" fillId="10" borderId="25" xfId="0" applyFont="1" applyFill="1" applyBorder="1" applyAlignment="1">
      <alignment horizontal="right" vertical="center"/>
    </xf>
    <xf numFmtId="0" fontId="18" fillId="10" borderId="33" xfId="0" applyFont="1" applyFill="1" applyBorder="1" applyAlignment="1">
      <alignment horizontal="right" vertical="center"/>
    </xf>
    <xf numFmtId="4" fontId="5" fillId="0" borderId="8" xfId="0" applyNumberFormat="1" applyFont="1" applyBorder="1" applyAlignment="1">
      <alignment horizontal="center" vertical="center"/>
    </xf>
    <xf numFmtId="0" fontId="16" fillId="3" borderId="10"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6" fillId="3" borderId="12" xfId="0" applyFont="1" applyFill="1" applyBorder="1" applyAlignment="1">
      <alignment horizontal="left" vertical="center" wrapText="1"/>
    </xf>
    <xf numFmtId="0" fontId="17" fillId="4" borderId="7" xfId="0" applyFont="1" applyFill="1" applyBorder="1" applyAlignment="1">
      <alignment horizontal="right" vertical="center" wrapText="1"/>
    </xf>
    <xf numFmtId="0" fontId="17" fillId="4" borderId="25" xfId="0" applyFont="1" applyFill="1" applyBorder="1" applyAlignment="1">
      <alignment horizontal="right" vertical="center" wrapText="1"/>
    </xf>
    <xf numFmtId="0" fontId="17" fillId="4" borderId="34" xfId="0" applyFont="1" applyFill="1" applyBorder="1" applyAlignment="1">
      <alignment horizontal="right" vertical="center" wrapText="1"/>
    </xf>
    <xf numFmtId="0" fontId="17" fillId="4" borderId="22" xfId="0" applyFont="1" applyFill="1" applyBorder="1" applyAlignment="1">
      <alignment horizontal="right" vertical="center" wrapText="1"/>
    </xf>
    <xf numFmtId="0" fontId="17" fillId="4" borderId="23" xfId="0" applyFont="1" applyFill="1" applyBorder="1" applyAlignment="1">
      <alignment horizontal="right" vertical="center" wrapText="1"/>
    </xf>
    <xf numFmtId="0" fontId="17" fillId="4" borderId="35" xfId="0" applyFont="1" applyFill="1" applyBorder="1" applyAlignment="1">
      <alignment horizontal="right" vertical="center" wrapText="1"/>
    </xf>
    <xf numFmtId="0" fontId="1" fillId="0" borderId="8" xfId="0" applyFont="1" applyBorder="1" applyAlignment="1">
      <alignment horizontal="center" vertical="center"/>
    </xf>
    <xf numFmtId="0" fontId="16" fillId="3" borderId="18" xfId="0" applyFont="1" applyFill="1" applyBorder="1" applyAlignment="1">
      <alignment horizontal="left" vertical="center" wrapText="1"/>
    </xf>
  </cellXfs>
  <cellStyles count="6">
    <cellStyle name="Milliers" xfId="1" builtinId="3"/>
    <cellStyle name="Milliers [0]" xfId="4" builtinId="6"/>
    <cellStyle name="Monétaire 2" xfId="5" xr:uid="{00000000-0005-0000-0000-000002000000}"/>
    <cellStyle name="Normal" xfId="0" builtinId="0"/>
    <cellStyle name="Normal 2" xfId="2" xr:uid="{00000000-0005-0000-0000-000004000000}"/>
    <cellStyle name="Pourcentage" xfId="3" builtinId="5"/>
  </cellStyles>
  <dxfs count="0"/>
  <tableStyles count="0" defaultTableStyle="TableStyleMedium2" defaultPivotStyle="PivotStyleLight16"/>
  <colors>
    <mruColors>
      <color rgb="FF8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es%20documents/Diallo/SHELL_95/SHELMBA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sari"/>
      <sheetName val="Etude de Prix"/>
      <sheetName val="Etude_de_Prix1"/>
      <sheetName val="Etude_de_Prix"/>
      <sheetName val="Etude_de_Prix7"/>
      <sheetName val="Etude_de_Prix6"/>
      <sheetName val="Etude_de_Prix2"/>
      <sheetName val="Etude_de_Prix3"/>
      <sheetName val="Etude_de_Prix4"/>
      <sheetName val="Etude_de_Prix5"/>
      <sheetName val="Etude_de_Prix8"/>
      <sheetName val="Etude_de_Prix9"/>
      <sheetName val="Etude_de_Prix10"/>
      <sheetName val="Etude_de_Prix11"/>
      <sheetName val="Etude_de_Prix14"/>
      <sheetName val="Etude_de_Prix13"/>
      <sheetName val="Etude_de_Prix12"/>
      <sheetName val="Etude_de_Prix15"/>
      <sheetName val="Etude_de_Prix16"/>
      <sheetName val="Etude_de_Prix1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6D695-6390-4D42-A404-C5BA44488A09}">
  <sheetPr>
    <tabColor theme="8" tint="-0.499984740745262"/>
  </sheetPr>
  <dimension ref="B2:L23"/>
  <sheetViews>
    <sheetView showGridLines="0" tabSelected="1" view="pageBreakPreview" zoomScale="130" zoomScaleNormal="100" zoomScaleSheetLayoutView="130" workbookViewId="0">
      <selection activeCell="K7" sqref="K7"/>
    </sheetView>
  </sheetViews>
  <sheetFormatPr baseColWidth="10" defaultColWidth="11.5" defaultRowHeight="16" x14ac:dyDescent="0.2"/>
  <cols>
    <col min="1" max="1" width="1.83203125" style="1" customWidth="1"/>
    <col min="2" max="2" width="7" style="36" customWidth="1"/>
    <col min="3" max="3" width="39.5" style="25" customWidth="1"/>
    <col min="4" max="4" width="7.1640625" style="25" customWidth="1"/>
    <col min="5" max="5" width="8.5" style="26" customWidth="1"/>
    <col min="6" max="6" width="10.6640625" style="27" customWidth="1"/>
    <col min="7" max="7" width="18.1640625" style="28" customWidth="1"/>
    <col min="8" max="8" width="16.5" style="28" customWidth="1"/>
    <col min="9" max="9" width="1.83203125" style="1" customWidth="1"/>
    <col min="10" max="10" width="22.83203125" style="1" customWidth="1"/>
    <col min="11" max="11" width="23.5" style="2" customWidth="1"/>
    <col min="12" max="12" width="23" style="1" customWidth="1"/>
    <col min="13" max="13" width="12.1640625" style="1" customWidth="1"/>
    <col min="14" max="14" width="7.5" style="1" customWidth="1"/>
    <col min="15" max="16384" width="11.5" style="1"/>
  </cols>
  <sheetData>
    <row r="2" spans="2:11" ht="30.75" customHeight="1" x14ac:dyDescent="0.2">
      <c r="B2" s="240" t="s">
        <v>386</v>
      </c>
      <c r="C2" s="241"/>
      <c r="D2" s="241"/>
      <c r="E2" s="241"/>
      <c r="F2" s="241"/>
      <c r="G2" s="241"/>
      <c r="H2" s="242"/>
    </row>
    <row r="3" spans="2:11" ht="11.25" customHeight="1" x14ac:dyDescent="0.2">
      <c r="B3" s="44"/>
      <c r="C3" s="45"/>
      <c r="D3" s="45"/>
      <c r="E3" s="45"/>
      <c r="F3" s="45"/>
      <c r="G3" s="45"/>
      <c r="H3" s="46"/>
    </row>
    <row r="4" spans="2:11" ht="24.75" customHeight="1" x14ac:dyDescent="0.2">
      <c r="B4" s="243" t="s">
        <v>387</v>
      </c>
      <c r="C4" s="244"/>
      <c r="D4" s="244"/>
      <c r="E4" s="244"/>
      <c r="F4" s="244"/>
      <c r="G4" s="244"/>
      <c r="H4" s="245"/>
    </row>
    <row r="5" spans="2:11" ht="24.75" customHeight="1" x14ac:dyDescent="0.2">
      <c r="B5" s="246"/>
      <c r="C5" s="247"/>
      <c r="D5" s="247"/>
      <c r="E5" s="247"/>
      <c r="F5" s="247"/>
      <c r="G5" s="247"/>
      <c r="H5" s="248"/>
    </row>
    <row r="6" spans="2:11" ht="13.5" customHeight="1" x14ac:dyDescent="0.2">
      <c r="B6" s="45"/>
      <c r="C6" s="45"/>
      <c r="D6" s="45"/>
      <c r="E6" s="45"/>
      <c r="F6" s="45"/>
      <c r="G6" s="47"/>
      <c r="H6" s="45"/>
    </row>
    <row r="7" spans="2:11" ht="69" customHeight="1" x14ac:dyDescent="0.2">
      <c r="B7" s="249" t="s">
        <v>388</v>
      </c>
      <c r="C7" s="249"/>
      <c r="D7" s="249"/>
      <c r="E7" s="249"/>
      <c r="F7" s="249"/>
      <c r="G7" s="249"/>
      <c r="H7" s="249"/>
    </row>
    <row r="8" spans="2:11" ht="19.5" customHeight="1" x14ac:dyDescent="0.2">
      <c r="B8" s="48"/>
      <c r="C8" s="49"/>
      <c r="D8" s="49"/>
      <c r="E8" s="49"/>
      <c r="F8" s="49"/>
      <c r="G8" s="50"/>
      <c r="H8" s="49"/>
    </row>
    <row r="9" spans="2:11" s="3" customFormat="1" ht="25.5" customHeight="1" x14ac:dyDescent="0.2">
      <c r="B9" s="250" t="s">
        <v>121</v>
      </c>
      <c r="C9" s="251"/>
      <c r="D9" s="251"/>
      <c r="E9" s="251"/>
      <c r="F9" s="251"/>
      <c r="G9" s="251"/>
      <c r="H9" s="252"/>
      <c r="K9" s="4"/>
    </row>
    <row r="10" spans="2:11" s="5" customFormat="1" ht="15.75" customHeight="1" x14ac:dyDescent="0.2">
      <c r="B10" s="51" t="s">
        <v>5</v>
      </c>
      <c r="C10" s="257" t="s">
        <v>1</v>
      </c>
      <c r="D10" s="257"/>
      <c r="E10" s="257"/>
      <c r="F10" s="53" t="s">
        <v>2</v>
      </c>
      <c r="G10" s="54" t="s">
        <v>3</v>
      </c>
      <c r="H10" s="54" t="s">
        <v>385</v>
      </c>
      <c r="K10" s="6"/>
    </row>
    <row r="11" spans="2:11" s="5" customFormat="1" ht="15.75" customHeight="1" x14ac:dyDescent="0.2">
      <c r="B11" s="55"/>
      <c r="C11" s="258"/>
      <c r="D11" s="258"/>
      <c r="E11" s="258"/>
      <c r="F11" s="56"/>
      <c r="G11" s="57"/>
      <c r="H11" s="57"/>
      <c r="K11" s="6"/>
    </row>
    <row r="12" spans="2:11" s="5" customFormat="1" ht="25" customHeight="1" x14ac:dyDescent="0.2">
      <c r="B12" s="58" t="s">
        <v>374</v>
      </c>
      <c r="C12" s="253" t="s">
        <v>11</v>
      </c>
      <c r="D12" s="253"/>
      <c r="E12" s="253"/>
      <c r="F12" s="59" t="e">
        <f>G12/$G$18</f>
        <v>#DIV/0!</v>
      </c>
      <c r="G12" s="60">
        <f>'Frais généraux'!G12</f>
        <v>0</v>
      </c>
      <c r="H12" s="61">
        <f>G12/$H$20</f>
        <v>0</v>
      </c>
      <c r="K12" s="6"/>
    </row>
    <row r="13" spans="2:11" s="5" customFormat="1" ht="25" customHeight="1" x14ac:dyDescent="0.2">
      <c r="B13" s="58" t="s">
        <v>375</v>
      </c>
      <c r="C13" s="253" t="s">
        <v>390</v>
      </c>
      <c r="D13" s="253"/>
      <c r="E13" s="253"/>
      <c r="F13" s="59" t="e">
        <f>G13/$G$18</f>
        <v>#DIV/0!</v>
      </c>
      <c r="G13" s="60">
        <f>'Frais généraux'!G12</f>
        <v>0</v>
      </c>
      <c r="H13" s="61">
        <f>G13/$H$20</f>
        <v>0</v>
      </c>
      <c r="K13" s="6"/>
    </row>
    <row r="14" spans="2:11" s="5" customFormat="1" ht="25" customHeight="1" x14ac:dyDescent="0.2">
      <c r="B14" s="58" t="s">
        <v>376</v>
      </c>
      <c r="C14" s="253" t="s">
        <v>378</v>
      </c>
      <c r="D14" s="253"/>
      <c r="E14" s="253"/>
      <c r="F14" s="59" t="e">
        <f>G14/$G$18</f>
        <v>#DIV/0!</v>
      </c>
      <c r="G14" s="60">
        <f>'tour d''énergie'!G15</f>
        <v>0</v>
      </c>
      <c r="H14" s="61">
        <f>G14/$H$20</f>
        <v>0</v>
      </c>
      <c r="K14" s="6"/>
    </row>
    <row r="15" spans="2:11" s="5" customFormat="1" ht="25" customHeight="1" x14ac:dyDescent="0.2">
      <c r="B15" s="58" t="s">
        <v>377</v>
      </c>
      <c r="C15" s="253" t="s">
        <v>391</v>
      </c>
      <c r="D15" s="253"/>
      <c r="E15" s="253"/>
      <c r="F15" s="59" t="e">
        <f>G15/$G$18</f>
        <v>#DIV/0!</v>
      </c>
      <c r="G15" s="60">
        <f>toilettes!G13</f>
        <v>0</v>
      </c>
      <c r="H15" s="61">
        <f>G15/$H$20</f>
        <v>0</v>
      </c>
      <c r="K15" s="6"/>
    </row>
    <row r="16" spans="2:11" s="5" customFormat="1" ht="30" customHeight="1" x14ac:dyDescent="0.2">
      <c r="B16" s="58" t="s">
        <v>433</v>
      </c>
      <c r="C16" s="253" t="s">
        <v>439</v>
      </c>
      <c r="D16" s="253"/>
      <c r="E16" s="253"/>
      <c r="F16" s="59" t="e">
        <f>G16/$G$18</f>
        <v>#DIV/0!</v>
      </c>
      <c r="G16" s="60">
        <f>extérieurs!G13</f>
        <v>0</v>
      </c>
      <c r="H16" s="61">
        <f>G16/$H$20</f>
        <v>0</v>
      </c>
      <c r="K16" s="6"/>
    </row>
    <row r="17" spans="2:12" ht="12" customHeight="1" x14ac:dyDescent="0.2">
      <c r="B17" s="62"/>
      <c r="C17" s="63"/>
      <c r="D17" s="63"/>
      <c r="E17" s="63"/>
      <c r="F17" s="64"/>
      <c r="G17" s="65"/>
      <c r="H17" s="66"/>
    </row>
    <row r="18" spans="2:12" ht="30" customHeight="1" x14ac:dyDescent="0.2">
      <c r="B18" s="254" t="s">
        <v>4</v>
      </c>
      <c r="C18" s="255"/>
      <c r="D18" s="255"/>
      <c r="E18" s="255"/>
      <c r="F18" s="256"/>
      <c r="G18" s="76">
        <f>SUM(G12:G16)</f>
        <v>0</v>
      </c>
      <c r="H18" s="77">
        <f>G18/$H$20</f>
        <v>0</v>
      </c>
      <c r="L18" s="67"/>
    </row>
    <row r="19" spans="2:12" s="7" customFormat="1" ht="18" x14ac:dyDescent="0.2">
      <c r="B19" s="68"/>
      <c r="C19" s="69"/>
      <c r="D19" s="70"/>
      <c r="E19" s="71"/>
      <c r="F19" s="72"/>
      <c r="G19" s="73"/>
      <c r="H19" s="73"/>
      <c r="K19" s="8"/>
    </row>
    <row r="20" spans="2:12" x14ac:dyDescent="0.15">
      <c r="C20" s="1"/>
      <c r="D20" s="1"/>
      <c r="E20" s="1"/>
      <c r="F20" s="11"/>
      <c r="G20" s="74" t="s">
        <v>389</v>
      </c>
      <c r="H20" s="75">
        <v>9892.6</v>
      </c>
    </row>
    <row r="21" spans="2:12" x14ac:dyDescent="0.2">
      <c r="C21" s="1"/>
      <c r="D21" s="1"/>
      <c r="E21" s="1"/>
      <c r="F21" s="11"/>
      <c r="G21" s="11"/>
      <c r="H21" s="11"/>
    </row>
    <row r="22" spans="2:12" x14ac:dyDescent="0.2">
      <c r="C22" s="1"/>
      <c r="D22" s="1"/>
      <c r="E22" s="1"/>
      <c r="F22" s="11"/>
      <c r="G22" s="11"/>
      <c r="H22" s="11"/>
    </row>
    <row r="23" spans="2:12" x14ac:dyDescent="0.2">
      <c r="C23" s="1"/>
    </row>
  </sheetData>
  <mergeCells count="13">
    <mergeCell ref="C16:E16"/>
    <mergeCell ref="B18:F18"/>
    <mergeCell ref="C10:E10"/>
    <mergeCell ref="C11:E11"/>
    <mergeCell ref="C12:E12"/>
    <mergeCell ref="C13:E13"/>
    <mergeCell ref="C14:E14"/>
    <mergeCell ref="C15:E15"/>
    <mergeCell ref="B2:H2"/>
    <mergeCell ref="B4:H4"/>
    <mergeCell ref="B5:H5"/>
    <mergeCell ref="B7:H7"/>
    <mergeCell ref="B9:H9"/>
  </mergeCells>
  <pageMargins left="0.70866141732283472" right="0.70866141732283472" top="1.1417322834645669" bottom="0.74803149606299213" header="0.31496062992125984" footer="0.31496062992125984"/>
  <pageSetup scale="75" orientation="portrait" r:id="rId1"/>
  <headerFooter>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DAAC8-D2DE-AA4D-8F2D-65BA2DE0ED42}">
  <dimension ref="B2:J38"/>
  <sheetViews>
    <sheetView showGridLines="0" view="pageBreakPreview" zoomScale="120" zoomScaleNormal="100" zoomScaleSheetLayoutView="120" workbookViewId="0">
      <selection activeCell="J16" sqref="J16"/>
    </sheetView>
  </sheetViews>
  <sheetFormatPr baseColWidth="10" defaultColWidth="11.5" defaultRowHeight="16" x14ac:dyDescent="0.2"/>
  <cols>
    <col min="1" max="1" width="1.83203125" style="1" customWidth="1"/>
    <col min="2" max="2" width="6" style="36" customWidth="1"/>
    <col min="3" max="3" width="44" style="25" customWidth="1"/>
    <col min="4" max="4" width="7.6640625" style="25" customWidth="1"/>
    <col min="5" max="5" width="11.5" style="26" customWidth="1"/>
    <col min="6" max="6" width="15.33203125" style="27" customWidth="1"/>
    <col min="7" max="7" width="22.5" style="28" customWidth="1"/>
    <col min="8" max="8" width="1.83203125" style="1" customWidth="1"/>
    <col min="9" max="9" width="22.83203125" style="1" customWidth="1"/>
    <col min="10" max="10" width="23.5" style="2" customWidth="1"/>
    <col min="11" max="11" width="23" style="1" customWidth="1"/>
    <col min="12" max="12" width="9.5" style="1" customWidth="1"/>
    <col min="13" max="13" width="7.5" style="1" customWidth="1"/>
    <col min="14" max="16384" width="11.5" style="1"/>
  </cols>
  <sheetData>
    <row r="2" spans="2:10" ht="30.75" customHeight="1" x14ac:dyDescent="0.2">
      <c r="B2" s="240" t="s">
        <v>386</v>
      </c>
      <c r="C2" s="241"/>
      <c r="D2" s="241"/>
      <c r="E2" s="241"/>
      <c r="F2" s="241"/>
      <c r="G2" s="242"/>
    </row>
    <row r="3" spans="2:10" ht="11.25" customHeight="1" x14ac:dyDescent="0.2">
      <c r="B3" s="44"/>
      <c r="C3" s="45"/>
      <c r="D3" s="45"/>
      <c r="E3" s="45"/>
      <c r="F3" s="45"/>
      <c r="G3" s="46"/>
    </row>
    <row r="4" spans="2:10" ht="20" customHeight="1" x14ac:dyDescent="0.2">
      <c r="B4" s="243" t="s">
        <v>387</v>
      </c>
      <c r="C4" s="244"/>
      <c r="D4" s="244"/>
      <c r="E4" s="244"/>
      <c r="F4" s="244"/>
      <c r="G4" s="245"/>
    </row>
    <row r="5" spans="2:10" ht="18" x14ac:dyDescent="0.2">
      <c r="B5" s="246"/>
      <c r="C5" s="247"/>
      <c r="D5" s="247"/>
      <c r="E5" s="247"/>
      <c r="F5" s="247"/>
      <c r="G5" s="248"/>
    </row>
    <row r="6" spans="2:10" s="7" customFormat="1" ht="18" x14ac:dyDescent="0.2">
      <c r="B6" s="35"/>
      <c r="C6" s="30"/>
      <c r="D6" s="31"/>
      <c r="E6" s="32"/>
      <c r="F6" s="33"/>
      <c r="G6" s="34"/>
      <c r="J6" s="8"/>
    </row>
    <row r="7" spans="2:10" s="7" customFormat="1" ht="28" x14ac:dyDescent="0.2">
      <c r="B7" s="259" t="s">
        <v>415</v>
      </c>
      <c r="C7" s="259"/>
      <c r="D7" s="259"/>
      <c r="E7" s="259"/>
      <c r="F7" s="259"/>
      <c r="G7" s="259"/>
      <c r="J7" s="8"/>
    </row>
    <row r="8" spans="2:10" ht="13.5" customHeight="1" x14ac:dyDescent="0.2">
      <c r="B8" s="37"/>
      <c r="C8" s="37"/>
      <c r="D8" s="37"/>
      <c r="E8" s="37"/>
      <c r="F8" s="37"/>
      <c r="G8" s="37"/>
    </row>
    <row r="9" spans="2:10" ht="18" customHeight="1" x14ac:dyDescent="0.2">
      <c r="B9" s="250" t="s">
        <v>392</v>
      </c>
      <c r="C9" s="251"/>
      <c r="D9" s="251"/>
      <c r="E9" s="251"/>
      <c r="F9" s="251"/>
      <c r="G9" s="252"/>
    </row>
    <row r="10" spans="2:10" ht="18" customHeight="1" x14ac:dyDescent="0.2">
      <c r="B10" s="78" t="s">
        <v>0</v>
      </c>
      <c r="C10" s="261" t="s">
        <v>393</v>
      </c>
      <c r="D10" s="261"/>
      <c r="E10" s="261"/>
      <c r="F10" s="79" t="s">
        <v>2</v>
      </c>
      <c r="G10" s="80" t="s">
        <v>3</v>
      </c>
    </row>
    <row r="11" spans="2:10" ht="21" customHeight="1" thickBot="1" x14ac:dyDescent="0.25">
      <c r="B11" s="81" t="s">
        <v>10</v>
      </c>
      <c r="C11" s="262" t="str">
        <f>C16</f>
        <v>FRAIS GENERAUX</v>
      </c>
      <c r="D11" s="262"/>
      <c r="E11" s="262"/>
      <c r="F11" s="82" t="e">
        <f>G11/G12</f>
        <v>#DIV/0!</v>
      </c>
      <c r="G11" s="83">
        <f>G31</f>
        <v>0</v>
      </c>
    </row>
    <row r="12" spans="2:10" ht="18" customHeight="1" thickBot="1" x14ac:dyDescent="0.25">
      <c r="B12" s="263" t="s">
        <v>394</v>
      </c>
      <c r="C12" s="264"/>
      <c r="D12" s="264"/>
      <c r="E12" s="265"/>
      <c r="F12" s="84" t="e">
        <f>SUM(F11:F11)</f>
        <v>#DIV/0!</v>
      </c>
      <c r="G12" s="85">
        <f>SUM(G11:G11)</f>
        <v>0</v>
      </c>
    </row>
    <row r="13" spans="2:10" x14ac:dyDescent="0.2">
      <c r="C13" s="9"/>
      <c r="D13" s="1"/>
      <c r="E13" s="10"/>
      <c r="F13" s="11"/>
      <c r="G13" s="12"/>
      <c r="J13" s="13"/>
    </row>
    <row r="14" spans="2:10" s="5" customFormat="1" ht="19.5" customHeight="1" x14ac:dyDescent="0.2">
      <c r="B14" s="51" t="s">
        <v>5</v>
      </c>
      <c r="C14" s="52" t="s">
        <v>6</v>
      </c>
      <c r="D14" s="52" t="s">
        <v>7</v>
      </c>
      <c r="E14" s="86" t="s">
        <v>8</v>
      </c>
      <c r="F14" s="87" t="s">
        <v>9</v>
      </c>
      <c r="G14" s="54" t="s">
        <v>3</v>
      </c>
      <c r="J14" s="6"/>
    </row>
    <row r="15" spans="2:10" s="5" customFormat="1" ht="14.25" customHeight="1" thickBot="1" x14ac:dyDescent="0.25">
      <c r="B15" s="266"/>
      <c r="C15" s="266"/>
      <c r="D15" s="266"/>
      <c r="E15" s="266"/>
      <c r="F15" s="266"/>
      <c r="G15" s="266"/>
      <c r="J15" s="6"/>
    </row>
    <row r="16" spans="2:10" s="7" customFormat="1" ht="21" customHeight="1" thickBot="1" x14ac:dyDescent="0.25">
      <c r="B16" s="88" t="s">
        <v>10</v>
      </c>
      <c r="C16" s="267" t="s">
        <v>11</v>
      </c>
      <c r="D16" s="268"/>
      <c r="E16" s="268"/>
      <c r="F16" s="268"/>
      <c r="G16" s="269"/>
      <c r="J16" s="8"/>
    </row>
    <row r="17" spans="2:10" x14ac:dyDescent="0.2">
      <c r="B17" s="89" t="s">
        <v>12</v>
      </c>
      <c r="C17" s="90" t="s">
        <v>13</v>
      </c>
      <c r="D17" s="90"/>
      <c r="E17" s="91"/>
      <c r="F17" s="92"/>
      <c r="G17" s="93"/>
    </row>
    <row r="18" spans="2:10" x14ac:dyDescent="0.2">
      <c r="B18" s="94" t="s">
        <v>395</v>
      </c>
      <c r="C18" s="95" t="s">
        <v>14</v>
      </c>
      <c r="D18" s="96" t="s">
        <v>15</v>
      </c>
      <c r="E18" s="97">
        <v>1</v>
      </c>
      <c r="F18" s="98"/>
      <c r="G18" s="99">
        <f>E18*F18</f>
        <v>0</v>
      </c>
    </row>
    <row r="19" spans="2:10" x14ac:dyDescent="0.2">
      <c r="B19" s="94" t="s">
        <v>396</v>
      </c>
      <c r="C19" s="95" t="s">
        <v>16</v>
      </c>
      <c r="D19" s="96" t="s">
        <v>15</v>
      </c>
      <c r="E19" s="97">
        <v>1</v>
      </c>
      <c r="F19" s="98"/>
      <c r="G19" s="99">
        <f t="shared" ref="G19:G29" si="0">E19*F19</f>
        <v>0</v>
      </c>
    </row>
    <row r="20" spans="2:10" ht="13.5" customHeight="1" x14ac:dyDescent="0.2">
      <c r="B20" s="100"/>
      <c r="C20" s="101" t="s">
        <v>17</v>
      </c>
      <c r="D20" s="96"/>
      <c r="E20" s="97"/>
      <c r="F20" s="102"/>
      <c r="G20" s="99"/>
    </row>
    <row r="21" spans="2:10" x14ac:dyDescent="0.2">
      <c r="B21" s="103" t="s">
        <v>18</v>
      </c>
      <c r="C21" s="104" t="s">
        <v>19</v>
      </c>
      <c r="D21" s="96"/>
      <c r="E21" s="97"/>
      <c r="F21" s="102"/>
      <c r="G21" s="99"/>
    </row>
    <row r="22" spans="2:10" x14ac:dyDescent="0.2">
      <c r="B22" s="94" t="s">
        <v>397</v>
      </c>
      <c r="C22" s="95" t="s">
        <v>398</v>
      </c>
      <c r="D22" s="96" t="s">
        <v>15</v>
      </c>
      <c r="E22" s="97">
        <v>1</v>
      </c>
      <c r="F22" s="98"/>
      <c r="G22" s="99">
        <f t="shared" si="0"/>
        <v>0</v>
      </c>
    </row>
    <row r="23" spans="2:10" x14ac:dyDescent="0.2">
      <c r="B23" s="94" t="s">
        <v>399</v>
      </c>
      <c r="C23" s="95" t="s">
        <v>20</v>
      </c>
      <c r="D23" s="96" t="s">
        <v>15</v>
      </c>
      <c r="E23" s="97">
        <v>1</v>
      </c>
      <c r="F23" s="98"/>
      <c r="G23" s="99">
        <f t="shared" si="0"/>
        <v>0</v>
      </c>
    </row>
    <row r="24" spans="2:10" ht="12.75" customHeight="1" x14ac:dyDescent="0.2">
      <c r="B24" s="100"/>
      <c r="C24" s="101"/>
      <c r="D24" s="96"/>
      <c r="E24" s="97"/>
      <c r="F24" s="102"/>
      <c r="G24" s="99"/>
    </row>
    <row r="25" spans="2:10" x14ac:dyDescent="0.2">
      <c r="B25" s="103" t="s">
        <v>21</v>
      </c>
      <c r="C25" s="104" t="s">
        <v>22</v>
      </c>
      <c r="D25" s="96"/>
      <c r="E25" s="97"/>
      <c r="F25" s="102"/>
      <c r="G25" s="99"/>
    </row>
    <row r="26" spans="2:10" ht="28" x14ac:dyDescent="0.2">
      <c r="B26" s="94" t="s">
        <v>400</v>
      </c>
      <c r="C26" s="95" t="s">
        <v>122</v>
      </c>
      <c r="D26" s="96" t="s">
        <v>15</v>
      </c>
      <c r="E26" s="97">
        <v>1</v>
      </c>
      <c r="F26" s="98"/>
      <c r="G26" s="99">
        <f t="shared" si="0"/>
        <v>0</v>
      </c>
    </row>
    <row r="27" spans="2:10" ht="12" customHeight="1" x14ac:dyDescent="0.2">
      <c r="B27" s="100"/>
      <c r="C27" s="101"/>
      <c r="D27" s="96"/>
      <c r="E27" s="97"/>
      <c r="F27" s="102"/>
      <c r="G27" s="99"/>
    </row>
    <row r="28" spans="2:10" x14ac:dyDescent="0.2">
      <c r="B28" s="103" t="s">
        <v>23</v>
      </c>
      <c r="C28" s="104" t="s">
        <v>24</v>
      </c>
      <c r="D28" s="96"/>
      <c r="E28" s="97"/>
      <c r="F28" s="102"/>
      <c r="G28" s="99"/>
      <c r="J28" s="19"/>
    </row>
    <row r="29" spans="2:10" x14ac:dyDescent="0.2">
      <c r="B29" s="94" t="s">
        <v>401</v>
      </c>
      <c r="C29" s="95" t="s">
        <v>25</v>
      </c>
      <c r="D29" s="96" t="s">
        <v>15</v>
      </c>
      <c r="E29" s="97">
        <v>1</v>
      </c>
      <c r="F29" s="98"/>
      <c r="G29" s="99">
        <f t="shared" si="0"/>
        <v>0</v>
      </c>
    </row>
    <row r="30" spans="2:10" ht="17" thickBot="1" x14ac:dyDescent="0.25">
      <c r="B30" s="105" t="s">
        <v>17</v>
      </c>
      <c r="C30" s="106" t="s">
        <v>17</v>
      </c>
      <c r="D30" s="107"/>
      <c r="E30" s="108"/>
      <c r="F30" s="109"/>
      <c r="G30" s="99"/>
    </row>
    <row r="31" spans="2:10" ht="17" thickBot="1" x14ac:dyDescent="0.25">
      <c r="B31" s="270" t="s">
        <v>402</v>
      </c>
      <c r="C31" s="271" t="s">
        <v>26</v>
      </c>
      <c r="D31" s="271"/>
      <c r="E31" s="271"/>
      <c r="F31" s="272"/>
      <c r="G31" s="110">
        <f>SUM(G18:G29)</f>
        <v>0</v>
      </c>
      <c r="I31" s="11"/>
    </row>
    <row r="32" spans="2:10" ht="11.25" customHeight="1" x14ac:dyDescent="0.2">
      <c r="B32" s="260"/>
      <c r="C32" s="260"/>
      <c r="D32" s="260"/>
      <c r="E32" s="260"/>
      <c r="F32" s="260"/>
      <c r="G32" s="260"/>
    </row>
    <row r="33" spans="3:7" x14ac:dyDescent="0.2">
      <c r="C33" s="1"/>
      <c r="D33" s="1"/>
      <c r="E33" s="1"/>
      <c r="F33" s="11"/>
      <c r="G33" s="11"/>
    </row>
    <row r="34" spans="3:7" x14ac:dyDescent="0.2">
      <c r="C34" s="1"/>
      <c r="D34" s="1"/>
      <c r="E34" s="1"/>
      <c r="F34" s="11"/>
      <c r="G34" s="11"/>
    </row>
    <row r="35" spans="3:7" x14ac:dyDescent="0.2">
      <c r="C35" s="1"/>
      <c r="D35" s="1"/>
      <c r="E35" s="1"/>
      <c r="F35" s="11"/>
      <c r="G35" s="11"/>
    </row>
    <row r="36" spans="3:7" x14ac:dyDescent="0.2">
      <c r="C36" s="1"/>
      <c r="D36" s="1"/>
      <c r="E36" s="1"/>
      <c r="F36" s="11"/>
      <c r="G36" s="11"/>
    </row>
    <row r="37" spans="3:7" x14ac:dyDescent="0.2">
      <c r="C37" s="1"/>
      <c r="D37" s="1"/>
      <c r="E37" s="1"/>
      <c r="F37" s="11"/>
      <c r="G37" s="11"/>
    </row>
    <row r="38" spans="3:7" x14ac:dyDescent="0.2">
      <c r="C38" s="1"/>
    </row>
  </sheetData>
  <mergeCells count="12">
    <mergeCell ref="B32:G32"/>
    <mergeCell ref="C10:E10"/>
    <mergeCell ref="C11:E11"/>
    <mergeCell ref="B12:E12"/>
    <mergeCell ref="B15:G15"/>
    <mergeCell ref="C16:G16"/>
    <mergeCell ref="B31:F31"/>
    <mergeCell ref="B2:G2"/>
    <mergeCell ref="B4:G4"/>
    <mergeCell ref="B5:G5"/>
    <mergeCell ref="B7:G7"/>
    <mergeCell ref="B9:G9"/>
  </mergeCells>
  <pageMargins left="0.70866141732283472" right="0.70866141732283472" top="0.74803149606299213" bottom="0.74803149606299213"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J251"/>
  <sheetViews>
    <sheetView showGridLines="0" view="pageBreakPreview" zoomScale="120" zoomScaleNormal="100" zoomScaleSheetLayoutView="120" workbookViewId="0">
      <selection activeCell="C29" sqref="C29"/>
    </sheetView>
  </sheetViews>
  <sheetFormatPr baseColWidth="10" defaultColWidth="11.5" defaultRowHeight="16" x14ac:dyDescent="0.2"/>
  <cols>
    <col min="1" max="1" width="1.83203125" style="1" customWidth="1"/>
    <col min="2" max="2" width="5.83203125" style="36" customWidth="1"/>
    <col min="3" max="3" width="40.83203125" style="25" customWidth="1"/>
    <col min="4" max="4" width="7.83203125" style="25" customWidth="1"/>
    <col min="5" max="5" width="10.83203125" style="26" customWidth="1"/>
    <col min="6" max="6" width="15.83203125" style="27" customWidth="1"/>
    <col min="7" max="7" width="22.83203125" style="28" customWidth="1"/>
    <col min="8" max="8" width="1.83203125" style="1" customWidth="1"/>
    <col min="9" max="9" width="14.6640625" style="1" bestFit="1" customWidth="1"/>
    <col min="10" max="10" width="12.1640625" style="1" bestFit="1" customWidth="1"/>
    <col min="11" max="16384" width="11.5" style="1"/>
  </cols>
  <sheetData>
    <row r="2" spans="2:7" ht="30.75" customHeight="1" x14ac:dyDescent="0.2">
      <c r="B2" s="240" t="s">
        <v>386</v>
      </c>
      <c r="C2" s="241"/>
      <c r="D2" s="241"/>
      <c r="E2" s="241"/>
      <c r="F2" s="241"/>
      <c r="G2" s="242"/>
    </row>
    <row r="3" spans="2:7" ht="11.25" customHeight="1" x14ac:dyDescent="0.2">
      <c r="B3" s="44"/>
      <c r="C3" s="45"/>
      <c r="D3" s="45"/>
      <c r="E3" s="45"/>
      <c r="F3" s="45"/>
      <c r="G3" s="46"/>
    </row>
    <row r="4" spans="2:7" ht="24.75" customHeight="1" x14ac:dyDescent="0.2">
      <c r="B4" s="243" t="s">
        <v>387</v>
      </c>
      <c r="C4" s="244"/>
      <c r="D4" s="244"/>
      <c r="E4" s="244"/>
      <c r="F4" s="244"/>
      <c r="G4" s="245"/>
    </row>
    <row r="5" spans="2:7" ht="24.75" customHeight="1" x14ac:dyDescent="0.2">
      <c r="B5" s="246"/>
      <c r="C5" s="247"/>
      <c r="D5" s="247"/>
      <c r="E5" s="247"/>
      <c r="F5" s="247"/>
      <c r="G5" s="248"/>
    </row>
    <row r="6" spans="2:7" ht="13.5" customHeight="1" x14ac:dyDescent="0.2">
      <c r="B6" s="35"/>
      <c r="C6" s="30"/>
      <c r="D6" s="31"/>
      <c r="E6" s="32"/>
      <c r="F6" s="33"/>
      <c r="G6" s="34"/>
    </row>
    <row r="7" spans="2:7" ht="35" customHeight="1" x14ac:dyDescent="0.2">
      <c r="B7" s="259" t="s">
        <v>416</v>
      </c>
      <c r="C7" s="259"/>
      <c r="D7" s="259"/>
      <c r="E7" s="259"/>
      <c r="F7" s="259"/>
      <c r="G7" s="259"/>
    </row>
    <row r="8" spans="2:7" ht="19.5" customHeight="1" x14ac:dyDescent="0.2">
      <c r="B8" s="37"/>
      <c r="C8" s="37"/>
      <c r="D8" s="37"/>
      <c r="E8" s="37"/>
      <c r="F8" s="37"/>
      <c r="G8" s="37"/>
    </row>
    <row r="9" spans="2:7" s="3" customFormat="1" ht="21" x14ac:dyDescent="0.2">
      <c r="B9" s="250" t="s">
        <v>392</v>
      </c>
      <c r="C9" s="251"/>
      <c r="D9" s="251"/>
      <c r="E9" s="251"/>
      <c r="F9" s="251"/>
      <c r="G9" s="252"/>
    </row>
    <row r="10" spans="2:7" s="5" customFormat="1" ht="18" customHeight="1" x14ac:dyDescent="0.2">
      <c r="B10" s="78" t="s">
        <v>0</v>
      </c>
      <c r="C10" s="261" t="s">
        <v>403</v>
      </c>
      <c r="D10" s="261"/>
      <c r="E10" s="261"/>
      <c r="F10" s="79" t="s">
        <v>2</v>
      </c>
      <c r="G10" s="80" t="s">
        <v>3</v>
      </c>
    </row>
    <row r="11" spans="2:7" ht="39" customHeight="1" x14ac:dyDescent="0.2">
      <c r="B11" s="81" t="s">
        <v>404</v>
      </c>
      <c r="C11" s="262" t="str">
        <f>C20</f>
        <v>DEPOSE - DEMOLITION - DECAPAGE - NETTOYAGE - GROS ŒUVRE - REVETEMENTS</v>
      </c>
      <c r="D11" s="262"/>
      <c r="E11" s="262"/>
      <c r="F11" s="82" t="e">
        <f>G11/G16</f>
        <v>#DIV/0!</v>
      </c>
      <c r="G11" s="83">
        <f>G75</f>
        <v>0</v>
      </c>
    </row>
    <row r="12" spans="2:7" ht="20.25" customHeight="1" x14ac:dyDescent="0.2">
      <c r="B12" s="81" t="s">
        <v>42</v>
      </c>
      <c r="C12" s="262" t="str">
        <f>C77</f>
        <v xml:space="preserve">TOITURE - PLAFONNAGE </v>
      </c>
      <c r="D12" s="262"/>
      <c r="E12" s="262"/>
      <c r="F12" s="82" t="e">
        <f>G12/G16</f>
        <v>#DIV/0!</v>
      </c>
      <c r="G12" s="83">
        <f>G86</f>
        <v>0</v>
      </c>
    </row>
    <row r="13" spans="2:7" ht="24" customHeight="1" x14ac:dyDescent="0.2">
      <c r="B13" s="81" t="s">
        <v>46</v>
      </c>
      <c r="C13" s="262" t="str">
        <f>C88</f>
        <v xml:space="preserve">SECOND ŒUVRE </v>
      </c>
      <c r="D13" s="262"/>
      <c r="E13" s="262"/>
      <c r="F13" s="82" t="e">
        <f>G13/G16</f>
        <v>#DIV/0!</v>
      </c>
      <c r="G13" s="83">
        <f>G138</f>
        <v>0</v>
      </c>
    </row>
    <row r="14" spans="2:7" ht="24" customHeight="1" x14ac:dyDescent="0.2">
      <c r="B14" s="81" t="s">
        <v>59</v>
      </c>
      <c r="C14" s="262" t="str">
        <f>C140</f>
        <v>LOTS TECHNIQUES</v>
      </c>
      <c r="D14" s="262"/>
      <c r="E14" s="262"/>
      <c r="F14" s="82" t="e">
        <f>G14/G16</f>
        <v>#DIV/0!</v>
      </c>
      <c r="G14" s="83">
        <f>G238</f>
        <v>0</v>
      </c>
    </row>
    <row r="15" spans="2:7" ht="24" customHeight="1" thickBot="1" x14ac:dyDescent="0.25">
      <c r="B15" s="81" t="s">
        <v>71</v>
      </c>
      <c r="C15" s="262" t="str">
        <f>C240</f>
        <v>DIVERS</v>
      </c>
      <c r="D15" s="262"/>
      <c r="E15" s="262"/>
      <c r="F15" s="82" t="e">
        <f>G15/G16</f>
        <v>#DIV/0!</v>
      </c>
      <c r="G15" s="83">
        <f>G250</f>
        <v>0</v>
      </c>
    </row>
    <row r="16" spans="2:7" ht="19" thickBot="1" x14ac:dyDescent="0.25">
      <c r="B16" s="263"/>
      <c r="C16" s="264" t="s">
        <v>4</v>
      </c>
      <c r="D16" s="264"/>
      <c r="E16" s="265"/>
      <c r="F16" s="84" t="e">
        <f>SUM(F11:F15)</f>
        <v>#DIV/0!</v>
      </c>
      <c r="G16" s="85">
        <f>SUM(G11:G15)</f>
        <v>0</v>
      </c>
    </row>
    <row r="17" spans="2:8" s="7" customFormat="1" ht="10" customHeight="1" x14ac:dyDescent="0.2">
      <c r="B17" s="35"/>
      <c r="C17" s="30"/>
      <c r="D17" s="31"/>
      <c r="E17" s="32"/>
      <c r="F17" s="33"/>
      <c r="G17" s="34"/>
    </row>
    <row r="18" spans="2:8" s="5" customFormat="1" ht="19.5" customHeight="1" x14ac:dyDescent="0.2">
      <c r="B18" s="51" t="s">
        <v>5</v>
      </c>
      <c r="C18" s="52" t="s">
        <v>6</v>
      </c>
      <c r="D18" s="52" t="s">
        <v>7</v>
      </c>
      <c r="E18" s="86" t="s">
        <v>8</v>
      </c>
      <c r="F18" s="87" t="s">
        <v>9</v>
      </c>
      <c r="G18" s="54" t="s">
        <v>3</v>
      </c>
    </row>
    <row r="19" spans="2:8" s="5" customFormat="1" ht="10" customHeight="1" thickBot="1" x14ac:dyDescent="0.25">
      <c r="B19" s="266"/>
      <c r="C19" s="266"/>
      <c r="D19" s="266"/>
      <c r="E19" s="266"/>
      <c r="F19" s="266"/>
      <c r="G19" s="266"/>
    </row>
    <row r="20" spans="2:8" s="5" customFormat="1" ht="19.5" customHeight="1" thickBot="1" x14ac:dyDescent="0.25">
      <c r="B20" s="88" t="s">
        <v>203</v>
      </c>
      <c r="C20" s="267" t="s">
        <v>191</v>
      </c>
      <c r="D20" s="268"/>
      <c r="E20" s="268"/>
      <c r="F20" s="268"/>
      <c r="G20" s="269"/>
    </row>
    <row r="21" spans="2:8" s="5" customFormat="1" ht="16.5" customHeight="1" x14ac:dyDescent="0.2">
      <c r="B21" s="183"/>
      <c r="C21" s="184"/>
      <c r="D21" s="185"/>
      <c r="E21" s="186"/>
      <c r="F21" s="187"/>
      <c r="G21" s="188"/>
    </row>
    <row r="22" spans="2:8" s="5" customFormat="1" ht="19.5" customHeight="1" x14ac:dyDescent="0.2">
      <c r="B22" s="189" t="s">
        <v>305</v>
      </c>
      <c r="C22" s="115" t="s">
        <v>270</v>
      </c>
      <c r="D22" s="116"/>
      <c r="E22" s="113"/>
      <c r="F22" s="102"/>
      <c r="G22" s="99"/>
      <c r="H22" s="41"/>
    </row>
    <row r="23" spans="2:8" s="5" customFormat="1" ht="19.5" customHeight="1" x14ac:dyDescent="0.2">
      <c r="B23" s="190"/>
      <c r="C23" s="117" t="s">
        <v>271</v>
      </c>
      <c r="D23" s="116" t="s">
        <v>27</v>
      </c>
      <c r="E23" s="113">
        <v>1</v>
      </c>
      <c r="F23" s="98"/>
      <c r="G23" s="99">
        <f>E23*F23</f>
        <v>0</v>
      </c>
      <c r="H23" s="41"/>
    </row>
    <row r="24" spans="2:8" s="5" customFormat="1" ht="16.5" customHeight="1" x14ac:dyDescent="0.2">
      <c r="B24" s="191"/>
      <c r="C24" s="111"/>
      <c r="D24" s="112"/>
      <c r="E24" s="113"/>
      <c r="F24" s="114"/>
      <c r="G24" s="99"/>
    </row>
    <row r="25" spans="2:8" s="5" customFormat="1" ht="19.5" customHeight="1" x14ac:dyDescent="0.2">
      <c r="B25" s="189" t="s">
        <v>154</v>
      </c>
      <c r="C25" s="115" t="s">
        <v>192</v>
      </c>
      <c r="D25" s="112"/>
      <c r="E25" s="113"/>
      <c r="F25" s="102"/>
      <c r="G25" s="99"/>
    </row>
    <row r="26" spans="2:8" s="5" customFormat="1" ht="19.5" customHeight="1" x14ac:dyDescent="0.2">
      <c r="B26" s="192" t="s">
        <v>155</v>
      </c>
      <c r="C26" s="118" t="s">
        <v>193</v>
      </c>
      <c r="D26" s="112"/>
      <c r="E26" s="113"/>
      <c r="F26" s="102"/>
      <c r="G26" s="99"/>
    </row>
    <row r="27" spans="2:8" s="5" customFormat="1" ht="28" x14ac:dyDescent="0.2">
      <c r="B27" s="190"/>
      <c r="C27" s="117" t="s">
        <v>268</v>
      </c>
      <c r="D27" s="116"/>
      <c r="E27" s="113"/>
      <c r="F27" s="102"/>
      <c r="G27" s="99">
        <f t="shared" ref="G27:G73" si="0">E27*F27</f>
        <v>0</v>
      </c>
    </row>
    <row r="28" spans="2:8" s="5" customFormat="1" ht="28" x14ac:dyDescent="0.2">
      <c r="B28" s="190"/>
      <c r="C28" s="117" t="s">
        <v>205</v>
      </c>
      <c r="D28" s="116"/>
      <c r="E28" s="113"/>
      <c r="F28" s="102"/>
      <c r="G28" s="99">
        <f t="shared" si="0"/>
        <v>0</v>
      </c>
    </row>
    <row r="29" spans="2:8" s="5" customFormat="1" ht="19.5" customHeight="1" x14ac:dyDescent="0.2">
      <c r="B29" s="190"/>
      <c r="C29" s="117" t="s">
        <v>204</v>
      </c>
      <c r="D29" s="116" t="s">
        <v>28</v>
      </c>
      <c r="E29" s="113">
        <v>25</v>
      </c>
      <c r="F29" s="98"/>
      <c r="G29" s="99">
        <f t="shared" si="0"/>
        <v>0</v>
      </c>
      <c r="H29" s="41"/>
    </row>
    <row r="30" spans="2:8" s="5" customFormat="1" ht="16.5" customHeight="1" x14ac:dyDescent="0.2">
      <c r="B30" s="190"/>
      <c r="C30" s="117"/>
      <c r="D30" s="116"/>
      <c r="E30" s="113"/>
      <c r="F30" s="102"/>
      <c r="G30" s="99"/>
      <c r="H30" s="41"/>
    </row>
    <row r="31" spans="2:8" s="5" customFormat="1" ht="19.5" customHeight="1" x14ac:dyDescent="0.2">
      <c r="B31" s="189" t="s">
        <v>194</v>
      </c>
      <c r="C31" s="115" t="s">
        <v>195</v>
      </c>
      <c r="D31" s="112"/>
      <c r="E31" s="113"/>
      <c r="F31" s="102"/>
      <c r="G31" s="99"/>
    </row>
    <row r="32" spans="2:8" s="5" customFormat="1" ht="19.5" customHeight="1" x14ac:dyDescent="0.2">
      <c r="B32" s="192" t="s">
        <v>196</v>
      </c>
      <c r="C32" s="118" t="s">
        <v>197</v>
      </c>
      <c r="D32" s="116"/>
      <c r="E32" s="113"/>
      <c r="F32" s="102"/>
      <c r="G32" s="99"/>
    </row>
    <row r="33" spans="2:7" s="5" customFormat="1" ht="42" x14ac:dyDescent="0.2">
      <c r="B33" s="192"/>
      <c r="C33" s="117" t="s">
        <v>269</v>
      </c>
      <c r="D33" s="116" t="s">
        <v>28</v>
      </c>
      <c r="E33" s="113">
        <v>355</v>
      </c>
      <c r="F33" s="98"/>
      <c r="G33" s="99">
        <f t="shared" si="0"/>
        <v>0</v>
      </c>
    </row>
    <row r="34" spans="2:7" s="5" customFormat="1" ht="15" customHeight="1" x14ac:dyDescent="0.2">
      <c r="B34" s="190"/>
      <c r="C34" s="117"/>
      <c r="D34" s="112"/>
      <c r="E34" s="113"/>
      <c r="F34" s="102"/>
      <c r="G34" s="99"/>
    </row>
    <row r="35" spans="2:7" s="5" customFormat="1" ht="19.5" customHeight="1" x14ac:dyDescent="0.2">
      <c r="B35" s="189" t="s">
        <v>198</v>
      </c>
      <c r="C35" s="115" t="s">
        <v>199</v>
      </c>
      <c r="D35" s="116"/>
      <c r="E35" s="113"/>
      <c r="F35" s="102"/>
      <c r="G35" s="99"/>
    </row>
    <row r="36" spans="2:7" s="5" customFormat="1" ht="19.5" customHeight="1" x14ac:dyDescent="0.2">
      <c r="B36" s="190" t="s">
        <v>200</v>
      </c>
      <c r="C36" s="117" t="s">
        <v>201</v>
      </c>
      <c r="D36" s="116"/>
      <c r="E36" s="113"/>
      <c r="F36" s="119"/>
      <c r="G36" s="99">
        <f t="shared" si="0"/>
        <v>0</v>
      </c>
    </row>
    <row r="37" spans="2:7" s="5" customFormat="1" ht="42" x14ac:dyDescent="0.2">
      <c r="B37" s="190"/>
      <c r="C37" s="117" t="s">
        <v>202</v>
      </c>
      <c r="D37" s="116" t="s">
        <v>27</v>
      </c>
      <c r="E37" s="113">
        <v>1</v>
      </c>
      <c r="F37" s="98"/>
      <c r="G37" s="99">
        <f t="shared" si="0"/>
        <v>0</v>
      </c>
    </row>
    <row r="38" spans="2:7" s="5" customFormat="1" ht="14.25" customHeight="1" x14ac:dyDescent="0.2">
      <c r="B38" s="190"/>
      <c r="C38" s="117"/>
      <c r="D38" s="112"/>
      <c r="E38" s="113"/>
      <c r="F38" s="102"/>
      <c r="G38" s="99"/>
    </row>
    <row r="39" spans="2:7" ht="17" x14ac:dyDescent="0.2">
      <c r="B39" s="189" t="s">
        <v>209</v>
      </c>
      <c r="C39" s="115" t="s">
        <v>130</v>
      </c>
      <c r="D39" s="96"/>
      <c r="E39" s="97"/>
      <c r="F39" s="102"/>
      <c r="G39" s="99"/>
    </row>
    <row r="40" spans="2:7" x14ac:dyDescent="0.2">
      <c r="B40" s="193" t="s">
        <v>210</v>
      </c>
      <c r="C40" s="120" t="s">
        <v>124</v>
      </c>
      <c r="D40" s="96"/>
      <c r="E40" s="97"/>
      <c r="F40" s="102"/>
      <c r="G40" s="99"/>
    </row>
    <row r="41" spans="2:7" ht="28" x14ac:dyDescent="0.2">
      <c r="B41" s="161" t="s">
        <v>429</v>
      </c>
      <c r="C41" s="120" t="s">
        <v>156</v>
      </c>
      <c r="D41" s="96"/>
      <c r="E41" s="97"/>
      <c r="F41" s="102"/>
      <c r="G41" s="99"/>
    </row>
    <row r="42" spans="2:7" x14ac:dyDescent="0.2">
      <c r="B42" s="194" t="s">
        <v>430</v>
      </c>
      <c r="C42" s="121" t="s">
        <v>30</v>
      </c>
      <c r="D42" s="96"/>
      <c r="E42" s="97"/>
      <c r="F42" s="102"/>
      <c r="G42" s="99"/>
    </row>
    <row r="43" spans="2:7" ht="29.25" customHeight="1" x14ac:dyDescent="0.2">
      <c r="B43" s="100"/>
      <c r="C43" s="95" t="s">
        <v>383</v>
      </c>
      <c r="D43" s="96"/>
      <c r="E43" s="97"/>
      <c r="F43" s="102"/>
      <c r="G43" s="99"/>
    </row>
    <row r="44" spans="2:7" ht="18.75" customHeight="1" x14ac:dyDescent="0.2">
      <c r="B44" s="100"/>
      <c r="C44" s="95" t="s">
        <v>31</v>
      </c>
      <c r="D44" s="96" t="s">
        <v>29</v>
      </c>
      <c r="E44" s="97">
        <v>0.05</v>
      </c>
      <c r="F44" s="98"/>
      <c r="G44" s="99">
        <f t="shared" si="0"/>
        <v>0</v>
      </c>
    </row>
    <row r="45" spans="2:7" ht="18.75" customHeight="1" x14ac:dyDescent="0.2">
      <c r="B45" s="100"/>
      <c r="C45" s="95"/>
      <c r="D45" s="96"/>
      <c r="E45" s="97"/>
      <c r="F45" s="102"/>
      <c r="G45" s="99"/>
    </row>
    <row r="46" spans="2:7" ht="30" x14ac:dyDescent="0.2">
      <c r="B46" s="194" t="s">
        <v>306</v>
      </c>
      <c r="C46" s="121" t="s">
        <v>213</v>
      </c>
      <c r="D46" s="96"/>
      <c r="E46" s="97"/>
      <c r="F46" s="102"/>
      <c r="G46" s="99"/>
    </row>
    <row r="47" spans="2:7" ht="18.75" customHeight="1" x14ac:dyDescent="0.2">
      <c r="B47" s="194" t="s">
        <v>307</v>
      </c>
      <c r="C47" s="121" t="s">
        <v>240</v>
      </c>
      <c r="D47" s="96"/>
      <c r="E47" s="97"/>
      <c r="F47" s="102"/>
      <c r="G47" s="99"/>
    </row>
    <row r="48" spans="2:7" ht="28" x14ac:dyDescent="0.2">
      <c r="B48" s="100"/>
      <c r="C48" s="95" t="s">
        <v>241</v>
      </c>
      <c r="D48" s="96"/>
      <c r="E48" s="97"/>
      <c r="F48" s="102"/>
      <c r="G48" s="99"/>
    </row>
    <row r="49" spans="2:10" ht="18.75" customHeight="1" x14ac:dyDescent="0.2">
      <c r="B49" s="100"/>
      <c r="C49" s="95" t="s">
        <v>242</v>
      </c>
      <c r="D49" s="96" t="s">
        <v>28</v>
      </c>
      <c r="E49" s="97">
        <v>1</v>
      </c>
      <c r="F49" s="98"/>
      <c r="G49" s="99">
        <f t="shared" si="0"/>
        <v>0</v>
      </c>
    </row>
    <row r="50" spans="2:10" x14ac:dyDescent="0.2">
      <c r="B50" s="100"/>
      <c r="C50" s="95"/>
      <c r="D50" s="96"/>
      <c r="E50" s="97"/>
      <c r="F50" s="102"/>
      <c r="G50" s="99"/>
    </row>
    <row r="51" spans="2:10" x14ac:dyDescent="0.2">
      <c r="B51" s="193" t="s">
        <v>308</v>
      </c>
      <c r="C51" s="120" t="s">
        <v>32</v>
      </c>
      <c r="D51" s="96"/>
      <c r="E51" s="97"/>
      <c r="F51" s="102"/>
      <c r="G51" s="99"/>
    </row>
    <row r="52" spans="2:10" x14ac:dyDescent="0.2">
      <c r="B52" s="100" t="s">
        <v>309</v>
      </c>
      <c r="C52" s="95" t="s">
        <v>225</v>
      </c>
      <c r="D52" s="96"/>
      <c r="E52" s="113"/>
      <c r="F52" s="102"/>
      <c r="G52" s="99"/>
    </row>
    <row r="53" spans="2:10" x14ac:dyDescent="0.2">
      <c r="B53" s="100"/>
      <c r="C53" s="95" t="s">
        <v>226</v>
      </c>
      <c r="D53" s="96" t="s">
        <v>28</v>
      </c>
      <c r="E53" s="113">
        <v>5</v>
      </c>
      <c r="F53" s="98"/>
      <c r="G53" s="99">
        <f t="shared" si="0"/>
        <v>0</v>
      </c>
      <c r="H53" s="2"/>
      <c r="I53" s="18"/>
      <c r="J53" s="18"/>
    </row>
    <row r="54" spans="2:10" ht="15" customHeight="1" x14ac:dyDescent="0.2">
      <c r="B54" s="100"/>
      <c r="C54" s="95"/>
      <c r="D54" s="96"/>
      <c r="E54" s="113"/>
      <c r="F54" s="102"/>
      <c r="G54" s="99"/>
    </row>
    <row r="55" spans="2:10" x14ac:dyDescent="0.2">
      <c r="B55" s="194" t="s">
        <v>310</v>
      </c>
      <c r="C55" s="122" t="s">
        <v>33</v>
      </c>
      <c r="D55" s="96" t="s">
        <v>17</v>
      </c>
      <c r="E55" s="97"/>
      <c r="F55" s="102"/>
      <c r="G55" s="99"/>
      <c r="I55" s="2"/>
      <c r="J55" s="2"/>
    </row>
    <row r="56" spans="2:10" ht="16.5" customHeight="1" x14ac:dyDescent="0.2">
      <c r="B56" s="100" t="s">
        <v>311</v>
      </c>
      <c r="C56" s="122" t="s">
        <v>123</v>
      </c>
      <c r="D56" s="96"/>
      <c r="E56" s="97"/>
      <c r="F56" s="102"/>
      <c r="G56" s="99"/>
      <c r="I56" s="2"/>
      <c r="J56" s="2"/>
    </row>
    <row r="57" spans="2:10" x14ac:dyDescent="0.2">
      <c r="B57" s="100" t="s">
        <v>313</v>
      </c>
      <c r="C57" s="95" t="s">
        <v>272</v>
      </c>
      <c r="D57" s="96" t="s">
        <v>28</v>
      </c>
      <c r="E57" s="97">
        <v>10</v>
      </c>
      <c r="F57" s="98"/>
      <c r="G57" s="99">
        <f t="shared" si="0"/>
        <v>0</v>
      </c>
      <c r="I57" s="2"/>
      <c r="J57" s="2"/>
    </row>
    <row r="58" spans="2:10" x14ac:dyDescent="0.2">
      <c r="B58" s="100"/>
      <c r="C58" s="95"/>
      <c r="D58" s="96"/>
      <c r="E58" s="97"/>
      <c r="F58" s="102"/>
      <c r="G58" s="99"/>
      <c r="I58" s="2"/>
      <c r="J58" s="2"/>
    </row>
    <row r="59" spans="2:10" x14ac:dyDescent="0.2">
      <c r="B59" s="194"/>
      <c r="C59" s="122" t="s">
        <v>245</v>
      </c>
      <c r="D59" s="96"/>
      <c r="E59" s="97"/>
      <c r="F59" s="102"/>
      <c r="G59" s="99"/>
      <c r="I59" s="2"/>
      <c r="J59" s="2"/>
    </row>
    <row r="60" spans="2:10" ht="33" customHeight="1" x14ac:dyDescent="0.2">
      <c r="B60" s="100" t="s">
        <v>312</v>
      </c>
      <c r="C60" s="95" t="s">
        <v>405</v>
      </c>
      <c r="D60" s="96" t="s">
        <v>126</v>
      </c>
      <c r="E60" s="97">
        <v>1</v>
      </c>
      <c r="F60" s="98"/>
      <c r="G60" s="99">
        <f t="shared" si="0"/>
        <v>0</v>
      </c>
      <c r="I60" s="2"/>
      <c r="J60" s="2"/>
    </row>
    <row r="61" spans="2:10" ht="84" x14ac:dyDescent="0.2">
      <c r="B61" s="100" t="s">
        <v>314</v>
      </c>
      <c r="C61" s="95" t="s">
        <v>206</v>
      </c>
      <c r="D61" s="96" t="s">
        <v>126</v>
      </c>
      <c r="E61" s="113">
        <v>1</v>
      </c>
      <c r="F61" s="98"/>
      <c r="G61" s="99">
        <f t="shared" si="0"/>
        <v>0</v>
      </c>
      <c r="I61" s="2"/>
      <c r="J61" s="2"/>
    </row>
    <row r="62" spans="2:10" x14ac:dyDescent="0.2">
      <c r="B62" s="100"/>
      <c r="C62" s="95"/>
      <c r="D62" s="96"/>
      <c r="E62" s="113"/>
      <c r="F62" s="102"/>
      <c r="G62" s="99"/>
      <c r="I62" s="2"/>
      <c r="J62" s="2"/>
    </row>
    <row r="63" spans="2:10" ht="17" x14ac:dyDescent="0.2">
      <c r="B63" s="189" t="s">
        <v>315</v>
      </c>
      <c r="C63" s="115" t="s">
        <v>35</v>
      </c>
      <c r="D63" s="96"/>
      <c r="E63" s="97"/>
      <c r="F63" s="102"/>
      <c r="G63" s="99"/>
    </row>
    <row r="64" spans="2:10" x14ac:dyDescent="0.2">
      <c r="B64" s="194" t="s">
        <v>316</v>
      </c>
      <c r="C64" s="122" t="s">
        <v>36</v>
      </c>
      <c r="D64" s="96"/>
      <c r="E64" s="97"/>
      <c r="F64" s="102"/>
      <c r="G64" s="99"/>
    </row>
    <row r="65" spans="2:9" ht="27.75" customHeight="1" x14ac:dyDescent="0.2">
      <c r="B65" s="100" t="s">
        <v>317</v>
      </c>
      <c r="C65" s="95" t="s">
        <v>214</v>
      </c>
      <c r="D65" s="96"/>
      <c r="E65" s="97"/>
      <c r="F65" s="102"/>
      <c r="G65" s="99"/>
    </row>
    <row r="66" spans="2:9" x14ac:dyDescent="0.2">
      <c r="B66" s="100" t="s">
        <v>318</v>
      </c>
      <c r="C66" s="95" t="s">
        <v>37</v>
      </c>
      <c r="D66" s="96" t="s">
        <v>28</v>
      </c>
      <c r="E66" s="97">
        <v>318</v>
      </c>
      <c r="F66" s="98"/>
      <c r="G66" s="99">
        <f t="shared" si="0"/>
        <v>0</v>
      </c>
    </row>
    <row r="67" spans="2:9" ht="19.5" customHeight="1" x14ac:dyDescent="0.2">
      <c r="B67" s="100" t="s">
        <v>319</v>
      </c>
      <c r="C67" s="95" t="s">
        <v>131</v>
      </c>
      <c r="D67" s="96" t="s">
        <v>28</v>
      </c>
      <c r="E67" s="97">
        <v>9</v>
      </c>
      <c r="F67" s="98"/>
      <c r="G67" s="99">
        <f t="shared" si="0"/>
        <v>0</v>
      </c>
    </row>
    <row r="68" spans="2:9" x14ac:dyDescent="0.2">
      <c r="B68" s="100" t="s">
        <v>320</v>
      </c>
      <c r="C68" s="95" t="s">
        <v>246</v>
      </c>
      <c r="D68" s="96" t="s">
        <v>28</v>
      </c>
      <c r="E68" s="97">
        <v>28</v>
      </c>
      <c r="F68" s="98"/>
      <c r="G68" s="99">
        <f t="shared" si="0"/>
        <v>0</v>
      </c>
    </row>
    <row r="69" spans="2:9" x14ac:dyDescent="0.2">
      <c r="B69" s="100" t="s">
        <v>321</v>
      </c>
      <c r="C69" s="95" t="s">
        <v>38</v>
      </c>
      <c r="D69" s="96" t="s">
        <v>34</v>
      </c>
      <c r="E69" s="97">
        <v>220</v>
      </c>
      <c r="F69" s="98"/>
      <c r="G69" s="99">
        <f t="shared" si="0"/>
        <v>0</v>
      </c>
    </row>
    <row r="70" spans="2:9" ht="12.75" customHeight="1" x14ac:dyDescent="0.2">
      <c r="B70" s="100"/>
      <c r="C70" s="95"/>
      <c r="D70" s="96"/>
      <c r="E70" s="97"/>
      <c r="F70" s="102"/>
      <c r="G70" s="99"/>
    </row>
    <row r="71" spans="2:9" x14ac:dyDescent="0.2">
      <c r="B71" s="194" t="s">
        <v>322</v>
      </c>
      <c r="C71" s="122" t="s">
        <v>39</v>
      </c>
      <c r="D71" s="96"/>
      <c r="E71" s="97"/>
      <c r="F71" s="102"/>
      <c r="G71" s="99"/>
    </row>
    <row r="72" spans="2:9" ht="28" x14ac:dyDescent="0.2">
      <c r="B72" s="100" t="s">
        <v>323</v>
      </c>
      <c r="C72" s="95" t="s">
        <v>215</v>
      </c>
      <c r="D72" s="96"/>
      <c r="E72" s="97"/>
      <c r="F72" s="102"/>
      <c r="G72" s="99"/>
      <c r="H72" s="17"/>
    </row>
    <row r="73" spans="2:9" ht="27.75" customHeight="1" x14ac:dyDescent="0.2">
      <c r="B73" s="100" t="s">
        <v>324</v>
      </c>
      <c r="C73" s="95" t="s">
        <v>273</v>
      </c>
      <c r="D73" s="96" t="s">
        <v>28</v>
      </c>
      <c r="E73" s="97">
        <v>60</v>
      </c>
      <c r="F73" s="98"/>
      <c r="G73" s="99">
        <f t="shared" si="0"/>
        <v>0</v>
      </c>
    </row>
    <row r="74" spans="2:9" ht="16.5" customHeight="1" thickBot="1" x14ac:dyDescent="0.25">
      <c r="B74" s="105"/>
      <c r="C74" s="195"/>
      <c r="D74" s="107"/>
      <c r="E74" s="108"/>
      <c r="F74" s="109"/>
      <c r="G74" s="222"/>
      <c r="H74" s="18"/>
      <c r="I74" s="18"/>
    </row>
    <row r="75" spans="2:9" s="7" customFormat="1" ht="19" thickBot="1" x14ac:dyDescent="0.25">
      <c r="B75" s="273" t="s">
        <v>406</v>
      </c>
      <c r="C75" s="274" t="s">
        <v>41</v>
      </c>
      <c r="D75" s="274"/>
      <c r="E75" s="274"/>
      <c r="F75" s="275"/>
      <c r="G75" s="110">
        <f>SUM(G21:G74)</f>
        <v>0</v>
      </c>
    </row>
    <row r="76" spans="2:9" s="7" customFormat="1" ht="15" customHeight="1" thickBot="1" x14ac:dyDescent="0.25">
      <c r="B76" s="276"/>
      <c r="C76" s="276"/>
      <c r="D76" s="276"/>
      <c r="E76" s="276"/>
      <c r="F76" s="276"/>
      <c r="G76" s="276"/>
    </row>
    <row r="77" spans="2:9" ht="17" customHeight="1" thickBot="1" x14ac:dyDescent="0.25">
      <c r="B77" s="88" t="s">
        <v>42</v>
      </c>
      <c r="C77" s="267" t="s">
        <v>216</v>
      </c>
      <c r="D77" s="268"/>
      <c r="E77" s="268"/>
      <c r="F77" s="268"/>
      <c r="G77" s="269">
        <f>ROUND(E77*F77,0)</f>
        <v>0</v>
      </c>
    </row>
    <row r="78" spans="2:9" ht="12.75" customHeight="1" x14ac:dyDescent="0.2">
      <c r="B78" s="196"/>
      <c r="C78" s="123"/>
      <c r="D78" s="124"/>
      <c r="E78" s="125"/>
      <c r="F78" s="126"/>
      <c r="G78" s="93"/>
    </row>
    <row r="79" spans="2:9" ht="15.75" customHeight="1" x14ac:dyDescent="0.2">
      <c r="B79" s="189" t="s">
        <v>43</v>
      </c>
      <c r="C79" s="115" t="s">
        <v>217</v>
      </c>
      <c r="D79" s="127"/>
      <c r="E79" s="128"/>
      <c r="F79" s="129"/>
      <c r="G79" s="197"/>
    </row>
    <row r="80" spans="2:9" ht="28" x14ac:dyDescent="0.2">
      <c r="B80" s="100" t="s">
        <v>325</v>
      </c>
      <c r="C80" s="95" t="s">
        <v>428</v>
      </c>
      <c r="D80" s="96" t="s">
        <v>27</v>
      </c>
      <c r="E80" s="130">
        <v>1</v>
      </c>
      <c r="F80" s="98"/>
      <c r="G80" s="99">
        <f>+E80*F80</f>
        <v>0</v>
      </c>
    </row>
    <row r="81" spans="2:8" ht="15.75" customHeight="1" x14ac:dyDescent="0.2">
      <c r="B81" s="100"/>
      <c r="C81" s="95"/>
      <c r="D81" s="96"/>
      <c r="E81" s="131"/>
      <c r="F81" s="102"/>
      <c r="G81" s="99"/>
    </row>
    <row r="82" spans="2:8" ht="14.25" customHeight="1" x14ac:dyDescent="0.2">
      <c r="B82" s="189" t="s">
        <v>44</v>
      </c>
      <c r="C82" s="115" t="s">
        <v>132</v>
      </c>
      <c r="D82" s="127"/>
      <c r="E82" s="97"/>
      <c r="F82" s="102"/>
      <c r="G82" s="99"/>
    </row>
    <row r="83" spans="2:8" ht="14.25" customHeight="1" x14ac:dyDescent="0.2">
      <c r="B83" s="194" t="s">
        <v>211</v>
      </c>
      <c r="C83" s="104" t="s">
        <v>208</v>
      </c>
      <c r="D83" s="127"/>
      <c r="E83" s="97"/>
      <c r="F83" s="102"/>
      <c r="G83" s="99"/>
    </row>
    <row r="84" spans="2:8" ht="42" x14ac:dyDescent="0.2">
      <c r="B84" s="100"/>
      <c r="C84" s="101" t="s">
        <v>218</v>
      </c>
      <c r="D84" s="96" t="s">
        <v>28</v>
      </c>
      <c r="E84" s="113">
        <v>355</v>
      </c>
      <c r="F84" s="98"/>
      <c r="G84" s="99">
        <f t="shared" ref="G84" si="1">+E84*F84</f>
        <v>0</v>
      </c>
      <c r="H84" s="18"/>
    </row>
    <row r="85" spans="2:8" ht="15.75" customHeight="1" thickBot="1" x14ac:dyDescent="0.25">
      <c r="B85" s="100"/>
      <c r="C85" s="101"/>
      <c r="D85" s="96"/>
      <c r="E85" s="97"/>
      <c r="F85" s="102"/>
      <c r="G85" s="99"/>
      <c r="H85" s="18"/>
    </row>
    <row r="86" spans="2:8" s="7" customFormat="1" ht="19" thickBot="1" x14ac:dyDescent="0.25">
      <c r="B86" s="270" t="s">
        <v>407</v>
      </c>
      <c r="C86" s="271" t="s">
        <v>45</v>
      </c>
      <c r="D86" s="271"/>
      <c r="E86" s="271"/>
      <c r="F86" s="272"/>
      <c r="G86" s="198">
        <f>SUM(G80:G85)</f>
        <v>0</v>
      </c>
    </row>
    <row r="87" spans="2:8" s="7" customFormat="1" ht="14.25" customHeight="1" thickBot="1" x14ac:dyDescent="0.25">
      <c r="B87" s="276"/>
      <c r="C87" s="276"/>
      <c r="D87" s="276"/>
      <c r="E87" s="276"/>
      <c r="F87" s="276"/>
      <c r="G87" s="276"/>
    </row>
    <row r="88" spans="2:8" ht="17" customHeight="1" thickBot="1" x14ac:dyDescent="0.25">
      <c r="B88" s="199" t="s">
        <v>46</v>
      </c>
      <c r="C88" s="267" t="s">
        <v>47</v>
      </c>
      <c r="D88" s="268"/>
      <c r="E88" s="268"/>
      <c r="F88" s="268"/>
      <c r="G88" s="277">
        <f>ROUND(E88*F88,0)</f>
        <v>0</v>
      </c>
    </row>
    <row r="89" spans="2:8" s="3" customFormat="1" ht="12" customHeight="1" x14ac:dyDescent="0.2">
      <c r="B89" s="100"/>
      <c r="C89" s="95"/>
      <c r="D89" s="96"/>
      <c r="E89" s="97"/>
      <c r="F89" s="102"/>
      <c r="G89" s="99"/>
    </row>
    <row r="90" spans="2:8" ht="17" x14ac:dyDescent="0.2">
      <c r="B90" s="189" t="s">
        <v>125</v>
      </c>
      <c r="C90" s="115" t="s">
        <v>249</v>
      </c>
      <c r="D90" s="96"/>
      <c r="E90" s="97"/>
      <c r="F90" s="102"/>
      <c r="G90" s="99"/>
    </row>
    <row r="91" spans="2:8" x14ac:dyDescent="0.2">
      <c r="B91" s="194" t="s">
        <v>48</v>
      </c>
      <c r="C91" s="122" t="s">
        <v>367</v>
      </c>
      <c r="D91" s="96"/>
      <c r="E91" s="97"/>
      <c r="F91" s="102"/>
      <c r="G91" s="99"/>
    </row>
    <row r="92" spans="2:8" x14ac:dyDescent="0.2">
      <c r="B92" s="194"/>
      <c r="C92" s="95" t="s">
        <v>248</v>
      </c>
      <c r="D92" s="96"/>
      <c r="E92" s="97"/>
      <c r="F92" s="102"/>
      <c r="G92" s="99"/>
    </row>
    <row r="93" spans="2:8" x14ac:dyDescent="0.2">
      <c r="B93" s="194"/>
      <c r="C93" s="95" t="s">
        <v>274</v>
      </c>
      <c r="D93" s="96" t="s">
        <v>40</v>
      </c>
      <c r="E93" s="97">
        <v>2</v>
      </c>
      <c r="F93" s="98"/>
      <c r="G93" s="99">
        <f>+E93*F93</f>
        <v>0</v>
      </c>
    </row>
    <row r="94" spans="2:8" x14ac:dyDescent="0.2">
      <c r="B94" s="194"/>
      <c r="C94" s="95" t="s">
        <v>275</v>
      </c>
      <c r="D94" s="96" t="s">
        <v>40</v>
      </c>
      <c r="E94" s="97">
        <v>1</v>
      </c>
      <c r="F94" s="98"/>
      <c r="G94" s="99">
        <f t="shared" ref="G94:G136" si="2">+E94*F94</f>
        <v>0</v>
      </c>
    </row>
    <row r="95" spans="2:8" x14ac:dyDescent="0.2">
      <c r="B95" s="100"/>
      <c r="C95" s="95"/>
      <c r="D95" s="96"/>
      <c r="E95" s="97"/>
      <c r="F95" s="102"/>
      <c r="G95" s="99"/>
    </row>
    <row r="96" spans="2:8" x14ac:dyDescent="0.2">
      <c r="B96" s="194" t="s">
        <v>232</v>
      </c>
      <c r="C96" s="122" t="s">
        <v>368</v>
      </c>
      <c r="D96" s="96"/>
      <c r="E96" s="97"/>
      <c r="F96" s="102"/>
      <c r="G96" s="99"/>
    </row>
    <row r="97" spans="2:7" x14ac:dyDescent="0.2">
      <c r="B97" s="100"/>
      <c r="C97" s="95" t="s">
        <v>250</v>
      </c>
      <c r="D97" s="96"/>
      <c r="E97" s="97"/>
      <c r="F97" s="102"/>
      <c r="G97" s="99"/>
    </row>
    <row r="98" spans="2:7" x14ac:dyDescent="0.2">
      <c r="B98" s="100"/>
      <c r="C98" s="95" t="s">
        <v>276</v>
      </c>
      <c r="D98" s="96" t="s">
        <v>40</v>
      </c>
      <c r="E98" s="97">
        <v>1</v>
      </c>
      <c r="F98" s="98"/>
      <c r="G98" s="99">
        <f t="shared" si="2"/>
        <v>0</v>
      </c>
    </row>
    <row r="99" spans="2:7" x14ac:dyDescent="0.2">
      <c r="B99" s="100"/>
      <c r="C99" s="95"/>
      <c r="D99" s="96"/>
      <c r="E99" s="97"/>
      <c r="F99" s="102"/>
      <c r="G99" s="99"/>
    </row>
    <row r="100" spans="2:7" ht="17" x14ac:dyDescent="0.2">
      <c r="B100" s="189" t="s">
        <v>212</v>
      </c>
      <c r="C100" s="115" t="s">
        <v>133</v>
      </c>
      <c r="D100" s="96"/>
      <c r="E100" s="97"/>
      <c r="F100" s="102"/>
      <c r="G100" s="99"/>
    </row>
    <row r="101" spans="2:7" ht="42" x14ac:dyDescent="0.2">
      <c r="B101" s="100"/>
      <c r="C101" s="95" t="s">
        <v>253</v>
      </c>
      <c r="D101" s="96"/>
      <c r="E101" s="97"/>
      <c r="F101" s="102"/>
      <c r="G101" s="99"/>
    </row>
    <row r="102" spans="2:7" x14ac:dyDescent="0.2">
      <c r="B102" s="100" t="s">
        <v>49</v>
      </c>
      <c r="C102" s="122" t="s">
        <v>251</v>
      </c>
      <c r="D102" s="96"/>
      <c r="E102" s="97"/>
      <c r="F102" s="102"/>
      <c r="G102" s="99"/>
    </row>
    <row r="103" spans="2:7" x14ac:dyDescent="0.2">
      <c r="B103" s="100" t="s">
        <v>233</v>
      </c>
      <c r="C103" s="95" t="s">
        <v>252</v>
      </c>
      <c r="D103" s="96"/>
      <c r="E103" s="97"/>
      <c r="F103" s="102"/>
      <c r="G103" s="99"/>
    </row>
    <row r="104" spans="2:7" x14ac:dyDescent="0.2">
      <c r="B104" s="100"/>
      <c r="C104" s="95" t="s">
        <v>234</v>
      </c>
      <c r="D104" s="96" t="s">
        <v>40</v>
      </c>
      <c r="E104" s="97">
        <v>3</v>
      </c>
      <c r="F104" s="98"/>
      <c r="G104" s="99">
        <f t="shared" si="2"/>
        <v>0</v>
      </c>
    </row>
    <row r="105" spans="2:7" x14ac:dyDescent="0.2">
      <c r="B105" s="100"/>
      <c r="C105" s="95"/>
      <c r="D105" s="96"/>
      <c r="E105" s="97"/>
      <c r="F105" s="102"/>
      <c r="G105" s="99"/>
    </row>
    <row r="106" spans="2:7" ht="17" x14ac:dyDescent="0.2">
      <c r="B106" s="189" t="s">
        <v>379</v>
      </c>
      <c r="C106" s="115" t="s">
        <v>369</v>
      </c>
      <c r="D106" s="96"/>
      <c r="E106" s="97"/>
      <c r="F106" s="102"/>
      <c r="G106" s="99"/>
    </row>
    <row r="107" spans="2:7" x14ac:dyDescent="0.2">
      <c r="B107" s="194" t="s">
        <v>380</v>
      </c>
      <c r="C107" s="122" t="s">
        <v>254</v>
      </c>
      <c r="D107" s="96"/>
      <c r="E107" s="97"/>
      <c r="F107" s="102"/>
      <c r="G107" s="99"/>
    </row>
    <row r="108" spans="2:7" x14ac:dyDescent="0.2">
      <c r="B108" s="100"/>
      <c r="C108" s="95" t="s">
        <v>243</v>
      </c>
      <c r="D108" s="96" t="s">
        <v>40</v>
      </c>
      <c r="E108" s="97">
        <v>11</v>
      </c>
      <c r="F108" s="98"/>
      <c r="G108" s="99">
        <f t="shared" si="2"/>
        <v>0</v>
      </c>
    </row>
    <row r="109" spans="2:7" x14ac:dyDescent="0.2">
      <c r="B109" s="100"/>
      <c r="C109" s="95"/>
      <c r="D109" s="96"/>
      <c r="E109" s="97"/>
      <c r="F109" s="102"/>
      <c r="G109" s="99"/>
    </row>
    <row r="110" spans="2:7" ht="17" x14ac:dyDescent="0.2">
      <c r="B110" s="189" t="s">
        <v>227</v>
      </c>
      <c r="C110" s="115" t="s">
        <v>255</v>
      </c>
      <c r="D110" s="96"/>
      <c r="E110" s="97"/>
      <c r="F110" s="102"/>
      <c r="G110" s="99"/>
    </row>
    <row r="111" spans="2:7" x14ac:dyDescent="0.2">
      <c r="B111" s="194" t="s">
        <v>381</v>
      </c>
      <c r="C111" s="122" t="s">
        <v>256</v>
      </c>
      <c r="D111" s="96"/>
      <c r="E111" s="97"/>
      <c r="F111" s="102"/>
      <c r="G111" s="99"/>
    </row>
    <row r="112" spans="2:7" x14ac:dyDescent="0.2">
      <c r="B112" s="100"/>
      <c r="C112" s="95" t="s">
        <v>257</v>
      </c>
      <c r="D112" s="96"/>
      <c r="E112" s="97"/>
      <c r="F112" s="102"/>
      <c r="G112" s="99"/>
    </row>
    <row r="113" spans="2:10" x14ac:dyDescent="0.2">
      <c r="B113" s="100"/>
      <c r="C113" s="95" t="s">
        <v>277</v>
      </c>
      <c r="D113" s="96" t="s">
        <v>40</v>
      </c>
      <c r="E113" s="97">
        <v>2</v>
      </c>
      <c r="F113" s="98"/>
      <c r="G113" s="99">
        <f t="shared" si="2"/>
        <v>0</v>
      </c>
    </row>
    <row r="114" spans="2:10" x14ac:dyDescent="0.2">
      <c r="B114" s="100"/>
      <c r="C114" s="95" t="s">
        <v>278</v>
      </c>
      <c r="D114" s="96" t="s">
        <v>40</v>
      </c>
      <c r="E114" s="97">
        <v>1</v>
      </c>
      <c r="F114" s="98"/>
      <c r="G114" s="99">
        <f t="shared" si="2"/>
        <v>0</v>
      </c>
    </row>
    <row r="115" spans="2:10" x14ac:dyDescent="0.2">
      <c r="B115" s="100"/>
      <c r="C115" s="95"/>
      <c r="D115" s="96"/>
      <c r="E115" s="97"/>
      <c r="F115" s="102"/>
      <c r="G115" s="99"/>
    </row>
    <row r="116" spans="2:10" ht="17" x14ac:dyDescent="0.2">
      <c r="B116" s="189" t="s">
        <v>50</v>
      </c>
      <c r="C116" s="115" t="s">
        <v>51</v>
      </c>
      <c r="D116" s="96"/>
      <c r="E116" s="97"/>
      <c r="F116" s="102"/>
      <c r="G116" s="99"/>
    </row>
    <row r="117" spans="2:10" x14ac:dyDescent="0.2">
      <c r="B117" s="194" t="s">
        <v>326</v>
      </c>
      <c r="C117" s="122" t="s">
        <v>52</v>
      </c>
      <c r="D117" s="96"/>
      <c r="E117" s="97"/>
      <c r="F117" s="102"/>
      <c r="G117" s="99"/>
    </row>
    <row r="118" spans="2:10" ht="18.75" customHeight="1" x14ac:dyDescent="0.2">
      <c r="B118" s="100" t="s">
        <v>327</v>
      </c>
      <c r="C118" s="101" t="s">
        <v>207</v>
      </c>
      <c r="D118" s="132"/>
      <c r="E118" s="97"/>
      <c r="F118" s="102"/>
      <c r="G118" s="99"/>
    </row>
    <row r="119" spans="2:10" ht="42" x14ac:dyDescent="0.2">
      <c r="B119" s="100"/>
      <c r="C119" s="95" t="s">
        <v>53</v>
      </c>
      <c r="D119" s="96" t="s">
        <v>28</v>
      </c>
      <c r="E119" s="113">
        <v>980</v>
      </c>
      <c r="F119" s="98"/>
      <c r="G119" s="99">
        <f t="shared" si="2"/>
        <v>0</v>
      </c>
    </row>
    <row r="120" spans="2:10" ht="12" customHeight="1" x14ac:dyDescent="0.2">
      <c r="B120" s="100"/>
      <c r="C120" s="95"/>
      <c r="D120" s="96"/>
      <c r="E120" s="113"/>
      <c r="F120" s="102"/>
      <c r="G120" s="99"/>
    </row>
    <row r="121" spans="2:10" ht="28" x14ac:dyDescent="0.2">
      <c r="B121" s="100" t="s">
        <v>328</v>
      </c>
      <c r="C121" s="101" t="s">
        <v>134</v>
      </c>
      <c r="D121" s="96"/>
      <c r="E121" s="113"/>
      <c r="F121" s="102"/>
      <c r="G121" s="99"/>
    </row>
    <row r="122" spans="2:10" ht="29.25" customHeight="1" x14ac:dyDescent="0.2">
      <c r="B122" s="100"/>
      <c r="C122" s="133" t="s">
        <v>135</v>
      </c>
      <c r="D122" s="96" t="s">
        <v>28</v>
      </c>
      <c r="E122" s="113">
        <v>12</v>
      </c>
      <c r="F122" s="98"/>
      <c r="G122" s="99">
        <f t="shared" si="2"/>
        <v>0</v>
      </c>
      <c r="I122" s="18"/>
      <c r="J122" s="17"/>
    </row>
    <row r="123" spans="2:10" ht="11.25" customHeight="1" x14ac:dyDescent="0.2">
      <c r="B123" s="100"/>
      <c r="C123" s="101"/>
      <c r="D123" s="96"/>
      <c r="E123" s="113"/>
      <c r="F123" s="102"/>
      <c r="G123" s="99"/>
    </row>
    <row r="124" spans="2:10" ht="28" x14ac:dyDescent="0.2">
      <c r="B124" s="100" t="s">
        <v>335</v>
      </c>
      <c r="C124" s="101" t="s">
        <v>219</v>
      </c>
      <c r="D124" s="96"/>
      <c r="E124" s="113"/>
      <c r="F124" s="102"/>
      <c r="G124" s="99"/>
    </row>
    <row r="125" spans="2:10" ht="27" customHeight="1" x14ac:dyDescent="0.2">
      <c r="B125" s="100"/>
      <c r="C125" s="101" t="s">
        <v>55</v>
      </c>
      <c r="D125" s="96" t="s">
        <v>28</v>
      </c>
      <c r="E125" s="113">
        <f>E84</f>
        <v>355</v>
      </c>
      <c r="F125" s="98"/>
      <c r="G125" s="99">
        <f t="shared" si="2"/>
        <v>0</v>
      </c>
    </row>
    <row r="126" spans="2:10" x14ac:dyDescent="0.2">
      <c r="B126" s="100"/>
      <c r="C126" s="101"/>
      <c r="D126" s="96"/>
      <c r="E126" s="113"/>
      <c r="F126" s="102"/>
      <c r="G126" s="99"/>
    </row>
    <row r="127" spans="2:10" ht="13.5" customHeight="1" x14ac:dyDescent="0.2">
      <c r="B127" s="100"/>
      <c r="C127" s="101"/>
      <c r="D127" s="96"/>
      <c r="E127" s="113"/>
      <c r="F127" s="102"/>
      <c r="G127" s="99"/>
    </row>
    <row r="128" spans="2:10" ht="28" x14ac:dyDescent="0.2">
      <c r="B128" s="100" t="s">
        <v>336</v>
      </c>
      <c r="C128" s="101" t="s">
        <v>221</v>
      </c>
      <c r="D128" s="134"/>
      <c r="E128" s="113"/>
      <c r="F128" s="102"/>
      <c r="G128" s="99"/>
    </row>
    <row r="129" spans="2:9" ht="56" x14ac:dyDescent="0.2">
      <c r="B129" s="100"/>
      <c r="C129" s="101" t="s">
        <v>220</v>
      </c>
      <c r="D129" s="96" t="s">
        <v>28</v>
      </c>
      <c r="E129" s="113">
        <v>23</v>
      </c>
      <c r="F129" s="98"/>
      <c r="G129" s="99">
        <f t="shared" si="2"/>
        <v>0</v>
      </c>
    </row>
    <row r="130" spans="2:9" x14ac:dyDescent="0.2">
      <c r="B130" s="100"/>
      <c r="C130" s="95"/>
      <c r="D130" s="96"/>
      <c r="E130" s="113"/>
      <c r="F130" s="102"/>
      <c r="G130" s="99"/>
    </row>
    <row r="131" spans="2:9" x14ac:dyDescent="0.2">
      <c r="B131" s="194" t="s">
        <v>329</v>
      </c>
      <c r="C131" s="122" t="s">
        <v>54</v>
      </c>
      <c r="D131" s="96"/>
      <c r="E131" s="97"/>
      <c r="F131" s="102"/>
      <c r="G131" s="99"/>
      <c r="H131" s="20"/>
    </row>
    <row r="132" spans="2:9" ht="42" x14ac:dyDescent="0.2">
      <c r="B132" s="100" t="s">
        <v>330</v>
      </c>
      <c r="C132" s="95" t="s">
        <v>136</v>
      </c>
      <c r="D132" s="96"/>
      <c r="E132" s="97"/>
      <c r="F132" s="102"/>
      <c r="G132" s="99"/>
      <c r="H132" s="18"/>
    </row>
    <row r="133" spans="2:9" ht="28" x14ac:dyDescent="0.2">
      <c r="B133" s="100"/>
      <c r="C133" s="95" t="s">
        <v>55</v>
      </c>
      <c r="D133" s="96" t="s">
        <v>28</v>
      </c>
      <c r="E133" s="113">
        <v>280</v>
      </c>
      <c r="F133" s="98"/>
      <c r="G133" s="99">
        <f t="shared" si="2"/>
        <v>0</v>
      </c>
      <c r="H133" s="42"/>
      <c r="I133" s="42"/>
    </row>
    <row r="134" spans="2:9" x14ac:dyDescent="0.2">
      <c r="B134" s="100"/>
      <c r="C134" s="95"/>
      <c r="D134" s="96"/>
      <c r="E134" s="97"/>
      <c r="F134" s="102"/>
      <c r="G134" s="99"/>
    </row>
    <row r="135" spans="2:9" x14ac:dyDescent="0.2">
      <c r="B135" s="100" t="s">
        <v>331</v>
      </c>
      <c r="C135" s="95" t="s">
        <v>56</v>
      </c>
      <c r="D135" s="96"/>
      <c r="E135" s="97"/>
      <c r="F135" s="102"/>
      <c r="G135" s="99"/>
      <c r="H135" s="16"/>
    </row>
    <row r="136" spans="2:9" ht="42" x14ac:dyDescent="0.2">
      <c r="B136" s="100"/>
      <c r="C136" s="95" t="s">
        <v>57</v>
      </c>
      <c r="D136" s="96" t="s">
        <v>28</v>
      </c>
      <c r="E136" s="97">
        <v>35</v>
      </c>
      <c r="F136" s="98"/>
      <c r="G136" s="99">
        <f t="shared" si="2"/>
        <v>0</v>
      </c>
      <c r="H136" s="38"/>
    </row>
    <row r="137" spans="2:9" ht="17" thickBot="1" x14ac:dyDescent="0.25">
      <c r="B137" s="105"/>
      <c r="C137" s="195"/>
      <c r="D137" s="107"/>
      <c r="E137" s="108"/>
      <c r="F137" s="109"/>
      <c r="G137" s="222"/>
      <c r="H137" s="38"/>
    </row>
    <row r="138" spans="2:9" s="7" customFormat="1" ht="19" thickBot="1" x14ac:dyDescent="0.25">
      <c r="B138" s="273" t="s">
        <v>408</v>
      </c>
      <c r="C138" s="274" t="s">
        <v>58</v>
      </c>
      <c r="D138" s="274"/>
      <c r="E138" s="274"/>
      <c r="F138" s="275"/>
      <c r="G138" s="110">
        <f>SUM(G93:G137)</f>
        <v>0</v>
      </c>
      <c r="H138" s="39"/>
    </row>
    <row r="139" spans="2:9" s="7" customFormat="1" ht="14.25" customHeight="1" thickBot="1" x14ac:dyDescent="0.25">
      <c r="B139" s="276"/>
      <c r="C139" s="276"/>
      <c r="D139" s="276"/>
      <c r="E139" s="276"/>
      <c r="F139" s="276"/>
      <c r="G139" s="276"/>
    </row>
    <row r="140" spans="2:9" ht="17" customHeight="1" thickBot="1" x14ac:dyDescent="0.25">
      <c r="B140" s="88" t="s">
        <v>59</v>
      </c>
      <c r="C140" s="267" t="s">
        <v>60</v>
      </c>
      <c r="D140" s="268"/>
      <c r="E140" s="268"/>
      <c r="F140" s="268"/>
      <c r="G140" s="269">
        <f>ROUND(E140*F140,0)</f>
        <v>0</v>
      </c>
      <c r="H140" s="19"/>
    </row>
    <row r="141" spans="2:9" ht="12.75" customHeight="1" x14ac:dyDescent="0.2">
      <c r="B141" s="200"/>
      <c r="C141" s="201"/>
      <c r="D141" s="202"/>
      <c r="E141" s="203"/>
      <c r="F141" s="204"/>
      <c r="G141" s="205"/>
      <c r="H141" s="19"/>
    </row>
    <row r="142" spans="2:9" x14ac:dyDescent="0.2">
      <c r="B142" s="224" t="s">
        <v>61</v>
      </c>
      <c r="C142" s="225" t="s">
        <v>65</v>
      </c>
      <c r="D142" s="226"/>
      <c r="E142" s="227"/>
      <c r="F142" s="228"/>
      <c r="G142" s="229"/>
      <c r="H142" s="19"/>
    </row>
    <row r="143" spans="2:9" x14ac:dyDescent="0.2">
      <c r="B143" s="223" t="s">
        <v>364</v>
      </c>
      <c r="C143" s="223" t="s">
        <v>365</v>
      </c>
      <c r="D143" s="167"/>
      <c r="E143" s="168"/>
      <c r="F143" s="129"/>
      <c r="G143" s="197"/>
      <c r="H143" s="19"/>
    </row>
    <row r="144" spans="2:9" x14ac:dyDescent="0.2">
      <c r="B144" s="194" t="s">
        <v>337</v>
      </c>
      <c r="C144" s="104" t="s">
        <v>139</v>
      </c>
      <c r="D144" s="96"/>
      <c r="E144" s="162"/>
      <c r="F144" s="102"/>
      <c r="G144" s="99"/>
    </row>
    <row r="145" spans="2:8" ht="28" x14ac:dyDescent="0.2">
      <c r="B145" s="206"/>
      <c r="C145" s="101" t="s">
        <v>140</v>
      </c>
      <c r="D145" s="96"/>
      <c r="E145" s="162"/>
      <c r="F145" s="102"/>
      <c r="G145" s="99"/>
    </row>
    <row r="146" spans="2:8" x14ac:dyDescent="0.2">
      <c r="B146" s="206"/>
      <c r="C146" s="163" t="s">
        <v>138</v>
      </c>
      <c r="D146" s="96" t="s">
        <v>34</v>
      </c>
      <c r="E146" s="97">
        <v>8.1</v>
      </c>
      <c r="F146" s="98"/>
      <c r="G146" s="99">
        <f>+E146*F146</f>
        <v>0</v>
      </c>
    </row>
    <row r="147" spans="2:8" x14ac:dyDescent="0.2">
      <c r="B147" s="206"/>
      <c r="C147" s="163" t="s">
        <v>137</v>
      </c>
      <c r="D147" s="96" t="s">
        <v>34</v>
      </c>
      <c r="E147" s="97">
        <v>5</v>
      </c>
      <c r="F147" s="98"/>
      <c r="G147" s="99">
        <f t="shared" ref="G147:G207" si="3">+E147*F147</f>
        <v>0</v>
      </c>
    </row>
    <row r="148" spans="2:8" x14ac:dyDescent="0.2">
      <c r="B148" s="206"/>
      <c r="C148" s="163" t="s">
        <v>279</v>
      </c>
      <c r="D148" s="96" t="s">
        <v>34</v>
      </c>
      <c r="E148" s="97">
        <v>16.3</v>
      </c>
      <c r="F148" s="98"/>
      <c r="G148" s="99">
        <f t="shared" si="3"/>
        <v>0</v>
      </c>
    </row>
    <row r="149" spans="2:8" x14ac:dyDescent="0.2">
      <c r="B149" s="100"/>
      <c r="C149" s="101"/>
      <c r="D149" s="96"/>
      <c r="E149" s="97"/>
      <c r="F149" s="102"/>
      <c r="G149" s="99"/>
    </row>
    <row r="150" spans="2:8" x14ac:dyDescent="0.2">
      <c r="B150" s="120" t="s">
        <v>62</v>
      </c>
      <c r="C150" s="120" t="s">
        <v>231</v>
      </c>
      <c r="D150" s="96"/>
      <c r="E150" s="97"/>
      <c r="F150" s="102"/>
      <c r="G150" s="99"/>
    </row>
    <row r="151" spans="2:8" ht="84" x14ac:dyDescent="0.2">
      <c r="B151" s="100" t="s">
        <v>141</v>
      </c>
      <c r="C151" s="101" t="s">
        <v>434</v>
      </c>
      <c r="D151" s="96" t="s">
        <v>27</v>
      </c>
      <c r="E151" s="97">
        <v>1</v>
      </c>
      <c r="F151" s="98"/>
      <c r="G151" s="99">
        <f t="shared" si="3"/>
        <v>0</v>
      </c>
    </row>
    <row r="152" spans="2:8" ht="15.75" customHeight="1" x14ac:dyDescent="0.2">
      <c r="B152" s="206"/>
      <c r="C152" s="163" t="s">
        <v>142</v>
      </c>
      <c r="D152" s="96" t="s">
        <v>34</v>
      </c>
      <c r="E152" s="97">
        <v>4.2</v>
      </c>
      <c r="F152" s="98"/>
      <c r="G152" s="99">
        <f t="shared" si="3"/>
        <v>0</v>
      </c>
    </row>
    <row r="153" spans="2:8" x14ac:dyDescent="0.2">
      <c r="B153" s="206"/>
      <c r="C153" s="163" t="s">
        <v>143</v>
      </c>
      <c r="D153" s="96" t="s">
        <v>34</v>
      </c>
      <c r="E153" s="97">
        <v>8.6</v>
      </c>
      <c r="F153" s="98"/>
      <c r="G153" s="99">
        <f t="shared" si="3"/>
        <v>0</v>
      </c>
    </row>
    <row r="154" spans="2:8" x14ac:dyDescent="0.2">
      <c r="B154" s="206"/>
      <c r="C154" s="163" t="s">
        <v>247</v>
      </c>
      <c r="D154" s="96" t="s">
        <v>34</v>
      </c>
      <c r="E154" s="97">
        <v>16.8</v>
      </c>
      <c r="F154" s="98"/>
      <c r="G154" s="99">
        <f t="shared" si="3"/>
        <v>0</v>
      </c>
      <c r="H154" s="18"/>
    </row>
    <row r="155" spans="2:8" x14ac:dyDescent="0.2">
      <c r="B155" s="100"/>
      <c r="C155" s="101"/>
      <c r="D155" s="96"/>
      <c r="E155" s="97"/>
      <c r="F155" s="102"/>
      <c r="G155" s="99"/>
    </row>
    <row r="156" spans="2:8" x14ac:dyDescent="0.2">
      <c r="B156" s="100" t="s">
        <v>144</v>
      </c>
      <c r="C156" s="101" t="s">
        <v>145</v>
      </c>
      <c r="D156" s="96"/>
      <c r="E156" s="97"/>
      <c r="F156" s="102"/>
      <c r="G156" s="99"/>
    </row>
    <row r="157" spans="2:8" x14ac:dyDescent="0.2">
      <c r="B157" s="206"/>
      <c r="C157" s="164" t="s">
        <v>146</v>
      </c>
      <c r="D157" s="96" t="s">
        <v>34</v>
      </c>
      <c r="E157" s="97">
        <v>35</v>
      </c>
      <c r="F157" s="98"/>
      <c r="G157" s="99">
        <f t="shared" si="3"/>
        <v>0</v>
      </c>
    </row>
    <row r="158" spans="2:8" x14ac:dyDescent="0.2">
      <c r="B158" s="100"/>
      <c r="C158" s="95"/>
      <c r="D158" s="96"/>
      <c r="E158" s="97"/>
      <c r="F158" s="102"/>
      <c r="G158" s="99"/>
    </row>
    <row r="159" spans="2:8" x14ac:dyDescent="0.2">
      <c r="B159" s="120" t="s">
        <v>157</v>
      </c>
      <c r="C159" s="120" t="s">
        <v>66</v>
      </c>
      <c r="D159" s="96"/>
      <c r="E159" s="97"/>
      <c r="F159" s="102"/>
      <c r="G159" s="99"/>
    </row>
    <row r="160" spans="2:8" ht="29.25" customHeight="1" x14ac:dyDescent="0.2">
      <c r="B160" s="194" t="s">
        <v>158</v>
      </c>
      <c r="C160" s="118" t="s">
        <v>228</v>
      </c>
      <c r="D160" s="96"/>
      <c r="E160" s="97"/>
      <c r="F160" s="102"/>
      <c r="G160" s="99"/>
    </row>
    <row r="161" spans="2:7" ht="112" x14ac:dyDescent="0.2">
      <c r="B161" s="100"/>
      <c r="C161" s="95" t="s">
        <v>414</v>
      </c>
      <c r="D161" s="96" t="s">
        <v>40</v>
      </c>
      <c r="E161" s="97">
        <v>1</v>
      </c>
      <c r="F161" s="98"/>
      <c r="G161" s="99">
        <f t="shared" si="3"/>
        <v>0</v>
      </c>
    </row>
    <row r="162" spans="2:7" x14ac:dyDescent="0.2">
      <c r="B162" s="100"/>
      <c r="C162" s="95"/>
      <c r="D162" s="96"/>
      <c r="E162" s="97"/>
      <c r="F162" s="102"/>
      <c r="G162" s="99"/>
    </row>
    <row r="163" spans="2:7" ht="29.25" customHeight="1" x14ac:dyDescent="0.2">
      <c r="B163" s="194" t="s">
        <v>338</v>
      </c>
      <c r="C163" s="122" t="s">
        <v>224</v>
      </c>
      <c r="D163" s="96"/>
      <c r="E163" s="97"/>
      <c r="F163" s="102"/>
      <c r="G163" s="99"/>
    </row>
    <row r="164" spans="2:7" ht="140" x14ac:dyDescent="0.2">
      <c r="B164" s="100" t="s">
        <v>160</v>
      </c>
      <c r="C164" s="95" t="s">
        <v>411</v>
      </c>
      <c r="D164" s="96" t="s">
        <v>40</v>
      </c>
      <c r="E164" s="97">
        <v>3</v>
      </c>
      <c r="F164" s="98"/>
      <c r="G164" s="99">
        <f t="shared" si="3"/>
        <v>0</v>
      </c>
    </row>
    <row r="165" spans="2:7" x14ac:dyDescent="0.2">
      <c r="B165" s="100"/>
      <c r="C165" s="95"/>
      <c r="D165" s="96"/>
      <c r="E165" s="97"/>
      <c r="F165" s="102"/>
      <c r="G165" s="99"/>
    </row>
    <row r="166" spans="2:7" ht="27.75" customHeight="1" x14ac:dyDescent="0.2">
      <c r="B166" s="207" t="s">
        <v>222</v>
      </c>
      <c r="C166" s="165" t="s">
        <v>147</v>
      </c>
      <c r="D166" s="96"/>
      <c r="E166" s="97"/>
      <c r="F166" s="102"/>
      <c r="G166" s="99"/>
    </row>
    <row r="167" spans="2:7" x14ac:dyDescent="0.2">
      <c r="B167" s="100"/>
      <c r="C167" s="101" t="s">
        <v>280</v>
      </c>
      <c r="D167" s="96" t="s">
        <v>40</v>
      </c>
      <c r="E167" s="97">
        <v>2</v>
      </c>
      <c r="F167" s="98"/>
      <c r="G167" s="99">
        <f t="shared" si="3"/>
        <v>0</v>
      </c>
    </row>
    <row r="168" spans="2:7" x14ac:dyDescent="0.2">
      <c r="B168" s="100"/>
      <c r="C168" s="101"/>
      <c r="D168" s="96"/>
      <c r="E168" s="97"/>
      <c r="F168" s="102"/>
      <c r="G168" s="99"/>
    </row>
    <row r="169" spans="2:7" x14ac:dyDescent="0.2">
      <c r="B169" s="194" t="s">
        <v>237</v>
      </c>
      <c r="C169" s="104" t="s">
        <v>238</v>
      </c>
      <c r="D169" s="96"/>
      <c r="E169" s="97"/>
      <c r="F169" s="102"/>
      <c r="G169" s="99"/>
    </row>
    <row r="170" spans="2:7" ht="56" x14ac:dyDescent="0.2">
      <c r="B170" s="100"/>
      <c r="C170" s="101" t="s">
        <v>239</v>
      </c>
      <c r="D170" s="96" t="s">
        <v>40</v>
      </c>
      <c r="E170" s="97">
        <v>1</v>
      </c>
      <c r="F170" s="98"/>
      <c r="G170" s="99">
        <f t="shared" si="3"/>
        <v>0</v>
      </c>
    </row>
    <row r="171" spans="2:7" x14ac:dyDescent="0.2">
      <c r="B171" s="100"/>
      <c r="C171" s="101"/>
      <c r="D171" s="96"/>
      <c r="E171" s="97"/>
      <c r="F171" s="102"/>
      <c r="G171" s="99"/>
    </row>
    <row r="172" spans="2:7" x14ac:dyDescent="0.2">
      <c r="B172" s="194" t="s">
        <v>265</v>
      </c>
      <c r="C172" s="104" t="s">
        <v>223</v>
      </c>
      <c r="D172" s="96"/>
      <c r="E172" s="97"/>
      <c r="F172" s="102"/>
      <c r="G172" s="99"/>
    </row>
    <row r="173" spans="2:7" x14ac:dyDescent="0.2">
      <c r="B173" s="100"/>
      <c r="C173" s="101" t="s">
        <v>149</v>
      </c>
      <c r="D173" s="96" t="s">
        <v>40</v>
      </c>
      <c r="E173" s="97">
        <v>3</v>
      </c>
      <c r="F173" s="98"/>
      <c r="G173" s="99">
        <f t="shared" si="3"/>
        <v>0</v>
      </c>
    </row>
    <row r="174" spans="2:7" x14ac:dyDescent="0.2">
      <c r="B174" s="100"/>
      <c r="C174" s="101"/>
      <c r="D174" s="96"/>
      <c r="E174" s="97"/>
      <c r="F174" s="102"/>
      <c r="G174" s="99"/>
    </row>
    <row r="175" spans="2:7" x14ac:dyDescent="0.2">
      <c r="B175" s="120" t="s">
        <v>161</v>
      </c>
      <c r="C175" s="120" t="s">
        <v>150</v>
      </c>
      <c r="D175" s="96"/>
      <c r="E175" s="97"/>
      <c r="F175" s="102"/>
      <c r="G175" s="99"/>
    </row>
    <row r="176" spans="2:7" x14ac:dyDescent="0.2">
      <c r="B176" s="100" t="s">
        <v>162</v>
      </c>
      <c r="C176" s="101" t="s">
        <v>151</v>
      </c>
      <c r="D176" s="96" t="s">
        <v>40</v>
      </c>
      <c r="E176" s="97">
        <v>3</v>
      </c>
      <c r="F176" s="98"/>
      <c r="G176" s="99">
        <f t="shared" si="3"/>
        <v>0</v>
      </c>
    </row>
    <row r="177" spans="2:7" x14ac:dyDescent="0.2">
      <c r="B177" s="100" t="s">
        <v>339</v>
      </c>
      <c r="C177" s="101" t="s">
        <v>340</v>
      </c>
      <c r="D177" s="96" t="s">
        <v>40</v>
      </c>
      <c r="E177" s="97">
        <v>3</v>
      </c>
      <c r="F177" s="98"/>
      <c r="G177" s="99">
        <f t="shared" si="3"/>
        <v>0</v>
      </c>
    </row>
    <row r="178" spans="2:7" x14ac:dyDescent="0.2">
      <c r="B178" s="100" t="s">
        <v>341</v>
      </c>
      <c r="C178" s="101" t="s">
        <v>342</v>
      </c>
      <c r="D178" s="96" t="s">
        <v>40</v>
      </c>
      <c r="E178" s="97">
        <v>3</v>
      </c>
      <c r="F178" s="98"/>
      <c r="G178" s="99">
        <f t="shared" si="3"/>
        <v>0</v>
      </c>
    </row>
    <row r="179" spans="2:7" x14ac:dyDescent="0.2">
      <c r="B179" s="100"/>
      <c r="C179" s="101"/>
      <c r="D179" s="96"/>
      <c r="E179" s="97"/>
      <c r="F179" s="102"/>
      <c r="G179" s="99"/>
    </row>
    <row r="180" spans="2:7" x14ac:dyDescent="0.2">
      <c r="B180" s="224" t="s">
        <v>64</v>
      </c>
      <c r="C180" s="225" t="s">
        <v>259</v>
      </c>
      <c r="D180" s="226"/>
      <c r="E180" s="227"/>
      <c r="F180" s="228"/>
      <c r="G180" s="229"/>
    </row>
    <row r="181" spans="2:7" ht="13.5" customHeight="1" x14ac:dyDescent="0.2">
      <c r="B181" s="208"/>
      <c r="C181" s="166"/>
      <c r="D181" s="167"/>
      <c r="E181" s="168"/>
      <c r="F181" s="129"/>
      <c r="G181" s="197"/>
    </row>
    <row r="182" spans="2:7" x14ac:dyDescent="0.2">
      <c r="B182" s="194" t="s">
        <v>163</v>
      </c>
      <c r="C182" s="122" t="s">
        <v>260</v>
      </c>
      <c r="D182" s="167"/>
      <c r="E182" s="168"/>
      <c r="F182" s="129"/>
      <c r="G182" s="99"/>
    </row>
    <row r="183" spans="2:7" ht="28" x14ac:dyDescent="0.2">
      <c r="B183" s="194"/>
      <c r="C183" s="166" t="s">
        <v>261</v>
      </c>
      <c r="D183" s="167"/>
      <c r="E183" s="168"/>
      <c r="F183" s="129"/>
      <c r="G183" s="99"/>
    </row>
    <row r="184" spans="2:7" x14ac:dyDescent="0.2">
      <c r="B184" s="208"/>
      <c r="C184" s="169" t="s">
        <v>262</v>
      </c>
      <c r="D184" s="167" t="s">
        <v>40</v>
      </c>
      <c r="E184" s="168">
        <v>5</v>
      </c>
      <c r="F184" s="230"/>
      <c r="G184" s="99">
        <f t="shared" si="3"/>
        <v>0</v>
      </c>
    </row>
    <row r="185" spans="2:7" x14ac:dyDescent="0.2">
      <c r="B185" s="208"/>
      <c r="C185" s="170" t="s">
        <v>413</v>
      </c>
      <c r="D185" s="167" t="s">
        <v>40</v>
      </c>
      <c r="E185" s="168">
        <v>3</v>
      </c>
      <c r="F185" s="230"/>
      <c r="G185" s="99">
        <f t="shared" si="3"/>
        <v>0</v>
      </c>
    </row>
    <row r="186" spans="2:7" ht="13.5" customHeight="1" x14ac:dyDescent="0.2">
      <c r="B186" s="208"/>
      <c r="C186" s="166"/>
      <c r="D186" s="167"/>
      <c r="E186" s="168"/>
      <c r="F186" s="129"/>
      <c r="G186" s="99"/>
    </row>
    <row r="187" spans="2:7" x14ac:dyDescent="0.2">
      <c r="B187" s="194" t="s">
        <v>266</v>
      </c>
      <c r="C187" s="122" t="s">
        <v>63</v>
      </c>
      <c r="D187" s="96"/>
      <c r="E187" s="97"/>
      <c r="F187" s="102"/>
      <c r="G187" s="99"/>
    </row>
    <row r="188" spans="2:7" x14ac:dyDescent="0.2">
      <c r="B188" s="194" t="s">
        <v>267</v>
      </c>
      <c r="C188" s="122" t="s">
        <v>152</v>
      </c>
      <c r="D188" s="96"/>
      <c r="E188" s="97"/>
      <c r="F188" s="102"/>
      <c r="G188" s="99"/>
    </row>
    <row r="189" spans="2:7" x14ac:dyDescent="0.2">
      <c r="B189" s="100"/>
      <c r="C189" s="95" t="s">
        <v>236</v>
      </c>
      <c r="D189" s="96" t="s">
        <v>40</v>
      </c>
      <c r="E189" s="97">
        <v>1</v>
      </c>
      <c r="F189" s="98"/>
      <c r="G189" s="99">
        <f t="shared" si="3"/>
        <v>0</v>
      </c>
    </row>
    <row r="190" spans="2:7" x14ac:dyDescent="0.2">
      <c r="B190" s="224" t="s">
        <v>67</v>
      </c>
      <c r="C190" s="225" t="s">
        <v>68</v>
      </c>
      <c r="D190" s="226"/>
      <c r="E190" s="227"/>
      <c r="F190" s="228"/>
      <c r="G190" s="229"/>
    </row>
    <row r="191" spans="2:7" ht="12" customHeight="1" x14ac:dyDescent="0.2">
      <c r="B191" s="209"/>
      <c r="C191" s="171"/>
      <c r="D191" s="167"/>
      <c r="E191" s="168"/>
      <c r="F191" s="129"/>
      <c r="G191" s="197"/>
    </row>
    <row r="192" spans="2:7" x14ac:dyDescent="0.2">
      <c r="B192" s="192" t="s">
        <v>180</v>
      </c>
      <c r="C192" s="172" t="s">
        <v>244</v>
      </c>
      <c r="D192" s="173"/>
      <c r="E192" s="168"/>
      <c r="F192" s="102"/>
      <c r="G192" s="99"/>
    </row>
    <row r="193" spans="2:7" x14ac:dyDescent="0.2">
      <c r="B193" s="190"/>
      <c r="C193" s="111" t="s">
        <v>185</v>
      </c>
      <c r="D193" s="112" t="s">
        <v>40</v>
      </c>
      <c r="E193" s="168">
        <v>1</v>
      </c>
      <c r="F193" s="98"/>
      <c r="G193" s="99">
        <f t="shared" si="3"/>
        <v>0</v>
      </c>
    </row>
    <row r="194" spans="2:7" x14ac:dyDescent="0.2">
      <c r="B194" s="190"/>
      <c r="C194" s="111" t="s">
        <v>258</v>
      </c>
      <c r="D194" s="112" t="s">
        <v>40</v>
      </c>
      <c r="E194" s="168">
        <v>1</v>
      </c>
      <c r="F194" s="98"/>
      <c r="G194" s="99">
        <f t="shared" si="3"/>
        <v>0</v>
      </c>
    </row>
    <row r="195" spans="2:7" x14ac:dyDescent="0.2">
      <c r="B195" s="191"/>
      <c r="C195" s="111"/>
      <c r="D195" s="112"/>
      <c r="E195" s="168"/>
      <c r="F195" s="102"/>
      <c r="G195" s="99"/>
    </row>
    <row r="196" spans="2:7" x14ac:dyDescent="0.2">
      <c r="B196" s="192" t="s">
        <v>181</v>
      </c>
      <c r="C196" s="172" t="s">
        <v>166</v>
      </c>
      <c r="D196" s="112"/>
      <c r="E196" s="168"/>
      <c r="F196" s="102"/>
      <c r="G196" s="99"/>
    </row>
    <row r="197" spans="2:7" x14ac:dyDescent="0.2">
      <c r="B197" s="190"/>
      <c r="C197" s="111" t="s">
        <v>167</v>
      </c>
      <c r="D197" s="112" t="s">
        <v>27</v>
      </c>
      <c r="E197" s="168">
        <v>1</v>
      </c>
      <c r="F197" s="98"/>
      <c r="G197" s="99">
        <f t="shared" si="3"/>
        <v>0</v>
      </c>
    </row>
    <row r="198" spans="2:7" x14ac:dyDescent="0.2">
      <c r="B198" s="190"/>
      <c r="C198" s="111"/>
      <c r="D198" s="112"/>
      <c r="E198" s="168"/>
      <c r="F198" s="102"/>
      <c r="G198" s="99"/>
    </row>
    <row r="199" spans="2:7" x14ac:dyDescent="0.2">
      <c r="B199" s="192" t="s">
        <v>182</v>
      </c>
      <c r="C199" s="172" t="s">
        <v>168</v>
      </c>
      <c r="D199" s="173"/>
      <c r="E199" s="168"/>
      <c r="F199" s="102"/>
      <c r="G199" s="99"/>
    </row>
    <row r="200" spans="2:7" x14ac:dyDescent="0.2">
      <c r="B200" s="190" t="s">
        <v>188</v>
      </c>
      <c r="C200" s="111" t="s">
        <v>169</v>
      </c>
      <c r="D200" s="112"/>
      <c r="E200" s="168"/>
      <c r="F200" s="102"/>
      <c r="G200" s="99"/>
    </row>
    <row r="201" spans="2:7" x14ac:dyDescent="0.2">
      <c r="B201" s="190"/>
      <c r="C201" s="111" t="s">
        <v>170</v>
      </c>
      <c r="D201" s="112" t="s">
        <v>34</v>
      </c>
      <c r="E201" s="174">
        <v>350</v>
      </c>
      <c r="F201" s="98"/>
      <c r="G201" s="99">
        <f t="shared" si="3"/>
        <v>0</v>
      </c>
    </row>
    <row r="202" spans="2:7" x14ac:dyDescent="0.2">
      <c r="B202" s="190"/>
      <c r="C202" s="111" t="s">
        <v>171</v>
      </c>
      <c r="D202" s="112" t="s">
        <v>34</v>
      </c>
      <c r="E202" s="174">
        <v>420</v>
      </c>
      <c r="F202" s="98"/>
      <c r="G202" s="99">
        <f t="shared" si="3"/>
        <v>0</v>
      </c>
    </row>
    <row r="203" spans="2:7" x14ac:dyDescent="0.2">
      <c r="B203" s="190"/>
      <c r="C203" s="111"/>
      <c r="D203" s="112"/>
      <c r="E203" s="168"/>
      <c r="F203" s="102"/>
      <c r="G203" s="99"/>
    </row>
    <row r="204" spans="2:7" x14ac:dyDescent="0.2">
      <c r="B204" s="190" t="s">
        <v>189</v>
      </c>
      <c r="C204" s="111" t="s">
        <v>172</v>
      </c>
      <c r="D204" s="112"/>
      <c r="E204" s="168"/>
      <c r="F204" s="102"/>
      <c r="G204" s="99"/>
    </row>
    <row r="205" spans="2:7" x14ac:dyDescent="0.2">
      <c r="B205" s="190"/>
      <c r="C205" s="111" t="s">
        <v>173</v>
      </c>
      <c r="D205" s="112" t="s">
        <v>34</v>
      </c>
      <c r="E205" s="168">
        <v>180</v>
      </c>
      <c r="F205" s="98"/>
      <c r="G205" s="99">
        <f t="shared" si="3"/>
        <v>0</v>
      </c>
    </row>
    <row r="206" spans="2:7" x14ac:dyDescent="0.2">
      <c r="B206" s="190"/>
      <c r="C206" s="111" t="s">
        <v>174</v>
      </c>
      <c r="D206" s="112" t="s">
        <v>34</v>
      </c>
      <c r="E206" s="168">
        <v>145</v>
      </c>
      <c r="F206" s="98"/>
      <c r="G206" s="99">
        <f t="shared" si="3"/>
        <v>0</v>
      </c>
    </row>
    <row r="207" spans="2:7" x14ac:dyDescent="0.2">
      <c r="B207" s="190"/>
      <c r="C207" s="111" t="s">
        <v>175</v>
      </c>
      <c r="D207" s="112" t="s">
        <v>34</v>
      </c>
      <c r="E207" s="168">
        <v>130</v>
      </c>
      <c r="F207" s="98"/>
      <c r="G207" s="99">
        <f t="shared" si="3"/>
        <v>0</v>
      </c>
    </row>
    <row r="208" spans="2:7" x14ac:dyDescent="0.2">
      <c r="B208" s="190"/>
      <c r="C208" s="111"/>
      <c r="D208" s="112"/>
      <c r="E208" s="168"/>
      <c r="F208" s="102"/>
      <c r="G208" s="99"/>
    </row>
    <row r="209" spans="2:7" x14ac:dyDescent="0.2">
      <c r="B209" s="192" t="s">
        <v>183</v>
      </c>
      <c r="C209" s="172" t="s">
        <v>343</v>
      </c>
      <c r="D209" s="112"/>
      <c r="E209" s="168"/>
      <c r="F209" s="102"/>
      <c r="G209" s="99"/>
    </row>
    <row r="210" spans="2:7" x14ac:dyDescent="0.2">
      <c r="B210" s="192"/>
      <c r="C210" s="111" t="s">
        <v>283</v>
      </c>
      <c r="D210" s="112" t="s">
        <v>40</v>
      </c>
      <c r="E210" s="168">
        <v>3</v>
      </c>
      <c r="F210" s="98"/>
      <c r="G210" s="99">
        <f t="shared" ref="G210:G236" si="4">+E210*F210</f>
        <v>0</v>
      </c>
    </row>
    <row r="211" spans="2:7" x14ac:dyDescent="0.2">
      <c r="B211" s="192"/>
      <c r="C211" s="111" t="s">
        <v>284</v>
      </c>
      <c r="D211" s="112" t="s">
        <v>40</v>
      </c>
      <c r="E211" s="168">
        <v>7</v>
      </c>
      <c r="F211" s="98"/>
      <c r="G211" s="99">
        <f t="shared" si="4"/>
        <v>0</v>
      </c>
    </row>
    <row r="212" spans="2:7" x14ac:dyDescent="0.2">
      <c r="B212" s="192"/>
      <c r="C212" s="111" t="s">
        <v>285</v>
      </c>
      <c r="D212" s="112" t="s">
        <v>40</v>
      </c>
      <c r="E212" s="168">
        <v>4</v>
      </c>
      <c r="F212" s="98"/>
      <c r="G212" s="99">
        <f t="shared" si="4"/>
        <v>0</v>
      </c>
    </row>
    <row r="213" spans="2:7" x14ac:dyDescent="0.2">
      <c r="B213" s="192"/>
      <c r="C213" s="111" t="s">
        <v>287</v>
      </c>
      <c r="D213" s="112" t="s">
        <v>40</v>
      </c>
      <c r="E213" s="168">
        <v>4</v>
      </c>
      <c r="F213" s="98"/>
      <c r="G213" s="99">
        <f t="shared" si="4"/>
        <v>0</v>
      </c>
    </row>
    <row r="214" spans="2:7" x14ac:dyDescent="0.2">
      <c r="B214" s="192"/>
      <c r="C214" s="111" t="s">
        <v>288</v>
      </c>
      <c r="D214" s="112" t="s">
        <v>40</v>
      </c>
      <c r="E214" s="168">
        <v>1</v>
      </c>
      <c r="F214" s="98"/>
      <c r="G214" s="99">
        <f t="shared" si="4"/>
        <v>0</v>
      </c>
    </row>
    <row r="215" spans="2:7" x14ac:dyDescent="0.2">
      <c r="B215" s="192"/>
      <c r="C215" s="101" t="s">
        <v>366</v>
      </c>
      <c r="D215" s="112" t="s">
        <v>40</v>
      </c>
      <c r="E215" s="168">
        <v>28</v>
      </c>
      <c r="F215" s="98"/>
      <c r="G215" s="99">
        <f t="shared" si="4"/>
        <v>0</v>
      </c>
    </row>
    <row r="216" spans="2:7" x14ac:dyDescent="0.2">
      <c r="B216" s="192"/>
      <c r="C216" s="111"/>
      <c r="D216" s="112"/>
      <c r="E216" s="168"/>
      <c r="F216" s="102"/>
      <c r="G216" s="99"/>
    </row>
    <row r="217" spans="2:7" x14ac:dyDescent="0.2">
      <c r="B217" s="192" t="s">
        <v>183</v>
      </c>
      <c r="C217" s="172" t="s">
        <v>176</v>
      </c>
      <c r="D217" s="112"/>
      <c r="E217" s="168"/>
      <c r="F217" s="102"/>
      <c r="G217" s="99"/>
    </row>
    <row r="218" spans="2:7" ht="28" x14ac:dyDescent="0.2">
      <c r="B218" s="192"/>
      <c r="C218" s="111" t="s">
        <v>229</v>
      </c>
      <c r="D218" s="112" t="s">
        <v>40</v>
      </c>
      <c r="E218" s="168">
        <v>9</v>
      </c>
      <c r="F218" s="98"/>
      <c r="G218" s="99">
        <f t="shared" si="4"/>
        <v>0</v>
      </c>
    </row>
    <row r="219" spans="2:7" x14ac:dyDescent="0.2">
      <c r="B219" s="192"/>
      <c r="C219" s="111" t="s">
        <v>281</v>
      </c>
      <c r="D219" s="112" t="s">
        <v>40</v>
      </c>
      <c r="E219" s="168">
        <v>4</v>
      </c>
      <c r="F219" s="98"/>
      <c r="G219" s="99">
        <f t="shared" si="4"/>
        <v>0</v>
      </c>
    </row>
    <row r="220" spans="2:7" x14ac:dyDescent="0.2">
      <c r="B220" s="192"/>
      <c r="C220" s="111" t="s">
        <v>282</v>
      </c>
      <c r="D220" s="112" t="s">
        <v>40</v>
      </c>
      <c r="E220" s="168">
        <v>5</v>
      </c>
      <c r="F220" s="98"/>
      <c r="G220" s="99">
        <f t="shared" si="4"/>
        <v>0</v>
      </c>
    </row>
    <row r="221" spans="2:7" x14ac:dyDescent="0.2">
      <c r="B221" s="192"/>
      <c r="C221" s="111" t="s">
        <v>286</v>
      </c>
      <c r="D221" s="112" t="s">
        <v>40</v>
      </c>
      <c r="E221" s="168">
        <v>9</v>
      </c>
      <c r="F221" s="98"/>
      <c r="G221" s="99">
        <f t="shared" si="4"/>
        <v>0</v>
      </c>
    </row>
    <row r="222" spans="2:7" x14ac:dyDescent="0.2">
      <c r="B222" s="192"/>
      <c r="C222" s="111"/>
      <c r="D222" s="112"/>
      <c r="E222" s="168"/>
      <c r="F222" s="102"/>
      <c r="G222" s="99"/>
    </row>
    <row r="223" spans="2:7" x14ac:dyDescent="0.2">
      <c r="B223" s="210" t="s">
        <v>184</v>
      </c>
      <c r="C223" s="175" t="s">
        <v>177</v>
      </c>
      <c r="D223" s="176"/>
      <c r="E223" s="168"/>
      <c r="F223" s="102"/>
      <c r="G223" s="99"/>
    </row>
    <row r="224" spans="2:7" ht="42" x14ac:dyDescent="0.2">
      <c r="B224" s="210"/>
      <c r="C224" s="177" t="s">
        <v>178</v>
      </c>
      <c r="D224" s="176" t="s">
        <v>40</v>
      </c>
      <c r="E224" s="168">
        <v>1</v>
      </c>
      <c r="F224" s="98"/>
      <c r="G224" s="99">
        <f t="shared" si="4"/>
        <v>0</v>
      </c>
    </row>
    <row r="225" spans="2:7" x14ac:dyDescent="0.2">
      <c r="B225" s="210"/>
      <c r="C225" s="177" t="s">
        <v>179</v>
      </c>
      <c r="D225" s="176" t="s">
        <v>27</v>
      </c>
      <c r="E225" s="168">
        <v>1</v>
      </c>
      <c r="F225" s="98"/>
      <c r="G225" s="99">
        <f t="shared" si="4"/>
        <v>0</v>
      </c>
    </row>
    <row r="226" spans="2:7" x14ac:dyDescent="0.2">
      <c r="B226" s="211"/>
      <c r="C226" s="158"/>
      <c r="D226" s="159"/>
      <c r="E226" s="160"/>
      <c r="F226" s="102"/>
      <c r="G226" s="99"/>
    </row>
    <row r="227" spans="2:7" x14ac:dyDescent="0.2">
      <c r="B227" s="224" t="s">
        <v>69</v>
      </c>
      <c r="C227" s="225" t="s">
        <v>72</v>
      </c>
      <c r="D227" s="226"/>
      <c r="E227" s="227"/>
      <c r="F227" s="228"/>
      <c r="G227" s="229"/>
    </row>
    <row r="228" spans="2:7" ht="12.75" customHeight="1" x14ac:dyDescent="0.2">
      <c r="B228" s="208"/>
      <c r="C228" s="166"/>
      <c r="D228" s="167"/>
      <c r="E228" s="168"/>
      <c r="F228" s="129"/>
      <c r="G228" s="197"/>
    </row>
    <row r="229" spans="2:7" x14ac:dyDescent="0.2">
      <c r="B229" s="194" t="s">
        <v>164</v>
      </c>
      <c r="C229" s="172" t="s">
        <v>264</v>
      </c>
      <c r="D229" s="167"/>
      <c r="E229" s="168"/>
      <c r="F229" s="129"/>
      <c r="G229" s="99"/>
    </row>
    <row r="230" spans="2:7" ht="28" x14ac:dyDescent="0.2">
      <c r="B230" s="208"/>
      <c r="C230" s="111" t="s">
        <v>412</v>
      </c>
      <c r="D230" s="96" t="s">
        <v>40</v>
      </c>
      <c r="E230" s="168">
        <v>1</v>
      </c>
      <c r="F230" s="230"/>
      <c r="G230" s="99">
        <f t="shared" si="4"/>
        <v>0</v>
      </c>
    </row>
    <row r="231" spans="2:7" ht="28" x14ac:dyDescent="0.2">
      <c r="B231" s="208"/>
      <c r="C231" s="111" t="s">
        <v>427</v>
      </c>
      <c r="D231" s="96" t="s">
        <v>40</v>
      </c>
      <c r="E231" s="168">
        <v>10</v>
      </c>
      <c r="F231" s="230"/>
      <c r="G231" s="99">
        <f t="shared" si="4"/>
        <v>0</v>
      </c>
    </row>
    <row r="232" spans="2:7" ht="20.25" customHeight="1" x14ac:dyDescent="0.2">
      <c r="B232" s="208"/>
      <c r="C232" s="111" t="s">
        <v>289</v>
      </c>
      <c r="D232" s="96" t="s">
        <v>40</v>
      </c>
      <c r="E232" s="168">
        <v>4</v>
      </c>
      <c r="F232" s="230"/>
      <c r="G232" s="99">
        <f t="shared" si="4"/>
        <v>0</v>
      </c>
    </row>
    <row r="233" spans="2:7" ht="28" x14ac:dyDescent="0.2">
      <c r="B233" s="208"/>
      <c r="C233" s="111" t="s">
        <v>263</v>
      </c>
      <c r="D233" s="96" t="s">
        <v>40</v>
      </c>
      <c r="E233" s="168">
        <v>4</v>
      </c>
      <c r="F233" s="230"/>
      <c r="G233" s="99">
        <f t="shared" si="4"/>
        <v>0</v>
      </c>
    </row>
    <row r="234" spans="2:7" ht="20.25" customHeight="1" x14ac:dyDescent="0.2">
      <c r="B234" s="208"/>
      <c r="C234" s="111"/>
      <c r="D234" s="96"/>
      <c r="E234" s="168"/>
      <c r="F234" s="129"/>
      <c r="G234" s="99"/>
    </row>
    <row r="235" spans="2:7" ht="20.25" customHeight="1" x14ac:dyDescent="0.2">
      <c r="B235" s="194" t="s">
        <v>344</v>
      </c>
      <c r="C235" s="122" t="s">
        <v>230</v>
      </c>
      <c r="D235" s="96"/>
      <c r="E235" s="168"/>
      <c r="F235" s="129"/>
      <c r="G235" s="99"/>
    </row>
    <row r="236" spans="2:7" ht="20.25" customHeight="1" x14ac:dyDescent="0.2">
      <c r="B236" s="100" t="s">
        <v>345</v>
      </c>
      <c r="C236" s="111" t="s">
        <v>75</v>
      </c>
      <c r="D236" s="96" t="s">
        <v>40</v>
      </c>
      <c r="E236" s="168">
        <v>2</v>
      </c>
      <c r="F236" s="230"/>
      <c r="G236" s="99">
        <f t="shared" si="4"/>
        <v>0</v>
      </c>
    </row>
    <row r="237" spans="2:7" ht="20.25" customHeight="1" thickBot="1" x14ac:dyDescent="0.25">
      <c r="B237" s="212"/>
      <c r="C237" s="213"/>
      <c r="D237" s="214"/>
      <c r="E237" s="215"/>
      <c r="F237" s="216"/>
      <c r="G237" s="222"/>
    </row>
    <row r="238" spans="2:7" ht="17" thickBot="1" x14ac:dyDescent="0.25">
      <c r="B238" s="273" t="s">
        <v>409</v>
      </c>
      <c r="C238" s="274" t="s">
        <v>70</v>
      </c>
      <c r="D238" s="274"/>
      <c r="E238" s="274"/>
      <c r="F238" s="275"/>
      <c r="G238" s="110">
        <f>SUM(G143:G237)</f>
        <v>0</v>
      </c>
    </row>
    <row r="239" spans="2:7" ht="17" thickBot="1" x14ac:dyDescent="0.25">
      <c r="B239" s="153"/>
      <c r="C239" s="178"/>
      <c r="D239" s="178"/>
      <c r="E239" s="179"/>
      <c r="F239" s="180"/>
      <c r="G239" s="180"/>
    </row>
    <row r="240" spans="2:7" ht="17" customHeight="1" thickBot="1" x14ac:dyDescent="0.25">
      <c r="B240" s="88" t="s">
        <v>71</v>
      </c>
      <c r="C240" s="267" t="s">
        <v>165</v>
      </c>
      <c r="D240" s="268"/>
      <c r="E240" s="268"/>
      <c r="F240" s="268"/>
      <c r="G240" s="269">
        <f>ROUND(E240*F240,0)</f>
        <v>0</v>
      </c>
    </row>
    <row r="241" spans="2:7" x14ac:dyDescent="0.2">
      <c r="B241" s="217"/>
      <c r="C241" s="218"/>
      <c r="D241" s="124"/>
      <c r="E241" s="219"/>
      <c r="F241" s="126"/>
      <c r="G241" s="93"/>
    </row>
    <row r="242" spans="2:7" ht="34" x14ac:dyDescent="0.2">
      <c r="B242" s="189" t="s">
        <v>73</v>
      </c>
      <c r="C242" s="115" t="s">
        <v>186</v>
      </c>
      <c r="D242" s="96"/>
      <c r="E242" s="97"/>
      <c r="F242" s="102"/>
      <c r="G242" s="99"/>
    </row>
    <row r="243" spans="2:7" x14ac:dyDescent="0.2">
      <c r="B243" s="100" t="s">
        <v>127</v>
      </c>
      <c r="C243" s="95" t="s">
        <v>76</v>
      </c>
      <c r="D243" s="96" t="s">
        <v>40</v>
      </c>
      <c r="E243" s="168">
        <v>2</v>
      </c>
      <c r="F243" s="98"/>
      <c r="G243" s="99">
        <f>+E243*F243</f>
        <v>0</v>
      </c>
    </row>
    <row r="244" spans="2:7" x14ac:dyDescent="0.2">
      <c r="B244" s="100" t="s">
        <v>128</v>
      </c>
      <c r="C244" s="95" t="s">
        <v>190</v>
      </c>
      <c r="D244" s="96" t="s">
        <v>40</v>
      </c>
      <c r="E244" s="168">
        <v>19</v>
      </c>
      <c r="F244" s="98"/>
      <c r="G244" s="99">
        <f t="shared" ref="G244:G248" si="5">+E244*F244</f>
        <v>0</v>
      </c>
    </row>
    <row r="245" spans="2:7" x14ac:dyDescent="0.2">
      <c r="B245" s="100"/>
      <c r="C245" s="95"/>
      <c r="D245" s="96"/>
      <c r="E245" s="168"/>
      <c r="F245" s="102"/>
      <c r="G245" s="99"/>
    </row>
    <row r="246" spans="2:7" ht="34" x14ac:dyDescent="0.2">
      <c r="B246" s="189" t="s">
        <v>74</v>
      </c>
      <c r="C246" s="115" t="s">
        <v>187</v>
      </c>
      <c r="D246" s="96"/>
      <c r="E246" s="168"/>
      <c r="F246" s="102"/>
      <c r="G246" s="99"/>
    </row>
    <row r="247" spans="2:7" x14ac:dyDescent="0.2">
      <c r="B247" s="100" t="s">
        <v>431</v>
      </c>
      <c r="C247" s="95" t="s">
        <v>190</v>
      </c>
      <c r="D247" s="96" t="s">
        <v>40</v>
      </c>
      <c r="E247" s="168">
        <v>2</v>
      </c>
      <c r="F247" s="98"/>
      <c r="G247" s="99">
        <f t="shared" si="5"/>
        <v>0</v>
      </c>
    </row>
    <row r="248" spans="2:7" x14ac:dyDescent="0.2">
      <c r="B248" s="100" t="s">
        <v>129</v>
      </c>
      <c r="C248" s="95" t="s">
        <v>153</v>
      </c>
      <c r="D248" s="96" t="s">
        <v>40</v>
      </c>
      <c r="E248" s="168">
        <v>2</v>
      </c>
      <c r="F248" s="98"/>
      <c r="G248" s="99">
        <f t="shared" si="5"/>
        <v>0</v>
      </c>
    </row>
    <row r="249" spans="2:7" ht="17" thickBot="1" x14ac:dyDescent="0.25">
      <c r="B249" s="220"/>
      <c r="C249" s="221"/>
      <c r="D249" s="107"/>
      <c r="E249" s="108"/>
      <c r="F249" s="109"/>
      <c r="G249" s="222"/>
    </row>
    <row r="250" spans="2:7" ht="17" thickBot="1" x14ac:dyDescent="0.25">
      <c r="B250" s="273" t="s">
        <v>410</v>
      </c>
      <c r="C250" s="274" t="s">
        <v>77</v>
      </c>
      <c r="D250" s="274"/>
      <c r="E250" s="274"/>
      <c r="F250" s="275"/>
      <c r="G250" s="110">
        <f>SUM(G241:G249)</f>
        <v>0</v>
      </c>
    </row>
    <row r="251" spans="2:7" x14ac:dyDescent="0.2">
      <c r="B251" s="153"/>
      <c r="C251" s="154"/>
      <c r="D251" s="154"/>
      <c r="E251" s="155"/>
      <c r="F251" s="156"/>
      <c r="G251" s="157"/>
    </row>
  </sheetData>
  <mergeCells count="26">
    <mergeCell ref="B87:G87"/>
    <mergeCell ref="C88:G88"/>
    <mergeCell ref="C20:G20"/>
    <mergeCell ref="B76:G76"/>
    <mergeCell ref="B16:E16"/>
    <mergeCell ref="C15:E15"/>
    <mergeCell ref="B19:G19"/>
    <mergeCell ref="B75:F75"/>
    <mergeCell ref="B86:F86"/>
    <mergeCell ref="C77:G77"/>
    <mergeCell ref="C140:G140"/>
    <mergeCell ref="C240:G240"/>
    <mergeCell ref="B138:F138"/>
    <mergeCell ref="B238:F238"/>
    <mergeCell ref="B250:F250"/>
    <mergeCell ref="B139:G139"/>
    <mergeCell ref="C14:E14"/>
    <mergeCell ref="B2:G2"/>
    <mergeCell ref="B4:G4"/>
    <mergeCell ref="B5:G5"/>
    <mergeCell ref="B7:G7"/>
    <mergeCell ref="C10:E10"/>
    <mergeCell ref="C11:E11"/>
    <mergeCell ref="C12:E12"/>
    <mergeCell ref="C13:E13"/>
    <mergeCell ref="B9:G9"/>
  </mergeCells>
  <printOptions horizontalCentered="1"/>
  <pageMargins left="0.70866141732283472" right="0.70866141732283472" top="0.74803149606299213" bottom="0.74803149606299213" header="0.31496062992125984" footer="0.31496062992125984"/>
  <pageSetup paperSize="9" scale="75" orientation="portrait" r:id="rId1"/>
  <rowBreaks count="5" manualBreakCount="5">
    <brk id="45" max="7" man="1"/>
    <brk id="87" max="7" man="1"/>
    <brk id="115" max="7" man="1"/>
    <brk id="158" max="7" man="1"/>
    <brk id="20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32"/>
  <sheetViews>
    <sheetView showGridLines="0" view="pageBreakPreview" zoomScale="130" zoomScaleNormal="100" zoomScaleSheetLayoutView="130" workbookViewId="0">
      <selection activeCell="J9" sqref="J9"/>
    </sheetView>
  </sheetViews>
  <sheetFormatPr baseColWidth="10" defaultColWidth="11.5" defaultRowHeight="16" x14ac:dyDescent="0.2"/>
  <cols>
    <col min="1" max="1" width="1.83203125" style="1" customWidth="1"/>
    <col min="2" max="2" width="5.83203125" style="36" customWidth="1"/>
    <col min="3" max="3" width="40.83203125" style="25" customWidth="1"/>
    <col min="4" max="4" width="7.83203125" style="25" customWidth="1"/>
    <col min="5" max="5" width="10.83203125" style="26" customWidth="1"/>
    <col min="6" max="6" width="15.83203125" style="27" customWidth="1"/>
    <col min="7" max="7" width="22.83203125" style="28" customWidth="1"/>
    <col min="8" max="8" width="1.83203125" style="2" customWidth="1"/>
    <col min="9" max="9" width="23" style="1" customWidth="1"/>
    <col min="10" max="10" width="14.6640625" style="1" bestFit="1" customWidth="1"/>
    <col min="11" max="11" width="12.1640625" style="1" bestFit="1" customWidth="1"/>
    <col min="12" max="16384" width="11.5" style="1"/>
  </cols>
  <sheetData>
    <row r="1" spans="2:8" ht="10" customHeight="1" x14ac:dyDescent="0.2"/>
    <row r="2" spans="2:8" ht="30.75" customHeight="1" x14ac:dyDescent="0.2">
      <c r="B2" s="240" t="s">
        <v>386</v>
      </c>
      <c r="C2" s="241"/>
      <c r="D2" s="241"/>
      <c r="E2" s="241"/>
      <c r="F2" s="241"/>
      <c r="G2" s="242"/>
    </row>
    <row r="3" spans="2:8" ht="11.25" customHeight="1" x14ac:dyDescent="0.2">
      <c r="B3" s="44"/>
      <c r="C3" s="45"/>
      <c r="D3" s="45"/>
      <c r="E3" s="45"/>
      <c r="F3" s="45"/>
      <c r="G3" s="46"/>
    </row>
    <row r="4" spans="2:8" ht="24.75" customHeight="1" x14ac:dyDescent="0.2">
      <c r="B4" s="243" t="s">
        <v>387</v>
      </c>
      <c r="C4" s="244"/>
      <c r="D4" s="244"/>
      <c r="E4" s="244"/>
      <c r="F4" s="244"/>
      <c r="G4" s="245"/>
    </row>
    <row r="5" spans="2:8" ht="24.75" customHeight="1" x14ac:dyDescent="0.2">
      <c r="B5" s="246"/>
      <c r="C5" s="247"/>
      <c r="D5" s="247"/>
      <c r="E5" s="247"/>
      <c r="F5" s="247"/>
      <c r="G5" s="248"/>
    </row>
    <row r="6" spans="2:8" ht="10" customHeight="1" x14ac:dyDescent="0.2">
      <c r="B6" s="35"/>
      <c r="C6" s="30"/>
      <c r="D6" s="31"/>
      <c r="E6" s="32"/>
      <c r="F6" s="33"/>
      <c r="G6" s="34"/>
    </row>
    <row r="7" spans="2:8" ht="35" customHeight="1" x14ac:dyDescent="0.2">
      <c r="B7" s="259" t="s">
        <v>417</v>
      </c>
      <c r="C7" s="259"/>
      <c r="D7" s="259"/>
      <c r="E7" s="259"/>
      <c r="F7" s="259"/>
      <c r="G7" s="259"/>
    </row>
    <row r="8" spans="2:8" ht="10" customHeight="1" x14ac:dyDescent="0.2">
      <c r="B8" s="37"/>
      <c r="C8" s="37"/>
      <c r="D8" s="37"/>
      <c r="E8" s="37"/>
      <c r="F8" s="37"/>
      <c r="G8" s="37"/>
    </row>
    <row r="9" spans="2:8" s="3" customFormat="1" ht="25.5" customHeight="1" x14ac:dyDescent="0.2">
      <c r="B9" s="250" t="s">
        <v>392</v>
      </c>
      <c r="C9" s="251"/>
      <c r="D9" s="251"/>
      <c r="E9" s="251"/>
      <c r="F9" s="251"/>
      <c r="G9" s="252"/>
      <c r="H9" s="40"/>
    </row>
    <row r="10" spans="2:8" s="5" customFormat="1" ht="15.75" customHeight="1" x14ac:dyDescent="0.2">
      <c r="B10" s="78" t="s">
        <v>0</v>
      </c>
      <c r="C10" s="261" t="s">
        <v>403</v>
      </c>
      <c r="D10" s="261"/>
      <c r="E10" s="261"/>
      <c r="F10" s="79" t="s">
        <v>2</v>
      </c>
      <c r="G10" s="80" t="s">
        <v>3</v>
      </c>
      <c r="H10" s="6"/>
    </row>
    <row r="11" spans="2:8" ht="16" customHeight="1" x14ac:dyDescent="0.2">
      <c r="B11" s="81" t="s">
        <v>404</v>
      </c>
      <c r="C11" s="262" t="str">
        <f>C19</f>
        <v xml:space="preserve">GROS ŒUVRE </v>
      </c>
      <c r="D11" s="262"/>
      <c r="E11" s="262"/>
      <c r="F11" s="82" t="e">
        <f>G11/G15</f>
        <v>#DIV/0!</v>
      </c>
      <c r="G11" s="83">
        <f>G25</f>
        <v>0</v>
      </c>
    </row>
    <row r="12" spans="2:8" ht="20.25" customHeight="1" x14ac:dyDescent="0.2">
      <c r="B12" s="81" t="s">
        <v>42</v>
      </c>
      <c r="C12" s="262" t="str">
        <f>C27</f>
        <v xml:space="preserve">ETANCHEITE </v>
      </c>
      <c r="D12" s="262"/>
      <c r="E12" s="262"/>
      <c r="F12" s="82" t="e">
        <f>G12/G15</f>
        <v>#DIV/0!</v>
      </c>
      <c r="G12" s="83">
        <f>G36</f>
        <v>0</v>
      </c>
    </row>
    <row r="13" spans="2:8" ht="24" customHeight="1" x14ac:dyDescent="0.2">
      <c r="B13" s="81" t="s">
        <v>46</v>
      </c>
      <c r="C13" s="262" t="str">
        <f>C38</f>
        <v xml:space="preserve">SECOND ŒUVRE </v>
      </c>
      <c r="D13" s="262"/>
      <c r="E13" s="262"/>
      <c r="F13" s="82" t="e">
        <f>G13/G15</f>
        <v>#DIV/0!</v>
      </c>
      <c r="G13" s="83">
        <f>G65</f>
        <v>0</v>
      </c>
    </row>
    <row r="14" spans="2:8" ht="24" customHeight="1" thickBot="1" x14ac:dyDescent="0.25">
      <c r="B14" s="81" t="s">
        <v>59</v>
      </c>
      <c r="C14" s="262" t="str">
        <f>C109</f>
        <v>LOTS TECHNIQUES</v>
      </c>
      <c r="D14" s="262"/>
      <c r="E14" s="262"/>
      <c r="F14" s="82" t="e">
        <f>G14/G15</f>
        <v>#DIV/0!</v>
      </c>
      <c r="G14" s="83">
        <f>G131</f>
        <v>0</v>
      </c>
    </row>
    <row r="15" spans="2:8" ht="19" thickBot="1" x14ac:dyDescent="0.25">
      <c r="B15" s="263"/>
      <c r="C15" s="264" t="s">
        <v>4</v>
      </c>
      <c r="D15" s="264"/>
      <c r="E15" s="265"/>
      <c r="F15" s="84" t="e">
        <f>SUM(F11:F14)</f>
        <v>#DIV/0!</v>
      </c>
      <c r="G15" s="85">
        <f>SUM(G11:G14)</f>
        <v>0</v>
      </c>
    </row>
    <row r="16" spans="2:8" s="7" customFormat="1" ht="10" customHeight="1" x14ac:dyDescent="0.2">
      <c r="B16" s="35"/>
      <c r="C16" s="30"/>
      <c r="D16" s="31"/>
      <c r="E16" s="32"/>
      <c r="F16" s="33"/>
      <c r="G16" s="34"/>
      <c r="H16" s="8"/>
    </row>
    <row r="17" spans="2:11" s="5" customFormat="1" ht="19.5" customHeight="1" x14ac:dyDescent="0.2">
      <c r="B17" s="51" t="s">
        <v>5</v>
      </c>
      <c r="C17" s="52" t="s">
        <v>6</v>
      </c>
      <c r="D17" s="52" t="s">
        <v>7</v>
      </c>
      <c r="E17" s="86" t="s">
        <v>8</v>
      </c>
      <c r="F17" s="87" t="s">
        <v>9</v>
      </c>
      <c r="G17" s="54" t="s">
        <v>3</v>
      </c>
      <c r="H17" s="6"/>
    </row>
    <row r="18" spans="2:11" s="5" customFormat="1" ht="10" customHeight="1" thickBot="1" x14ac:dyDescent="0.25">
      <c r="B18" s="266"/>
      <c r="C18" s="266"/>
      <c r="D18" s="266"/>
      <c r="E18" s="266"/>
      <c r="F18" s="266"/>
      <c r="G18" s="266"/>
      <c r="H18" s="6"/>
    </row>
    <row r="19" spans="2:11" s="5" customFormat="1" ht="19.5" customHeight="1" thickBot="1" x14ac:dyDescent="0.25">
      <c r="B19" s="88" t="s">
        <v>203</v>
      </c>
      <c r="C19" s="267" t="s">
        <v>293</v>
      </c>
      <c r="D19" s="268"/>
      <c r="E19" s="268"/>
      <c r="F19" s="268"/>
      <c r="G19" s="269"/>
      <c r="H19" s="6"/>
    </row>
    <row r="20" spans="2:11" s="5" customFormat="1" ht="16.5" customHeight="1" x14ac:dyDescent="0.2">
      <c r="B20" s="232"/>
      <c r="C20" s="233"/>
      <c r="D20" s="234"/>
      <c r="E20" s="235"/>
      <c r="F20" s="236"/>
      <c r="G20" s="237"/>
      <c r="H20" s="6"/>
    </row>
    <row r="21" spans="2:11" x14ac:dyDescent="0.2">
      <c r="B21" s="194" t="s">
        <v>310</v>
      </c>
      <c r="C21" s="122" t="s">
        <v>33</v>
      </c>
      <c r="D21" s="96" t="s">
        <v>17</v>
      </c>
      <c r="E21" s="97"/>
      <c r="F21" s="102"/>
      <c r="G21" s="99"/>
      <c r="J21" s="2"/>
      <c r="K21" s="2"/>
    </row>
    <row r="22" spans="2:11" ht="16.5" customHeight="1" x14ac:dyDescent="0.2">
      <c r="B22" s="194" t="s">
        <v>311</v>
      </c>
      <c r="C22" s="122" t="s">
        <v>123</v>
      </c>
      <c r="D22" s="96"/>
      <c r="E22" s="97"/>
      <c r="F22" s="102"/>
      <c r="G22" s="99"/>
      <c r="J22" s="2"/>
      <c r="K22" s="2"/>
    </row>
    <row r="23" spans="2:11" ht="28" x14ac:dyDescent="0.2">
      <c r="B23" s="100"/>
      <c r="C23" s="95" t="s">
        <v>292</v>
      </c>
      <c r="D23" s="96" t="s">
        <v>27</v>
      </c>
      <c r="E23" s="97">
        <v>1</v>
      </c>
      <c r="F23" s="98"/>
      <c r="G23" s="99">
        <f t="shared" ref="G23" si="0">+E23*F23</f>
        <v>0</v>
      </c>
      <c r="J23" s="2"/>
      <c r="K23" s="2"/>
    </row>
    <row r="24" spans="2:11" ht="17" thickBot="1" x14ac:dyDescent="0.25">
      <c r="B24" s="100"/>
      <c r="C24" s="95"/>
      <c r="D24" s="96"/>
      <c r="E24" s="97"/>
      <c r="F24" s="102"/>
      <c r="G24" s="99"/>
      <c r="J24" s="2"/>
      <c r="K24" s="2"/>
    </row>
    <row r="25" spans="2:11" s="7" customFormat="1" ht="19" thickBot="1" x14ac:dyDescent="0.25">
      <c r="B25" s="273" t="s">
        <v>406</v>
      </c>
      <c r="C25" s="274" t="s">
        <v>41</v>
      </c>
      <c r="D25" s="274"/>
      <c r="E25" s="274"/>
      <c r="F25" s="275"/>
      <c r="G25" s="110">
        <f>SUM(G20:G24)</f>
        <v>0</v>
      </c>
      <c r="H25" s="8"/>
    </row>
    <row r="26" spans="2:11" s="7" customFormat="1" ht="15" customHeight="1" thickBot="1" x14ac:dyDescent="0.25">
      <c r="B26" s="276"/>
      <c r="C26" s="276"/>
      <c r="D26" s="276"/>
      <c r="E26" s="276"/>
      <c r="F26" s="276"/>
      <c r="G26" s="276"/>
      <c r="H26" s="8"/>
    </row>
    <row r="27" spans="2:11" ht="17" customHeight="1" thickBot="1" x14ac:dyDescent="0.25">
      <c r="B27" s="88" t="s">
        <v>42</v>
      </c>
      <c r="C27" s="267" t="s">
        <v>303</v>
      </c>
      <c r="D27" s="268"/>
      <c r="E27" s="268"/>
      <c r="F27" s="268"/>
      <c r="G27" s="269">
        <f>ROUND(E27*F27,0)</f>
        <v>0</v>
      </c>
    </row>
    <row r="28" spans="2:11" ht="12.75" customHeight="1" x14ac:dyDescent="0.2">
      <c r="B28" s="196"/>
      <c r="C28" s="123"/>
      <c r="D28" s="124"/>
      <c r="E28" s="125"/>
      <c r="F28" s="126"/>
      <c r="G28" s="93"/>
    </row>
    <row r="29" spans="2:11" ht="15.75" customHeight="1" x14ac:dyDescent="0.2">
      <c r="B29" s="189" t="s">
        <v>347</v>
      </c>
      <c r="C29" s="115" t="s">
        <v>425</v>
      </c>
      <c r="D29" s="127"/>
      <c r="E29" s="128"/>
      <c r="F29" s="129"/>
      <c r="G29" s="197"/>
      <c r="H29" s="15"/>
    </row>
    <row r="30" spans="2:11" ht="20.25" customHeight="1" x14ac:dyDescent="0.2">
      <c r="B30" s="100" t="s">
        <v>348</v>
      </c>
      <c r="C30" s="101" t="s">
        <v>349</v>
      </c>
      <c r="D30" s="96"/>
      <c r="E30" s="130"/>
      <c r="F30" s="102"/>
      <c r="G30" s="99"/>
    </row>
    <row r="31" spans="2:11" x14ac:dyDescent="0.2">
      <c r="B31" s="100"/>
      <c r="C31" s="101" t="s">
        <v>294</v>
      </c>
      <c r="D31" s="96" t="s">
        <v>28</v>
      </c>
      <c r="E31" s="130">
        <v>35.28</v>
      </c>
      <c r="F31" s="98"/>
      <c r="G31" s="99">
        <f>+E31*F31</f>
        <v>0</v>
      </c>
    </row>
    <row r="32" spans="2:11" ht="28" x14ac:dyDescent="0.2">
      <c r="B32" s="100"/>
      <c r="C32" s="101" t="s">
        <v>295</v>
      </c>
      <c r="D32" s="96" t="s">
        <v>28</v>
      </c>
      <c r="E32" s="130">
        <f>E31</f>
        <v>35.28</v>
      </c>
      <c r="F32" s="98"/>
      <c r="G32" s="99">
        <f t="shared" ref="G32:G34" si="1">+E32*F32</f>
        <v>0</v>
      </c>
    </row>
    <row r="33" spans="2:9" ht="28" x14ac:dyDescent="0.2">
      <c r="B33" s="100"/>
      <c r="C33" s="101" t="s">
        <v>296</v>
      </c>
      <c r="D33" s="96" t="s">
        <v>28</v>
      </c>
      <c r="E33" s="130">
        <f>E32</f>
        <v>35.28</v>
      </c>
      <c r="F33" s="98"/>
      <c r="G33" s="99">
        <f t="shared" si="1"/>
        <v>0</v>
      </c>
    </row>
    <row r="34" spans="2:9" x14ac:dyDescent="0.2">
      <c r="B34" s="100"/>
      <c r="C34" s="101" t="s">
        <v>297</v>
      </c>
      <c r="D34" s="96" t="s">
        <v>34</v>
      </c>
      <c r="E34" s="130">
        <v>24</v>
      </c>
      <c r="F34" s="98"/>
      <c r="G34" s="99">
        <f t="shared" si="1"/>
        <v>0</v>
      </c>
    </row>
    <row r="35" spans="2:9" ht="15.75" customHeight="1" thickBot="1" x14ac:dyDescent="0.25">
      <c r="B35" s="100"/>
      <c r="C35" s="101"/>
      <c r="D35" s="96"/>
      <c r="E35" s="97"/>
      <c r="F35" s="102"/>
      <c r="G35" s="99"/>
      <c r="I35" s="18"/>
    </row>
    <row r="36" spans="2:9" s="7" customFormat="1" ht="19" thickBot="1" x14ac:dyDescent="0.25">
      <c r="B36" s="273" t="s">
        <v>407</v>
      </c>
      <c r="C36" s="274" t="s">
        <v>45</v>
      </c>
      <c r="D36" s="274"/>
      <c r="E36" s="274"/>
      <c r="F36" s="275"/>
      <c r="G36" s="110">
        <f>SUM(G28:G35)</f>
        <v>0</v>
      </c>
      <c r="H36" s="8"/>
    </row>
    <row r="37" spans="2:9" s="7" customFormat="1" ht="14.25" customHeight="1" thickBot="1" x14ac:dyDescent="0.25">
      <c r="B37" s="276"/>
      <c r="C37" s="276"/>
      <c r="D37" s="276"/>
      <c r="E37" s="276"/>
      <c r="F37" s="276"/>
      <c r="G37" s="276"/>
      <c r="H37" s="8"/>
    </row>
    <row r="38" spans="2:9" ht="17" customHeight="1" thickBot="1" x14ac:dyDescent="0.25">
      <c r="B38" s="88" t="s">
        <v>46</v>
      </c>
      <c r="C38" s="267" t="s">
        <v>47</v>
      </c>
      <c r="D38" s="268"/>
      <c r="E38" s="268"/>
      <c r="F38" s="268"/>
      <c r="G38" s="269">
        <f>ROUND(E38*F38,0)</f>
        <v>0</v>
      </c>
    </row>
    <row r="39" spans="2:9" s="3" customFormat="1" ht="12" customHeight="1" x14ac:dyDescent="0.2">
      <c r="B39" s="217"/>
      <c r="C39" s="218"/>
      <c r="D39" s="124"/>
      <c r="E39" s="219"/>
      <c r="F39" s="126"/>
      <c r="G39" s="93"/>
      <c r="H39" s="4"/>
    </row>
    <row r="40" spans="2:9" ht="17" x14ac:dyDescent="0.2">
      <c r="B40" s="189" t="s">
        <v>227</v>
      </c>
      <c r="C40" s="115" t="s">
        <v>298</v>
      </c>
      <c r="D40" s="96"/>
      <c r="E40" s="97"/>
      <c r="F40" s="102"/>
      <c r="G40" s="99"/>
    </row>
    <row r="41" spans="2:9" x14ac:dyDescent="0.2">
      <c r="B41" s="194" t="s">
        <v>235</v>
      </c>
      <c r="C41" s="122" t="s">
        <v>368</v>
      </c>
      <c r="D41" s="96"/>
      <c r="E41" s="97"/>
      <c r="F41" s="102"/>
      <c r="G41" s="99"/>
    </row>
    <row r="42" spans="2:9" x14ac:dyDescent="0.2">
      <c r="B42" s="100" t="s">
        <v>370</v>
      </c>
      <c r="C42" s="95" t="s">
        <v>301</v>
      </c>
      <c r="D42" s="96"/>
      <c r="E42" s="97"/>
      <c r="F42" s="102"/>
      <c r="G42" s="99"/>
    </row>
    <row r="43" spans="2:9" x14ac:dyDescent="0.2">
      <c r="B43" s="100"/>
      <c r="C43" s="95" t="s">
        <v>300</v>
      </c>
      <c r="D43" s="96" t="s">
        <v>40</v>
      </c>
      <c r="E43" s="97">
        <v>1</v>
      </c>
      <c r="F43" s="98"/>
      <c r="G43" s="99">
        <f>+E43*F43</f>
        <v>0</v>
      </c>
    </row>
    <row r="44" spans="2:9" x14ac:dyDescent="0.2">
      <c r="B44" s="100"/>
      <c r="C44" s="95"/>
      <c r="D44" s="96"/>
      <c r="E44" s="97"/>
      <c r="F44" s="102"/>
      <c r="G44" s="99"/>
    </row>
    <row r="45" spans="2:9" x14ac:dyDescent="0.2">
      <c r="B45" s="100" t="s">
        <v>371</v>
      </c>
      <c r="C45" s="95" t="s">
        <v>299</v>
      </c>
      <c r="D45" s="96"/>
      <c r="E45" s="97"/>
      <c r="F45" s="102"/>
      <c r="G45" s="99"/>
    </row>
    <row r="46" spans="2:9" x14ac:dyDescent="0.2">
      <c r="B46" s="194"/>
      <c r="C46" s="95" t="s">
        <v>302</v>
      </c>
      <c r="D46" s="96" t="s">
        <v>40</v>
      </c>
      <c r="E46" s="97">
        <v>2</v>
      </c>
      <c r="F46" s="98"/>
      <c r="G46" s="99">
        <f t="shared" ref="G46:G63" si="2">+E46*F46</f>
        <v>0</v>
      </c>
    </row>
    <row r="47" spans="2:9" x14ac:dyDescent="0.2">
      <c r="B47" s="100"/>
      <c r="C47" s="95"/>
      <c r="D47" s="96"/>
      <c r="E47" s="97"/>
      <c r="F47" s="102"/>
      <c r="G47" s="99"/>
      <c r="H47" s="1"/>
    </row>
    <row r="48" spans="2:9" x14ac:dyDescent="0.2">
      <c r="B48" s="100"/>
      <c r="C48" s="95"/>
      <c r="D48" s="96"/>
      <c r="E48" s="97"/>
      <c r="F48" s="102"/>
      <c r="G48" s="99"/>
    </row>
    <row r="49" spans="2:10" ht="17" x14ac:dyDescent="0.2">
      <c r="B49" s="189" t="s">
        <v>50</v>
      </c>
      <c r="C49" s="115" t="s">
        <v>51</v>
      </c>
      <c r="D49" s="96"/>
      <c r="E49" s="97"/>
      <c r="F49" s="102"/>
      <c r="G49" s="99"/>
    </row>
    <row r="50" spans="2:10" x14ac:dyDescent="0.2">
      <c r="B50" s="194" t="s">
        <v>326</v>
      </c>
      <c r="C50" s="122" t="s">
        <v>52</v>
      </c>
      <c r="D50" s="96"/>
      <c r="E50" s="97"/>
      <c r="F50" s="102"/>
      <c r="G50" s="99"/>
    </row>
    <row r="51" spans="2:10" ht="18.75" customHeight="1" x14ac:dyDescent="0.2">
      <c r="B51" s="100"/>
      <c r="C51" s="101" t="s">
        <v>207</v>
      </c>
      <c r="D51" s="132"/>
      <c r="E51" s="97"/>
      <c r="F51" s="102"/>
      <c r="G51" s="99"/>
    </row>
    <row r="52" spans="2:10" ht="42" x14ac:dyDescent="0.2">
      <c r="B52" s="100"/>
      <c r="C52" s="95" t="s">
        <v>53</v>
      </c>
      <c r="D52" s="96" t="s">
        <v>28</v>
      </c>
      <c r="E52" s="113">
        <v>110</v>
      </c>
      <c r="F52" s="98"/>
      <c r="G52" s="99">
        <f t="shared" si="2"/>
        <v>0</v>
      </c>
      <c r="H52" s="1"/>
    </row>
    <row r="53" spans="2:10" ht="12" customHeight="1" x14ac:dyDescent="0.2">
      <c r="B53" s="100"/>
      <c r="C53" s="95"/>
      <c r="D53" s="96"/>
      <c r="E53" s="113"/>
      <c r="F53" s="102"/>
      <c r="G53" s="99"/>
    </row>
    <row r="54" spans="2:10" ht="20.25" customHeight="1" x14ac:dyDescent="0.2">
      <c r="B54" s="100" t="s">
        <v>350</v>
      </c>
      <c r="C54" s="101" t="s">
        <v>372</v>
      </c>
      <c r="D54" s="96"/>
      <c r="E54" s="113"/>
      <c r="F54" s="102"/>
      <c r="G54" s="99"/>
    </row>
    <row r="55" spans="2:10" ht="27" customHeight="1" x14ac:dyDescent="0.2">
      <c r="B55" s="100"/>
      <c r="C55" s="101" t="s">
        <v>55</v>
      </c>
      <c r="D55" s="96" t="s">
        <v>28</v>
      </c>
      <c r="E55" s="113">
        <v>35</v>
      </c>
      <c r="F55" s="98"/>
      <c r="G55" s="99">
        <f t="shared" si="2"/>
        <v>0</v>
      </c>
    </row>
    <row r="56" spans="2:10" x14ac:dyDescent="0.2">
      <c r="B56" s="100"/>
      <c r="C56" s="101"/>
      <c r="D56" s="96"/>
      <c r="E56" s="113"/>
      <c r="F56" s="102"/>
      <c r="G56" s="99"/>
    </row>
    <row r="57" spans="2:10" ht="13.5" customHeight="1" x14ac:dyDescent="0.2">
      <c r="B57" s="100"/>
      <c r="C57" s="101"/>
      <c r="D57" s="96"/>
      <c r="E57" s="113"/>
      <c r="F57" s="102"/>
      <c r="G57" s="99"/>
    </row>
    <row r="58" spans="2:10" x14ac:dyDescent="0.2">
      <c r="B58" s="194" t="s">
        <v>329</v>
      </c>
      <c r="C58" s="122" t="s">
        <v>54</v>
      </c>
      <c r="D58" s="96"/>
      <c r="E58" s="97"/>
      <c r="F58" s="102"/>
      <c r="G58" s="99"/>
      <c r="H58" s="29"/>
      <c r="I58" s="20"/>
    </row>
    <row r="59" spans="2:10" ht="42" x14ac:dyDescent="0.2">
      <c r="B59" s="100" t="s">
        <v>330</v>
      </c>
      <c r="C59" s="95" t="s">
        <v>136</v>
      </c>
      <c r="D59" s="96"/>
      <c r="E59" s="97"/>
      <c r="F59" s="102"/>
      <c r="G59" s="99"/>
      <c r="I59" s="18"/>
    </row>
    <row r="60" spans="2:10" ht="28" x14ac:dyDescent="0.2">
      <c r="B60" s="100"/>
      <c r="C60" s="95" t="s">
        <v>55</v>
      </c>
      <c r="D60" s="96" t="s">
        <v>28</v>
      </c>
      <c r="E60" s="113">
        <v>76</v>
      </c>
      <c r="F60" s="98"/>
      <c r="G60" s="99">
        <f t="shared" si="2"/>
        <v>0</v>
      </c>
      <c r="H60" s="1"/>
      <c r="I60" s="42"/>
      <c r="J60" s="42"/>
    </row>
    <row r="61" spans="2:10" x14ac:dyDescent="0.2">
      <c r="B61" s="100"/>
      <c r="C61" s="95"/>
      <c r="D61" s="96"/>
      <c r="E61" s="97"/>
      <c r="F61" s="102"/>
      <c r="G61" s="99"/>
    </row>
    <row r="62" spans="2:10" x14ac:dyDescent="0.2">
      <c r="B62" s="100" t="s">
        <v>331</v>
      </c>
      <c r="C62" s="95" t="s">
        <v>56</v>
      </c>
      <c r="D62" s="96"/>
      <c r="E62" s="97"/>
      <c r="F62" s="102"/>
      <c r="G62" s="99"/>
      <c r="I62" s="16"/>
    </row>
    <row r="63" spans="2:10" ht="42" x14ac:dyDescent="0.2">
      <c r="B63" s="100"/>
      <c r="C63" s="95" t="s">
        <v>57</v>
      </c>
      <c r="D63" s="96" t="s">
        <v>28</v>
      </c>
      <c r="E63" s="97">
        <v>4</v>
      </c>
      <c r="F63" s="98"/>
      <c r="G63" s="99">
        <f t="shared" si="2"/>
        <v>0</v>
      </c>
      <c r="H63" s="14"/>
      <c r="I63" s="38"/>
    </row>
    <row r="64" spans="2:10" ht="17" thickBot="1" x14ac:dyDescent="0.25">
      <c r="B64" s="100"/>
      <c r="C64" s="95"/>
      <c r="D64" s="96"/>
      <c r="E64" s="97"/>
      <c r="F64" s="102"/>
      <c r="G64" s="99"/>
      <c r="I64" s="38"/>
    </row>
    <row r="65" spans="2:9" s="7" customFormat="1" ht="19" thickBot="1" x14ac:dyDescent="0.25">
      <c r="B65" s="273" t="s">
        <v>408</v>
      </c>
      <c r="C65" s="274" t="s">
        <v>58</v>
      </c>
      <c r="D65" s="274"/>
      <c r="E65" s="274"/>
      <c r="F65" s="275"/>
      <c r="G65" s="110">
        <f>SUM(G39:G64)</f>
        <v>0</v>
      </c>
      <c r="H65" s="8"/>
      <c r="I65" s="39"/>
    </row>
    <row r="66" spans="2:9" s="23" customFormat="1" ht="15.75" hidden="1" customHeight="1" x14ac:dyDescent="0.2">
      <c r="B66" s="135" t="s">
        <v>80</v>
      </c>
      <c r="C66" s="136" t="s">
        <v>79</v>
      </c>
      <c r="D66" s="137"/>
      <c r="E66" s="138"/>
      <c r="F66" s="139"/>
      <c r="G66" s="140"/>
      <c r="H66" s="24"/>
    </row>
    <row r="67" spans="2:9" s="23" customFormat="1" ht="17.25" hidden="1" customHeight="1" x14ac:dyDescent="0.2">
      <c r="B67" s="141"/>
      <c r="C67" s="142" t="s">
        <v>81</v>
      </c>
      <c r="D67" s="137"/>
      <c r="E67" s="138"/>
      <c r="F67" s="139"/>
      <c r="G67" s="140"/>
      <c r="H67" s="24"/>
    </row>
    <row r="68" spans="2:9" s="23" customFormat="1" ht="14.25" hidden="1" customHeight="1" x14ac:dyDescent="0.2">
      <c r="B68" s="141"/>
      <c r="C68" s="143" t="s">
        <v>82</v>
      </c>
      <c r="D68" s="137"/>
      <c r="E68" s="138"/>
      <c r="F68" s="139"/>
      <c r="G68" s="140"/>
      <c r="H68" s="24"/>
    </row>
    <row r="69" spans="2:9" s="21" customFormat="1" ht="15.75" hidden="1" customHeight="1" x14ac:dyDescent="0.2">
      <c r="B69" s="144"/>
      <c r="C69" s="143" t="s">
        <v>83</v>
      </c>
      <c r="D69" s="145" t="s">
        <v>85</v>
      </c>
      <c r="E69" s="146"/>
      <c r="F69" s="147">
        <v>7250000</v>
      </c>
      <c r="G69" s="148"/>
      <c r="H69" s="22"/>
    </row>
    <row r="70" spans="2:9" s="23" customFormat="1" ht="17.25" hidden="1" customHeight="1" x14ac:dyDescent="0.2">
      <c r="B70" s="149"/>
      <c r="C70" s="150" t="s">
        <v>84</v>
      </c>
      <c r="D70" s="145"/>
      <c r="E70" s="146"/>
      <c r="F70" s="151"/>
      <c r="G70" s="148"/>
      <c r="H70" s="24"/>
    </row>
    <row r="71" spans="2:9" s="23" customFormat="1" ht="14.25" hidden="1" customHeight="1" x14ac:dyDescent="0.2">
      <c r="B71" s="141"/>
      <c r="C71" s="150"/>
      <c r="D71" s="137"/>
      <c r="E71" s="138"/>
      <c r="F71" s="139"/>
      <c r="G71" s="140"/>
      <c r="H71" s="24"/>
    </row>
    <row r="72" spans="2:9" s="23" customFormat="1" ht="15.75" hidden="1" customHeight="1" x14ac:dyDescent="0.2">
      <c r="B72" s="141"/>
      <c r="C72" s="143" t="s">
        <v>86</v>
      </c>
      <c r="D72" s="137"/>
      <c r="E72" s="138"/>
      <c r="F72" s="139"/>
      <c r="G72" s="140"/>
      <c r="H72" s="24"/>
    </row>
    <row r="73" spans="2:9" s="21" customFormat="1" ht="43.5" hidden="1" customHeight="1" x14ac:dyDescent="0.2">
      <c r="B73" s="144"/>
      <c r="C73" s="143" t="s">
        <v>87</v>
      </c>
      <c r="D73" s="145" t="s">
        <v>85</v>
      </c>
      <c r="E73" s="146"/>
      <c r="F73" s="147">
        <v>8500000</v>
      </c>
      <c r="G73" s="148"/>
      <c r="H73" s="22"/>
    </row>
    <row r="74" spans="2:9" s="23" customFormat="1" ht="14.25" hidden="1" customHeight="1" x14ac:dyDescent="0.2">
      <c r="B74" s="149"/>
      <c r="C74" s="150" t="s">
        <v>88</v>
      </c>
      <c r="D74" s="145"/>
      <c r="E74" s="146"/>
      <c r="F74" s="151"/>
      <c r="G74" s="148"/>
      <c r="H74" s="24"/>
    </row>
    <row r="75" spans="2:9" s="23" customFormat="1" ht="15.75" hidden="1" customHeight="1" x14ac:dyDescent="0.2">
      <c r="B75" s="141"/>
      <c r="C75" s="150"/>
      <c r="D75" s="137"/>
      <c r="E75" s="138"/>
      <c r="F75" s="139"/>
      <c r="G75" s="140"/>
      <c r="H75" s="24"/>
    </row>
    <row r="76" spans="2:9" s="23" customFormat="1" ht="17.25" hidden="1" customHeight="1" x14ac:dyDescent="0.2">
      <c r="B76" s="141"/>
      <c r="C76" s="143" t="s">
        <v>89</v>
      </c>
      <c r="D76" s="137"/>
      <c r="E76" s="138"/>
      <c r="F76" s="139"/>
      <c r="G76" s="140"/>
      <c r="H76" s="24"/>
    </row>
    <row r="77" spans="2:9" s="21" customFormat="1" ht="14.25" hidden="1" customHeight="1" x14ac:dyDescent="0.2">
      <c r="B77" s="144"/>
      <c r="C77" s="143" t="s">
        <v>90</v>
      </c>
      <c r="D77" s="145" t="s">
        <v>85</v>
      </c>
      <c r="E77" s="146"/>
      <c r="F77" s="147">
        <v>12300000</v>
      </c>
      <c r="G77" s="148"/>
      <c r="H77" s="22"/>
    </row>
    <row r="78" spans="2:9" s="23" customFormat="1" ht="15.75" hidden="1" customHeight="1" x14ac:dyDescent="0.2">
      <c r="B78" s="149"/>
      <c r="C78" s="150" t="s">
        <v>91</v>
      </c>
      <c r="D78" s="145"/>
      <c r="E78" s="146"/>
      <c r="F78" s="151"/>
      <c r="G78" s="148"/>
      <c r="H78" s="24"/>
    </row>
    <row r="79" spans="2:9" s="23" customFormat="1" ht="17.25" hidden="1" customHeight="1" x14ac:dyDescent="0.2">
      <c r="B79" s="135" t="s">
        <v>92</v>
      </c>
      <c r="C79" s="150"/>
      <c r="D79" s="137"/>
      <c r="E79" s="138"/>
      <c r="F79" s="139"/>
      <c r="G79" s="140"/>
      <c r="H79" s="24"/>
    </row>
    <row r="80" spans="2:9" s="21" customFormat="1" ht="14.25" hidden="1" customHeight="1" x14ac:dyDescent="0.2">
      <c r="B80" s="144"/>
      <c r="C80" s="142" t="s">
        <v>93</v>
      </c>
      <c r="D80" s="145" t="s">
        <v>85</v>
      </c>
      <c r="E80" s="146"/>
      <c r="F80" s="147">
        <v>4100000</v>
      </c>
      <c r="G80" s="148"/>
      <c r="H80" s="22"/>
    </row>
    <row r="81" spans="2:8" s="23" customFormat="1" ht="15.75" hidden="1" customHeight="1" x14ac:dyDescent="0.2">
      <c r="B81" s="149"/>
      <c r="C81" s="150" t="s">
        <v>94</v>
      </c>
      <c r="D81" s="145"/>
      <c r="E81" s="146"/>
      <c r="F81" s="151"/>
      <c r="G81" s="148"/>
      <c r="H81" s="24"/>
    </row>
    <row r="82" spans="2:8" s="23" customFormat="1" ht="17.25" hidden="1" customHeight="1" x14ac:dyDescent="0.2">
      <c r="B82" s="135" t="s">
        <v>95</v>
      </c>
      <c r="C82" s="150"/>
      <c r="D82" s="137"/>
      <c r="E82" s="138"/>
      <c r="F82" s="139"/>
      <c r="G82" s="140"/>
      <c r="H82" s="24"/>
    </row>
    <row r="83" spans="2:8" s="23" customFormat="1" ht="14.25" hidden="1" customHeight="1" x14ac:dyDescent="0.2">
      <c r="B83" s="135"/>
      <c r="C83" s="142" t="s">
        <v>96</v>
      </c>
      <c r="D83" s="137" t="s">
        <v>85</v>
      </c>
      <c r="E83" s="138"/>
      <c r="F83" s="147">
        <v>3550000</v>
      </c>
      <c r="G83" s="148"/>
      <c r="H83" s="24"/>
    </row>
    <row r="84" spans="2:8" s="23" customFormat="1" ht="15.75" hidden="1" customHeight="1" x14ac:dyDescent="0.2">
      <c r="B84" s="135"/>
      <c r="C84" s="143" t="s">
        <v>97</v>
      </c>
      <c r="D84" s="137" t="s">
        <v>85</v>
      </c>
      <c r="E84" s="138"/>
      <c r="F84" s="147">
        <v>3550000</v>
      </c>
      <c r="G84" s="148"/>
      <c r="H84" s="24"/>
    </row>
    <row r="85" spans="2:8" s="23" customFormat="1" ht="29.25" hidden="1" customHeight="1" x14ac:dyDescent="0.2">
      <c r="B85" s="135"/>
      <c r="C85" s="143" t="s">
        <v>98</v>
      </c>
      <c r="D85" s="137" t="s">
        <v>85</v>
      </c>
      <c r="E85" s="138"/>
      <c r="F85" s="147">
        <v>3550000</v>
      </c>
      <c r="G85" s="148"/>
      <c r="H85" s="24"/>
    </row>
    <row r="86" spans="2:8" s="23" customFormat="1" ht="14.25" hidden="1" customHeight="1" x14ac:dyDescent="0.2">
      <c r="B86" s="135"/>
      <c r="C86" s="143" t="s">
        <v>99</v>
      </c>
      <c r="D86" s="137" t="s">
        <v>85</v>
      </c>
      <c r="E86" s="138"/>
      <c r="F86" s="147">
        <v>24750000</v>
      </c>
      <c r="G86" s="148"/>
      <c r="H86" s="24"/>
    </row>
    <row r="87" spans="2:8" s="23" customFormat="1" ht="15.75" hidden="1" customHeight="1" x14ac:dyDescent="0.2">
      <c r="B87" s="149"/>
      <c r="C87" s="143" t="s">
        <v>100</v>
      </c>
      <c r="D87" s="145"/>
      <c r="E87" s="146"/>
      <c r="F87" s="151"/>
      <c r="G87" s="148"/>
      <c r="H87" s="24"/>
    </row>
    <row r="88" spans="2:8" s="23" customFormat="1" ht="17.25" hidden="1" customHeight="1" x14ac:dyDescent="0.2">
      <c r="B88" s="135" t="s">
        <v>101</v>
      </c>
      <c r="C88" s="150"/>
      <c r="D88" s="137"/>
      <c r="E88" s="138"/>
      <c r="F88" s="139"/>
      <c r="G88" s="140"/>
      <c r="H88" s="24"/>
    </row>
    <row r="89" spans="2:8" s="23" customFormat="1" ht="14.25" hidden="1" customHeight="1" x14ac:dyDescent="0.2">
      <c r="B89" s="135"/>
      <c r="C89" s="142" t="s">
        <v>102</v>
      </c>
      <c r="D89" s="137" t="s">
        <v>85</v>
      </c>
      <c r="E89" s="138"/>
      <c r="F89" s="147">
        <v>7250000</v>
      </c>
      <c r="G89" s="148"/>
      <c r="H89" s="24"/>
    </row>
    <row r="90" spans="2:8" s="23" customFormat="1" ht="15.75" hidden="1" customHeight="1" x14ac:dyDescent="0.2">
      <c r="B90" s="135"/>
      <c r="C90" s="143" t="s">
        <v>103</v>
      </c>
      <c r="D90" s="137" t="s">
        <v>85</v>
      </c>
      <c r="E90" s="138"/>
      <c r="F90" s="147">
        <v>17500000</v>
      </c>
      <c r="G90" s="148"/>
      <c r="H90" s="24"/>
    </row>
    <row r="91" spans="2:8" s="23" customFormat="1" ht="29.25" hidden="1" customHeight="1" x14ac:dyDescent="0.2">
      <c r="B91" s="149"/>
      <c r="C91" s="143" t="s">
        <v>104</v>
      </c>
      <c r="D91" s="145"/>
      <c r="E91" s="146"/>
      <c r="F91" s="151"/>
      <c r="G91" s="148"/>
      <c r="H91" s="24"/>
    </row>
    <row r="92" spans="2:8" s="23" customFormat="1" ht="14.25" hidden="1" customHeight="1" x14ac:dyDescent="0.2">
      <c r="B92" s="135" t="s">
        <v>105</v>
      </c>
      <c r="C92" s="150"/>
      <c r="D92" s="137"/>
      <c r="E92" s="138"/>
      <c r="F92" s="139"/>
      <c r="G92" s="140"/>
      <c r="H92" s="24"/>
    </row>
    <row r="93" spans="2:8" s="23" customFormat="1" ht="15.75" hidden="1" customHeight="1" x14ac:dyDescent="0.2">
      <c r="B93" s="135"/>
      <c r="C93" s="142" t="s">
        <v>106</v>
      </c>
      <c r="D93" s="137" t="s">
        <v>85</v>
      </c>
      <c r="E93" s="138"/>
      <c r="F93" s="147">
        <v>33000000</v>
      </c>
      <c r="G93" s="140"/>
      <c r="H93" s="24"/>
    </row>
    <row r="94" spans="2:8" s="23" customFormat="1" ht="43.5" hidden="1" customHeight="1" x14ac:dyDescent="0.2">
      <c r="B94" s="149"/>
      <c r="C94" s="143" t="s">
        <v>107</v>
      </c>
      <c r="D94" s="145"/>
      <c r="E94" s="146"/>
      <c r="F94" s="151"/>
      <c r="G94" s="148"/>
      <c r="H94" s="24"/>
    </row>
    <row r="95" spans="2:8" s="23" customFormat="1" ht="14.25" hidden="1" customHeight="1" x14ac:dyDescent="0.2">
      <c r="B95" s="135" t="s">
        <v>108</v>
      </c>
      <c r="C95" s="150"/>
      <c r="D95" s="137"/>
      <c r="E95" s="138"/>
      <c r="F95" s="139"/>
      <c r="G95" s="140"/>
      <c r="H95" s="24"/>
    </row>
    <row r="96" spans="2:8" s="23" customFormat="1" ht="15.75" hidden="1" customHeight="1" x14ac:dyDescent="0.2">
      <c r="B96" s="135"/>
      <c r="C96" s="142" t="s">
        <v>109</v>
      </c>
      <c r="D96" s="137" t="s">
        <v>85</v>
      </c>
      <c r="E96" s="138"/>
      <c r="F96" s="147">
        <v>26400000</v>
      </c>
      <c r="G96" s="148"/>
      <c r="H96" s="24"/>
    </row>
    <row r="97" spans="2:9" s="23" customFormat="1" ht="29.25" hidden="1" customHeight="1" x14ac:dyDescent="0.2">
      <c r="B97" s="135"/>
      <c r="C97" s="143" t="s">
        <v>110</v>
      </c>
      <c r="D97" s="137" t="s">
        <v>85</v>
      </c>
      <c r="E97" s="138"/>
      <c r="F97" s="147">
        <v>35200000</v>
      </c>
      <c r="G97" s="148"/>
      <c r="H97" s="24"/>
    </row>
    <row r="98" spans="2:9" s="23" customFormat="1" ht="14.25" hidden="1" customHeight="1" x14ac:dyDescent="0.2">
      <c r="B98" s="135"/>
      <c r="C98" s="143" t="s">
        <v>111</v>
      </c>
      <c r="D98" s="137" t="s">
        <v>85</v>
      </c>
      <c r="E98" s="138"/>
      <c r="F98" s="147">
        <v>55500000</v>
      </c>
      <c r="G98" s="148"/>
      <c r="H98" s="24"/>
    </row>
    <row r="99" spans="2:9" s="23" customFormat="1" ht="15.75" hidden="1" customHeight="1" x14ac:dyDescent="0.2">
      <c r="B99" s="141"/>
      <c r="C99" s="143" t="s">
        <v>112</v>
      </c>
      <c r="D99" s="137" t="s">
        <v>85</v>
      </c>
      <c r="E99" s="138"/>
      <c r="F99" s="147">
        <v>3850000</v>
      </c>
      <c r="G99" s="140"/>
      <c r="H99" s="24"/>
    </row>
    <row r="100" spans="2:9" s="23" customFormat="1" ht="17.25" hidden="1" customHeight="1" x14ac:dyDescent="0.2">
      <c r="B100" s="135"/>
      <c r="C100" s="143" t="s">
        <v>113</v>
      </c>
      <c r="D100" s="137" t="s">
        <v>85</v>
      </c>
      <c r="E100" s="138"/>
      <c r="F100" s="147">
        <v>2650000</v>
      </c>
      <c r="G100" s="148"/>
      <c r="H100" s="24"/>
    </row>
    <row r="101" spans="2:9" s="23" customFormat="1" ht="14.25" hidden="1" customHeight="1" x14ac:dyDescent="0.2">
      <c r="B101" s="141"/>
      <c r="C101" s="143" t="s">
        <v>114</v>
      </c>
      <c r="D101" s="137" t="s">
        <v>85</v>
      </c>
      <c r="E101" s="138"/>
      <c r="F101" s="147">
        <v>4300000</v>
      </c>
      <c r="G101" s="140"/>
      <c r="H101" s="24"/>
    </row>
    <row r="102" spans="2:9" s="23" customFormat="1" ht="15.75" hidden="1" customHeight="1" x14ac:dyDescent="0.2">
      <c r="B102" s="135"/>
      <c r="C102" s="143" t="s">
        <v>115</v>
      </c>
      <c r="D102" s="137" t="s">
        <v>85</v>
      </c>
      <c r="E102" s="138"/>
      <c r="F102" s="147">
        <v>3400000</v>
      </c>
      <c r="G102" s="148"/>
      <c r="H102" s="24"/>
    </row>
    <row r="103" spans="2:9" s="23" customFormat="1" ht="29.25" hidden="1" customHeight="1" x14ac:dyDescent="0.2">
      <c r="B103" s="135"/>
      <c r="C103" s="143" t="s">
        <v>116</v>
      </c>
      <c r="D103" s="137" t="s">
        <v>85</v>
      </c>
      <c r="E103" s="138"/>
      <c r="F103" s="147">
        <v>2500000</v>
      </c>
      <c r="G103" s="148"/>
      <c r="H103" s="24"/>
    </row>
    <row r="104" spans="2:9" s="23" customFormat="1" ht="14.25" hidden="1" customHeight="1" x14ac:dyDescent="0.2">
      <c r="B104" s="149"/>
      <c r="C104" s="143" t="s">
        <v>117</v>
      </c>
      <c r="D104" s="145"/>
      <c r="E104" s="146"/>
      <c r="F104" s="151"/>
      <c r="G104" s="148"/>
      <c r="H104" s="24"/>
    </row>
    <row r="105" spans="2:9" s="23" customFormat="1" ht="15.75" hidden="1" customHeight="1" x14ac:dyDescent="0.2">
      <c r="B105" s="135" t="s">
        <v>118</v>
      </c>
      <c r="C105" s="150"/>
      <c r="D105" s="137"/>
      <c r="E105" s="138"/>
      <c r="F105" s="139"/>
      <c r="G105" s="140"/>
      <c r="H105" s="24"/>
    </row>
    <row r="106" spans="2:9" s="23" customFormat="1" ht="17.25" hidden="1" customHeight="1" x14ac:dyDescent="0.2">
      <c r="B106" s="141"/>
      <c r="C106" s="142" t="s">
        <v>119</v>
      </c>
      <c r="D106" s="137" t="s">
        <v>85</v>
      </c>
      <c r="E106" s="138"/>
      <c r="F106" s="139">
        <v>675000000</v>
      </c>
      <c r="G106" s="140"/>
      <c r="H106" s="24"/>
    </row>
    <row r="107" spans="2:9" s="23" customFormat="1" ht="14.25" hidden="1" customHeight="1" x14ac:dyDescent="0.2">
      <c r="B107" s="152"/>
      <c r="C107" s="143" t="s">
        <v>120</v>
      </c>
      <c r="D107" s="145"/>
      <c r="E107" s="146"/>
      <c r="F107" s="151"/>
      <c r="G107" s="148"/>
      <c r="H107" s="24"/>
    </row>
    <row r="108" spans="2:9" ht="17" thickBot="1" x14ac:dyDescent="0.25">
      <c r="B108" s="153"/>
      <c r="C108" s="154"/>
      <c r="D108" s="154"/>
      <c r="E108" s="155"/>
      <c r="F108" s="156"/>
      <c r="G108" s="157"/>
    </row>
    <row r="109" spans="2:9" ht="17" customHeight="1" thickBot="1" x14ac:dyDescent="0.25">
      <c r="B109" s="88" t="s">
        <v>59</v>
      </c>
      <c r="C109" s="267" t="s">
        <v>60</v>
      </c>
      <c r="D109" s="268"/>
      <c r="E109" s="268"/>
      <c r="F109" s="268"/>
      <c r="G109" s="269">
        <f>ROUND(E109*F109,0)</f>
        <v>0</v>
      </c>
      <c r="I109" s="19"/>
    </row>
    <row r="110" spans="2:9" x14ac:dyDescent="0.2">
      <c r="B110" s="217"/>
      <c r="C110" s="123"/>
      <c r="D110" s="124"/>
      <c r="E110" s="219"/>
      <c r="F110" s="126"/>
      <c r="G110" s="93"/>
    </row>
    <row r="111" spans="2:9" x14ac:dyDescent="0.2">
      <c r="B111" s="224" t="s">
        <v>67</v>
      </c>
      <c r="C111" s="225" t="s">
        <v>68</v>
      </c>
      <c r="D111" s="226"/>
      <c r="E111" s="227"/>
      <c r="F111" s="228"/>
      <c r="G111" s="229"/>
    </row>
    <row r="112" spans="2:9" ht="12" customHeight="1" x14ac:dyDescent="0.2">
      <c r="B112" s="209"/>
      <c r="C112" s="171"/>
      <c r="D112" s="167"/>
      <c r="E112" s="168"/>
      <c r="F112" s="102"/>
      <c r="G112" s="99"/>
    </row>
    <row r="113" spans="2:11" x14ac:dyDescent="0.2">
      <c r="B113" s="192" t="s">
        <v>180</v>
      </c>
      <c r="C113" s="172" t="s">
        <v>351</v>
      </c>
      <c r="D113" s="173"/>
      <c r="E113" s="168"/>
      <c r="F113" s="102"/>
      <c r="G113" s="99"/>
    </row>
    <row r="114" spans="2:11" ht="28" x14ac:dyDescent="0.2">
      <c r="B114" s="190"/>
      <c r="C114" s="111" t="s">
        <v>426</v>
      </c>
      <c r="D114" s="112" t="s">
        <v>40</v>
      </c>
      <c r="E114" s="168">
        <v>1</v>
      </c>
      <c r="F114" s="98"/>
      <c r="G114" s="99">
        <f>+E114*F114</f>
        <v>0</v>
      </c>
    </row>
    <row r="115" spans="2:11" s="2" customFormat="1" x14ac:dyDescent="0.2">
      <c r="B115" s="190"/>
      <c r="C115" s="111"/>
      <c r="D115" s="112"/>
      <c r="E115" s="168"/>
      <c r="F115" s="102"/>
      <c r="G115" s="99"/>
      <c r="I115" s="1"/>
      <c r="J115" s="1"/>
      <c r="K115" s="1"/>
    </row>
    <row r="116" spans="2:11" s="2" customFormat="1" x14ac:dyDescent="0.2">
      <c r="B116" s="192" t="s">
        <v>182</v>
      </c>
      <c r="C116" s="172" t="s">
        <v>168</v>
      </c>
      <c r="D116" s="173"/>
      <c r="E116" s="168"/>
      <c r="F116" s="102"/>
      <c r="G116" s="99"/>
      <c r="I116" s="1"/>
      <c r="J116" s="1"/>
      <c r="K116" s="1"/>
    </row>
    <row r="117" spans="2:11" s="2" customFormat="1" x14ac:dyDescent="0.2">
      <c r="B117" s="190" t="s">
        <v>188</v>
      </c>
      <c r="C117" s="111" t="s">
        <v>169</v>
      </c>
      <c r="D117" s="112"/>
      <c r="E117" s="168"/>
      <c r="F117" s="102"/>
      <c r="G117" s="99"/>
      <c r="I117" s="1"/>
      <c r="J117" s="1"/>
      <c r="K117" s="1"/>
    </row>
    <row r="118" spans="2:11" s="2" customFormat="1" x14ac:dyDescent="0.2">
      <c r="B118" s="190"/>
      <c r="C118" s="111" t="s">
        <v>170</v>
      </c>
      <c r="D118" s="112" t="s">
        <v>34</v>
      </c>
      <c r="E118" s="174">
        <v>60</v>
      </c>
      <c r="F118" s="98"/>
      <c r="G118" s="99">
        <f t="shared" ref="G118:G129" si="3">+E118*F118</f>
        <v>0</v>
      </c>
      <c r="I118" s="1"/>
      <c r="J118" s="1"/>
      <c r="K118" s="1"/>
    </row>
    <row r="119" spans="2:11" s="2" customFormat="1" x14ac:dyDescent="0.2">
      <c r="B119" s="190"/>
      <c r="C119" s="111"/>
      <c r="D119" s="112"/>
      <c r="E119" s="168"/>
      <c r="F119" s="102"/>
      <c r="G119" s="99"/>
      <c r="I119" s="1"/>
      <c r="J119" s="1"/>
      <c r="K119" s="1"/>
    </row>
    <row r="120" spans="2:11" s="2" customFormat="1" x14ac:dyDescent="0.2">
      <c r="B120" s="190" t="s">
        <v>189</v>
      </c>
      <c r="C120" s="111" t="s">
        <v>172</v>
      </c>
      <c r="D120" s="112"/>
      <c r="E120" s="168"/>
      <c r="F120" s="102"/>
      <c r="G120" s="99"/>
      <c r="I120" s="1"/>
      <c r="J120" s="1"/>
      <c r="K120" s="1"/>
    </row>
    <row r="121" spans="2:11" s="2" customFormat="1" x14ac:dyDescent="0.2">
      <c r="B121" s="190"/>
      <c r="C121" s="111" t="s">
        <v>173</v>
      </c>
      <c r="D121" s="112" t="s">
        <v>34</v>
      </c>
      <c r="E121" s="168">
        <v>55</v>
      </c>
      <c r="F121" s="98"/>
      <c r="G121" s="99">
        <f t="shared" si="3"/>
        <v>0</v>
      </c>
      <c r="I121" s="1"/>
      <c r="J121" s="1"/>
      <c r="K121" s="1"/>
    </row>
    <row r="122" spans="2:11" s="2" customFormat="1" x14ac:dyDescent="0.2">
      <c r="B122" s="190"/>
      <c r="C122" s="111"/>
      <c r="D122" s="112"/>
      <c r="E122" s="168"/>
      <c r="F122" s="102"/>
      <c r="G122" s="99"/>
      <c r="I122" s="1"/>
      <c r="J122" s="1"/>
      <c r="K122" s="1"/>
    </row>
    <row r="123" spans="2:11" s="2" customFormat="1" x14ac:dyDescent="0.2">
      <c r="B123" s="192" t="s">
        <v>353</v>
      </c>
      <c r="C123" s="172" t="s">
        <v>354</v>
      </c>
      <c r="D123" s="112"/>
      <c r="E123" s="168"/>
      <c r="F123" s="102"/>
      <c r="G123" s="99"/>
      <c r="I123" s="1"/>
      <c r="J123" s="1"/>
      <c r="K123" s="1"/>
    </row>
    <row r="124" spans="2:11" s="2" customFormat="1" x14ac:dyDescent="0.2">
      <c r="B124" s="190"/>
      <c r="C124" s="111" t="s">
        <v>355</v>
      </c>
      <c r="D124" s="112" t="s">
        <v>40</v>
      </c>
      <c r="E124" s="168">
        <v>1</v>
      </c>
      <c r="F124" s="98"/>
      <c r="G124" s="99">
        <f t="shared" si="3"/>
        <v>0</v>
      </c>
      <c r="I124" s="1"/>
      <c r="J124" s="1"/>
      <c r="K124" s="1"/>
    </row>
    <row r="125" spans="2:11" s="2" customFormat="1" x14ac:dyDescent="0.2">
      <c r="B125" s="190"/>
      <c r="C125" s="111" t="s">
        <v>356</v>
      </c>
      <c r="D125" s="112" t="s">
        <v>40</v>
      </c>
      <c r="E125" s="168">
        <v>2</v>
      </c>
      <c r="F125" s="98"/>
      <c r="G125" s="99">
        <f t="shared" si="3"/>
        <v>0</v>
      </c>
      <c r="I125" s="1"/>
      <c r="J125" s="1"/>
      <c r="K125" s="1"/>
    </row>
    <row r="126" spans="2:11" s="2" customFormat="1" x14ac:dyDescent="0.2">
      <c r="B126" s="190"/>
      <c r="C126" s="111"/>
      <c r="D126" s="112"/>
      <c r="E126" s="168"/>
      <c r="F126" s="102"/>
      <c r="G126" s="99"/>
      <c r="I126" s="1"/>
      <c r="J126" s="1"/>
      <c r="K126" s="1"/>
    </row>
    <row r="127" spans="2:11" s="2" customFormat="1" x14ac:dyDescent="0.2">
      <c r="B127" s="192" t="s">
        <v>183</v>
      </c>
      <c r="C127" s="172" t="s">
        <v>176</v>
      </c>
      <c r="D127" s="112"/>
      <c r="E127" s="168"/>
      <c r="F127" s="102"/>
      <c r="G127" s="99"/>
      <c r="I127" s="1"/>
      <c r="J127" s="1"/>
      <c r="K127" s="1"/>
    </row>
    <row r="128" spans="2:11" s="2" customFormat="1" x14ac:dyDescent="0.2">
      <c r="B128" s="192"/>
      <c r="C128" s="111" t="s">
        <v>282</v>
      </c>
      <c r="D128" s="112" t="s">
        <v>40</v>
      </c>
      <c r="E128" s="168">
        <v>4</v>
      </c>
      <c r="F128" s="98"/>
      <c r="G128" s="99">
        <f t="shared" si="3"/>
        <v>0</v>
      </c>
      <c r="I128" s="1"/>
      <c r="J128" s="1"/>
      <c r="K128" s="1"/>
    </row>
    <row r="129" spans="2:11" s="2" customFormat="1" x14ac:dyDescent="0.2">
      <c r="B129" s="192"/>
      <c r="C129" s="111" t="s">
        <v>281</v>
      </c>
      <c r="D129" s="112" t="s">
        <v>40</v>
      </c>
      <c r="E129" s="168">
        <v>3</v>
      </c>
      <c r="F129" s="98"/>
      <c r="G129" s="99">
        <f t="shared" si="3"/>
        <v>0</v>
      </c>
      <c r="I129" s="1"/>
      <c r="J129" s="1"/>
      <c r="K129" s="1"/>
    </row>
    <row r="130" spans="2:11" ht="20.25" customHeight="1" thickBot="1" x14ac:dyDescent="0.25">
      <c r="B130" s="208"/>
      <c r="C130" s="166"/>
      <c r="D130" s="167"/>
      <c r="E130" s="168"/>
      <c r="F130" s="129"/>
      <c r="G130" s="99"/>
    </row>
    <row r="131" spans="2:11" ht="17" thickBot="1" x14ac:dyDescent="0.25">
      <c r="B131" s="273" t="s">
        <v>409</v>
      </c>
      <c r="C131" s="274" t="s">
        <v>70</v>
      </c>
      <c r="D131" s="274"/>
      <c r="E131" s="274"/>
      <c r="F131" s="275"/>
      <c r="G131" s="110">
        <f>SUM(G112:G130)</f>
        <v>0</v>
      </c>
    </row>
    <row r="132" spans="2:11" x14ac:dyDescent="0.2">
      <c r="C132" s="1"/>
      <c r="D132" s="1"/>
      <c r="E132" s="10"/>
      <c r="F132" s="11"/>
      <c r="G132" s="11"/>
    </row>
  </sheetData>
  <mergeCells count="22">
    <mergeCell ref="B65:F65"/>
    <mergeCell ref="B131:F131"/>
    <mergeCell ref="B2:G2"/>
    <mergeCell ref="B4:G4"/>
    <mergeCell ref="B5:G5"/>
    <mergeCell ref="B7:G7"/>
    <mergeCell ref="B9:G9"/>
    <mergeCell ref="C109:G109"/>
    <mergeCell ref="C10:E10"/>
    <mergeCell ref="C11:E11"/>
    <mergeCell ref="C12:E12"/>
    <mergeCell ref="C13:E13"/>
    <mergeCell ref="C14:E14"/>
    <mergeCell ref="C19:G19"/>
    <mergeCell ref="B26:G26"/>
    <mergeCell ref="C27:G27"/>
    <mergeCell ref="B37:G37"/>
    <mergeCell ref="C38:G38"/>
    <mergeCell ref="B15:E15"/>
    <mergeCell ref="B18:G18"/>
    <mergeCell ref="B25:F25"/>
    <mergeCell ref="B36:F36"/>
  </mergeCells>
  <printOptions horizontalCentered="1"/>
  <pageMargins left="0.70866141732283472" right="0.70866141732283472" top="0.74803149606299213" bottom="0.74803149606299213" header="0.31496062992125984" footer="0.31496062992125984"/>
  <pageSetup paperSize="9" scale="75" orientation="portrait" r:id="rId1"/>
  <rowBreaks count="2" manualBreakCount="2">
    <brk id="48" max="7" man="1"/>
    <brk id="132"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91"/>
  <sheetViews>
    <sheetView showGridLines="0" view="pageBreakPreview" zoomScale="120" zoomScaleNormal="100" zoomScaleSheetLayoutView="120" workbookViewId="0">
      <selection activeCell="J37" sqref="J37"/>
    </sheetView>
  </sheetViews>
  <sheetFormatPr baseColWidth="10" defaultColWidth="11.5" defaultRowHeight="16" x14ac:dyDescent="0.2"/>
  <cols>
    <col min="1" max="1" width="1.83203125" style="1" customWidth="1"/>
    <col min="2" max="2" width="5.83203125" style="36" customWidth="1"/>
    <col min="3" max="3" width="40.83203125" style="25" customWidth="1"/>
    <col min="4" max="4" width="7.83203125" style="25" customWidth="1"/>
    <col min="5" max="5" width="10.83203125" style="26" customWidth="1"/>
    <col min="6" max="6" width="15.83203125" style="27" customWidth="1"/>
    <col min="7" max="7" width="22.83203125" style="28" customWidth="1"/>
    <col min="8" max="8" width="1.83203125" style="1" customWidth="1"/>
    <col min="9" max="9" width="18" style="1" bestFit="1" customWidth="1"/>
    <col min="10" max="10" width="23.5" style="2" customWidth="1"/>
    <col min="11" max="11" width="23" style="1" customWidth="1"/>
    <col min="12" max="12" width="14.6640625" style="1" bestFit="1" customWidth="1"/>
    <col min="13" max="13" width="12.1640625" style="1" bestFit="1" customWidth="1"/>
    <col min="14" max="16384" width="11.5" style="1"/>
  </cols>
  <sheetData>
    <row r="1" spans="2:10" ht="10" customHeight="1" x14ac:dyDescent="0.2"/>
    <row r="2" spans="2:10" ht="30.75" customHeight="1" x14ac:dyDescent="0.2">
      <c r="B2" s="240" t="s">
        <v>386</v>
      </c>
      <c r="C2" s="241"/>
      <c r="D2" s="241"/>
      <c r="E2" s="241"/>
      <c r="F2" s="241"/>
      <c r="G2" s="242"/>
    </row>
    <row r="3" spans="2:10" ht="11.25" customHeight="1" x14ac:dyDescent="0.2">
      <c r="B3" s="44"/>
      <c r="C3" s="45"/>
      <c r="D3" s="45"/>
      <c r="E3" s="45"/>
      <c r="F3" s="45"/>
      <c r="G3" s="46"/>
    </row>
    <row r="4" spans="2:10" ht="24.75" customHeight="1" x14ac:dyDescent="0.2">
      <c r="B4" s="243" t="s">
        <v>387</v>
      </c>
      <c r="C4" s="244"/>
      <c r="D4" s="244"/>
      <c r="E4" s="244"/>
      <c r="F4" s="244"/>
      <c r="G4" s="245"/>
    </row>
    <row r="5" spans="2:10" ht="24.75" customHeight="1" x14ac:dyDescent="0.2">
      <c r="B5" s="246"/>
      <c r="C5" s="247"/>
      <c r="D5" s="247"/>
      <c r="E5" s="247"/>
      <c r="F5" s="247"/>
      <c r="G5" s="248"/>
    </row>
    <row r="6" spans="2:10" ht="10" customHeight="1" x14ac:dyDescent="0.2">
      <c r="B6" s="35"/>
      <c r="C6" s="30"/>
      <c r="D6" s="31"/>
      <c r="E6" s="32"/>
      <c r="F6" s="33"/>
      <c r="G6" s="34"/>
    </row>
    <row r="7" spans="2:10" ht="35" customHeight="1" x14ac:dyDescent="0.2">
      <c r="B7" s="259" t="s">
        <v>418</v>
      </c>
      <c r="C7" s="259"/>
      <c r="D7" s="259"/>
      <c r="E7" s="259"/>
      <c r="F7" s="259"/>
      <c r="G7" s="259"/>
    </row>
    <row r="8" spans="2:10" ht="10" customHeight="1" x14ac:dyDescent="0.2">
      <c r="B8" s="37"/>
      <c r="C8" s="37"/>
      <c r="D8" s="37"/>
      <c r="E8" s="37"/>
      <c r="F8" s="37"/>
      <c r="G8" s="37"/>
    </row>
    <row r="9" spans="2:10" s="3" customFormat="1" ht="25.5" customHeight="1" x14ac:dyDescent="0.2">
      <c r="B9" s="250" t="s">
        <v>392</v>
      </c>
      <c r="C9" s="251"/>
      <c r="D9" s="251"/>
      <c r="E9" s="251"/>
      <c r="F9" s="251"/>
      <c r="G9" s="252"/>
      <c r="J9" s="40"/>
    </row>
    <row r="10" spans="2:10" s="5" customFormat="1" ht="15.75" customHeight="1" x14ac:dyDescent="0.2">
      <c r="B10" s="78" t="s">
        <v>0</v>
      </c>
      <c r="C10" s="261" t="s">
        <v>403</v>
      </c>
      <c r="D10" s="261"/>
      <c r="E10" s="261"/>
      <c r="F10" s="79" t="s">
        <v>2</v>
      </c>
      <c r="G10" s="80" t="s">
        <v>3</v>
      </c>
      <c r="J10" s="6"/>
    </row>
    <row r="11" spans="2:10" ht="24" customHeight="1" x14ac:dyDescent="0.2">
      <c r="B11" s="81" t="s">
        <v>46</v>
      </c>
      <c r="C11" s="262" t="str">
        <f>C17</f>
        <v xml:space="preserve">SECOND ŒUVRE </v>
      </c>
      <c r="D11" s="262"/>
      <c r="E11" s="262"/>
      <c r="F11" s="82" t="e">
        <f>G11/G13</f>
        <v>#DIV/0!</v>
      </c>
      <c r="G11" s="83">
        <f>G40</f>
        <v>0</v>
      </c>
    </row>
    <row r="12" spans="2:10" ht="24" customHeight="1" thickBot="1" x14ac:dyDescent="0.25">
      <c r="B12" s="81" t="s">
        <v>59</v>
      </c>
      <c r="C12" s="262" t="str">
        <f>C42</f>
        <v>LOTS TECHNIQUES</v>
      </c>
      <c r="D12" s="262"/>
      <c r="E12" s="262"/>
      <c r="F12" s="82" t="e">
        <f>G12/G13</f>
        <v>#DIV/0!</v>
      </c>
      <c r="G12" s="83">
        <f>G90</f>
        <v>0</v>
      </c>
    </row>
    <row r="13" spans="2:10" ht="19" thickBot="1" x14ac:dyDescent="0.25">
      <c r="B13" s="263"/>
      <c r="C13" s="264" t="s">
        <v>4</v>
      </c>
      <c r="D13" s="264"/>
      <c r="E13" s="265"/>
      <c r="F13" s="84" t="e">
        <f>SUM(F11:F12)</f>
        <v>#DIV/0!</v>
      </c>
      <c r="G13" s="85">
        <f>SUM(G11:G12)</f>
        <v>0</v>
      </c>
    </row>
    <row r="14" spans="2:10" s="7" customFormat="1" ht="10" customHeight="1" x14ac:dyDescent="0.2">
      <c r="B14" s="35"/>
      <c r="C14" s="30"/>
      <c r="D14" s="31"/>
      <c r="E14" s="32"/>
      <c r="F14" s="33"/>
      <c r="G14" s="34"/>
      <c r="J14" s="8"/>
    </row>
    <row r="15" spans="2:10" s="5" customFormat="1" ht="19.5" customHeight="1" x14ac:dyDescent="0.2">
      <c r="B15" s="51" t="s">
        <v>5</v>
      </c>
      <c r="C15" s="52" t="s">
        <v>6</v>
      </c>
      <c r="D15" s="52" t="s">
        <v>7</v>
      </c>
      <c r="E15" s="86" t="s">
        <v>8</v>
      </c>
      <c r="F15" s="87" t="s">
        <v>9</v>
      </c>
      <c r="G15" s="54" t="s">
        <v>3</v>
      </c>
      <c r="J15" s="6"/>
    </row>
    <row r="16" spans="2:10" s="5" customFormat="1" ht="10" customHeight="1" thickBot="1" x14ac:dyDescent="0.25">
      <c r="B16" s="266"/>
      <c r="C16" s="266"/>
      <c r="D16" s="266"/>
      <c r="E16" s="266"/>
      <c r="F16" s="266"/>
      <c r="G16" s="266"/>
      <c r="J16" s="6"/>
    </row>
    <row r="17" spans="2:10" ht="17" customHeight="1" thickBot="1" x14ac:dyDescent="0.25">
      <c r="B17" s="88" t="s">
        <v>46</v>
      </c>
      <c r="C17" s="267" t="s">
        <v>47</v>
      </c>
      <c r="D17" s="268"/>
      <c r="E17" s="268"/>
      <c r="F17" s="268"/>
      <c r="G17" s="269">
        <f>ROUND(E17*F17,0)</f>
        <v>0</v>
      </c>
    </row>
    <row r="18" spans="2:10" s="3" customFormat="1" ht="12" customHeight="1" x14ac:dyDescent="0.2">
      <c r="B18" s="217"/>
      <c r="C18" s="218"/>
      <c r="D18" s="124"/>
      <c r="E18" s="219"/>
      <c r="F18" s="126"/>
      <c r="G18" s="93"/>
      <c r="J18" s="4"/>
    </row>
    <row r="19" spans="2:10" ht="17" x14ac:dyDescent="0.2">
      <c r="B19" s="189" t="s">
        <v>227</v>
      </c>
      <c r="C19" s="115" t="s">
        <v>298</v>
      </c>
      <c r="D19" s="96"/>
      <c r="E19" s="97"/>
      <c r="F19" s="102"/>
      <c r="G19" s="99"/>
    </row>
    <row r="20" spans="2:10" x14ac:dyDescent="0.2">
      <c r="B20" s="194" t="s">
        <v>235</v>
      </c>
      <c r="C20" s="122" t="s">
        <v>368</v>
      </c>
      <c r="D20" s="96"/>
      <c r="E20" s="97"/>
      <c r="F20" s="102"/>
      <c r="G20" s="99"/>
      <c r="I20" s="43"/>
    </row>
    <row r="21" spans="2:10" x14ac:dyDescent="0.2">
      <c r="B21" s="100" t="s">
        <v>371</v>
      </c>
      <c r="C21" s="95" t="s">
        <v>299</v>
      </c>
      <c r="D21" s="96"/>
      <c r="E21" s="97"/>
      <c r="F21" s="102"/>
      <c r="G21" s="99"/>
    </row>
    <row r="22" spans="2:10" x14ac:dyDescent="0.2">
      <c r="B22" s="194"/>
      <c r="C22" s="95" t="s">
        <v>420</v>
      </c>
      <c r="D22" s="96" t="s">
        <v>40</v>
      </c>
      <c r="E22" s="97">
        <v>4</v>
      </c>
      <c r="F22" s="98"/>
      <c r="G22" s="99">
        <f>+E22*F22</f>
        <v>0</v>
      </c>
    </row>
    <row r="23" spans="2:10" x14ac:dyDescent="0.2">
      <c r="B23" s="100"/>
      <c r="C23" s="95"/>
      <c r="D23" s="96"/>
      <c r="E23" s="97"/>
      <c r="F23" s="102"/>
      <c r="G23" s="99"/>
      <c r="J23" s="1"/>
    </row>
    <row r="24" spans="2:10" ht="17" x14ac:dyDescent="0.2">
      <c r="B24" s="189" t="s">
        <v>357</v>
      </c>
      <c r="C24" s="115" t="s">
        <v>51</v>
      </c>
      <c r="D24" s="96"/>
      <c r="E24" s="97"/>
      <c r="F24" s="102"/>
      <c r="G24" s="99"/>
    </row>
    <row r="25" spans="2:10" x14ac:dyDescent="0.2">
      <c r="B25" s="194" t="s">
        <v>358</v>
      </c>
      <c r="C25" s="122" t="s">
        <v>52</v>
      </c>
      <c r="D25" s="96"/>
      <c r="E25" s="97"/>
      <c r="F25" s="102"/>
      <c r="G25" s="99"/>
    </row>
    <row r="26" spans="2:10" ht="18.75" customHeight="1" x14ac:dyDescent="0.2">
      <c r="B26" s="100" t="s">
        <v>359</v>
      </c>
      <c r="C26" s="101" t="s">
        <v>207</v>
      </c>
      <c r="D26" s="132"/>
      <c r="E26" s="97"/>
      <c r="F26" s="102"/>
      <c r="G26" s="99"/>
    </row>
    <row r="27" spans="2:10" ht="42" x14ac:dyDescent="0.2">
      <c r="B27" s="100"/>
      <c r="C27" s="95" t="s">
        <v>53</v>
      </c>
      <c r="D27" s="96" t="s">
        <v>28</v>
      </c>
      <c r="E27" s="113">
        <v>83.5</v>
      </c>
      <c r="F27" s="98"/>
      <c r="G27" s="99">
        <f t="shared" ref="G27:G38" si="0">+E27*F27</f>
        <v>0</v>
      </c>
      <c r="J27" s="1"/>
    </row>
    <row r="28" spans="2:10" ht="12" customHeight="1" x14ac:dyDescent="0.2">
      <c r="B28" s="100"/>
      <c r="C28" s="95"/>
      <c r="D28" s="96"/>
      <c r="E28" s="113"/>
      <c r="F28" s="102"/>
      <c r="G28" s="99"/>
    </row>
    <row r="29" spans="2:10" ht="11.25" customHeight="1" x14ac:dyDescent="0.2">
      <c r="B29" s="100"/>
      <c r="C29" s="101"/>
      <c r="D29" s="96"/>
      <c r="E29" s="113"/>
      <c r="F29" s="102"/>
      <c r="G29" s="99"/>
    </row>
    <row r="30" spans="2:10" ht="28" x14ac:dyDescent="0.2">
      <c r="B30" s="100" t="s">
        <v>360</v>
      </c>
      <c r="C30" s="101" t="s">
        <v>219</v>
      </c>
      <c r="D30" s="96"/>
      <c r="E30" s="113"/>
      <c r="F30" s="102"/>
      <c r="G30" s="99"/>
    </row>
    <row r="31" spans="2:10" ht="27" customHeight="1" x14ac:dyDescent="0.2">
      <c r="B31" s="100"/>
      <c r="C31" s="101" t="s">
        <v>55</v>
      </c>
      <c r="D31" s="96" t="s">
        <v>28</v>
      </c>
      <c r="E31" s="113">
        <v>15</v>
      </c>
      <c r="F31" s="98"/>
      <c r="G31" s="99">
        <f t="shared" si="0"/>
        <v>0</v>
      </c>
      <c r="I31" s="10"/>
    </row>
    <row r="32" spans="2:10" x14ac:dyDescent="0.2">
      <c r="B32" s="238"/>
      <c r="C32" s="95"/>
      <c r="D32" s="96"/>
      <c r="E32" s="113"/>
      <c r="F32" s="102"/>
      <c r="G32" s="99"/>
    </row>
    <row r="33" spans="2:12" x14ac:dyDescent="0.2">
      <c r="B33" s="238" t="s">
        <v>332</v>
      </c>
      <c r="C33" s="122" t="s">
        <v>54</v>
      </c>
      <c r="D33" s="96"/>
      <c r="E33" s="97"/>
      <c r="F33" s="102"/>
      <c r="G33" s="99"/>
      <c r="J33" s="29"/>
      <c r="K33" s="20"/>
    </row>
    <row r="34" spans="2:12" ht="42" x14ac:dyDescent="0.2">
      <c r="B34" s="239" t="s">
        <v>333</v>
      </c>
      <c r="C34" s="95" t="s">
        <v>136</v>
      </c>
      <c r="D34" s="96"/>
      <c r="E34" s="97"/>
      <c r="F34" s="102"/>
      <c r="G34" s="99"/>
      <c r="K34" s="18"/>
    </row>
    <row r="35" spans="2:12" ht="28" x14ac:dyDescent="0.2">
      <c r="B35" s="239"/>
      <c r="C35" s="95" t="s">
        <v>55</v>
      </c>
      <c r="D35" s="96" t="s">
        <v>28</v>
      </c>
      <c r="E35" s="113">
        <v>39</v>
      </c>
      <c r="F35" s="98"/>
      <c r="G35" s="99">
        <f t="shared" si="0"/>
        <v>0</v>
      </c>
      <c r="I35" s="42"/>
      <c r="J35" s="1"/>
      <c r="K35" s="42"/>
      <c r="L35" s="42"/>
    </row>
    <row r="36" spans="2:12" x14ac:dyDescent="0.2">
      <c r="B36" s="100"/>
      <c r="C36" s="95"/>
      <c r="D36" s="96"/>
      <c r="E36" s="97"/>
      <c r="F36" s="102"/>
      <c r="G36" s="99"/>
      <c r="I36" s="9"/>
    </row>
    <row r="37" spans="2:12" x14ac:dyDescent="0.2">
      <c r="B37" s="100" t="s">
        <v>334</v>
      </c>
      <c r="C37" s="95" t="s">
        <v>56</v>
      </c>
      <c r="D37" s="96"/>
      <c r="E37" s="97"/>
      <c r="F37" s="102"/>
      <c r="G37" s="99"/>
      <c r="K37" s="16"/>
    </row>
    <row r="38" spans="2:12" ht="42" x14ac:dyDescent="0.2">
      <c r="B38" s="100"/>
      <c r="C38" s="95" t="s">
        <v>57</v>
      </c>
      <c r="D38" s="96" t="s">
        <v>28</v>
      </c>
      <c r="E38" s="97">
        <v>6</v>
      </c>
      <c r="F38" s="98"/>
      <c r="G38" s="99">
        <f t="shared" si="0"/>
        <v>0</v>
      </c>
      <c r="J38" s="14"/>
      <c r="K38" s="38"/>
    </row>
    <row r="39" spans="2:12" ht="17" thickBot="1" x14ac:dyDescent="0.25">
      <c r="B39" s="100"/>
      <c r="C39" s="95"/>
      <c r="D39" s="96"/>
      <c r="E39" s="97"/>
      <c r="F39" s="102"/>
      <c r="G39" s="99"/>
      <c r="K39" s="38"/>
    </row>
    <row r="40" spans="2:12" ht="17" thickBot="1" x14ac:dyDescent="0.25">
      <c r="B40" s="273" t="s">
        <v>408</v>
      </c>
      <c r="C40" s="274" t="s">
        <v>70</v>
      </c>
      <c r="D40" s="274"/>
      <c r="E40" s="274"/>
      <c r="F40" s="275"/>
      <c r="G40" s="110">
        <f>SUM(G18:G39)</f>
        <v>0</v>
      </c>
    </row>
    <row r="41" spans="2:12" s="5" customFormat="1" ht="10" customHeight="1" thickBot="1" x14ac:dyDescent="0.25">
      <c r="B41" s="266"/>
      <c r="C41" s="266"/>
      <c r="D41" s="266"/>
      <c r="E41" s="266"/>
      <c r="F41" s="266"/>
      <c r="G41" s="266"/>
      <c r="J41" s="6"/>
    </row>
    <row r="42" spans="2:12" ht="17" customHeight="1" thickBot="1" x14ac:dyDescent="0.25">
      <c r="B42" s="88" t="s">
        <v>59</v>
      </c>
      <c r="C42" s="267" t="s">
        <v>60</v>
      </c>
      <c r="D42" s="268"/>
      <c r="E42" s="268"/>
      <c r="F42" s="268"/>
      <c r="G42" s="269">
        <f>ROUND(E42*F42,0)</f>
        <v>0</v>
      </c>
      <c r="K42" s="19"/>
    </row>
    <row r="43" spans="2:12" ht="12.75" customHeight="1" x14ac:dyDescent="0.2">
      <c r="B43" s="200"/>
      <c r="C43" s="201"/>
      <c r="D43" s="202"/>
      <c r="E43" s="203"/>
      <c r="F43" s="204"/>
      <c r="G43" s="205"/>
      <c r="K43" s="19"/>
    </row>
    <row r="44" spans="2:12" x14ac:dyDescent="0.2">
      <c r="B44" s="224" t="s">
        <v>61</v>
      </c>
      <c r="C44" s="225" t="s">
        <v>65</v>
      </c>
      <c r="D44" s="226"/>
      <c r="E44" s="227"/>
      <c r="F44" s="228"/>
      <c r="G44" s="229"/>
      <c r="K44" s="19"/>
    </row>
    <row r="45" spans="2:12" x14ac:dyDescent="0.2">
      <c r="B45" s="194" t="s">
        <v>337</v>
      </c>
      <c r="C45" s="104" t="s">
        <v>139</v>
      </c>
      <c r="D45" s="96"/>
      <c r="E45" s="162"/>
      <c r="F45" s="102"/>
      <c r="G45" s="99"/>
    </row>
    <row r="46" spans="2:12" ht="28" x14ac:dyDescent="0.2">
      <c r="B46" s="161"/>
      <c r="C46" s="101" t="s">
        <v>140</v>
      </c>
      <c r="D46" s="96"/>
      <c r="E46" s="162"/>
      <c r="F46" s="102"/>
      <c r="G46" s="99"/>
    </row>
    <row r="47" spans="2:12" x14ac:dyDescent="0.2">
      <c r="B47" s="194"/>
      <c r="C47" s="163" t="s">
        <v>138</v>
      </c>
      <c r="D47" s="96" t="s">
        <v>34</v>
      </c>
      <c r="E47" s="97">
        <v>4.3</v>
      </c>
      <c r="F47" s="98"/>
      <c r="G47" s="99">
        <f>+E47*F47</f>
        <v>0</v>
      </c>
    </row>
    <row r="48" spans="2:12" x14ac:dyDescent="0.2">
      <c r="B48" s="206"/>
      <c r="C48" s="163" t="s">
        <v>137</v>
      </c>
      <c r="D48" s="96" t="s">
        <v>34</v>
      </c>
      <c r="E48" s="97">
        <v>5</v>
      </c>
      <c r="F48" s="98"/>
      <c r="G48" s="99">
        <f t="shared" ref="G48:G88" si="1">+E48*F48</f>
        <v>0</v>
      </c>
    </row>
    <row r="49" spans="2:11" x14ac:dyDescent="0.2">
      <c r="B49" s="206"/>
      <c r="C49" s="163" t="s">
        <v>279</v>
      </c>
      <c r="D49" s="96" t="s">
        <v>34</v>
      </c>
      <c r="E49" s="97">
        <v>25.3</v>
      </c>
      <c r="F49" s="98"/>
      <c r="G49" s="99">
        <f t="shared" si="1"/>
        <v>0</v>
      </c>
    </row>
    <row r="50" spans="2:11" x14ac:dyDescent="0.2">
      <c r="B50" s="100"/>
      <c r="C50" s="101"/>
      <c r="D50" s="96"/>
      <c r="E50" s="97"/>
      <c r="F50" s="102"/>
      <c r="G50" s="99"/>
    </row>
    <row r="51" spans="2:11" x14ac:dyDescent="0.2">
      <c r="B51" s="161" t="s">
        <v>62</v>
      </c>
      <c r="C51" s="120" t="s">
        <v>231</v>
      </c>
      <c r="D51" s="96"/>
      <c r="E51" s="97"/>
      <c r="F51" s="102"/>
      <c r="G51" s="99"/>
    </row>
    <row r="52" spans="2:11" ht="84" x14ac:dyDescent="0.2">
      <c r="B52" s="100" t="s">
        <v>141</v>
      </c>
      <c r="C52" s="101" t="s">
        <v>434</v>
      </c>
      <c r="D52" s="96" t="s">
        <v>27</v>
      </c>
      <c r="E52" s="97">
        <v>1</v>
      </c>
      <c r="F52" s="98"/>
      <c r="G52" s="99">
        <f t="shared" si="1"/>
        <v>0</v>
      </c>
    </row>
    <row r="53" spans="2:11" ht="15.75" customHeight="1" x14ac:dyDescent="0.2">
      <c r="B53" s="206"/>
      <c r="C53" s="163" t="s">
        <v>142</v>
      </c>
      <c r="D53" s="96" t="s">
        <v>34</v>
      </c>
      <c r="E53" s="97">
        <v>3</v>
      </c>
      <c r="F53" s="98"/>
      <c r="G53" s="99">
        <f t="shared" si="1"/>
        <v>0</v>
      </c>
    </row>
    <row r="54" spans="2:11" x14ac:dyDescent="0.2">
      <c r="B54" s="206"/>
      <c r="C54" s="163" t="s">
        <v>143</v>
      </c>
      <c r="D54" s="96" t="s">
        <v>34</v>
      </c>
      <c r="E54" s="97">
        <v>8.6</v>
      </c>
      <c r="F54" s="98"/>
      <c r="G54" s="99">
        <f t="shared" si="1"/>
        <v>0</v>
      </c>
    </row>
    <row r="55" spans="2:11" x14ac:dyDescent="0.2">
      <c r="B55" s="206"/>
      <c r="C55" s="163" t="s">
        <v>247</v>
      </c>
      <c r="D55" s="96" t="s">
        <v>34</v>
      </c>
      <c r="E55" s="97">
        <v>1.8</v>
      </c>
      <c r="F55" s="98"/>
      <c r="G55" s="99">
        <f t="shared" si="1"/>
        <v>0</v>
      </c>
      <c r="K55" s="18"/>
    </row>
    <row r="56" spans="2:11" x14ac:dyDescent="0.2">
      <c r="B56" s="100"/>
      <c r="C56" s="101"/>
      <c r="D56" s="96"/>
      <c r="E56" s="97"/>
      <c r="F56" s="102"/>
      <c r="G56" s="99"/>
    </row>
    <row r="57" spans="2:11" x14ac:dyDescent="0.2">
      <c r="B57" s="161" t="s">
        <v>157</v>
      </c>
      <c r="C57" s="120" t="s">
        <v>66</v>
      </c>
      <c r="D57" s="96"/>
      <c r="E57" s="97"/>
      <c r="F57" s="102"/>
      <c r="G57" s="99"/>
    </row>
    <row r="58" spans="2:11" ht="42" x14ac:dyDescent="0.2">
      <c r="B58" s="194" t="s">
        <v>159</v>
      </c>
      <c r="C58" s="122" t="s">
        <v>361</v>
      </c>
      <c r="D58" s="96"/>
      <c r="E58" s="97"/>
      <c r="F58" s="102"/>
      <c r="G58" s="99"/>
    </row>
    <row r="59" spans="2:11" ht="42" x14ac:dyDescent="0.2">
      <c r="B59" s="100"/>
      <c r="C59" s="95" t="s">
        <v>419</v>
      </c>
      <c r="D59" s="96" t="s">
        <v>40</v>
      </c>
      <c r="E59" s="97">
        <v>2</v>
      </c>
      <c r="F59" s="98"/>
      <c r="G59" s="99">
        <f t="shared" si="1"/>
        <v>0</v>
      </c>
    </row>
    <row r="60" spans="2:11" x14ac:dyDescent="0.2">
      <c r="B60" s="100"/>
      <c r="C60" s="95"/>
      <c r="D60" s="96"/>
      <c r="E60" s="97"/>
      <c r="F60" s="102"/>
      <c r="G60" s="99"/>
    </row>
    <row r="61" spans="2:11" x14ac:dyDescent="0.2">
      <c r="B61" s="194" t="s">
        <v>222</v>
      </c>
      <c r="C61" s="104" t="s">
        <v>238</v>
      </c>
      <c r="D61" s="96"/>
      <c r="E61" s="97"/>
      <c r="F61" s="102"/>
      <c r="G61" s="99"/>
    </row>
    <row r="62" spans="2:11" ht="56" x14ac:dyDescent="0.2">
      <c r="B62" s="100" t="s">
        <v>362</v>
      </c>
      <c r="C62" s="101" t="s">
        <v>239</v>
      </c>
      <c r="D62" s="96" t="s">
        <v>40</v>
      </c>
      <c r="E62" s="97">
        <v>2</v>
      </c>
      <c r="F62" s="98"/>
      <c r="G62" s="99">
        <f t="shared" si="1"/>
        <v>0</v>
      </c>
    </row>
    <row r="63" spans="2:11" x14ac:dyDescent="0.2">
      <c r="B63" s="100"/>
      <c r="C63" s="101"/>
      <c r="D63" s="96"/>
      <c r="E63" s="97"/>
      <c r="F63" s="102"/>
      <c r="G63" s="99"/>
    </row>
    <row r="64" spans="2:11" x14ac:dyDescent="0.2">
      <c r="B64" s="194" t="s">
        <v>237</v>
      </c>
      <c r="C64" s="104" t="s">
        <v>223</v>
      </c>
      <c r="D64" s="96"/>
      <c r="E64" s="97"/>
      <c r="F64" s="102"/>
      <c r="G64" s="99"/>
    </row>
    <row r="65" spans="2:13" x14ac:dyDescent="0.2">
      <c r="B65" s="194" t="s">
        <v>363</v>
      </c>
      <c r="C65" s="104" t="s">
        <v>148</v>
      </c>
      <c r="D65" s="96"/>
      <c r="E65" s="97"/>
      <c r="F65" s="102"/>
      <c r="G65" s="99"/>
    </row>
    <row r="66" spans="2:13" x14ac:dyDescent="0.2">
      <c r="B66" s="100"/>
      <c r="C66" s="101" t="s">
        <v>149</v>
      </c>
      <c r="D66" s="96" t="s">
        <v>40</v>
      </c>
      <c r="E66" s="97">
        <v>4</v>
      </c>
      <c r="F66" s="98"/>
      <c r="G66" s="99">
        <f t="shared" si="1"/>
        <v>0</v>
      </c>
    </row>
    <row r="67" spans="2:13" x14ac:dyDescent="0.2">
      <c r="B67" s="100"/>
      <c r="C67" s="101"/>
      <c r="D67" s="96"/>
      <c r="E67" s="97"/>
      <c r="F67" s="102"/>
      <c r="G67" s="99"/>
    </row>
    <row r="68" spans="2:13" x14ac:dyDescent="0.2">
      <c r="B68" s="161" t="s">
        <v>161</v>
      </c>
      <c r="C68" s="120" t="s">
        <v>150</v>
      </c>
      <c r="D68" s="96"/>
      <c r="E68" s="97"/>
      <c r="F68" s="102"/>
      <c r="G68" s="99"/>
    </row>
    <row r="69" spans="2:13" x14ac:dyDescent="0.2">
      <c r="B69" s="100" t="s">
        <v>162</v>
      </c>
      <c r="C69" s="101" t="s">
        <v>151</v>
      </c>
      <c r="D69" s="96" t="s">
        <v>40</v>
      </c>
      <c r="E69" s="97">
        <v>2</v>
      </c>
      <c r="F69" s="98"/>
      <c r="G69" s="99">
        <f t="shared" si="1"/>
        <v>0</v>
      </c>
    </row>
    <row r="70" spans="2:13" x14ac:dyDescent="0.2">
      <c r="B70" s="100" t="s">
        <v>339</v>
      </c>
      <c r="C70" s="101" t="s">
        <v>340</v>
      </c>
      <c r="D70" s="96" t="s">
        <v>40</v>
      </c>
      <c r="E70" s="97">
        <v>2</v>
      </c>
      <c r="F70" s="98"/>
      <c r="G70" s="99">
        <f t="shared" si="1"/>
        <v>0</v>
      </c>
    </row>
    <row r="71" spans="2:13" x14ac:dyDescent="0.2">
      <c r="B71" s="100"/>
      <c r="C71" s="101"/>
      <c r="D71" s="96"/>
      <c r="E71" s="97"/>
      <c r="F71" s="102"/>
      <c r="G71" s="99"/>
    </row>
    <row r="72" spans="2:13" x14ac:dyDescent="0.2">
      <c r="B72" s="224" t="s">
        <v>67</v>
      </c>
      <c r="C72" s="225" t="s">
        <v>68</v>
      </c>
      <c r="D72" s="226"/>
      <c r="E72" s="227"/>
      <c r="F72" s="228"/>
      <c r="G72" s="229"/>
    </row>
    <row r="73" spans="2:13" ht="12" customHeight="1" x14ac:dyDescent="0.2">
      <c r="B73" s="209"/>
      <c r="C73" s="171"/>
      <c r="D73" s="167"/>
      <c r="E73" s="168"/>
      <c r="F73" s="102"/>
      <c r="G73" s="99"/>
    </row>
    <row r="74" spans="2:13" x14ac:dyDescent="0.2">
      <c r="B74" s="192" t="s">
        <v>180</v>
      </c>
      <c r="C74" s="172" t="s">
        <v>351</v>
      </c>
      <c r="D74" s="173"/>
      <c r="E74" s="168"/>
      <c r="F74" s="102"/>
      <c r="G74" s="99"/>
    </row>
    <row r="75" spans="2:13" x14ac:dyDescent="0.2">
      <c r="B75" s="190" t="s">
        <v>373</v>
      </c>
      <c r="C75" s="111" t="s">
        <v>352</v>
      </c>
      <c r="D75" s="112" t="s">
        <v>40</v>
      </c>
      <c r="E75" s="168">
        <v>1</v>
      </c>
      <c r="F75" s="98"/>
      <c r="G75" s="99">
        <f t="shared" si="1"/>
        <v>0</v>
      </c>
    </row>
    <row r="76" spans="2:13" ht="12" customHeight="1" x14ac:dyDescent="0.2">
      <c r="B76" s="209"/>
      <c r="C76" s="171"/>
      <c r="D76" s="167"/>
      <c r="E76" s="168"/>
      <c r="F76" s="102"/>
      <c r="G76" s="99"/>
    </row>
    <row r="77" spans="2:13" s="2" customFormat="1" x14ac:dyDescent="0.2">
      <c r="B77" s="192" t="s">
        <v>182</v>
      </c>
      <c r="C77" s="172" t="s">
        <v>168</v>
      </c>
      <c r="D77" s="173"/>
      <c r="E77" s="168"/>
      <c r="F77" s="102"/>
      <c r="G77" s="99"/>
      <c r="H77" s="1"/>
      <c r="I77" s="1"/>
      <c r="K77" s="1"/>
      <c r="L77" s="1"/>
      <c r="M77" s="1"/>
    </row>
    <row r="78" spans="2:13" s="2" customFormat="1" x14ac:dyDescent="0.2">
      <c r="B78" s="190" t="s">
        <v>188</v>
      </c>
      <c r="C78" s="111" t="s">
        <v>169</v>
      </c>
      <c r="D78" s="112"/>
      <c r="E78" s="168"/>
      <c r="F78" s="102"/>
      <c r="G78" s="99"/>
      <c r="H78" s="1"/>
      <c r="I78" s="1"/>
      <c r="K78" s="1"/>
      <c r="L78" s="1"/>
      <c r="M78" s="1"/>
    </row>
    <row r="79" spans="2:13" s="2" customFormat="1" x14ac:dyDescent="0.2">
      <c r="B79" s="190"/>
      <c r="C79" s="111" t="s">
        <v>170</v>
      </c>
      <c r="D79" s="112" t="s">
        <v>34</v>
      </c>
      <c r="E79" s="174">
        <v>10</v>
      </c>
      <c r="F79" s="98"/>
      <c r="G79" s="99">
        <f t="shared" si="1"/>
        <v>0</v>
      </c>
      <c r="H79" s="1"/>
      <c r="I79" s="1"/>
      <c r="K79" s="1"/>
      <c r="L79" s="1"/>
      <c r="M79" s="1"/>
    </row>
    <row r="80" spans="2:13" s="2" customFormat="1" x14ac:dyDescent="0.2">
      <c r="B80" s="190"/>
      <c r="C80" s="111"/>
      <c r="D80" s="112"/>
      <c r="E80" s="168"/>
      <c r="F80" s="102"/>
      <c r="G80" s="99"/>
      <c r="H80" s="1"/>
      <c r="I80" s="1"/>
      <c r="K80" s="1"/>
      <c r="L80" s="1"/>
      <c r="M80" s="1"/>
    </row>
    <row r="81" spans="2:13" s="2" customFormat="1" x14ac:dyDescent="0.2">
      <c r="B81" s="190" t="s">
        <v>189</v>
      </c>
      <c r="C81" s="111" t="s">
        <v>172</v>
      </c>
      <c r="D81" s="112"/>
      <c r="E81" s="168"/>
      <c r="F81" s="102"/>
      <c r="G81" s="99"/>
      <c r="H81" s="1"/>
      <c r="I81" s="1"/>
      <c r="K81" s="1"/>
      <c r="L81" s="1"/>
      <c r="M81" s="1"/>
    </row>
    <row r="82" spans="2:13" s="2" customFormat="1" x14ac:dyDescent="0.2">
      <c r="B82" s="190"/>
      <c r="C82" s="111" t="s">
        <v>173</v>
      </c>
      <c r="D82" s="112" t="s">
        <v>34</v>
      </c>
      <c r="E82" s="168">
        <v>8</v>
      </c>
      <c r="F82" s="98"/>
      <c r="G82" s="99">
        <f t="shared" si="1"/>
        <v>0</v>
      </c>
      <c r="H82" s="1"/>
      <c r="I82" s="1"/>
      <c r="K82" s="1"/>
      <c r="L82" s="1"/>
      <c r="M82" s="1"/>
    </row>
    <row r="83" spans="2:13" s="2" customFormat="1" x14ac:dyDescent="0.2">
      <c r="B83" s="190"/>
      <c r="C83" s="111"/>
      <c r="D83" s="112"/>
      <c r="E83" s="168"/>
      <c r="F83" s="102"/>
      <c r="G83" s="99"/>
      <c r="H83" s="1"/>
      <c r="I83" s="1"/>
      <c r="K83" s="1"/>
      <c r="L83" s="1"/>
      <c r="M83" s="1"/>
    </row>
    <row r="84" spans="2:13" s="2" customFormat="1" x14ac:dyDescent="0.2">
      <c r="B84" s="192"/>
      <c r="C84" s="172" t="s">
        <v>343</v>
      </c>
      <c r="D84" s="112"/>
      <c r="E84" s="168"/>
      <c r="F84" s="102"/>
      <c r="G84" s="99"/>
      <c r="H84" s="1"/>
      <c r="I84" s="1"/>
      <c r="K84" s="1"/>
      <c r="L84" s="1"/>
      <c r="M84" s="1"/>
    </row>
    <row r="85" spans="2:13" s="2" customFormat="1" x14ac:dyDescent="0.2">
      <c r="B85" s="192"/>
      <c r="C85" s="111" t="s">
        <v>285</v>
      </c>
      <c r="D85" s="112" t="s">
        <v>40</v>
      </c>
      <c r="E85" s="168">
        <v>6</v>
      </c>
      <c r="F85" s="98"/>
      <c r="G85" s="99">
        <f t="shared" si="1"/>
        <v>0</v>
      </c>
      <c r="H85" s="1"/>
      <c r="I85" s="1"/>
      <c r="K85" s="1"/>
      <c r="L85" s="1"/>
      <c r="M85" s="1"/>
    </row>
    <row r="86" spans="2:13" s="2" customFormat="1" x14ac:dyDescent="0.2">
      <c r="B86" s="192"/>
      <c r="C86" s="111"/>
      <c r="D86" s="112"/>
      <c r="E86" s="168"/>
      <c r="F86" s="102"/>
      <c r="G86" s="99"/>
      <c r="H86" s="1"/>
      <c r="I86" s="1"/>
      <c r="K86" s="1"/>
      <c r="L86" s="1"/>
      <c r="M86" s="1"/>
    </row>
    <row r="87" spans="2:13" s="2" customFormat="1" x14ac:dyDescent="0.2">
      <c r="B87" s="192"/>
      <c r="C87" s="172" t="s">
        <v>176</v>
      </c>
      <c r="D87" s="112"/>
      <c r="E87" s="168"/>
      <c r="F87" s="102"/>
      <c r="G87" s="99"/>
      <c r="H87" s="1"/>
      <c r="I87" s="1"/>
      <c r="K87" s="1"/>
      <c r="L87" s="1"/>
      <c r="M87" s="1"/>
    </row>
    <row r="88" spans="2:13" s="2" customFormat="1" x14ac:dyDescent="0.2">
      <c r="B88" s="192"/>
      <c r="C88" s="111" t="s">
        <v>304</v>
      </c>
      <c r="D88" s="112" t="s">
        <v>40</v>
      </c>
      <c r="E88" s="168">
        <v>6</v>
      </c>
      <c r="F88" s="98"/>
      <c r="G88" s="99">
        <f t="shared" si="1"/>
        <v>0</v>
      </c>
      <c r="H88" s="1"/>
      <c r="I88" s="1"/>
      <c r="K88" s="1"/>
      <c r="L88" s="1"/>
      <c r="M88" s="1"/>
    </row>
    <row r="89" spans="2:13" ht="20.25" customHeight="1" thickBot="1" x14ac:dyDescent="0.25">
      <c r="B89" s="208"/>
      <c r="C89" s="166"/>
      <c r="D89" s="167"/>
      <c r="E89" s="168"/>
      <c r="F89" s="129"/>
      <c r="G89" s="99"/>
    </row>
    <row r="90" spans="2:13" ht="17" thickBot="1" x14ac:dyDescent="0.25">
      <c r="B90" s="273" t="s">
        <v>409</v>
      </c>
      <c r="C90" s="274" t="s">
        <v>70</v>
      </c>
      <c r="D90" s="274"/>
      <c r="E90" s="274"/>
      <c r="F90" s="275"/>
      <c r="G90" s="110">
        <f>SUM(G43:G89)</f>
        <v>0</v>
      </c>
    </row>
    <row r="91" spans="2:13" x14ac:dyDescent="0.2">
      <c r="C91" s="1"/>
      <c r="D91" s="1"/>
      <c r="E91" s="10"/>
      <c r="F91" s="11"/>
      <c r="G91" s="11"/>
    </row>
  </sheetData>
  <mergeCells count="15">
    <mergeCell ref="B90:F90"/>
    <mergeCell ref="B41:G41"/>
    <mergeCell ref="B40:F40"/>
    <mergeCell ref="B2:G2"/>
    <mergeCell ref="B4:G4"/>
    <mergeCell ref="B5:G5"/>
    <mergeCell ref="B7:G7"/>
    <mergeCell ref="B9:G9"/>
    <mergeCell ref="C17:G17"/>
    <mergeCell ref="C42:G42"/>
    <mergeCell ref="C10:E10"/>
    <mergeCell ref="C11:E11"/>
    <mergeCell ref="C12:E12"/>
    <mergeCell ref="B13:E13"/>
    <mergeCell ref="B16:G16"/>
  </mergeCells>
  <printOptions horizontalCentered="1"/>
  <pageMargins left="0.70866141732283472" right="0.70866141732283472" top="0.74803149606299213" bottom="0.74803149606299213" header="0.31496062992125984" footer="0.31496062992125984"/>
  <pageSetup paperSize="9" scale="75" orientation="portrait" r:id="rId1"/>
  <rowBreaks count="1" manualBreakCount="1">
    <brk id="50"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40"/>
  <sheetViews>
    <sheetView showGridLines="0" view="pageBreakPreview" zoomScale="110" zoomScaleNormal="100" zoomScaleSheetLayoutView="110" workbookViewId="0">
      <selection activeCell="J15" sqref="J15"/>
    </sheetView>
  </sheetViews>
  <sheetFormatPr baseColWidth="10" defaultColWidth="11.5" defaultRowHeight="16" x14ac:dyDescent="0.2"/>
  <cols>
    <col min="1" max="1" width="1.83203125" style="1" customWidth="1"/>
    <col min="2" max="2" width="5.83203125" style="36" customWidth="1"/>
    <col min="3" max="3" width="40.83203125" style="25" customWidth="1"/>
    <col min="4" max="4" width="7.83203125" style="25" customWidth="1"/>
    <col min="5" max="5" width="10.83203125" style="26" customWidth="1"/>
    <col min="6" max="6" width="15.83203125" style="27" customWidth="1"/>
    <col min="7" max="7" width="22.83203125" style="28" customWidth="1"/>
    <col min="8" max="8" width="1.83203125" style="1" customWidth="1"/>
    <col min="9" max="9" width="14.6640625" style="1" bestFit="1" customWidth="1"/>
    <col min="10" max="10" width="23.5" style="2" customWidth="1"/>
    <col min="11" max="11" width="23" style="1" customWidth="1"/>
    <col min="12" max="12" width="14.6640625" style="1" bestFit="1" customWidth="1"/>
    <col min="13" max="13" width="12.1640625" style="1" bestFit="1" customWidth="1"/>
    <col min="14" max="16384" width="11.5" style="1"/>
  </cols>
  <sheetData>
    <row r="1" spans="2:10" ht="10" customHeight="1" x14ac:dyDescent="0.2"/>
    <row r="2" spans="2:10" ht="30.75" customHeight="1" x14ac:dyDescent="0.2">
      <c r="B2" s="240" t="s">
        <v>386</v>
      </c>
      <c r="C2" s="241"/>
      <c r="D2" s="241"/>
      <c r="E2" s="241"/>
      <c r="F2" s="241"/>
      <c r="G2" s="242"/>
    </row>
    <row r="3" spans="2:10" ht="11.25" customHeight="1" x14ac:dyDescent="0.2">
      <c r="B3" s="44"/>
      <c r="C3" s="45"/>
      <c r="D3" s="45"/>
      <c r="E3" s="45"/>
      <c r="F3" s="45"/>
      <c r="G3" s="46"/>
    </row>
    <row r="4" spans="2:10" ht="24.75" customHeight="1" x14ac:dyDescent="0.2">
      <c r="B4" s="243" t="s">
        <v>387</v>
      </c>
      <c r="C4" s="244"/>
      <c r="D4" s="244"/>
      <c r="E4" s="244"/>
      <c r="F4" s="244"/>
      <c r="G4" s="245"/>
    </row>
    <row r="5" spans="2:10" ht="24.75" customHeight="1" x14ac:dyDescent="0.2">
      <c r="B5" s="246"/>
      <c r="C5" s="247"/>
      <c r="D5" s="247"/>
      <c r="E5" s="247"/>
      <c r="F5" s="247"/>
      <c r="G5" s="248"/>
    </row>
    <row r="6" spans="2:10" ht="10" customHeight="1" x14ac:dyDescent="0.2">
      <c r="B6" s="35"/>
      <c r="C6" s="30"/>
      <c r="D6" s="31"/>
      <c r="E6" s="32"/>
      <c r="F6" s="33"/>
      <c r="G6" s="34"/>
    </row>
    <row r="7" spans="2:10" ht="35" customHeight="1" x14ac:dyDescent="0.2">
      <c r="B7" s="259" t="s">
        <v>421</v>
      </c>
      <c r="C7" s="259"/>
      <c r="D7" s="259"/>
      <c r="E7" s="259"/>
      <c r="F7" s="259"/>
      <c r="G7" s="259"/>
    </row>
    <row r="8" spans="2:10" ht="10" customHeight="1" x14ac:dyDescent="0.2">
      <c r="B8" s="37"/>
      <c r="C8" s="37"/>
      <c r="D8" s="37"/>
      <c r="E8" s="37"/>
      <c r="F8" s="37"/>
      <c r="G8" s="37"/>
    </row>
    <row r="9" spans="2:10" s="3" customFormat="1" ht="25.5" customHeight="1" x14ac:dyDescent="0.2">
      <c r="B9" s="250" t="s">
        <v>392</v>
      </c>
      <c r="C9" s="251"/>
      <c r="D9" s="251"/>
      <c r="E9" s="251"/>
      <c r="F9" s="251"/>
      <c r="G9" s="252"/>
      <c r="J9" s="40"/>
    </row>
    <row r="10" spans="2:10" s="5" customFormat="1" ht="15.75" customHeight="1" x14ac:dyDescent="0.2">
      <c r="B10" s="78" t="s">
        <v>0</v>
      </c>
      <c r="C10" s="261" t="s">
        <v>403</v>
      </c>
      <c r="D10" s="261"/>
      <c r="E10" s="261"/>
      <c r="F10" s="79" t="s">
        <v>2</v>
      </c>
      <c r="G10" s="80" t="s">
        <v>3</v>
      </c>
      <c r="J10" s="6"/>
    </row>
    <row r="11" spans="2:10" ht="20" customHeight="1" x14ac:dyDescent="0.2">
      <c r="B11" s="81" t="s">
        <v>404</v>
      </c>
      <c r="C11" s="262" t="s">
        <v>438</v>
      </c>
      <c r="D11" s="262"/>
      <c r="E11" s="262"/>
      <c r="F11" s="82" t="e">
        <f>G11/G16</f>
        <v>#DIV/0!</v>
      </c>
      <c r="G11" s="83">
        <f>G25</f>
        <v>0</v>
      </c>
      <c r="J11" s="1"/>
    </row>
    <row r="12" spans="2:10" ht="20" customHeight="1" thickBot="1" x14ac:dyDescent="0.25">
      <c r="B12" s="81" t="str">
        <f>B27</f>
        <v>7.</v>
      </c>
      <c r="C12" s="262" t="str">
        <f>C27</f>
        <v>AMENAGEMENTS EXTERIEURS - VRD</v>
      </c>
      <c r="D12" s="262"/>
      <c r="E12" s="262"/>
      <c r="F12" s="82" t="e">
        <f>G12/G13</f>
        <v>#DIV/0!</v>
      </c>
      <c r="G12" s="83">
        <f>G39</f>
        <v>0</v>
      </c>
    </row>
    <row r="13" spans="2:10" ht="19" thickBot="1" x14ac:dyDescent="0.25">
      <c r="B13" s="263"/>
      <c r="C13" s="264" t="s">
        <v>4</v>
      </c>
      <c r="D13" s="264"/>
      <c r="E13" s="265"/>
      <c r="F13" s="84" t="e">
        <f>SUM(F12:F12)</f>
        <v>#DIV/0!</v>
      </c>
      <c r="G13" s="85">
        <f>SUM(G11:G12)</f>
        <v>0</v>
      </c>
    </row>
    <row r="14" spans="2:10" s="7" customFormat="1" ht="10" customHeight="1" x14ac:dyDescent="0.2">
      <c r="B14" s="35"/>
      <c r="C14" s="30"/>
      <c r="D14" s="31"/>
      <c r="E14" s="32"/>
      <c r="F14" s="33"/>
      <c r="G14" s="34"/>
      <c r="J14" s="8"/>
    </row>
    <row r="15" spans="2:10" s="5" customFormat="1" ht="19.5" customHeight="1" x14ac:dyDescent="0.2">
      <c r="B15" s="51" t="s">
        <v>5</v>
      </c>
      <c r="C15" s="52" t="s">
        <v>6</v>
      </c>
      <c r="D15" s="52" t="s">
        <v>7</v>
      </c>
      <c r="E15" s="86" t="s">
        <v>8</v>
      </c>
      <c r="F15" s="87" t="s">
        <v>9</v>
      </c>
      <c r="G15" s="54" t="s">
        <v>3</v>
      </c>
      <c r="J15" s="6"/>
    </row>
    <row r="16" spans="2:10" s="5" customFormat="1" ht="10" customHeight="1" thickBot="1" x14ac:dyDescent="0.25">
      <c r="B16" s="266"/>
      <c r="C16" s="266"/>
      <c r="D16" s="266"/>
      <c r="E16" s="266"/>
      <c r="F16" s="266"/>
      <c r="G16" s="266"/>
      <c r="J16" s="6"/>
    </row>
    <row r="17" spans="2:11" s="5" customFormat="1" ht="19.5" customHeight="1" thickBot="1" x14ac:dyDescent="0.25">
      <c r="B17" s="88" t="s">
        <v>203</v>
      </c>
      <c r="C17" s="267" t="s">
        <v>438</v>
      </c>
      <c r="D17" s="268"/>
      <c r="E17" s="268"/>
      <c r="F17" s="268"/>
      <c r="G17" s="269"/>
    </row>
    <row r="18" spans="2:11" s="5" customFormat="1" ht="16.5" customHeight="1" x14ac:dyDescent="0.2">
      <c r="B18" s="183"/>
      <c r="C18" s="184"/>
      <c r="D18" s="185"/>
      <c r="E18" s="186"/>
      <c r="F18" s="187"/>
      <c r="G18" s="188"/>
    </row>
    <row r="19" spans="2:11" s="5" customFormat="1" ht="19.5" customHeight="1" x14ac:dyDescent="0.2">
      <c r="B19" s="189" t="s">
        <v>154</v>
      </c>
      <c r="C19" s="115" t="s">
        <v>192</v>
      </c>
      <c r="D19" s="112"/>
      <c r="E19" s="113"/>
      <c r="F19" s="102"/>
      <c r="G19" s="99"/>
    </row>
    <row r="20" spans="2:11" s="5" customFormat="1" ht="19.5" customHeight="1" x14ac:dyDescent="0.2">
      <c r="B20" s="192"/>
      <c r="C20" s="117" t="s">
        <v>436</v>
      </c>
      <c r="D20" s="112" t="s">
        <v>27</v>
      </c>
      <c r="E20" s="113">
        <v>2</v>
      </c>
      <c r="F20" s="98"/>
      <c r="G20" s="99">
        <f>E20*F20</f>
        <v>0</v>
      </c>
    </row>
    <row r="21" spans="2:11" s="5" customFormat="1" ht="15" customHeight="1" x14ac:dyDescent="0.2">
      <c r="B21" s="190"/>
      <c r="C21" s="117"/>
      <c r="D21" s="112"/>
      <c r="E21" s="113"/>
      <c r="F21" s="102"/>
      <c r="G21" s="99"/>
    </row>
    <row r="22" spans="2:11" s="5" customFormat="1" ht="19.5" customHeight="1" x14ac:dyDescent="0.2">
      <c r="B22" s="189" t="s">
        <v>198</v>
      </c>
      <c r="C22" s="115" t="s">
        <v>199</v>
      </c>
      <c r="D22" s="116"/>
      <c r="E22" s="113"/>
      <c r="F22" s="102"/>
      <c r="G22" s="99"/>
    </row>
    <row r="23" spans="2:11" s="5" customFormat="1" ht="42" x14ac:dyDescent="0.2">
      <c r="B23" s="190" t="s">
        <v>200</v>
      </c>
      <c r="C23" s="117" t="s">
        <v>202</v>
      </c>
      <c r="D23" s="116" t="s">
        <v>27</v>
      </c>
      <c r="E23" s="113">
        <v>2</v>
      </c>
      <c r="F23" s="98"/>
      <c r="G23" s="99">
        <f t="shared" ref="G23" si="0">E23*F23</f>
        <v>0</v>
      </c>
    </row>
    <row r="24" spans="2:11" ht="17" thickBot="1" x14ac:dyDescent="0.25">
      <c r="B24" s="100"/>
      <c r="C24" s="95"/>
      <c r="D24" s="96"/>
      <c r="E24" s="97"/>
      <c r="F24" s="102"/>
      <c r="G24" s="99"/>
      <c r="K24" s="38"/>
    </row>
    <row r="25" spans="2:11" ht="17" thickBot="1" x14ac:dyDescent="0.25">
      <c r="B25" s="273" t="s">
        <v>406</v>
      </c>
      <c r="C25" s="274" t="s">
        <v>70</v>
      </c>
      <c r="D25" s="274"/>
      <c r="E25" s="274"/>
      <c r="F25" s="275"/>
      <c r="G25" s="110">
        <f>SUM(G18:G24)</f>
        <v>0</v>
      </c>
    </row>
    <row r="26" spans="2:11" s="5" customFormat="1" ht="10" customHeight="1" thickBot="1" x14ac:dyDescent="0.25">
      <c r="B26" s="266"/>
      <c r="C26" s="266"/>
      <c r="D26" s="266"/>
      <c r="E26" s="266"/>
      <c r="F26" s="266"/>
      <c r="G26" s="266"/>
      <c r="J26" s="6"/>
    </row>
    <row r="27" spans="2:11" ht="17" customHeight="1" thickBot="1" x14ac:dyDescent="0.25">
      <c r="B27" s="88" t="s">
        <v>78</v>
      </c>
      <c r="C27" s="267" t="s">
        <v>422</v>
      </c>
      <c r="D27" s="268"/>
      <c r="E27" s="268"/>
      <c r="F27" s="268"/>
      <c r="G27" s="269">
        <f>ROUND(E27*F27,0)</f>
        <v>0</v>
      </c>
    </row>
    <row r="28" spans="2:11" x14ac:dyDescent="0.2">
      <c r="B28" s="217"/>
      <c r="C28" s="218"/>
      <c r="D28" s="124"/>
      <c r="E28" s="219"/>
      <c r="F28" s="126"/>
      <c r="G28" s="93"/>
    </row>
    <row r="29" spans="2:11" x14ac:dyDescent="0.2">
      <c r="B29" s="194" t="s">
        <v>432</v>
      </c>
      <c r="C29" s="122" t="s">
        <v>290</v>
      </c>
      <c r="D29" s="96"/>
      <c r="E29" s="97"/>
      <c r="F29" s="102"/>
      <c r="G29" s="99"/>
    </row>
    <row r="30" spans="2:11" ht="56" x14ac:dyDescent="0.2">
      <c r="B30" s="100"/>
      <c r="C30" s="95" t="s">
        <v>424</v>
      </c>
      <c r="D30" s="96" t="s">
        <v>28</v>
      </c>
      <c r="E30" s="97">
        <v>250</v>
      </c>
      <c r="F30" s="98"/>
      <c r="G30" s="99">
        <f>E30*F30</f>
        <v>0</v>
      </c>
    </row>
    <row r="31" spans="2:11" x14ac:dyDescent="0.2">
      <c r="B31" s="100"/>
      <c r="C31" s="95"/>
      <c r="D31" s="96"/>
      <c r="E31" s="97"/>
      <c r="F31" s="102"/>
      <c r="G31" s="99"/>
    </row>
    <row r="32" spans="2:11" x14ac:dyDescent="0.2">
      <c r="B32" s="194" t="s">
        <v>346</v>
      </c>
      <c r="C32" s="122" t="s">
        <v>291</v>
      </c>
      <c r="D32" s="96"/>
      <c r="E32" s="97"/>
      <c r="F32" s="102"/>
      <c r="G32" s="99"/>
    </row>
    <row r="33" spans="2:7" ht="28" x14ac:dyDescent="0.2">
      <c r="B33" s="194"/>
      <c r="C33" s="95" t="s">
        <v>423</v>
      </c>
      <c r="D33" s="96" t="s">
        <v>28</v>
      </c>
      <c r="E33" s="97">
        <v>233</v>
      </c>
      <c r="F33" s="231"/>
      <c r="G33" s="99">
        <f t="shared" ref="G33" si="1">E33*F33</f>
        <v>0</v>
      </c>
    </row>
    <row r="34" spans="2:7" x14ac:dyDescent="0.2">
      <c r="B34" s="194"/>
      <c r="C34" s="95"/>
      <c r="D34" s="96"/>
      <c r="E34" s="181"/>
      <c r="F34" s="182"/>
      <c r="G34" s="99"/>
    </row>
    <row r="35" spans="2:7" ht="17" x14ac:dyDescent="0.2">
      <c r="B35" s="189" t="s">
        <v>95</v>
      </c>
      <c r="C35" s="115" t="s">
        <v>382</v>
      </c>
      <c r="D35" s="96"/>
      <c r="E35" s="97"/>
      <c r="F35" s="102"/>
      <c r="G35" s="99"/>
    </row>
    <row r="36" spans="2:7" ht="98" x14ac:dyDescent="0.2">
      <c r="B36" s="100"/>
      <c r="C36" s="111" t="s">
        <v>384</v>
      </c>
      <c r="D36" s="96" t="s">
        <v>27</v>
      </c>
      <c r="E36" s="97">
        <v>1</v>
      </c>
      <c r="F36" s="98"/>
      <c r="G36" s="99">
        <f t="shared" ref="G36:G37" si="2">E36*F36</f>
        <v>0</v>
      </c>
    </row>
    <row r="37" spans="2:7" ht="15" customHeight="1" x14ac:dyDescent="0.2">
      <c r="B37" s="100"/>
      <c r="C37" s="95" t="s">
        <v>435</v>
      </c>
      <c r="D37" s="96" t="s">
        <v>40</v>
      </c>
      <c r="E37" s="97">
        <v>2</v>
      </c>
      <c r="F37" s="98"/>
      <c r="G37" s="99">
        <f t="shared" si="2"/>
        <v>0</v>
      </c>
    </row>
    <row r="38" spans="2:7" ht="17" thickBot="1" x14ac:dyDescent="0.25">
      <c r="B38" s="100"/>
      <c r="C38" s="95"/>
      <c r="D38" s="96"/>
      <c r="E38" s="181"/>
      <c r="F38" s="182"/>
      <c r="G38" s="99"/>
    </row>
    <row r="39" spans="2:7" ht="17" thickBot="1" x14ac:dyDescent="0.25">
      <c r="B39" s="273" t="s">
        <v>437</v>
      </c>
      <c r="C39" s="274" t="s">
        <v>77</v>
      </c>
      <c r="D39" s="274"/>
      <c r="E39" s="274"/>
      <c r="F39" s="275"/>
      <c r="G39" s="110">
        <f>SUM(G30:G38)</f>
        <v>0</v>
      </c>
    </row>
    <row r="40" spans="2:7" ht="10" customHeight="1" x14ac:dyDescent="0.2"/>
  </sheetData>
  <mergeCells count="15">
    <mergeCell ref="B39:F39"/>
    <mergeCell ref="C27:G27"/>
    <mergeCell ref="C10:E10"/>
    <mergeCell ref="B2:G2"/>
    <mergeCell ref="B4:G4"/>
    <mergeCell ref="B5:G5"/>
    <mergeCell ref="B7:G7"/>
    <mergeCell ref="B9:G9"/>
    <mergeCell ref="C12:E12"/>
    <mergeCell ref="B13:E13"/>
    <mergeCell ref="B16:G16"/>
    <mergeCell ref="C11:E11"/>
    <mergeCell ref="C17:G17"/>
    <mergeCell ref="B25:F25"/>
    <mergeCell ref="B26:G26"/>
  </mergeCells>
  <printOptions horizontalCentered="1"/>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6</vt:i4>
      </vt:variant>
      <vt:variant>
        <vt:lpstr>Plages nommées</vt:lpstr>
      </vt:variant>
      <vt:variant>
        <vt:i4>10</vt:i4>
      </vt:variant>
    </vt:vector>
  </HeadingPairs>
  <TitlesOfParts>
    <vt:vector size="16" baseType="lpstr">
      <vt:lpstr>TOTAL</vt:lpstr>
      <vt:lpstr>Frais généraux</vt:lpstr>
      <vt:lpstr>bât. principal</vt:lpstr>
      <vt:lpstr>tour d'énergie</vt:lpstr>
      <vt:lpstr>toilettes</vt:lpstr>
      <vt:lpstr>extérieurs</vt:lpstr>
      <vt:lpstr>'bât. principal'!Impression_des_titres</vt:lpstr>
      <vt:lpstr>extérieurs!Impression_des_titres</vt:lpstr>
      <vt:lpstr>toilettes!Impression_des_titres</vt:lpstr>
      <vt:lpstr>'tour d''énergie'!Impression_des_titres</vt:lpstr>
      <vt:lpstr>'bât. principal'!Zone_d_impression</vt:lpstr>
      <vt:lpstr>extérieurs!Zone_d_impression</vt:lpstr>
      <vt:lpstr>'Frais généraux'!Zone_d_impression</vt:lpstr>
      <vt:lpstr>toilettes!Zone_d_impression</vt:lpstr>
      <vt:lpstr>TOTAL!Zone_d_impression</vt:lpstr>
      <vt:lpstr>'tour d''énergie'!Zone_d_impression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wane_mamadou</dc:creator>
  <cp:lastModifiedBy>Henri Castay</cp:lastModifiedBy>
  <cp:lastPrinted>2024-06-24T12:24:32Z</cp:lastPrinted>
  <dcterms:created xsi:type="dcterms:W3CDTF">2017-03-24T12:06:14Z</dcterms:created>
  <dcterms:modified xsi:type="dcterms:W3CDTF">2025-05-28T12:17:20Z</dcterms:modified>
</cp:coreProperties>
</file>