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1"/>
  <workbookPr/>
  <mc:AlternateContent xmlns:mc="http://schemas.openxmlformats.org/markup-compatibility/2006">
    <mc:Choice Requires="x15">
      <x15ac:absPath xmlns:x15ac="http://schemas.microsoft.com/office/spreadsheetml/2010/11/ac" url="/Users/henricastay/Documents/3.1.Pu_professionnel/1.EF/1.guinée/1.PASA1/3.PASA1_projet/3.1.invest. infra/1.conception-études/5.APD-DCE/2.DCE/3.spécifications travaux/3.3.lot03/"/>
    </mc:Choice>
  </mc:AlternateContent>
  <xr:revisionPtr revIDLastSave="0" documentId="13_ncr:1_{DFA74DA8-1F60-3D47-87CD-972714751952}" xr6:coauthVersionLast="47" xr6:coauthVersionMax="47" xr10:uidLastSave="{00000000-0000-0000-0000-000000000000}"/>
  <bookViews>
    <workbookView xWindow="-38400" yWindow="500" windowWidth="38400" windowHeight="21100" tabRatio="956" xr2:uid="{00000000-000D-0000-FFFF-FFFF00000000}"/>
  </bookViews>
  <sheets>
    <sheet name="TOTAL" sheetId="32" r:id="rId1"/>
    <sheet name="Frais généraux" sheetId="33" r:id="rId2"/>
    <sheet name="Pavillon ambulatoire" sheetId="13" r:id="rId3"/>
    <sheet name="Bloc médicotechnique" sheetId="24" r:id="rId4"/>
    <sheet name="Tour d'énergie" sheetId="28" r:id="rId5"/>
    <sheet name="Aménagements ext." sheetId="10" r:id="rId6"/>
    <sheet name="Logement 1" sheetId="25" r:id="rId7"/>
    <sheet name="Logement 2" sheetId="31" r:id="rId8"/>
    <sheet name="Logement 3" sheetId="29" r:id="rId9"/>
  </sheets>
  <externalReferences>
    <externalReference r:id="rId10"/>
  </externalReferences>
  <definedNames>
    <definedName name="COEFF.deVENTE_C" localSheetId="3">#REF!</definedName>
    <definedName name="COEFF.deVENTE_C" localSheetId="0">#REF!</definedName>
    <definedName name="COEFF.deVENTE_C">#REF!</definedName>
    <definedName name="d" localSheetId="3">#REF!</definedName>
    <definedName name="d" localSheetId="0">#REF!</definedName>
    <definedName name="d">#REF!</definedName>
    <definedName name="do" localSheetId="3">#REF!</definedName>
    <definedName name="do">#REF!</definedName>
    <definedName name="f" localSheetId="3">#REF!</definedName>
    <definedName name="f">#REF!</definedName>
    <definedName name="fo" localSheetId="3">#REF!</definedName>
    <definedName name="fo">#REF!</definedName>
    <definedName name="_xlnm.Print_Titles" localSheetId="5">'Aménagements ext.'!$10:$10</definedName>
    <definedName name="_xlnm.Print_Titles" localSheetId="3">'Bloc médicotechnique'!$18:$18</definedName>
    <definedName name="_xlnm.Print_Titles" localSheetId="2">'Pavillon ambulatoire'!$18:$18</definedName>
    <definedName name="mo" localSheetId="3">#REF!</definedName>
    <definedName name="mo" localSheetId="0">#REF!</definedName>
    <definedName name="mo">#REF!</definedName>
    <definedName name="t">'[1]Etude de Prix'!$K$4</definedName>
    <definedName name="tr" localSheetId="3">#REF!</definedName>
    <definedName name="tr" localSheetId="0">#REF!</definedName>
    <definedName name="tr">#REF!</definedName>
    <definedName name="tx" localSheetId="3">#REF!</definedName>
    <definedName name="tx" localSheetId="0">#REF!</definedName>
    <definedName name="tx">#REF!</definedName>
    <definedName name="_xlnm.Print_Area" localSheetId="5">'Aménagements ext.'!$A$1:$H$33</definedName>
    <definedName name="_xlnm.Print_Area" localSheetId="3">'Bloc médicotechnique'!$A$1:$H$306</definedName>
    <definedName name="_xlnm.Print_Area" localSheetId="1">'Frais généraux'!$A$1:$H$32</definedName>
    <definedName name="_xlnm.Print_Area" localSheetId="6">'Logement 1'!$A$1:$H$268</definedName>
    <definedName name="_xlnm.Print_Area" localSheetId="7">'Logement 2'!$A$1:$H$268</definedName>
    <definedName name="_xlnm.Print_Area" localSheetId="8">'Logement 3'!$A$1:$H$258</definedName>
    <definedName name="_xlnm.Print_Area" localSheetId="2">'Pavillon ambulatoire'!$A$1:$H$287</definedName>
    <definedName name="_xlnm.Print_Area" localSheetId="0">TOTAL!$A$1:$I$29</definedName>
    <definedName name="_xlnm.Print_Area" localSheetId="4">'Tour d''énergie'!$A$1:$H$143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8" i="29" l="1"/>
  <c r="G178" i="31"/>
  <c r="G178" i="25"/>
  <c r="G206" i="24"/>
  <c r="G190" i="13"/>
  <c r="G15" i="29" l="1"/>
  <c r="G11" i="29"/>
  <c r="G257" i="31"/>
  <c r="G166" i="31"/>
  <c r="G95" i="31"/>
  <c r="G74" i="31"/>
  <c r="G267" i="31"/>
  <c r="G257" i="25" l="1"/>
  <c r="G267" i="25"/>
  <c r="G74" i="25"/>
  <c r="G95" i="25"/>
  <c r="G166" i="25"/>
  <c r="G16" i="32" l="1"/>
  <c r="G15" i="32"/>
  <c r="G32" i="10"/>
  <c r="C11" i="10"/>
  <c r="G293" i="24"/>
  <c r="G305" i="24"/>
  <c r="G289" i="24"/>
  <c r="G78" i="24"/>
  <c r="G15" i="13"/>
  <c r="G13" i="13"/>
  <c r="G12" i="13"/>
  <c r="G11" i="13"/>
  <c r="G107" i="13"/>
  <c r="G127" i="13"/>
  <c r="G177" i="13"/>
  <c r="G216" i="13"/>
  <c r="G286" i="13"/>
  <c r="G29" i="33" l="1"/>
  <c r="G26" i="33"/>
  <c r="G23" i="33"/>
  <c r="G22" i="33"/>
  <c r="G19" i="33"/>
  <c r="G18" i="33"/>
  <c r="G31" i="33" s="1"/>
  <c r="G11" i="33" s="1"/>
  <c r="C11" i="33"/>
  <c r="H16" i="32"/>
  <c r="G12" i="33" l="1"/>
  <c r="F11" i="33"/>
  <c r="F12" i="33" s="1"/>
  <c r="G12" i="32" l="1"/>
  <c r="H12" i="32" l="1"/>
  <c r="G30" i="10" l="1"/>
  <c r="G282" i="24" l="1"/>
  <c r="G281" i="24"/>
  <c r="G263" i="13"/>
  <c r="G262" i="13" l="1"/>
  <c r="G259" i="31" l="1"/>
  <c r="G255" i="31"/>
  <c r="G235" i="31"/>
  <c r="G230" i="31"/>
  <c r="G224" i="31"/>
  <c r="G221" i="31"/>
  <c r="G220" i="31"/>
  <c r="G209" i="31"/>
  <c r="G197" i="31"/>
  <c r="G168" i="31"/>
  <c r="G157" i="31"/>
  <c r="E151" i="31"/>
  <c r="G143" i="31"/>
  <c r="G140" i="31"/>
  <c r="G137" i="31"/>
  <c r="G136" i="31"/>
  <c r="G135" i="31"/>
  <c r="G134" i="31"/>
  <c r="G133" i="31"/>
  <c r="G129" i="31"/>
  <c r="G124" i="31"/>
  <c r="G119" i="31"/>
  <c r="G114" i="31"/>
  <c r="G111" i="31"/>
  <c r="G106" i="31"/>
  <c r="G105" i="31"/>
  <c r="G104" i="31"/>
  <c r="G103" i="31"/>
  <c r="G102" i="31"/>
  <c r="G97" i="31"/>
  <c r="E86" i="31"/>
  <c r="E82" i="31"/>
  <c r="G82" i="31" s="1"/>
  <c r="G81" i="31"/>
  <c r="G80" i="31"/>
  <c r="G76" i="31"/>
  <c r="G56" i="31"/>
  <c r="G51" i="31"/>
  <c r="G39" i="31"/>
  <c r="G35" i="31"/>
  <c r="G30" i="31"/>
  <c r="G27" i="31"/>
  <c r="G24" i="31"/>
  <c r="G38" i="28" l="1"/>
  <c r="G43" i="28"/>
  <c r="G47" i="28"/>
  <c r="G52" i="28"/>
  <c r="G53" i="28"/>
  <c r="G54" i="28"/>
  <c r="G57" i="28"/>
  <c r="G58" i="28"/>
  <c r="G61" i="28"/>
  <c r="G110" i="28"/>
  <c r="G127" i="28"/>
  <c r="G107" i="28"/>
  <c r="G129" i="28"/>
  <c r="G83" i="28"/>
  <c r="G80" i="28"/>
  <c r="G72" i="28"/>
  <c r="G166" i="29"/>
  <c r="G167" i="29"/>
  <c r="G172" i="29"/>
  <c r="G173" i="29"/>
  <c r="G175" i="29"/>
  <c r="G176" i="29"/>
  <c r="G177" i="29"/>
  <c r="G179" i="29"/>
  <c r="G180" i="29"/>
  <c r="G182" i="29"/>
  <c r="G183" i="29"/>
  <c r="G185" i="29"/>
  <c r="G186" i="29"/>
  <c r="G188" i="29"/>
  <c r="G189" i="29"/>
  <c r="G190" i="29"/>
  <c r="G192" i="29"/>
  <c r="G193" i="29"/>
  <c r="G195" i="29"/>
  <c r="G196" i="29"/>
  <c r="G200" i="29"/>
  <c r="G201" i="29"/>
  <c r="G202" i="29"/>
  <c r="G203" i="29"/>
  <c r="G204" i="29"/>
  <c r="G206" i="29"/>
  <c r="G207" i="29"/>
  <c r="G208" i="29"/>
  <c r="G209" i="29"/>
  <c r="G212" i="29"/>
  <c r="G213" i="29"/>
  <c r="G215" i="29"/>
  <c r="G216" i="29"/>
  <c r="G217" i="29"/>
  <c r="G221" i="29"/>
  <c r="G222" i="29"/>
  <c r="G226" i="29"/>
  <c r="G227" i="29"/>
  <c r="G235" i="29"/>
  <c r="G236" i="29"/>
  <c r="G242" i="29"/>
  <c r="G243" i="29"/>
  <c r="G245" i="29"/>
  <c r="G246" i="29"/>
  <c r="G97" i="29"/>
  <c r="G98" i="29"/>
  <c r="G99" i="29"/>
  <c r="G100" i="29"/>
  <c r="G102" i="29"/>
  <c r="G103" i="29"/>
  <c r="G105" i="29"/>
  <c r="G106" i="29"/>
  <c r="G107" i="29"/>
  <c r="G108" i="29"/>
  <c r="G110" i="29"/>
  <c r="G111" i="29"/>
  <c r="G112" i="29"/>
  <c r="G113" i="29"/>
  <c r="G115" i="29"/>
  <c r="G116" i="29"/>
  <c r="G117" i="29"/>
  <c r="G118" i="29"/>
  <c r="G120" i="29"/>
  <c r="G121" i="29"/>
  <c r="G122" i="29"/>
  <c r="G128" i="29"/>
  <c r="G129" i="29"/>
  <c r="G131" i="29"/>
  <c r="G132" i="29"/>
  <c r="G134" i="29"/>
  <c r="G135" i="29"/>
  <c r="G136" i="29"/>
  <c r="G137" i="29"/>
  <c r="G139" i="29"/>
  <c r="G140" i="29"/>
  <c r="G142" i="29"/>
  <c r="G143" i="29"/>
  <c r="G145" i="29"/>
  <c r="G146" i="29"/>
  <c r="G148" i="29"/>
  <c r="G149" i="29"/>
  <c r="G150" i="29"/>
  <c r="G152" i="29"/>
  <c r="G153" i="29"/>
  <c r="G155" i="29"/>
  <c r="G26" i="29"/>
  <c r="G27" i="29"/>
  <c r="G28" i="29"/>
  <c r="G30" i="29"/>
  <c r="G31" i="29"/>
  <c r="G32" i="29"/>
  <c r="G33" i="29"/>
  <c r="G37" i="29"/>
  <c r="G38" i="29"/>
  <c r="G39" i="29"/>
  <c r="G40" i="29"/>
  <c r="G42" i="29"/>
  <c r="G43" i="29"/>
  <c r="G44" i="29"/>
  <c r="G45" i="29"/>
  <c r="G47" i="29"/>
  <c r="G48" i="29"/>
  <c r="G49" i="29"/>
  <c r="G50" i="29"/>
  <c r="G57" i="29"/>
  <c r="G58" i="29"/>
  <c r="G59" i="29"/>
  <c r="G63" i="29"/>
  <c r="G73" i="29"/>
  <c r="G74" i="29"/>
  <c r="G75" i="29"/>
  <c r="G77" i="29"/>
  <c r="G78" i="29"/>
  <c r="G79" i="29"/>
  <c r="G81" i="29"/>
  <c r="G82" i="29"/>
  <c r="G84" i="29"/>
  <c r="G70" i="29"/>
  <c r="G71" i="29"/>
  <c r="G96" i="29"/>
  <c r="G95" i="29"/>
  <c r="G94" i="29"/>
  <c r="G93" i="29"/>
  <c r="G92" i="29"/>
  <c r="G101" i="29"/>
  <c r="G104" i="29"/>
  <c r="G109" i="29"/>
  <c r="G114" i="29"/>
  <c r="G119" i="29"/>
  <c r="G127" i="29"/>
  <c r="G126" i="29"/>
  <c r="G125" i="29"/>
  <c r="G124" i="29"/>
  <c r="G123" i="29"/>
  <c r="G130" i="29"/>
  <c r="G133" i="29"/>
  <c r="G147" i="29"/>
  <c r="G199" i="29"/>
  <c r="G211" i="29"/>
  <c r="G210" i="29"/>
  <c r="G214" i="29"/>
  <c r="G220" i="29"/>
  <c r="G225" i="29"/>
  <c r="G27" i="25"/>
  <c r="G30" i="25"/>
  <c r="G35" i="25"/>
  <c r="G39" i="25"/>
  <c r="G51" i="25"/>
  <c r="G56" i="25"/>
  <c r="G24" i="25"/>
  <c r="G81" i="25"/>
  <c r="G80" i="25"/>
  <c r="G103" i="25"/>
  <c r="G104" i="25"/>
  <c r="G105" i="25"/>
  <c r="G106" i="25"/>
  <c r="G111" i="25"/>
  <c r="G114" i="25"/>
  <c r="G119" i="25"/>
  <c r="G124" i="25"/>
  <c r="G129" i="25"/>
  <c r="G133" i="25"/>
  <c r="G134" i="25"/>
  <c r="G135" i="25"/>
  <c r="G136" i="25"/>
  <c r="G137" i="25"/>
  <c r="G140" i="25"/>
  <c r="G143" i="25"/>
  <c r="G157" i="25"/>
  <c r="G102" i="25"/>
  <c r="G209" i="25"/>
  <c r="G220" i="25"/>
  <c r="G221" i="25"/>
  <c r="G224" i="25"/>
  <c r="G230" i="25"/>
  <c r="G235" i="25"/>
  <c r="G255" i="25"/>
  <c r="G187" i="29"/>
  <c r="G197" i="25" l="1"/>
  <c r="G46" i="29" l="1"/>
  <c r="G41" i="29"/>
  <c r="G29" i="29"/>
  <c r="G25" i="29"/>
  <c r="G225" i="24"/>
  <c r="G116" i="24"/>
  <c r="G33" i="24"/>
  <c r="G42" i="24"/>
  <c r="G94" i="24"/>
  <c r="G95" i="24"/>
  <c r="G265" i="31"/>
  <c r="G302" i="24"/>
  <c r="G291" i="24"/>
  <c r="G290" i="24"/>
  <c r="G254" i="31"/>
  <c r="G278" i="24"/>
  <c r="G277" i="24"/>
  <c r="G244" i="31"/>
  <c r="G249" i="31"/>
  <c r="G243" i="31"/>
  <c r="G242" i="31"/>
  <c r="G259" i="24"/>
  <c r="G224" i="29" l="1"/>
  <c r="G234" i="31"/>
  <c r="G238" i="31"/>
  <c r="G247" i="25"/>
  <c r="G247" i="31"/>
  <c r="G250" i="31"/>
  <c r="G251" i="31"/>
  <c r="G233" i="25"/>
  <c r="G233" i="31"/>
  <c r="G262" i="31"/>
  <c r="G15" i="31" s="1"/>
  <c r="G267" i="24"/>
  <c r="G237" i="29"/>
  <c r="G271" i="24"/>
  <c r="G272" i="24"/>
  <c r="G258" i="24"/>
  <c r="G273" i="24"/>
  <c r="G299" i="24"/>
  <c r="G137" i="28"/>
  <c r="G257" i="24"/>
  <c r="G262" i="24"/>
  <c r="G303" i="24"/>
  <c r="G140" i="28"/>
  <c r="G270" i="24"/>
  <c r="G266" i="24"/>
  <c r="G287" i="24"/>
  <c r="G229" i="31"/>
  <c r="G228" i="31"/>
  <c r="G249" i="24"/>
  <c r="G246" i="24"/>
  <c r="G215" i="31"/>
  <c r="G236" i="24"/>
  <c r="G235" i="24"/>
  <c r="G194" i="31"/>
  <c r="G191" i="31"/>
  <c r="G188" i="31"/>
  <c r="G184" i="31"/>
  <c r="G180" i="31"/>
  <c r="G179" i="31"/>
  <c r="G203" i="24"/>
  <c r="G175" i="31"/>
  <c r="G174" i="31"/>
  <c r="G161" i="31"/>
  <c r="G154" i="31"/>
  <c r="G151" i="31"/>
  <c r="G148" i="31"/>
  <c r="G172" i="24"/>
  <c r="G168" i="24"/>
  <c r="G161" i="24"/>
  <c r="G158" i="24"/>
  <c r="G155" i="24"/>
  <c r="G150" i="24"/>
  <c r="G147" i="24"/>
  <c r="G144" i="24"/>
  <c r="G141" i="24"/>
  <c r="G138" i="24"/>
  <c r="G137" i="24"/>
  <c r="G93" i="31"/>
  <c r="G90" i="31"/>
  <c r="G86" i="31"/>
  <c r="G66" i="31"/>
  <c r="G61" i="31"/>
  <c r="G91" i="24"/>
  <c r="G90" i="24"/>
  <c r="G89" i="24"/>
  <c r="G84" i="24"/>
  <c r="G46" i="31"/>
  <c r="G45" i="31"/>
  <c r="G56" i="24"/>
  <c r="G52" i="24"/>
  <c r="G47" i="24"/>
  <c r="G38" i="24"/>
  <c r="G29" i="24"/>
  <c r="G24" i="24"/>
  <c r="G280" i="13"/>
  <c r="G283" i="13"/>
  <c r="G284" i="13"/>
  <c r="G186" i="13"/>
  <c r="G187" i="13"/>
  <c r="G191" i="13"/>
  <c r="G192" i="13"/>
  <c r="G196" i="13"/>
  <c r="G200" i="13"/>
  <c r="G203" i="13"/>
  <c r="G206" i="13"/>
  <c r="G209" i="13"/>
  <c r="G212" i="13"/>
  <c r="G215" i="13"/>
  <c r="G218" i="13"/>
  <c r="G219" i="13"/>
  <c r="G220" i="13"/>
  <c r="G221" i="13"/>
  <c r="G222" i="13"/>
  <c r="G223" i="13"/>
  <c r="G224" i="13"/>
  <c r="G227" i="13"/>
  <c r="G230" i="13"/>
  <c r="G234" i="13"/>
  <c r="G235" i="13"/>
  <c r="G238" i="13"/>
  <c r="G239" i="13"/>
  <c r="G240" i="13"/>
  <c r="G243" i="13"/>
  <c r="G247" i="13"/>
  <c r="G248" i="13"/>
  <c r="G251" i="13"/>
  <c r="G252" i="13"/>
  <c r="G253" i="13"/>
  <c r="G254" i="13"/>
  <c r="G258" i="13"/>
  <c r="G274" i="13" s="1"/>
  <c r="G14" i="13" s="1"/>
  <c r="G259" i="13"/>
  <c r="G265" i="13"/>
  <c r="G268" i="13"/>
  <c r="G270" i="13"/>
  <c r="G271" i="13"/>
  <c r="G272" i="13"/>
  <c r="G157" i="13"/>
  <c r="G162" i="13"/>
  <c r="G166" i="13"/>
  <c r="G168" i="13"/>
  <c r="G172" i="13"/>
  <c r="G118" i="13"/>
  <c r="G122" i="13"/>
  <c r="G125" i="13"/>
  <c r="G28" i="13"/>
  <c r="G32" i="13"/>
  <c r="G37" i="13"/>
  <c r="G41" i="13"/>
  <c r="G46" i="13"/>
  <c r="G51" i="13"/>
  <c r="G55" i="13"/>
  <c r="G56" i="13"/>
  <c r="G61" i="13"/>
  <c r="G82" i="13"/>
  <c r="G83" i="13"/>
  <c r="G87" i="13"/>
  <c r="G88" i="13"/>
  <c r="G89" i="13"/>
  <c r="G92" i="13"/>
  <c r="G93" i="13"/>
  <c r="G98" i="13"/>
  <c r="G99" i="13"/>
  <c r="G100" i="13"/>
  <c r="G104" i="13"/>
  <c r="G248" i="31"/>
  <c r="G181" i="31"/>
  <c r="G164" i="31"/>
  <c r="G154" i="13"/>
  <c r="G153" i="13"/>
  <c r="G152" i="13"/>
  <c r="G151" i="13"/>
  <c r="G147" i="13"/>
  <c r="G142" i="13"/>
  <c r="G139" i="13"/>
  <c r="G136" i="13"/>
  <c r="G135" i="13"/>
  <c r="G107" i="24"/>
  <c r="G67" i="13"/>
  <c r="G60" i="13"/>
  <c r="G59" i="13"/>
  <c r="G23" i="13"/>
  <c r="G223" i="29" l="1"/>
  <c r="G12" i="31"/>
  <c r="G136" i="28"/>
  <c r="G142" i="28" s="1"/>
  <c r="G15" i="28" s="1"/>
  <c r="G13" i="31"/>
  <c r="G70" i="31"/>
  <c r="G117" i="28"/>
  <c r="G204" i="31"/>
  <c r="G201" i="31"/>
  <c r="G234" i="25"/>
  <c r="G239" i="31"/>
  <c r="G207" i="31"/>
  <c r="G208" i="31"/>
  <c r="G62" i="31"/>
  <c r="G209" i="24"/>
  <c r="G255" i="13"/>
  <c r="G57" i="24"/>
  <c r="G202" i="24"/>
  <c r="G229" i="24"/>
  <c r="G254" i="24"/>
  <c r="G239" i="29"/>
  <c r="G249" i="25"/>
  <c r="G175" i="13"/>
  <c r="G44" i="31"/>
  <c r="G100" i="24"/>
  <c r="G232" i="24"/>
  <c r="G254" i="25"/>
  <c r="G244" i="29"/>
  <c r="G228" i="29"/>
  <c r="G238" i="25"/>
  <c r="G101" i="24"/>
  <c r="G207" i="24"/>
  <c r="G240" i="29"/>
  <c r="G250" i="25"/>
  <c r="G125" i="28"/>
  <c r="G76" i="13"/>
  <c r="G274" i="24"/>
  <c r="G62" i="24"/>
  <c r="G102" i="24"/>
  <c r="G177" i="24"/>
  <c r="G208" i="24"/>
  <c r="G242" i="25"/>
  <c r="G232" i="29"/>
  <c r="G193" i="13"/>
  <c r="G106" i="24"/>
  <c r="G181" i="24"/>
  <c r="G212" i="24"/>
  <c r="G242" i="24"/>
  <c r="G85" i="24"/>
  <c r="G44" i="28"/>
  <c r="G120" i="24"/>
  <c r="G184" i="24"/>
  <c r="G216" i="24"/>
  <c r="G124" i="24"/>
  <c r="G188" i="24"/>
  <c r="G219" i="24"/>
  <c r="G244" i="25"/>
  <c r="G234" i="29"/>
  <c r="G243" i="25"/>
  <c r="G233" i="29"/>
  <c r="G191" i="24"/>
  <c r="G127" i="24"/>
  <c r="G201" i="24"/>
  <c r="G222" i="24"/>
  <c r="G253" i="24"/>
  <c r="G71" i="13"/>
  <c r="G105" i="13"/>
  <c r="G263" i="24"/>
  <c r="G244" i="13"/>
  <c r="G165" i="24"/>
  <c r="G193" i="24" s="1"/>
  <c r="G167" i="24"/>
  <c r="G169" i="24"/>
  <c r="G166" i="24"/>
  <c r="E70" i="28"/>
  <c r="G129" i="24" l="1"/>
  <c r="E71" i="28"/>
  <c r="G71" i="28" s="1"/>
  <c r="G70" i="28"/>
  <c r="G63" i="31"/>
  <c r="G72" i="31"/>
  <c r="G71" i="31"/>
  <c r="G240" i="31"/>
  <c r="G241" i="31"/>
  <c r="G61" i="24"/>
  <c r="G46" i="25"/>
  <c r="G36" i="29"/>
  <c r="G251" i="25"/>
  <c r="G241" i="29"/>
  <c r="G120" i="28"/>
  <c r="G229" i="29"/>
  <c r="G239" i="25"/>
  <c r="G154" i="25"/>
  <c r="G144" i="29"/>
  <c r="G179" i="25"/>
  <c r="G169" i="29"/>
  <c r="G60" i="24"/>
  <c r="G165" i="29"/>
  <c r="G175" i="25"/>
  <c r="G181" i="29"/>
  <c r="G191" i="25"/>
  <c r="G124" i="28"/>
  <c r="G238" i="29"/>
  <c r="G248" i="25"/>
  <c r="G228" i="25"/>
  <c r="G114" i="28"/>
  <c r="G218" i="29"/>
  <c r="G62" i="25"/>
  <c r="G52" i="29"/>
  <c r="G45" i="25"/>
  <c r="G35" i="29"/>
  <c r="G93" i="25"/>
  <c r="G83" i="29"/>
  <c r="G170" i="29"/>
  <c r="G180" i="25"/>
  <c r="G148" i="25"/>
  <c r="G174" i="29"/>
  <c r="G184" i="25"/>
  <c r="G154" i="29"/>
  <c r="G164" i="25"/>
  <c r="G98" i="28"/>
  <c r="G80" i="29"/>
  <c r="G90" i="25"/>
  <c r="G70" i="25"/>
  <c r="G60" i="29"/>
  <c r="G197" i="29"/>
  <c r="G207" i="25"/>
  <c r="G229" i="25"/>
  <c r="G219" i="29"/>
  <c r="G151" i="29"/>
  <c r="G161" i="25"/>
  <c r="G95" i="28"/>
  <c r="G66" i="13"/>
  <c r="G56" i="29"/>
  <c r="G66" i="25"/>
  <c r="G246" i="13"/>
  <c r="G245" i="13"/>
  <c r="G181" i="25"/>
  <c r="G171" i="29"/>
  <c r="G194" i="25"/>
  <c r="G184" i="29"/>
  <c r="G174" i="25"/>
  <c r="G164" i="29"/>
  <c r="G188" i="25"/>
  <c r="G178" i="29"/>
  <c r="G205" i="29"/>
  <c r="G215" i="25"/>
  <c r="G65" i="13"/>
  <c r="G51" i="29"/>
  <c r="G61" i="25"/>
  <c r="G201" i="25"/>
  <c r="G191" i="29"/>
  <c r="G13" i="24"/>
  <c r="G68" i="24"/>
  <c r="G77" i="13"/>
  <c r="G72" i="13"/>
  <c r="G265" i="24"/>
  <c r="G264" i="24"/>
  <c r="G67" i="24"/>
  <c r="G256" i="29"/>
  <c r="G255" i="29"/>
  <c r="G254" i="29"/>
  <c r="G253" i="29"/>
  <c r="G252" i="29"/>
  <c r="G249" i="29"/>
  <c r="G158" i="29"/>
  <c r="E141" i="29"/>
  <c r="G141" i="29" s="1"/>
  <c r="G87" i="29"/>
  <c r="E76" i="29"/>
  <c r="G76" i="29" s="1"/>
  <c r="E72" i="29"/>
  <c r="G72" i="29" s="1"/>
  <c r="G66" i="29"/>
  <c r="G24" i="29"/>
  <c r="G23" i="29"/>
  <c r="G22" i="29"/>
  <c r="G85" i="29" l="1"/>
  <c r="G12" i="29" s="1"/>
  <c r="G14" i="31"/>
  <c r="G66" i="24"/>
  <c r="G65" i="31"/>
  <c r="G64" i="31"/>
  <c r="G53" i="29"/>
  <c r="G63" i="25"/>
  <c r="G230" i="29"/>
  <c r="G240" i="25"/>
  <c r="G44" i="25"/>
  <c r="G34" i="29"/>
  <c r="G198" i="29"/>
  <c r="G208" i="25"/>
  <c r="G70" i="13"/>
  <c r="G75" i="13"/>
  <c r="G71" i="25"/>
  <c r="G61" i="29"/>
  <c r="G257" i="29"/>
  <c r="G27" i="28"/>
  <c r="G33" i="28"/>
  <c r="G204" i="25"/>
  <c r="G194" i="29"/>
  <c r="G138" i="29"/>
  <c r="G156" i="29" s="1"/>
  <c r="G13" i="29" s="1"/>
  <c r="G88" i="28"/>
  <c r="G28" i="28"/>
  <c r="G34" i="28"/>
  <c r="G77" i="24"/>
  <c r="G109" i="24" s="1"/>
  <c r="G72" i="24"/>
  <c r="G76" i="24"/>
  <c r="G71" i="24"/>
  <c r="G73" i="24"/>
  <c r="G16" i="13" l="1"/>
  <c r="G11" i="31"/>
  <c r="G72" i="25"/>
  <c r="G62" i="29"/>
  <c r="G231" i="29"/>
  <c r="G247" i="29" s="1"/>
  <c r="G14" i="29" s="1"/>
  <c r="G16" i="29" s="1"/>
  <c r="G24" i="32" s="1"/>
  <c r="H24" i="32" s="1"/>
  <c r="G121" i="28"/>
  <c r="G131" i="28" s="1"/>
  <c r="G241" i="25"/>
  <c r="G26" i="28"/>
  <c r="G63" i="28" s="1"/>
  <c r="G32" i="28"/>
  <c r="G54" i="29"/>
  <c r="G64" i="25"/>
  <c r="F11" i="13" l="1"/>
  <c r="F16" i="13" s="1"/>
  <c r="G13" i="32"/>
  <c r="H13" i="32" s="1"/>
  <c r="F11" i="29"/>
  <c r="F16" i="29" s="1"/>
  <c r="F15" i="29"/>
  <c r="F14" i="29"/>
  <c r="F12" i="29"/>
  <c r="F13" i="29"/>
  <c r="G16" i="31"/>
  <c r="F13" i="13"/>
  <c r="F15" i="13"/>
  <c r="F12" i="13"/>
  <c r="F14" i="13"/>
  <c r="G65" i="25"/>
  <c r="G55" i="29"/>
  <c r="G64" i="29" s="1"/>
  <c r="G133" i="28"/>
  <c r="G102" i="28"/>
  <c r="E91" i="28"/>
  <c r="G91" i="28" s="1"/>
  <c r="G100" i="28" s="1"/>
  <c r="G69" i="28"/>
  <c r="G65" i="28"/>
  <c r="F11" i="31" l="1"/>
  <c r="F16" i="31" s="1"/>
  <c r="G23" i="32"/>
  <c r="H23" i="32" s="1"/>
  <c r="F15" i="31"/>
  <c r="F12" i="31"/>
  <c r="F13" i="31"/>
  <c r="F14" i="31"/>
  <c r="G74" i="28"/>
  <c r="G12" i="28" s="1"/>
  <c r="G11" i="28"/>
  <c r="G14" i="28"/>
  <c r="G13" i="28"/>
  <c r="G16" i="28" l="1"/>
  <c r="F14" i="28" l="1"/>
  <c r="F15" i="28"/>
  <c r="F13" i="28"/>
  <c r="F12" i="28"/>
  <c r="F11" i="28"/>
  <c r="F16" i="28" s="1"/>
  <c r="G265" i="25"/>
  <c r="G262" i="25"/>
  <c r="G259" i="25"/>
  <c r="G168" i="25"/>
  <c r="E151" i="25"/>
  <c r="G151" i="25" s="1"/>
  <c r="G97" i="25"/>
  <c r="E86" i="25"/>
  <c r="G86" i="25" s="1"/>
  <c r="G12" i="25" s="1"/>
  <c r="E82" i="25"/>
  <c r="G82" i="25" s="1"/>
  <c r="G76" i="25"/>
  <c r="H15" i="32" l="1"/>
  <c r="G15" i="25"/>
  <c r="G11" i="25"/>
  <c r="G13" i="25"/>
  <c r="G14" i="25"/>
  <c r="G16" i="25" l="1"/>
  <c r="G298" i="24"/>
  <c r="G15" i="24" s="1"/>
  <c r="G295" i="24"/>
  <c r="G195" i="24"/>
  <c r="G131" i="24"/>
  <c r="G111" i="24"/>
  <c r="E165" i="13"/>
  <c r="G165" i="13" s="1"/>
  <c r="F14" i="25" l="1"/>
  <c r="G22" i="32"/>
  <c r="F15" i="25"/>
  <c r="F11" i="25"/>
  <c r="F16" i="25" s="1"/>
  <c r="F12" i="25"/>
  <c r="F13" i="25"/>
  <c r="G12" i="24"/>
  <c r="G14" i="24"/>
  <c r="G11" i="24"/>
  <c r="H22" i="32" l="1"/>
  <c r="G26" i="32"/>
  <c r="H26" i="32" s="1"/>
  <c r="G16" i="24"/>
  <c r="F11" i="24" l="1"/>
  <c r="F16" i="24" s="1"/>
  <c r="G14" i="32"/>
  <c r="F15" i="24"/>
  <c r="F12" i="24"/>
  <c r="F13" i="24"/>
  <c r="F14" i="24"/>
  <c r="G31" i="10"/>
  <c r="G20" i="10"/>
  <c r="H14" i="32" l="1"/>
  <c r="G18" i="32"/>
  <c r="G27" i="10"/>
  <c r="G23" i="10"/>
  <c r="G11" i="10" s="1"/>
  <c r="F13" i="32" l="1"/>
  <c r="F24" i="32"/>
  <c r="F16" i="32"/>
  <c r="F12" i="32"/>
  <c r="F23" i="32"/>
  <c r="F15" i="32"/>
  <c r="G28" i="32"/>
  <c r="H28" i="32" s="1"/>
  <c r="F22" i="32"/>
  <c r="H18" i="32"/>
  <c r="F14" i="32"/>
  <c r="G12" i="10"/>
  <c r="F11" i="10"/>
  <c r="F12" i="10" s="1"/>
  <c r="G279" i="13"/>
  <c r="G185" i="13"/>
  <c r="G276" i="13" l="1"/>
  <c r="G179" i="13"/>
  <c r="G129" i="13"/>
  <c r="G109" i="13"/>
  <c r="G16" i="10" l="1"/>
  <c r="G114" i="13" l="1"/>
</calcChain>
</file>

<file path=xl/sharedStrings.xml><?xml version="1.0" encoding="utf-8"?>
<sst xmlns="http://schemas.openxmlformats.org/spreadsheetml/2006/main" count="2492" uniqueCount="596">
  <si>
    <t>n°</t>
  </si>
  <si>
    <t>désignations</t>
  </si>
  <si>
    <t>poids</t>
  </si>
  <si>
    <t>Montant GNF</t>
  </si>
  <si>
    <t>TOTAL DES TRAVAUX HT</t>
  </si>
  <si>
    <t>N°</t>
  </si>
  <si>
    <t xml:space="preserve">Désignation </t>
  </si>
  <si>
    <t>Unité</t>
  </si>
  <si>
    <t>Quantité</t>
  </si>
  <si>
    <t>Prix Unitaire</t>
  </si>
  <si>
    <t>1.</t>
  </si>
  <si>
    <t>FRAIS GENERAUX</t>
  </si>
  <si>
    <t>1.1</t>
  </si>
  <si>
    <t>Installation de chantier</t>
  </si>
  <si>
    <t>Installation du matériel et équipements de chantier</t>
  </si>
  <si>
    <t>Ffait</t>
  </si>
  <si>
    <t xml:space="preserve">Bureau de chantier et aménagements intérieurs </t>
  </si>
  <si>
    <t xml:space="preserve"> </t>
  </si>
  <si>
    <t>1.2</t>
  </si>
  <si>
    <t>Frais d'études et d'essais</t>
  </si>
  <si>
    <t>Echantillonnage, essais et contrôles</t>
  </si>
  <si>
    <t>1.3</t>
  </si>
  <si>
    <t>Fonctionnement du chantier</t>
  </si>
  <si>
    <t>1.4</t>
  </si>
  <si>
    <t>Repliement du chantier</t>
  </si>
  <si>
    <t>Evacuation du chantier et mise à disposition</t>
  </si>
  <si>
    <t>TOTAL LOT 1</t>
  </si>
  <si>
    <t>ens</t>
  </si>
  <si>
    <t>m²</t>
  </si>
  <si>
    <t>m³</t>
  </si>
  <si>
    <t xml:space="preserve">Béton de propreté </t>
  </si>
  <si>
    <t>Béton 150kg/m3</t>
  </si>
  <si>
    <t>Béton 350kg/m3</t>
  </si>
  <si>
    <t>Aciers HA</t>
  </si>
  <si>
    <t>kg</t>
  </si>
  <si>
    <t xml:space="preserve">Coffrage </t>
  </si>
  <si>
    <t>Béton armé en élévation</t>
  </si>
  <si>
    <t xml:space="preserve"> Aciers HA</t>
  </si>
  <si>
    <t>MACONNERIE</t>
  </si>
  <si>
    <t xml:space="preserve">Enduits au mortier de ciment </t>
  </si>
  <si>
    <t>ml</t>
  </si>
  <si>
    <t>REVETEMENTS SCELLES</t>
  </si>
  <si>
    <t>Revêtements sols scellés</t>
  </si>
  <si>
    <t>Revêtement sols  type céramique  dim (60x60) cm</t>
  </si>
  <si>
    <t>Plinthes type céramique dim (60x9) cm</t>
  </si>
  <si>
    <t>Revêtements muraux scellés</t>
  </si>
  <si>
    <t>u</t>
  </si>
  <si>
    <t>TOTAL LOT 2</t>
  </si>
  <si>
    <t>3.</t>
  </si>
  <si>
    <t>3.1</t>
  </si>
  <si>
    <t>3.1.1</t>
  </si>
  <si>
    <t>3.2</t>
  </si>
  <si>
    <t>TOTAL LOT 3</t>
  </si>
  <si>
    <t>4.</t>
  </si>
  <si>
    <t xml:space="preserve">SECOND ŒUVRE </t>
  </si>
  <si>
    <t>4.2.1</t>
  </si>
  <si>
    <t>PEINTURE-REVETEMENTS MINCES</t>
  </si>
  <si>
    <t xml:space="preserve"> Peintures et revêtements intérieurs </t>
  </si>
  <si>
    <t>Brossage, égrenage, rebouchage, 1 couche d'enduit de lissage, 1 couche de fixateur fongicide , 2 couches peinture copolymère de vinyle.</t>
  </si>
  <si>
    <t xml:space="preserve"> Peintures et revêtements extérieurs </t>
  </si>
  <si>
    <t xml:space="preserve">Brossage, égrenage, rebouchage, 1 couche de pliolithe diluée au white spirit, 1 couche de pliolithe </t>
  </si>
  <si>
    <t>TOTAL LOT 4</t>
  </si>
  <si>
    <t>5.</t>
  </si>
  <si>
    <t>LOTS TECHNIQUES</t>
  </si>
  <si>
    <t>5.1</t>
  </si>
  <si>
    <t>5.1.2</t>
  </si>
  <si>
    <t>Ventilation</t>
  </si>
  <si>
    <t>5.2</t>
  </si>
  <si>
    <t>PLOMBERIE - SANITAIRE</t>
  </si>
  <si>
    <t xml:space="preserve">Appareils sanitaires  </t>
  </si>
  <si>
    <t>5.3</t>
  </si>
  <si>
    <t>ELECTRICITE MT - BT - CF</t>
  </si>
  <si>
    <t>5.4</t>
  </si>
  <si>
    <t>TOTAL LOT 5</t>
  </si>
  <si>
    <t>6.</t>
  </si>
  <si>
    <t>SYSTÈME DE SECURITE INCENDIE</t>
  </si>
  <si>
    <t>6.1</t>
  </si>
  <si>
    <t>6.2</t>
  </si>
  <si>
    <t>Extincteur à poudre polyvalente ABC 9 kg</t>
  </si>
  <si>
    <t>Panneau extincteur photoluminescent</t>
  </si>
  <si>
    <t>TOTAL LOT 6</t>
  </si>
  <si>
    <t>7.</t>
  </si>
  <si>
    <t>7.1</t>
  </si>
  <si>
    <t>7.2</t>
  </si>
  <si>
    <t>7.3</t>
  </si>
  <si>
    <t>TOTAL LOT 7</t>
  </si>
  <si>
    <t>RECAPITULATION GENERALE DES TRAVAUX</t>
  </si>
  <si>
    <t>Exploitation des instllations de chantier, fourniture des matières consommables</t>
  </si>
  <si>
    <t>Enduit intérieur</t>
  </si>
  <si>
    <t>Enduit extérieur</t>
  </si>
  <si>
    <t>BETON &amp; BETON ARME</t>
  </si>
  <si>
    <t>4.1.</t>
  </si>
  <si>
    <t>Fft</t>
  </si>
  <si>
    <t>6.1.1</t>
  </si>
  <si>
    <t>6.1.2</t>
  </si>
  <si>
    <t>6.2.2</t>
  </si>
  <si>
    <t>GROS-ŒUVRE</t>
  </si>
  <si>
    <t>Fouille pour Fondation</t>
  </si>
  <si>
    <t>Béton de sol</t>
  </si>
  <si>
    <t>Paillasse en béton armé</t>
  </si>
  <si>
    <t xml:space="preserve">Enduit sur murs intérieurs </t>
  </si>
  <si>
    <t>Carreaux sols pièces humides (toilettes)</t>
  </si>
  <si>
    <t xml:space="preserve">Charpente métallique </t>
  </si>
  <si>
    <t xml:space="preserve">Couverture pour le bâtiment </t>
  </si>
  <si>
    <t>PLAFONNAGE</t>
  </si>
  <si>
    <t>Fourniture et pose de la couverture en tôles bacs prélaqué ép. 6/10e y compris toutes sujétions d'exécution</t>
  </si>
  <si>
    <t>Murs en blocs d'agglomérés creux et claustras</t>
  </si>
  <si>
    <t>MENUISERIE EN BOIS ISOPLANE</t>
  </si>
  <si>
    <t>Enduits Ciment - pliolithe à base de résine synthétique, appliquée au rouleau (murs autres éléments: maçonnerie et béton)</t>
  </si>
  <si>
    <t>PPR diam 12 mm</t>
  </si>
  <si>
    <t>PPR diam 25 mm</t>
  </si>
  <si>
    <t>Distribution intérieure</t>
  </si>
  <si>
    <t xml:space="preserve">Fourniture et pose de tube PPR y compris raccords et toutes sujétions </t>
  </si>
  <si>
    <t>5.1.2.1</t>
  </si>
  <si>
    <t>PVC diam 50 mm</t>
  </si>
  <si>
    <t>PVC diam 100 mm</t>
  </si>
  <si>
    <t>5.1.2.2</t>
  </si>
  <si>
    <t xml:space="preserve">Evacuation des eaux pluviales </t>
  </si>
  <si>
    <t>PVC diam 63 mm</t>
  </si>
  <si>
    <t>Evier en acier inoxydable, vasque emboutie avec une sortie, placé dans le plan de travail de dimensions L/D/H : 370x370x160 mm</t>
  </si>
  <si>
    <t>Siphon de sol</t>
  </si>
  <si>
    <t>Siphon de sol PVC 150x150 mm, sortie verticale</t>
  </si>
  <si>
    <t>Accessoires</t>
  </si>
  <si>
    <t>Porte savon</t>
  </si>
  <si>
    <t>Accessoires sanitaires PMR</t>
  </si>
  <si>
    <t>Réf. 1- Barre d'appui coudée 135°</t>
  </si>
  <si>
    <t>Réf. 4- Barre de relevable</t>
  </si>
  <si>
    <t>Brasseurs d'air</t>
  </si>
  <si>
    <t>Terrassements généraux</t>
  </si>
  <si>
    <t>Terrassement de l'espace de la cour, compris le remaniement de la terre, compactage et nivellement en fonction des pentes</t>
  </si>
  <si>
    <t>AMENAGEMENTS</t>
  </si>
  <si>
    <t>Aménagement des voiries en pavé</t>
  </si>
  <si>
    <t>Signalétique d'orientation bâtiment</t>
  </si>
  <si>
    <t>Aménagement du sol extérieur en béton imprimé ou pavé autoblaquant, couleurs et design suivant recommandation du MDOE, compris, règlage,... toutes sujetions de mise en œuvre des travaux</t>
  </si>
  <si>
    <t>2.2</t>
  </si>
  <si>
    <t>FOUILLE &amp; REMBLAIS</t>
  </si>
  <si>
    <t>2.2.1.1</t>
  </si>
  <si>
    <t>Béton armé bas</t>
  </si>
  <si>
    <t>5.1.3</t>
  </si>
  <si>
    <t>5.1.3.1</t>
  </si>
  <si>
    <t>5.1.3.3</t>
  </si>
  <si>
    <t>5.1.3.2.1</t>
  </si>
  <si>
    <t>5.1.4</t>
  </si>
  <si>
    <t>5.1.4.1</t>
  </si>
  <si>
    <t>5.1.4.3</t>
  </si>
  <si>
    <t>7.1.1</t>
  </si>
  <si>
    <t>DIVERS</t>
  </si>
  <si>
    <t>Protection et mise à la terre</t>
  </si>
  <si>
    <t>Terre et mise à la terre des masses</t>
  </si>
  <si>
    <t xml:space="preserve">Canalisations divisionnaires et câbleries </t>
  </si>
  <si>
    <t xml:space="preserve">câbleries </t>
  </si>
  <si>
    <t>Câbles  U1000R2v 3x1,5mm2</t>
  </si>
  <si>
    <t xml:space="preserve">Câbles U1000 R2V 3x2,5mm2                 </t>
  </si>
  <si>
    <t>Canalisations encastrées .</t>
  </si>
  <si>
    <t>Conduits ICD gris ou ICTA N° 11</t>
  </si>
  <si>
    <t>Conduits ICD grisou ICTA N° 13</t>
  </si>
  <si>
    <t>Conducteurs série HO7 VV.U 2,5mm2</t>
  </si>
  <si>
    <t>Appareillages</t>
  </si>
  <si>
    <t>Inter va et vient Niloé</t>
  </si>
  <si>
    <t>Inter double allumage Niloé</t>
  </si>
  <si>
    <t>P/C 2P+T  Niloé</t>
  </si>
  <si>
    <t xml:space="preserve">Inter simple allumage plexo Sagane </t>
  </si>
  <si>
    <t>Appareils d’éclairage</t>
  </si>
  <si>
    <t xml:space="preserve">Protection contre la foudre </t>
  </si>
  <si>
    <t>Paratonnerre type PDA 60 de Hélita avec descente en méplat, joint de contrôle, compteur de foudre et prises de terres</t>
  </si>
  <si>
    <t>Ensemble de mise à la terre et equipontentialité</t>
  </si>
  <si>
    <t>5.3.1</t>
  </si>
  <si>
    <t>5.3.2</t>
  </si>
  <si>
    <t>5.3.3</t>
  </si>
  <si>
    <t>5.3.4</t>
  </si>
  <si>
    <t>5.3.5</t>
  </si>
  <si>
    <t>5.3.6</t>
  </si>
  <si>
    <t>Tableau  basse tension</t>
  </si>
  <si>
    <t>Enseignes</t>
  </si>
  <si>
    <t>7.2.2.1</t>
  </si>
  <si>
    <t>SIGNALETIQUE INTERIEURE &amp; PLAN D'EVACUATION</t>
  </si>
  <si>
    <t>SIGNALETIQUE EXTERIEURE &amp; PLAN D'EVACUATION</t>
  </si>
  <si>
    <t>5.3.3.1</t>
  </si>
  <si>
    <t>5.3.3.2</t>
  </si>
  <si>
    <t xml:space="preserve">Plaques d'identification et d'orientation sur portes </t>
  </si>
  <si>
    <t>DEMOLITION</t>
  </si>
  <si>
    <t>Maçonnerie</t>
  </si>
  <si>
    <t>2.4</t>
  </si>
  <si>
    <t xml:space="preserve">NETTOYAGE ET EVACUATION </t>
  </si>
  <si>
    <t>2.4.1</t>
  </si>
  <si>
    <t>Nettoyage du chantier</t>
  </si>
  <si>
    <t>Nettoyage et évacuation des résidus issus des déposes de démolition, de décapage,... à la décharge publique</t>
  </si>
  <si>
    <t xml:space="preserve"> 2.</t>
  </si>
  <si>
    <t>Maçonnerie d'ép. 15 cm</t>
  </si>
  <si>
    <t>Démolition complète des murs suivant la ligne de pose</t>
  </si>
  <si>
    <t xml:space="preserve">Dallage ou béton de sol </t>
  </si>
  <si>
    <t>Correction/reparation partielle d'enduit sur certains parties sonant creux, fissurées et defecteuses</t>
  </si>
  <si>
    <t>Reparation des fissures apparentes,suivant indications du MDOE, dans les règles et principes de la deontologie (nettoye des brèches, ouverture legère, brossage (brosse métallique) intérieure, depouissierage, introduction de grillage (suivant la taille), injection manuelle de mortier spécifique,…)</t>
  </si>
  <si>
    <t>Reparation des fissures apparentes,suivant indications du MDOE, dans les règles et principes de la deontologie (nettoye des brèches, ouverture legère, brossage (brosse métallique) intérieure, depouissierage, introduction de grillage (suivant la taille), injection manuelle de mortier spécifique,…) et correction au niveau des soubassements</t>
  </si>
  <si>
    <t>Toute la menuiserie bois isoplane sera de marque Assa Abloy, Jeld-Wen (Swedoor JW),bois tropicaux ou similaires</t>
  </si>
  <si>
    <t>Enduits Ciment - Peinture vinylique (murs intérieurs)</t>
  </si>
  <si>
    <t>Plafond extérieur</t>
  </si>
  <si>
    <t>Fourniture et pose de panneaux de faux plafond extérieur en tôle lisse, compris l'ossature et toutes sujetions de mise en œuvre</t>
  </si>
  <si>
    <t>Plafond intérieur</t>
  </si>
  <si>
    <t>2.5</t>
  </si>
  <si>
    <t>2.5.1</t>
  </si>
  <si>
    <t>2.5.1.1</t>
  </si>
  <si>
    <t>2.5.1.1.1</t>
  </si>
  <si>
    <t>2.5.2</t>
  </si>
  <si>
    <t>2.5.2.1</t>
  </si>
  <si>
    <t>2.5.2.2</t>
  </si>
  <si>
    <t>2.5.2.2.1</t>
  </si>
  <si>
    <t>2.5.3</t>
  </si>
  <si>
    <t>2.5.3.1</t>
  </si>
  <si>
    <t>2.5.3.2</t>
  </si>
  <si>
    <t>2.5.3.2.2</t>
  </si>
  <si>
    <t>2.6</t>
  </si>
  <si>
    <t>2.6.1</t>
  </si>
  <si>
    <t>2.6.1.1</t>
  </si>
  <si>
    <t>2.6.1.1.1</t>
  </si>
  <si>
    <t>3.2.1</t>
  </si>
  <si>
    <t>3.2.2</t>
  </si>
  <si>
    <t>4.2</t>
  </si>
  <si>
    <t>Renforcement partiel de la fondation/ soubassement</t>
  </si>
  <si>
    <t>Renforcement partiel du soubassement</t>
  </si>
  <si>
    <t>2.5.2.2.1.1</t>
  </si>
  <si>
    <t>2.5.2.3</t>
  </si>
  <si>
    <t>2.5.2.3.1</t>
  </si>
  <si>
    <t>2.5.2.3.2</t>
  </si>
  <si>
    <t>2.5.2.3.5</t>
  </si>
  <si>
    <t>Revêtements sols seront detype céramique marques WIFICERAMICS ou similaire</t>
  </si>
  <si>
    <t>Revêtement muraux scellés seront de  type céramique marques WIFICERAMICS ou similaire</t>
  </si>
  <si>
    <t xml:space="preserve">TOITURE - PLAFONNAGE </t>
  </si>
  <si>
    <t>TOITURE</t>
  </si>
  <si>
    <t>3.1.2</t>
  </si>
  <si>
    <t>Couverture</t>
  </si>
  <si>
    <t>3.1.2.1</t>
  </si>
  <si>
    <t>3.1.1.2</t>
  </si>
  <si>
    <t>3.1.1.2.1</t>
  </si>
  <si>
    <t>3.1.2.1.2</t>
  </si>
  <si>
    <t>Fourniture et pose de panneaux de faux plafond en contreplaqué, ép. 6 mm, compris toutes sujetions de mise en œuvre</t>
  </si>
  <si>
    <t xml:space="preserve">Résine synthétique, appliquée au rouleau sur faux plafond </t>
  </si>
  <si>
    <t>Ponçage, époussetage, dégraissage au trichloréthylène, traitements primaires de surface, 2 couches d'impression fongicide, finition, 2 couches laque glycérophtalique brillante</t>
  </si>
  <si>
    <t>Peinture sur menuseries en bois (Massif et isoplane)</t>
  </si>
  <si>
    <t>5.1.3.5</t>
  </si>
  <si>
    <t xml:space="preserve">Evier simple </t>
  </si>
  <si>
    <t>Siphon de sol et tampon de visite</t>
  </si>
  <si>
    <t>Cuvette de WC à l'anglaise et réservoir de chasse basse LECICO ou PARMA ou similaire</t>
  </si>
  <si>
    <t>2.5.2.2.4</t>
  </si>
  <si>
    <t>2.5.2.2.4.1</t>
  </si>
  <si>
    <t>blocs d'agglomérés creux intérieur</t>
  </si>
  <si>
    <t xml:space="preserve">blocs d'agglomérés ép.15cm  </t>
  </si>
  <si>
    <t>2.6.1.1.4</t>
  </si>
  <si>
    <t>2.6.2</t>
  </si>
  <si>
    <t>2.6.2.1</t>
  </si>
  <si>
    <t>2.6.2.1.1</t>
  </si>
  <si>
    <t>2.6.2.1.2</t>
  </si>
  <si>
    <t>Claustras type boîte au lettre cacher dim. 15x20x40 cm</t>
  </si>
  <si>
    <t>Lavabo mural (suspendu) LECICO ou PARMA ou similaire avec cache-siphon</t>
  </si>
  <si>
    <t>Evacuation des eaux usées et vannes</t>
  </si>
  <si>
    <t>Inter simple étanche Niloé</t>
  </si>
  <si>
    <t xml:space="preserve">Fenêtre à persiennes metallique </t>
  </si>
  <si>
    <t>4.1.2</t>
  </si>
  <si>
    <t xml:space="preserve">Fenêtre à persiennes métalliques , compris les mailles de moustiquaires </t>
  </si>
  <si>
    <t>Porte en bois isoplane lisse</t>
  </si>
  <si>
    <t>4.2.1.1</t>
  </si>
  <si>
    <t>Enseigne murale sur une partie de la clôture, compris l'élevation, enduit, finition de surface, peinture, calligraphie, suivant les indications du MDOE</t>
  </si>
  <si>
    <t>Tableaux Electriques et alimentaion</t>
  </si>
  <si>
    <t xml:space="preserve">Fouilles en tranchées (0,50x0,25)m, pour la pose de agglos pleins pour nouveau murs </t>
  </si>
  <si>
    <t>Béton de propreté épaisseur 5 cm, au fond des fouilles (sous agglo plein)</t>
  </si>
  <si>
    <t xml:space="preserve"> Poteaux raidisseurs</t>
  </si>
  <si>
    <t xml:space="preserve">Appuis fenêtres en béton armé / linteau </t>
  </si>
  <si>
    <t xml:space="preserve">DEPOSE </t>
  </si>
  <si>
    <t xml:space="preserve">Dépose de la couverture </t>
  </si>
  <si>
    <t>F-1 (1,60X1,10)m</t>
  </si>
  <si>
    <t>F-2(1,40X1,10)m</t>
  </si>
  <si>
    <t>F-3 (0,80X0,50)m</t>
  </si>
  <si>
    <t>F-4 (2,00X1,10)m</t>
  </si>
  <si>
    <t>F-5 (0,50X0,50)m</t>
  </si>
  <si>
    <t xml:space="preserve">Pass instruments </t>
  </si>
  <si>
    <t xml:space="preserve">MENUISERIE METALLIQUE </t>
  </si>
  <si>
    <t>P1 (1,60X2,10)m</t>
  </si>
  <si>
    <t xml:space="preserve">Porte isoplane asymetrique </t>
  </si>
  <si>
    <t>P-2 (1,20X2,10)m</t>
  </si>
  <si>
    <t>P-3 (0,90X2,10)m</t>
  </si>
  <si>
    <t>P-4 (0,70X2,10)m</t>
  </si>
  <si>
    <t xml:space="preserve">Porte pliante isoplane </t>
  </si>
  <si>
    <t>P-5 (1,20X2,10)m</t>
  </si>
  <si>
    <t>PPR diam 32 mm</t>
  </si>
  <si>
    <t>PVC diam 115 mm</t>
  </si>
  <si>
    <t>Hublo LED  ou similaire</t>
  </si>
  <si>
    <t xml:space="preserve">Applique murale etanche </t>
  </si>
  <si>
    <t>Hublo etanche</t>
  </si>
  <si>
    <t xml:space="preserve">Bouton poussoir </t>
  </si>
  <si>
    <t xml:space="preserve">Hublot LED 60X60 saillie </t>
  </si>
  <si>
    <t xml:space="preserve">Prise solaire </t>
  </si>
  <si>
    <t xml:space="preserve">Fourniture et pose de brasseur d'air </t>
  </si>
  <si>
    <t xml:space="preserve">Avertisseur Sonore </t>
  </si>
  <si>
    <t xml:space="preserve">Bloc autonome </t>
  </si>
  <si>
    <t xml:space="preserve">Detecteur optique de fumée </t>
  </si>
  <si>
    <t>F-1 (1,60X1,30)m</t>
  </si>
  <si>
    <t>F-2(1,60X0,60)m</t>
  </si>
  <si>
    <t>F-3 (1,40X1,30)m</t>
  </si>
  <si>
    <t>F-4 (1,00X1,10)m</t>
  </si>
  <si>
    <t>F-5 (0,80X0,50)m</t>
  </si>
  <si>
    <t>F-6 (0,50X0,50)m</t>
  </si>
  <si>
    <t>P3 (1,60X2,10)m</t>
  </si>
  <si>
    <t xml:space="preserve">Porte asymetrique metallique </t>
  </si>
  <si>
    <t>P2 (1,60X2,10)m</t>
  </si>
  <si>
    <t xml:space="preserve">Porte double metallique </t>
  </si>
  <si>
    <t xml:space="preserve">Porte double isoplane va et vient </t>
  </si>
  <si>
    <t>P-1 (1,60X2,10)m</t>
  </si>
  <si>
    <t>Porte double isoplane  avec oculus va et vient</t>
  </si>
  <si>
    <t>P-1' (1,60X2,10)m</t>
  </si>
  <si>
    <t xml:space="preserve">Porte double isoplane </t>
  </si>
  <si>
    <t>P-4 (1,50X2,10)m</t>
  </si>
  <si>
    <t>P-5(1,20X2,10)m</t>
  </si>
  <si>
    <t xml:space="preserve">Porte simple metallique </t>
  </si>
  <si>
    <t>P6 (0,90X2,10)m</t>
  </si>
  <si>
    <t>P-7 (0,80X2,10)m</t>
  </si>
  <si>
    <t>P-8(0,70X2,10)m</t>
  </si>
  <si>
    <t>Soubassement en béton cyclopéen ou maçonnerie</t>
  </si>
  <si>
    <t>Agglos pleins de 20 cm</t>
  </si>
  <si>
    <t>Fourniture et pose de bloc béton plein B 120, au fond des fouille sur béton de propreté</t>
  </si>
  <si>
    <t>Parpaing/agglos plein 20x20x40</t>
  </si>
  <si>
    <t>2.1</t>
  </si>
  <si>
    <t>2.1.2</t>
  </si>
  <si>
    <t>Dépose complete de couverture et goutière métallique</t>
  </si>
  <si>
    <t>DEPOSE - DEMOLITION - DECAPAGE - NETTOYAGE - GROS ŒUVRE - REVETEMENTS</t>
  </si>
  <si>
    <t>DEPOSE</t>
  </si>
  <si>
    <t>2.1.1</t>
  </si>
  <si>
    <t>Dépose des bardages métallique</t>
  </si>
  <si>
    <t xml:space="preserve">Depose de l'ensemble des bardages métalliques </t>
  </si>
  <si>
    <t>Depose des conduits électriques</t>
  </si>
  <si>
    <t>Dépose de l'ensemble des conduits électriques</t>
  </si>
  <si>
    <t>2.1.3</t>
  </si>
  <si>
    <t>Dépose complète de la couverture et goutière métallique</t>
  </si>
  <si>
    <t>2.1.3.1</t>
  </si>
  <si>
    <t>Dépose de l'ensemble des couverture</t>
  </si>
  <si>
    <t>2.2.1</t>
  </si>
  <si>
    <t>Démolition des maçonneries intérieure et extérieure.</t>
  </si>
  <si>
    <t>Démolition partielle des murs pour pour élargissement des baies existantes</t>
  </si>
  <si>
    <t>Murs en blocs d'agglomérés creux</t>
  </si>
  <si>
    <t>blocs d'agglomérés ép. 10cm pour support paillasse</t>
  </si>
  <si>
    <t>Enduits au mortier de ciment intérieur et extérieur</t>
  </si>
  <si>
    <t>2.5.3.2.3</t>
  </si>
  <si>
    <t xml:space="preserve">Correction/reparation partielle </t>
  </si>
  <si>
    <t>2.5.3.2.3.1</t>
  </si>
  <si>
    <t>Correction/reparation partielle d'enduit sur certains sonant creux,  les troux, fissurées et defecteuses</t>
  </si>
  <si>
    <t>Revêtement sols  type céramique  dim (30x30) cm</t>
  </si>
  <si>
    <t xml:space="preserve">Carreaux sols pour cuisine </t>
  </si>
  <si>
    <t>Carreaux sols pour terrasses, balcon et perrons extérieurs</t>
  </si>
  <si>
    <t>carreaux avec nez sur les perrons de l'escalier</t>
  </si>
  <si>
    <t>Plinthes type céramique dim (30x9) cm</t>
  </si>
  <si>
    <t>Carreaux faïence murale pour toilettes, dim (30x30)cm suivante toute la hauteur</t>
  </si>
  <si>
    <t>Carreaux faïence murale pour cuisine suivante toute la hauteur, dim (30x30)cm</t>
  </si>
  <si>
    <t>Carreaux faïence murale pour paillasse et support, dim (30x30)cm</t>
  </si>
  <si>
    <t>Traitement et renforcement de la charpente métallique existante</t>
  </si>
  <si>
    <t>Entretien de la charpente et suppports existants par dégraissage, dérouillage, brossage, ponçage, application de peinture de protection antirouille, renforcement, compris toutes sujétions</t>
  </si>
  <si>
    <t xml:space="preserve">Cheneau de recuperation et d'évacuation des eaux pluviales compris le support </t>
  </si>
  <si>
    <t xml:space="preserve">Bande de rives </t>
  </si>
  <si>
    <t>MENUISERIE ALUMINIUM VITREE</t>
  </si>
  <si>
    <t>4.1.1</t>
  </si>
  <si>
    <t>Fenêtre aluminium vitrée</t>
  </si>
  <si>
    <t>F-1 (1,60x1,10)m</t>
  </si>
  <si>
    <t>F-2 (1,20x1,10)m</t>
  </si>
  <si>
    <t>F-3 (0,60x0,50)m</t>
  </si>
  <si>
    <t>F-3' (1,00x0,50)m</t>
  </si>
  <si>
    <t>F-4 (0,60x1,00)m</t>
  </si>
  <si>
    <t>Porte aluminium vitrée</t>
  </si>
  <si>
    <t>Porte double aluminium vitrée</t>
  </si>
  <si>
    <t>P-1 (1,30x2,10)m</t>
  </si>
  <si>
    <t>4.1.3</t>
  </si>
  <si>
    <t>Garde-corps en alu vitré</t>
  </si>
  <si>
    <t>Garde corps en alu vitré pour escalier, ht = 0,90 m</t>
  </si>
  <si>
    <t>Toute la menuiserie bois  isoplane  sera de marque Assa Abloy, Jeld-Wen (Swedoor JW),bois tropicaux ou similaires</t>
  </si>
  <si>
    <t>Porte en bois isoplane</t>
  </si>
  <si>
    <t>P-3 (0,70x2,10)m</t>
  </si>
  <si>
    <t>4.3</t>
  </si>
  <si>
    <t>MENUISERIE EN BOIS MASSIF</t>
  </si>
  <si>
    <t>4.3.1</t>
  </si>
  <si>
    <t xml:space="preserve">Porte en bois massif </t>
  </si>
  <si>
    <t>P-3 (0,80x2,10)m</t>
  </si>
  <si>
    <t>4.4</t>
  </si>
  <si>
    <t>MENUISERIE METALLIQUE</t>
  </si>
  <si>
    <t>4.4.1</t>
  </si>
  <si>
    <t>Grille métallique</t>
  </si>
  <si>
    <t>4.4.1.1</t>
  </si>
  <si>
    <t>Pour porte</t>
  </si>
  <si>
    <t>GM-1' (1,30x2,10)m</t>
  </si>
  <si>
    <t>Pour fenêtre</t>
  </si>
  <si>
    <t>GM-1 (1,60x1,10)m</t>
  </si>
  <si>
    <t>GM-2 (1,20x1,10)m</t>
  </si>
  <si>
    <t>GM-3 (0,60x0,50)m</t>
  </si>
  <si>
    <t>GM-3' (1,00x0,50)m</t>
  </si>
  <si>
    <t>GM-4 (0,60x1,00)m</t>
  </si>
  <si>
    <t>4.4.2</t>
  </si>
  <si>
    <t>4.4.2.1</t>
  </si>
  <si>
    <t>Porte simple métallique</t>
  </si>
  <si>
    <t>P-4 (0,90x2,10)m</t>
  </si>
  <si>
    <t>Garde-corps métallique</t>
  </si>
  <si>
    <t>Garde corps pour terrassess et balcon, H=0,90 m</t>
  </si>
  <si>
    <t>4.6.1.4</t>
  </si>
  <si>
    <t>Enduits Ciment - Peinture glycérophtalique (sous dalle)</t>
  </si>
  <si>
    <t>Brossage, égrenage, rebouchage, 1 couche d'enduit de lissage, 1 couche de fixateur fongicide , 2 couches peinture glycérophtalique</t>
  </si>
  <si>
    <t>4.6.1.5</t>
  </si>
  <si>
    <t>Métaux ferreux - Peinture glycérophtalique</t>
  </si>
  <si>
    <t xml:space="preserve">Dégraissage, dérouillage, brossage, 1 couche antirouille minium de plomb, 2 couches laque glycérophtalique brillante </t>
  </si>
  <si>
    <t>5.1.3.6</t>
  </si>
  <si>
    <t>Receveur de douche</t>
  </si>
  <si>
    <t>Receveur de douche complet, comprenant le bac à porcelaine de dimension (900x900x150)mm, une colonne de douche decrochable avec l'ensemble des kits ouverture par le robinet</t>
  </si>
  <si>
    <t>Tampon de visite</t>
  </si>
  <si>
    <t>Tampon de visite avec bouchon mâle/femelle, diamètre 50 mm, en polychlorure de vinyle (PVC), marque NICOLL</t>
  </si>
  <si>
    <t>Porte serviette</t>
  </si>
  <si>
    <t>Poubelle de toilette</t>
  </si>
  <si>
    <t>Fourniture et pose de brasseur d'air de plafond</t>
  </si>
  <si>
    <t>Tableau  divisionnaires</t>
  </si>
  <si>
    <t>Câbles U1000 R2V 3x4mm3</t>
  </si>
  <si>
    <t>Conduits ICD grisou ICTA N° 16</t>
  </si>
  <si>
    <t>P/C 2P+T  Niloé - normale</t>
  </si>
  <si>
    <t>P/C 2P+T  Niloé - solaire</t>
  </si>
  <si>
    <t>Bouton poussoire</t>
  </si>
  <si>
    <t>Dalle LED 600x600 Start panel Flat 0047063 de Sylvania  ou similaire</t>
  </si>
  <si>
    <t xml:space="preserve">Start Eco Downlight Flat de Sylvania ou similaire   diam 220 22W </t>
  </si>
  <si>
    <t xml:space="preserve">Etanche IP 44 diam 280 Clio LED de puissance 10W de Sylvania ou similaire </t>
  </si>
  <si>
    <t xml:space="preserve">Applique murale Led extérieure </t>
  </si>
  <si>
    <t xml:space="preserve">Applique murale Led intérieure </t>
  </si>
  <si>
    <t>Extincteurs</t>
  </si>
  <si>
    <t>Extincteur à dioxyde de carbone CO2 de 5 kg</t>
  </si>
  <si>
    <t>7.1.2</t>
  </si>
  <si>
    <t>3.1.1.1</t>
  </si>
  <si>
    <t>Mise en œuvre de la charpente métallique pour les bâtiments</t>
  </si>
  <si>
    <t>Charpente réalisée sur chantier, structure de charge en IPN100 et poutrelles en profilés 50x50x5, d'assemblage par soudure sur des échantignolles de poutres et de fermes stabilisé par de contreventements compris l'application d'antirouille sur les parties soudées et toutes sujétions suivant le plan d'exécution</t>
  </si>
  <si>
    <t>2.5.2.1.4.1.1</t>
  </si>
  <si>
    <t xml:space="preserve">Chaînage en béton armé </t>
  </si>
  <si>
    <t>Dalle pleine, ép. 0,15 m</t>
  </si>
  <si>
    <t>Dalle de couverture</t>
  </si>
  <si>
    <t>ACIER DE CONSTRUCTION</t>
  </si>
  <si>
    <t>Structure métallique pour le château d'eau</t>
  </si>
  <si>
    <t>Fourniture et mise en œuvre complète de l’ossature métallique, comprenant des poteaux en profilé IPN 100 ancrés dans des poteaux en béton armé, des poutres en IPN 100, des contreventements en cornière type L 50x50, des plaques métalliques galvanisées de 0,3 mm d’épaisseur servant de support au réservoir d’eau, ainsi que la pose d’une échelle à crinoline pour l’accès sécurisé, compris toute sujétion de réalisation</t>
  </si>
  <si>
    <t>2.5.4</t>
  </si>
  <si>
    <t>2.5.4.1</t>
  </si>
  <si>
    <t>2.5.4.1.1</t>
  </si>
  <si>
    <t>blocs d'agglomérés creux extérieur</t>
  </si>
  <si>
    <t xml:space="preserve">blocs d'agglomérés ép. 15cm </t>
  </si>
  <si>
    <t>Claustras type boîte au lettre cacher, dim. 15x20x40 cm</t>
  </si>
  <si>
    <t>2.5.4.1.2</t>
  </si>
  <si>
    <t>2.5.4.2</t>
  </si>
  <si>
    <t>2.5.4.2.1</t>
  </si>
  <si>
    <t>2.5.4.2.1.1</t>
  </si>
  <si>
    <t>Enduit sous dalle</t>
  </si>
  <si>
    <t>2.5.4.2.2</t>
  </si>
  <si>
    <t>2.5.4.2.2.1</t>
  </si>
  <si>
    <t xml:space="preserve">Enduit étanche type SIKA TOP 121 ou MC-Proof DF 8 ou similaires sur murs ou poteaux extérieurs </t>
  </si>
  <si>
    <t>Chape</t>
  </si>
  <si>
    <t xml:space="preserve">Application de la chape traditionnelle lisse sur toute la surface intérieure, compris toutes sujetions de mise en œuvre </t>
  </si>
  <si>
    <t>TOITURE - PLAFONNAGE - ETANCHEITE</t>
  </si>
  <si>
    <t>3.3</t>
  </si>
  <si>
    <t>Ethanchéification de la dalle couverture</t>
  </si>
  <si>
    <t>Porte métaillique</t>
  </si>
  <si>
    <t>4.3.1.1</t>
  </si>
  <si>
    <t>Porte double métaillique</t>
  </si>
  <si>
    <t>P-1 (1,50x2,10)m</t>
  </si>
  <si>
    <t>4.3.1.2</t>
  </si>
  <si>
    <t>Porte simple métaillique</t>
  </si>
  <si>
    <t>P-1 (0,90x2,10)m</t>
  </si>
  <si>
    <t>4.4.1.5</t>
  </si>
  <si>
    <t>4.4.2.2</t>
  </si>
  <si>
    <t>Tableaux Electriques</t>
  </si>
  <si>
    <t>Boite électrique + Alimentation</t>
  </si>
  <si>
    <t xml:space="preserve">Start Eco Downlight Flat de Sylvania ou similaire diam 220 22W </t>
  </si>
  <si>
    <t>5.4.3</t>
  </si>
  <si>
    <t>5.4.3.2</t>
  </si>
  <si>
    <t>Signalétique d'orientation sur porte</t>
  </si>
  <si>
    <t>2.5.4.2.1.2</t>
  </si>
  <si>
    <t>2.2.1.1.1</t>
  </si>
  <si>
    <t>2.5.2.2.6</t>
  </si>
  <si>
    <t>2.5.2.2.6.1</t>
  </si>
  <si>
    <t xml:space="preserve"> Poteaux structurels /raidisseurs</t>
  </si>
  <si>
    <t>Terasse et rampe à executer  en béton armé</t>
  </si>
  <si>
    <t>2.5.4.2.1.3</t>
  </si>
  <si>
    <t>2.5.4.2.2.2</t>
  </si>
  <si>
    <t>2.5.4.2.2.3</t>
  </si>
  <si>
    <t>2.6.1.1.3</t>
  </si>
  <si>
    <t>2.6.1.1.5</t>
  </si>
  <si>
    <t>Carreaux faïence murale pour toilettes, dim (30x30)cm et suivante la hauteur</t>
  </si>
  <si>
    <t>4.3.2</t>
  </si>
  <si>
    <t>4.3.3</t>
  </si>
  <si>
    <t>4.3.3.1</t>
  </si>
  <si>
    <t>4.3.3.2</t>
  </si>
  <si>
    <t>4.3.2.1</t>
  </si>
  <si>
    <t>4.3.2.2</t>
  </si>
  <si>
    <t>4.2.1.2</t>
  </si>
  <si>
    <t>Porte  isoplane à 1 vantail</t>
  </si>
  <si>
    <t>4.2.1.3</t>
  </si>
  <si>
    <t>4.4.1.3</t>
  </si>
  <si>
    <t>4.4.1.4</t>
  </si>
  <si>
    <t>5.1.1</t>
  </si>
  <si>
    <t>Alimentation en eaux potable</t>
  </si>
  <si>
    <t>5.1.1.1</t>
  </si>
  <si>
    <t>5.1.3.2</t>
  </si>
  <si>
    <t>5.1.3.4</t>
  </si>
  <si>
    <t>5.1.3.6.1</t>
  </si>
  <si>
    <t>5.1.4.4</t>
  </si>
  <si>
    <t>CLIMATISATION &amp; VENTILATION</t>
  </si>
  <si>
    <t>5.2.2</t>
  </si>
  <si>
    <t>5.2.2.1</t>
  </si>
  <si>
    <t>5.4.3.1</t>
  </si>
  <si>
    <t>6.2.1</t>
  </si>
  <si>
    <t>Depose de la couverture et goutière métallique</t>
  </si>
  <si>
    <t>4.2.1.4</t>
  </si>
  <si>
    <t>4.2.1.5</t>
  </si>
  <si>
    <t>4.2.1.6</t>
  </si>
  <si>
    <t>Porte isoplane lisse à 1 vantail</t>
  </si>
  <si>
    <t>4.3.1.3</t>
  </si>
  <si>
    <t>4.1.2.1</t>
  </si>
  <si>
    <t>4.1.2.2</t>
  </si>
  <si>
    <t>3.1.1.3</t>
  </si>
  <si>
    <t>3.1.1.4</t>
  </si>
  <si>
    <t xml:space="preserve">Fenêtre </t>
  </si>
  <si>
    <t>4.1.1.2</t>
  </si>
  <si>
    <t>Porte</t>
  </si>
  <si>
    <t>4.3.4</t>
  </si>
  <si>
    <t>5.1.3.6.2</t>
  </si>
  <si>
    <t>5.1.4.2</t>
  </si>
  <si>
    <t>3.3.2</t>
  </si>
  <si>
    <t>Application IKOpro Adérosol</t>
  </si>
  <si>
    <t xml:space="preserve">Couches d'étanchéité MEPS 25 L3 d'ép. 2,5mm, autoadhésive </t>
  </si>
  <si>
    <t>Plaques de protection type MEPS 25 AR d'ép. 2,5mm, autoadhésives</t>
  </si>
  <si>
    <t>Joint de fixations</t>
  </si>
  <si>
    <t>VOIRIE &amp; RESEAUX DIVERS</t>
  </si>
  <si>
    <t>I</t>
  </si>
  <si>
    <t>II</t>
  </si>
  <si>
    <t>III</t>
  </si>
  <si>
    <t>TOUR D'ENERGIE</t>
  </si>
  <si>
    <t>IV</t>
  </si>
  <si>
    <t>V</t>
  </si>
  <si>
    <t>VI</t>
  </si>
  <si>
    <t>VII</t>
  </si>
  <si>
    <t>PAVILLON AMBULATOIRE</t>
  </si>
  <si>
    <t>BLOC MEDICO-TECHNIQUE</t>
  </si>
  <si>
    <t>VIII</t>
  </si>
  <si>
    <t>4.2-A</t>
  </si>
  <si>
    <t>4.2-A.1</t>
  </si>
  <si>
    <t>Soubassement en maçonnerie</t>
  </si>
  <si>
    <t xml:space="preserve">Siphon de sol </t>
  </si>
  <si>
    <t xml:space="preserve">SIGNALETIQUE EXTERIEURE </t>
  </si>
  <si>
    <t xml:space="preserve">SIGNALETIQUE INTERIEURE </t>
  </si>
  <si>
    <t>2.5.2.2.7</t>
  </si>
  <si>
    <t>2.5.2.3.3</t>
  </si>
  <si>
    <t>2.5.4.2.4</t>
  </si>
  <si>
    <t>7.2.1</t>
  </si>
  <si>
    <t xml:space="preserve">REALISATION DE FORAGE </t>
  </si>
  <si>
    <t>5.3.7</t>
  </si>
  <si>
    <t xml:space="preserve">Depart et protection electrique </t>
  </si>
  <si>
    <t xml:space="preserve">Fourniture et pose de cuve de 3,000L </t>
  </si>
  <si>
    <t>Installation photovoltaique</t>
  </si>
  <si>
    <t>Ensemble des installations du photovoltaique, compris les modules, batteries, inverseur, câbles, accessoires, ainsi que toutes les suggestions de mise en œuvre</t>
  </si>
  <si>
    <t>Réalisation d'un forage d'eau, sur une profondeur moyenne de 10 mètre, compris le soufflage, développement, essais, analyses,déinfection, équipement de surface, une pompe immergée solaire, HMT = 100 m CE, debit inferieur ou égal à 1 (1 ≥ Q)  avec  Q ≤ 3m3/h, branchement et toutes sujetions de travaux pour le bon fonctionnement</t>
  </si>
  <si>
    <t>PASA1 - PROGRAMME D'APPUI A LA SANTE EN GUINEE</t>
  </si>
  <si>
    <t>DPGF - DECOMPOSITION DU PRIX GLOBAL ET FORFAITAIRE DES TRAVAUX</t>
  </si>
  <si>
    <t>Montant €</t>
  </si>
  <si>
    <t>AMENAGEMENTS EXTERIEURS - VRD</t>
  </si>
  <si>
    <t>taux €/GNF (taux BCE 05.2025) &gt; 1€ =</t>
  </si>
  <si>
    <t>RECAPITULATIF DES TRAVAUX</t>
  </si>
  <si>
    <t>Désignation</t>
  </si>
  <si>
    <t>TOTAL FRAIS GENERAUX HT</t>
  </si>
  <si>
    <t>1.1.1</t>
  </si>
  <si>
    <t>1.1.2</t>
  </si>
  <si>
    <t>1.2.1</t>
  </si>
  <si>
    <t>Etudes, reprographies, photographies et récollement</t>
  </si>
  <si>
    <t>1.2.2</t>
  </si>
  <si>
    <t>1.3.1</t>
  </si>
  <si>
    <t>1.4.1</t>
  </si>
  <si>
    <t>TOTAL 1.</t>
  </si>
  <si>
    <t>CSA KOULE : I. FRAIS GENERAUX</t>
  </si>
  <si>
    <t>FINALISATION DES TRAVAUX DU CSA DE KOULE</t>
  </si>
  <si>
    <r>
      <t xml:space="preserve">TOTAL TRAVAUX </t>
    </r>
    <r>
      <rPr>
        <b/>
        <u/>
        <sz val="16"/>
        <color theme="0"/>
        <rFont val="Arial"/>
        <family val="2"/>
      </rPr>
      <t>TRANCHE FERME</t>
    </r>
    <r>
      <rPr>
        <b/>
        <sz val="16"/>
        <color theme="0"/>
        <rFont val="Arial"/>
        <family val="2"/>
      </rPr>
      <t xml:space="preserve"> HT</t>
    </r>
  </si>
  <si>
    <t>LOGEMENT 1 : FINITION</t>
  </si>
  <si>
    <t>LOGEMENT 2 : FINITION</t>
  </si>
  <si>
    <t>LOGEMENT 3 : GROS-ŒUVRE ET FINITION</t>
  </si>
  <si>
    <t>TOTAL TRAVAUX LOT 03 HT</t>
  </si>
  <si>
    <t>Désignations</t>
  </si>
  <si>
    <t>2.</t>
  </si>
  <si>
    <t>CSA KOULE : II. PAVILLON AMBULATOIRE</t>
  </si>
  <si>
    <t>TOTAL 2.</t>
  </si>
  <si>
    <t>CSA KOULE : III. BLOC MEDICOTECHNIQUE</t>
  </si>
  <si>
    <t>TOTAL 3.</t>
  </si>
  <si>
    <t>TOTAL 4.</t>
  </si>
  <si>
    <t>TOTAL 5.</t>
  </si>
  <si>
    <t>TOTAL 6.</t>
  </si>
  <si>
    <t>CSA KOULE : IV. TOUR ENERGIE</t>
  </si>
  <si>
    <t>ETANCHEITE</t>
  </si>
  <si>
    <t>TOTAL 7.</t>
  </si>
  <si>
    <r>
      <t xml:space="preserve">TOTAL TRAVAUX </t>
    </r>
    <r>
      <rPr>
        <b/>
        <i/>
        <u/>
        <sz val="16"/>
        <color theme="0"/>
        <rFont val="Arial"/>
        <family val="2"/>
      </rPr>
      <t>TRANCHE CONDITIONNELLE</t>
    </r>
    <r>
      <rPr>
        <b/>
        <i/>
        <sz val="16"/>
        <color theme="0"/>
        <rFont val="Arial"/>
        <family val="2"/>
      </rPr>
      <t xml:space="preserve"> HT</t>
    </r>
  </si>
  <si>
    <t>CSA KOULE : V. LOGEMENT 1 : FINITIONS</t>
  </si>
  <si>
    <t>Cuvette de WC, comprenant : 
- un réservoir complet avec mécanisme économiseur 3/6L E6248 ;
- abattant Thermodur ou similaire à descente progressive E6046, charnières métal ;
- robinet flotteur silencieux (clt acoustique 1) ;
- kit de douchette hygiénique LECICO ou similaire, support fixe, stop valve ;
- distributeur de papier hygiénique laiton chromé type PELLET Réf 003621 ou similaire</t>
  </si>
  <si>
    <t>Lavabo mural, comprenant : 
- robinet simple  à bec orientable
- bonde de vidange en laiton chromé à clapet rentrant,
- siphon en PVC, support, stop valve,
- glace de lavabo argentée 60x42 avec pattes de fixation chromée,
- une tablette de lavabo en porcelaine de 60 cm</t>
  </si>
  <si>
    <t>CSA KOULE : VI. LOGEMENT 2 : FINITIONS</t>
  </si>
  <si>
    <t>CSA KOULE : VII. LOGEMENT 3 : GROS-ŒUVRE ET FINITIONS</t>
  </si>
  <si>
    <t>Evacuations à l'intérieur des salles d'eau, depuis la sortie des siphons des appareils sanitaires jusqu'aux regards, en tuyaux PVC série évacuation posé en encastrée compris raccords et toutes sujetions dont réparations regards, réseaux EUEV et finalisation/réhabilitation fosse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</si>
</sst>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F_G_-;\-* #,##0\ _F_G_-;_-* &quot;-&quot;\ _F_G_-;_-@_-"/>
    <numFmt numFmtId="165" formatCode="_-* #,##0.00\ _F_G_-;\-* #,##0.00\ _F_G_-;_-* &quot;-&quot;??\ _F_G_-;_-@_-"/>
    <numFmt numFmtId="166" formatCode="_-* #,##0.00\ &quot;€&quot;_-;\-* #,##0.00\ &quot;€&quot;_-;_-* &quot;-&quot;??\ &quot;€&quot;_-;_-@_-"/>
    <numFmt numFmtId="167" formatCode="_-* #,##0.00\ _€_-;\-* #,##0.00\ _€_-;_-* &quot;-&quot;??\ _€_-;_-@_-"/>
    <numFmt numFmtId="168" formatCode="#,##0.0"/>
    <numFmt numFmtId="169" formatCode="_-* #,##0.0\ _€_-;\-* #,##0.0\ _€_-;_-* &quot;-&quot;??\ _€_-;_-@_-"/>
    <numFmt numFmtId="170" formatCode="_-* #,##0\ _€_-;\-* #,##0\ _€_-;_-* &quot;-&quot;??\ _€_-;_-@_-"/>
    <numFmt numFmtId="171" formatCode="0.000"/>
    <numFmt numFmtId="172" formatCode="0.0%"/>
    <numFmt numFmtId="173" formatCode="_-* #,##0.00\ [$€-40C]_-;\-* #,##0.00\ [$€-40C]_-;_-* &quot;-&quot;??\ [$€-40C]_-;_-@_-"/>
    <numFmt numFmtId="174" formatCode="_-* #,##0.000\ _€_-;\-* #,##0.000\ _€_-;_-* &quot;-&quot;??\ _€_-;_-@_-"/>
    <numFmt numFmtId="175" formatCode="_-* #,##0.000\ _F_G_-;\-* #,##0.000\ _F_G_-;_-* &quot;-&quot;???\ _F_G_-;_-@_-"/>
    <numFmt numFmtId="176" formatCode="_-* #,##0.00\ _F_G_-;\-* #,##0.00\ _F_G_-;_-* &quot;-&quot;\ _F_G_-;_-@_-"/>
    <numFmt numFmtId="177" formatCode="_-* #,##0.0\ _F_G_-;\-* #,##0.0\ _F_G_-;_-* &quot;-&quot;?\ _F_G_-;_-@_-"/>
    <numFmt numFmtId="178" formatCode="#,##0.0000\ _€"/>
  </numFmts>
  <fonts count="43" x14ac:knownFonts="1">
    <font>
      <sz val="11"/>
      <color theme="1"/>
      <name val="Calibri"/>
      <family val="2"/>
      <scheme val="minor"/>
    </font>
    <font>
      <sz val="10"/>
      <name val="Arial"/>
      <family val="2"/>
    </font>
    <font>
      <sz val="11"/>
      <color theme="1"/>
      <name val="Calibri"/>
      <family val="2"/>
      <scheme val="minor"/>
    </font>
    <font>
      <sz val="12"/>
      <name val="Century Gothic"/>
      <family val="2"/>
    </font>
    <font>
      <b/>
      <sz val="14"/>
      <name val="Century Gothic"/>
      <family val="2"/>
    </font>
    <font>
      <sz val="10"/>
      <name val="Century Gothic"/>
      <family val="2"/>
    </font>
    <font>
      <sz val="16"/>
      <name val="Century Gothic"/>
      <family val="2"/>
    </font>
    <font>
      <b/>
      <sz val="12"/>
      <name val="Century Gothic"/>
      <family val="2"/>
    </font>
    <font>
      <sz val="14"/>
      <name val="Century Gothic"/>
      <family val="2"/>
    </font>
    <font>
      <sz val="11"/>
      <name val="Century Gothic"/>
      <family val="2"/>
    </font>
    <font>
      <b/>
      <sz val="16"/>
      <color theme="4" tint="-0.499984740745262"/>
      <name val="Arial"/>
      <family val="2"/>
    </font>
    <font>
      <b/>
      <sz val="16"/>
      <name val="Arial"/>
      <family val="2"/>
    </font>
    <font>
      <b/>
      <sz val="14"/>
      <name val="Arial"/>
      <family val="2"/>
    </font>
    <font>
      <b/>
      <sz val="16"/>
      <color rgb="FFC00000"/>
      <name val="Arial"/>
      <family val="2"/>
    </font>
    <font>
      <b/>
      <sz val="26"/>
      <color theme="1"/>
      <name val="Arial"/>
      <family val="2"/>
    </font>
    <font>
      <b/>
      <sz val="10"/>
      <name val="Arial"/>
      <family val="2"/>
    </font>
    <font>
      <b/>
      <sz val="11"/>
      <name val="Arial"/>
      <family val="2"/>
    </font>
    <font>
      <b/>
      <sz val="12"/>
      <name val="Arial"/>
      <family val="2"/>
    </font>
    <font>
      <b/>
      <sz val="16"/>
      <color theme="0"/>
      <name val="Arial"/>
      <family val="2"/>
    </font>
    <font>
      <b/>
      <sz val="12"/>
      <color theme="0"/>
      <name val="Arial"/>
      <family val="2"/>
    </font>
    <font>
      <sz val="12"/>
      <name val="Arial"/>
      <family val="2"/>
    </font>
    <font>
      <b/>
      <sz val="10"/>
      <color theme="1"/>
      <name val="Arial"/>
      <family val="2"/>
    </font>
    <font>
      <b/>
      <sz val="22"/>
      <color theme="1"/>
      <name val="Arial"/>
      <family val="2"/>
    </font>
    <font>
      <b/>
      <u/>
      <sz val="16"/>
      <color theme="0"/>
      <name val="Arial"/>
      <family val="2"/>
    </font>
    <font>
      <b/>
      <sz val="18"/>
      <name val="Arial"/>
      <family val="2"/>
    </font>
    <font>
      <b/>
      <sz val="11.5"/>
      <color theme="5" tint="-0.499984740745262"/>
      <name val="Arial"/>
      <family val="2"/>
    </font>
    <font>
      <sz val="10"/>
      <color theme="1"/>
      <name val="Arial"/>
      <family val="2"/>
    </font>
    <font>
      <b/>
      <sz val="11"/>
      <color rgb="FF002060"/>
      <name val="Arial"/>
      <family val="2"/>
    </font>
    <font>
      <b/>
      <sz val="10.5"/>
      <name val="Arial"/>
      <family val="2"/>
    </font>
    <font>
      <sz val="10"/>
      <color rgb="FFFF0000"/>
      <name val="Arial"/>
      <family val="2"/>
    </font>
    <font>
      <b/>
      <sz val="10"/>
      <color rgb="FF002060"/>
      <name val="Arial"/>
      <family val="2"/>
    </font>
    <font>
      <sz val="11"/>
      <name val="Arial"/>
      <family val="2"/>
    </font>
    <font>
      <sz val="8"/>
      <name val="Arial"/>
      <family val="2"/>
    </font>
    <font>
      <i/>
      <sz val="10"/>
      <name val="Arial"/>
      <family val="2"/>
    </font>
    <font>
      <i/>
      <sz val="10"/>
      <color theme="1"/>
      <name val="Arial"/>
      <family val="2"/>
    </font>
    <font>
      <sz val="10"/>
      <color rgb="FF00B0F0"/>
      <name val="Arial"/>
      <family val="2"/>
    </font>
    <font>
      <b/>
      <i/>
      <sz val="11"/>
      <name val="Arial"/>
      <family val="2"/>
    </font>
    <font>
      <b/>
      <i/>
      <sz val="10"/>
      <name val="Arial"/>
      <family val="2"/>
    </font>
    <font>
      <b/>
      <i/>
      <sz val="12"/>
      <name val="Arial"/>
      <family val="2"/>
    </font>
    <font>
      <b/>
      <i/>
      <sz val="16"/>
      <color theme="0"/>
      <name val="Arial"/>
      <family val="2"/>
    </font>
    <font>
      <b/>
      <i/>
      <u/>
      <sz val="16"/>
      <color theme="0"/>
      <name val="Arial"/>
      <family val="2"/>
    </font>
    <font>
      <b/>
      <i/>
      <sz val="12"/>
      <color theme="0"/>
      <name val="Arial"/>
      <family val="2"/>
    </font>
    <font>
      <sz val="11"/>
      <color theme="1"/>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gray0625"/>
    </fill>
    <fill>
      <patternFill patternType="solid">
        <fgColor theme="0"/>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rgb="FFFFFF00"/>
        <bgColor indexed="64"/>
      </patternFill>
    </fill>
    <fill>
      <patternFill patternType="solid">
        <fgColor rgb="FFD4DAE2"/>
        <bgColor indexed="64"/>
      </patternFill>
    </fill>
    <fill>
      <patternFill patternType="solid">
        <fgColor theme="6" tint="0.59999389629810485"/>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medium">
        <color indexed="64"/>
      </top>
      <bottom style="medium">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s>
  <cellStyleXfs count="6">
    <xf numFmtId="0" fontId="0" fillId="0" borderId="0"/>
    <xf numFmtId="167" fontId="2" fillId="0" borderId="0" applyFont="0" applyFill="0" applyBorder="0" applyAlignment="0" applyProtection="0"/>
    <xf numFmtId="0" fontId="1" fillId="0" borderId="0" applyNumberFormat="0" applyFont="0" applyFill="0" applyBorder="0" applyAlignment="0" applyProtection="0">
      <alignment vertical="top"/>
    </xf>
    <xf numFmtId="9"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cellStyleXfs>
  <cellXfs count="326">
    <xf numFmtId="0" fontId="0" fillId="0" borderId="0" xfId="0"/>
    <xf numFmtId="0" fontId="3" fillId="0" borderId="0" xfId="0" applyFont="1" applyAlignment="1">
      <alignment vertical="center"/>
    </xf>
    <xf numFmtId="170" fontId="3" fillId="0" borderId="0" xfId="1" applyNumberFormat="1" applyFont="1" applyFill="1" applyAlignment="1">
      <alignment vertical="center"/>
    </xf>
    <xf numFmtId="0" fontId="6" fillId="0" borderId="0" xfId="0" applyFont="1" applyAlignment="1">
      <alignment vertical="center"/>
    </xf>
    <xf numFmtId="170" fontId="6" fillId="0" borderId="0" xfId="1" applyNumberFormat="1" applyFont="1" applyFill="1" applyAlignment="1">
      <alignment vertical="center"/>
    </xf>
    <xf numFmtId="0" fontId="5" fillId="0" borderId="0" xfId="0" applyFont="1" applyAlignment="1">
      <alignment vertical="center"/>
    </xf>
    <xf numFmtId="170" fontId="5" fillId="0" borderId="0" xfId="1" applyNumberFormat="1" applyFont="1" applyFill="1" applyAlignment="1">
      <alignment vertical="center"/>
    </xf>
    <xf numFmtId="0" fontId="8" fillId="0" borderId="0" xfId="0" applyFont="1" applyAlignment="1">
      <alignment vertical="center"/>
    </xf>
    <xf numFmtId="170" fontId="8" fillId="0" borderId="0" xfId="1" applyNumberFormat="1" applyFont="1" applyFill="1" applyAlignment="1">
      <alignment vertical="center"/>
    </xf>
    <xf numFmtId="0" fontId="7" fillId="0" borderId="0" xfId="0" applyFont="1" applyAlignment="1">
      <alignment vertical="center"/>
    </xf>
    <xf numFmtId="168" fontId="3" fillId="0" borderId="0" xfId="0" applyNumberFormat="1" applyFont="1" applyAlignment="1">
      <alignment vertical="center"/>
    </xf>
    <xf numFmtId="3" fontId="3" fillId="0" borderId="0" xfId="0" applyNumberFormat="1" applyFont="1" applyAlignment="1">
      <alignment vertical="center"/>
    </xf>
    <xf numFmtId="3" fontId="7" fillId="0" borderId="0" xfId="1" applyNumberFormat="1" applyFont="1" applyFill="1" applyBorder="1" applyAlignment="1">
      <alignment vertical="center"/>
    </xf>
    <xf numFmtId="170" fontId="3" fillId="0" borderId="0" xfId="1" applyNumberFormat="1" applyFont="1" applyFill="1" applyBorder="1" applyAlignment="1">
      <alignment vertical="center"/>
    </xf>
    <xf numFmtId="167" fontId="3" fillId="0" borderId="0" xfId="1" applyFont="1" applyFill="1" applyAlignment="1">
      <alignment vertical="center"/>
    </xf>
    <xf numFmtId="169" fontId="3" fillId="0" borderId="0" xfId="1" applyNumberFormat="1" applyFont="1" applyFill="1" applyAlignment="1">
      <alignment vertical="center"/>
    </xf>
    <xf numFmtId="171" fontId="3" fillId="0" borderId="0" xfId="0" applyNumberFormat="1" applyFont="1" applyAlignment="1">
      <alignment vertical="center"/>
    </xf>
    <xf numFmtId="165" fontId="3" fillId="0" borderId="0" xfId="0" applyNumberFormat="1" applyFont="1" applyAlignment="1">
      <alignment vertical="center"/>
    </xf>
    <xf numFmtId="164" fontId="3" fillId="0" borderId="0" xfId="4" applyFont="1" applyFill="1" applyAlignment="1">
      <alignment vertical="center"/>
    </xf>
    <xf numFmtId="167" fontId="3" fillId="0" borderId="0" xfId="0" applyNumberFormat="1" applyFont="1" applyAlignment="1">
      <alignment vertical="center"/>
    </xf>
    <xf numFmtId="170" fontId="3" fillId="0" borderId="0" xfId="0" applyNumberFormat="1" applyFont="1" applyAlignment="1">
      <alignment vertical="center"/>
    </xf>
    <xf numFmtId="4" fontId="3" fillId="0" borderId="0" xfId="0" applyNumberFormat="1" applyFont="1" applyAlignment="1">
      <alignment vertical="center"/>
    </xf>
    <xf numFmtId="9" fontId="3" fillId="0" borderId="0" xfId="3" applyFont="1" applyFill="1" applyAlignment="1">
      <alignment vertical="center"/>
    </xf>
    <xf numFmtId="164" fontId="3" fillId="0" borderId="0" xfId="0" applyNumberFormat="1" applyFont="1" applyAlignment="1">
      <alignment vertical="center"/>
    </xf>
    <xf numFmtId="0" fontId="3" fillId="0" borderId="0" xfId="0" applyFont="1" applyAlignment="1">
      <alignment vertical="center" wrapText="1"/>
    </xf>
    <xf numFmtId="168" fontId="3" fillId="0" borderId="0" xfId="0" applyNumberFormat="1" applyFont="1" applyAlignment="1">
      <alignment vertical="center" wrapText="1"/>
    </xf>
    <xf numFmtId="3" fontId="3" fillId="0" borderId="0" xfId="0" applyNumberFormat="1" applyFont="1" applyAlignment="1">
      <alignment vertical="center" wrapText="1"/>
    </xf>
    <xf numFmtId="3" fontId="3" fillId="0" borderId="0" xfId="0" applyNumberFormat="1" applyFont="1" applyAlignment="1">
      <alignment horizontal="right" vertical="center"/>
    </xf>
    <xf numFmtId="172" fontId="3" fillId="0" borderId="0" xfId="1" applyNumberFormat="1" applyFont="1" applyFill="1" applyAlignment="1">
      <alignment vertical="center"/>
    </xf>
    <xf numFmtId="164" fontId="3" fillId="0" borderId="0" xfId="4"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168" fontId="7" fillId="0" borderId="0" xfId="0" applyNumberFormat="1" applyFont="1" applyAlignment="1">
      <alignment horizontal="center" vertical="center"/>
    </xf>
    <xf numFmtId="3" fontId="7" fillId="0" borderId="0" xfId="0" applyNumberFormat="1" applyFont="1" applyAlignment="1">
      <alignment horizontal="center" vertical="center"/>
    </xf>
    <xf numFmtId="3" fontId="7" fillId="0" borderId="0" xfId="0" applyNumberFormat="1" applyFont="1" applyAlignment="1">
      <alignment vertical="center"/>
    </xf>
    <xf numFmtId="4" fontId="3" fillId="0" borderId="0" xfId="0" applyNumberFormat="1"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wrapText="1"/>
    </xf>
    <xf numFmtId="170" fontId="7" fillId="0" borderId="0" xfId="1" applyNumberFormat="1" applyFont="1" applyFill="1" applyAlignment="1">
      <alignment vertical="center"/>
    </xf>
    <xf numFmtId="168" fontId="5" fillId="0" borderId="0" xfId="0" applyNumberFormat="1" applyFont="1" applyAlignment="1">
      <alignment horizontal="left" vertical="center" wrapText="1"/>
    </xf>
    <xf numFmtId="164" fontId="8" fillId="0" borderId="0" xfId="0" applyNumberFormat="1" applyFont="1" applyAlignment="1">
      <alignment vertical="center"/>
    </xf>
    <xf numFmtId="174" fontId="6" fillId="0" borderId="0" xfId="1" applyNumberFormat="1" applyFont="1" applyFill="1" applyAlignment="1">
      <alignment vertical="center"/>
    </xf>
    <xf numFmtId="170" fontId="5" fillId="0" borderId="0" xfId="0" applyNumberFormat="1" applyFont="1" applyAlignment="1">
      <alignment vertical="center"/>
    </xf>
    <xf numFmtId="174" fontId="3" fillId="0" borderId="0" xfId="0" applyNumberFormat="1" applyFont="1" applyAlignment="1">
      <alignment vertical="center"/>
    </xf>
    <xf numFmtId="174" fontId="3" fillId="0" borderId="0" xfId="1" applyNumberFormat="1" applyFont="1" applyFill="1" applyAlignment="1">
      <alignment vertical="center"/>
    </xf>
    <xf numFmtId="175" fontId="3" fillId="0" borderId="0" xfId="0" applyNumberFormat="1" applyFont="1" applyAlignment="1">
      <alignment vertical="center"/>
    </xf>
    <xf numFmtId="176" fontId="3" fillId="0" borderId="0" xfId="4" applyNumberFormat="1" applyFont="1" applyFill="1" applyAlignment="1">
      <alignment vertical="center"/>
    </xf>
    <xf numFmtId="176" fontId="3" fillId="0" borderId="0" xfId="0" applyNumberFormat="1" applyFont="1" applyAlignment="1">
      <alignment vertical="center"/>
    </xf>
    <xf numFmtId="164" fontId="7" fillId="0" borderId="0" xfId="4" applyFont="1" applyFill="1" applyAlignment="1">
      <alignment vertical="center"/>
    </xf>
    <xf numFmtId="164" fontId="5" fillId="0" borderId="0" xfId="4" applyFont="1" applyAlignment="1">
      <alignment vertical="center"/>
    </xf>
    <xf numFmtId="167" fontId="5" fillId="0" borderId="0" xfId="1" applyFont="1" applyFill="1" applyAlignment="1">
      <alignment vertical="center"/>
    </xf>
    <xf numFmtId="165" fontId="5" fillId="0" borderId="0" xfId="0" applyNumberFormat="1" applyFont="1" applyAlignment="1">
      <alignment vertical="center"/>
    </xf>
    <xf numFmtId="4" fontId="5" fillId="0" borderId="0" xfId="0" applyNumberFormat="1" applyFont="1" applyAlignment="1">
      <alignment vertical="center"/>
    </xf>
    <xf numFmtId="168" fontId="5" fillId="0" borderId="0" xfId="0" applyNumberFormat="1" applyFont="1" applyAlignment="1">
      <alignment vertical="center"/>
    </xf>
    <xf numFmtId="177" fontId="5" fillId="0" borderId="0" xfId="0" applyNumberFormat="1" applyFont="1" applyAlignment="1">
      <alignment vertical="center"/>
    </xf>
    <xf numFmtId="0" fontId="1" fillId="0" borderId="13" xfId="0" applyFont="1" applyBorder="1" applyAlignment="1">
      <alignment horizontal="center" vertical="center" wrapText="1"/>
    </xf>
    <xf numFmtId="164" fontId="9" fillId="0" borderId="0" xfId="0" applyNumberFormat="1" applyFont="1" applyAlignment="1">
      <alignment vertical="center"/>
    </xf>
    <xf numFmtId="0" fontId="11" fillId="0" borderId="9" xfId="0" applyFont="1" applyBorder="1" applyAlignment="1">
      <alignment horizontal="left" vertical="center"/>
    </xf>
    <xf numFmtId="0" fontId="12" fillId="0" borderId="0" xfId="0" applyFont="1" applyAlignment="1">
      <alignment horizontal="center" vertical="center" wrapText="1"/>
    </xf>
    <xf numFmtId="0" fontId="12" fillId="0" borderId="3"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wrapText="1"/>
    </xf>
    <xf numFmtId="0" fontId="11" fillId="0" borderId="25" xfId="0" applyFont="1" applyBorder="1" applyAlignment="1">
      <alignment horizontal="center" vertical="center" wrapText="1"/>
    </xf>
    <xf numFmtId="4" fontId="15" fillId="0" borderId="4" xfId="0" applyNumberFormat="1" applyFont="1" applyBorder="1" applyAlignment="1">
      <alignment horizontal="center" vertical="center"/>
    </xf>
    <xf numFmtId="0" fontId="15" fillId="0" borderId="4" xfId="0" applyFont="1" applyBorder="1" applyAlignment="1">
      <alignment horizontal="center" vertical="center" wrapText="1"/>
    </xf>
    <xf numFmtId="3" fontId="1" fillId="0" borderId="4" xfId="0" applyNumberFormat="1" applyFont="1" applyBorder="1" applyAlignment="1">
      <alignment horizontal="center" vertical="center" wrapText="1"/>
    </xf>
    <xf numFmtId="3" fontId="15" fillId="0" borderId="4" xfId="0" applyNumberFormat="1" applyFont="1" applyBorder="1" applyAlignment="1">
      <alignment horizontal="center" vertical="center"/>
    </xf>
    <xf numFmtId="4" fontId="1" fillId="0" borderId="27" xfId="0" applyNumberFormat="1" applyFont="1" applyBorder="1" applyAlignment="1">
      <alignment horizontal="left" vertical="center"/>
    </xf>
    <xf numFmtId="3" fontId="1" fillId="0" borderId="27" xfId="0" applyNumberFormat="1" applyFont="1" applyBorder="1" applyAlignment="1">
      <alignment horizontal="center" vertical="center" wrapText="1"/>
    </xf>
    <xf numFmtId="3" fontId="15" fillId="0" borderId="27" xfId="0" applyNumberFormat="1" applyFont="1" applyBorder="1" applyAlignment="1">
      <alignment horizontal="center" vertical="center"/>
    </xf>
    <xf numFmtId="4" fontId="16" fillId="0" borderId="4" xfId="0" applyNumberFormat="1" applyFont="1" applyBorder="1" applyAlignment="1">
      <alignment horizontal="left" vertical="center"/>
    </xf>
    <xf numFmtId="9" fontId="1" fillId="0" borderId="4" xfId="0" applyNumberFormat="1" applyFont="1" applyBorder="1" applyAlignment="1">
      <alignment horizontal="center" vertical="center" wrapText="1"/>
    </xf>
    <xf numFmtId="3" fontId="15" fillId="0" borderId="4" xfId="0" applyNumberFormat="1" applyFont="1" applyBorder="1" applyAlignment="1">
      <alignment horizontal="right" vertical="center"/>
    </xf>
    <xf numFmtId="2" fontId="15" fillId="0" borderId="4" xfId="0" applyNumberFormat="1" applyFont="1" applyBorder="1" applyAlignment="1">
      <alignment horizontal="right" vertical="center"/>
    </xf>
    <xf numFmtId="0" fontId="17" fillId="0" borderId="27" xfId="0" applyFont="1" applyBorder="1" applyAlignment="1">
      <alignment horizontal="left" vertical="center"/>
    </xf>
    <xf numFmtId="0" fontId="17" fillId="0" borderId="27" xfId="0" applyFont="1" applyBorder="1" applyAlignment="1">
      <alignment horizontal="left" vertical="center" wrapText="1"/>
    </xf>
    <xf numFmtId="9" fontId="1" fillId="0" borderId="27" xfId="3" applyFont="1" applyFill="1" applyBorder="1" applyAlignment="1">
      <alignment horizontal="center" vertical="center"/>
    </xf>
    <xf numFmtId="3" fontId="17" fillId="0" borderId="27" xfId="0" applyNumberFormat="1" applyFont="1" applyBorder="1" applyAlignment="1">
      <alignment horizontal="right" vertical="center" wrapText="1"/>
    </xf>
    <xf numFmtId="2" fontId="17" fillId="0" borderId="27" xfId="0" applyNumberFormat="1" applyFont="1" applyBorder="1" applyAlignment="1">
      <alignment horizontal="right" vertical="center" wrapText="1"/>
    </xf>
    <xf numFmtId="3" fontId="19" fillId="7" borderId="4" xfId="0" applyNumberFormat="1" applyFont="1" applyFill="1" applyBorder="1" applyAlignment="1">
      <alignment horizontal="right" vertical="center"/>
    </xf>
    <xf numFmtId="2" fontId="19" fillId="7" borderId="4" xfId="0" applyNumberFormat="1" applyFont="1" applyFill="1" applyBorder="1" applyAlignment="1">
      <alignment horizontal="right" vertical="center"/>
    </xf>
    <xf numFmtId="9" fontId="3" fillId="0" borderId="0" xfId="0" applyNumberFormat="1" applyFont="1" applyAlignment="1">
      <alignment vertical="center"/>
    </xf>
    <xf numFmtId="4" fontId="20" fillId="0" borderId="0" xfId="0" applyNumberFormat="1"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center" vertical="center"/>
    </xf>
    <xf numFmtId="168" fontId="17" fillId="0" borderId="0" xfId="0" applyNumberFormat="1" applyFont="1" applyAlignment="1">
      <alignment horizontal="center" vertical="center"/>
    </xf>
    <xf numFmtId="3" fontId="17" fillId="0" borderId="0" xfId="0" applyNumberFormat="1" applyFont="1" applyAlignment="1">
      <alignment horizontal="center" vertical="center"/>
    </xf>
    <xf numFmtId="3" fontId="17" fillId="0" borderId="0" xfId="0" applyNumberFormat="1" applyFont="1" applyAlignment="1">
      <alignment vertical="center"/>
    </xf>
    <xf numFmtId="0" fontId="21" fillId="0" borderId="0" xfId="0" applyFont="1" applyAlignment="1">
      <alignment horizontal="right"/>
    </xf>
    <xf numFmtId="178" fontId="21" fillId="8" borderId="0" xfId="0" applyNumberFormat="1" applyFont="1" applyFill="1" applyAlignment="1">
      <alignment vertical="center"/>
    </xf>
    <xf numFmtId="4" fontId="15" fillId="0" borderId="29" xfId="0" applyNumberFormat="1" applyFont="1" applyBorder="1" applyAlignment="1">
      <alignment horizontal="center" vertical="center"/>
    </xf>
    <xf numFmtId="3" fontId="15" fillId="0" borderId="30" xfId="0" applyNumberFormat="1" applyFont="1" applyBorder="1" applyAlignment="1">
      <alignment horizontal="center" vertical="center" wrapText="1"/>
    </xf>
    <xf numFmtId="3" fontId="15" fillId="0" borderId="31" xfId="0" applyNumberFormat="1" applyFont="1" applyBorder="1" applyAlignment="1">
      <alignment horizontal="center" vertical="center"/>
    </xf>
    <xf numFmtId="3" fontId="17" fillId="0" borderId="32" xfId="0" applyNumberFormat="1" applyFont="1" applyBorder="1" applyAlignment="1">
      <alignment horizontal="left" vertical="center"/>
    </xf>
    <xf numFmtId="9" fontId="1" fillId="0" borderId="33" xfId="3" applyFont="1" applyFill="1" applyBorder="1" applyAlignment="1">
      <alignment horizontal="center" vertical="center"/>
    </xf>
    <xf numFmtId="3" fontId="17" fillId="0" borderId="34" xfId="0" applyNumberFormat="1" applyFont="1" applyBorder="1" applyAlignment="1">
      <alignment horizontal="right" vertical="center"/>
    </xf>
    <xf numFmtId="9" fontId="1" fillId="9" borderId="30" xfId="3" applyFont="1" applyFill="1" applyBorder="1" applyAlignment="1">
      <alignment horizontal="center" vertical="center"/>
    </xf>
    <xf numFmtId="3" fontId="12" fillId="3" borderId="1" xfId="0" applyNumberFormat="1" applyFont="1" applyFill="1" applyBorder="1" applyAlignment="1">
      <alignment horizontal="right" vertical="center"/>
    </xf>
    <xf numFmtId="168" fontId="15" fillId="0" borderId="4" xfId="0" applyNumberFormat="1" applyFont="1" applyBorder="1" applyAlignment="1">
      <alignment horizontal="center" vertical="center" wrapText="1"/>
    </xf>
    <xf numFmtId="3" fontId="15" fillId="0" borderId="4" xfId="0" applyNumberFormat="1" applyFont="1" applyBorder="1" applyAlignment="1">
      <alignment horizontal="center" vertical="center" wrapText="1"/>
    </xf>
    <xf numFmtId="3" fontId="15" fillId="2" borderId="11" xfId="0" applyNumberFormat="1" applyFont="1" applyFill="1" applyBorder="1" applyAlignment="1">
      <alignment horizontal="left" vertical="center"/>
    </xf>
    <xf numFmtId="4" fontId="15" fillId="0" borderId="14" xfId="0" applyNumberFormat="1" applyFont="1" applyBorder="1" applyAlignment="1">
      <alignment horizontal="left" vertical="center"/>
    </xf>
    <xf numFmtId="0" fontId="15" fillId="0" borderId="14" xfId="0" applyFont="1" applyBorder="1" applyAlignment="1">
      <alignment vertical="center" wrapText="1"/>
    </xf>
    <xf numFmtId="168" fontId="15" fillId="0" borderId="14" xfId="0" applyNumberFormat="1" applyFont="1" applyBorder="1" applyAlignment="1">
      <alignment vertical="center" wrapText="1"/>
    </xf>
    <xf numFmtId="3" fontId="15" fillId="0" borderId="14" xfId="0" applyNumberFormat="1" applyFont="1" applyBorder="1" applyAlignment="1">
      <alignment vertical="center" wrapText="1"/>
    </xf>
    <xf numFmtId="3" fontId="1" fillId="0" borderId="14" xfId="0" applyNumberFormat="1" applyFont="1" applyBorder="1" applyAlignment="1">
      <alignment horizontal="right" vertical="center"/>
    </xf>
    <xf numFmtId="4" fontId="1" fillId="0" borderId="13" xfId="0" applyNumberFormat="1" applyFont="1" applyBorder="1" applyAlignment="1">
      <alignment horizontal="left"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168" fontId="1" fillId="0" borderId="13" xfId="0" applyNumberFormat="1" applyFont="1" applyBorder="1" applyAlignment="1">
      <alignment horizontal="right" vertical="center"/>
    </xf>
    <xf numFmtId="3" fontId="1" fillId="8" borderId="13" xfId="1" applyNumberFormat="1" applyFont="1" applyFill="1" applyBorder="1" applyAlignment="1">
      <alignment vertical="center"/>
    </xf>
    <xf numFmtId="3" fontId="1" fillId="0" borderId="13" xfId="0" applyNumberFormat="1" applyFont="1" applyBorder="1" applyAlignment="1">
      <alignment horizontal="right" vertical="center"/>
    </xf>
    <xf numFmtId="0" fontId="1" fillId="0" borderId="13" xfId="0" applyFont="1" applyBorder="1" applyAlignment="1">
      <alignment horizontal="left" vertical="center"/>
    </xf>
    <xf numFmtId="0" fontId="1" fillId="0" borderId="13" xfId="0" applyFont="1" applyBorder="1" applyAlignment="1">
      <alignment vertical="center" wrapText="1"/>
    </xf>
    <xf numFmtId="3" fontId="1" fillId="0" borderId="13" xfId="1" applyNumberFormat="1" applyFont="1" applyFill="1" applyBorder="1" applyAlignment="1">
      <alignment vertical="center"/>
    </xf>
    <xf numFmtId="4" fontId="15" fillId="0" borderId="13" xfId="0" applyNumberFormat="1" applyFont="1" applyBorder="1" applyAlignment="1">
      <alignment horizontal="left" vertical="center"/>
    </xf>
    <xf numFmtId="0" fontId="15" fillId="0" borderId="13" xfId="0" applyFont="1" applyBorder="1" applyAlignment="1">
      <alignment vertical="center" wrapText="1"/>
    </xf>
    <xf numFmtId="0" fontId="1" fillId="0" borderId="15" xfId="0" applyFont="1" applyBorder="1" applyAlignment="1">
      <alignment horizontal="left" vertical="center"/>
    </xf>
    <xf numFmtId="0" fontId="1" fillId="0" borderId="15" xfId="0" applyFont="1" applyBorder="1" applyAlignment="1">
      <alignment vertical="center" wrapText="1"/>
    </xf>
    <xf numFmtId="0" fontId="1" fillId="0" borderId="15" xfId="0" applyFont="1" applyBorder="1" applyAlignment="1">
      <alignment horizontal="center" vertical="center"/>
    </xf>
    <xf numFmtId="168" fontId="1" fillId="0" borderId="15" xfId="0" applyNumberFormat="1" applyFont="1" applyBorder="1" applyAlignment="1">
      <alignment horizontal="right" vertical="center"/>
    </xf>
    <xf numFmtId="3" fontId="1" fillId="0" borderId="15" xfId="1" applyNumberFormat="1" applyFont="1" applyFill="1" applyBorder="1" applyAlignment="1">
      <alignment vertical="center"/>
    </xf>
    <xf numFmtId="3" fontId="16" fillId="3" borderId="1" xfId="0" applyNumberFormat="1" applyFont="1" applyFill="1" applyBorder="1" applyAlignment="1">
      <alignment horizontal="right" vertical="center"/>
    </xf>
    <xf numFmtId="3" fontId="24" fillId="6" borderId="4" xfId="0" applyNumberFormat="1" applyFont="1" applyFill="1" applyBorder="1" applyAlignment="1">
      <alignment horizontal="right" vertical="center"/>
    </xf>
    <xf numFmtId="2" fontId="24" fillId="6" borderId="4" xfId="0" applyNumberFormat="1" applyFont="1" applyFill="1" applyBorder="1" applyAlignment="1">
      <alignment horizontal="right" vertical="center"/>
    </xf>
    <xf numFmtId="0" fontId="25" fillId="0" borderId="13" xfId="0" applyFont="1" applyBorder="1" applyAlignment="1">
      <alignment horizontal="left" vertical="center" wrapText="1"/>
    </xf>
    <xf numFmtId="0" fontId="26" fillId="0" borderId="13" xfId="0" applyFont="1" applyBorder="1" applyAlignment="1">
      <alignment horizontal="center" vertical="center"/>
    </xf>
    <xf numFmtId="168" fontId="26" fillId="0" borderId="13" xfId="0" applyNumberFormat="1" applyFont="1" applyBorder="1" applyAlignment="1">
      <alignment horizontal="right" vertical="center"/>
    </xf>
    <xf numFmtId="3" fontId="26" fillId="0" borderId="13" xfId="1" applyNumberFormat="1" applyFont="1" applyFill="1" applyBorder="1" applyAlignment="1">
      <alignment vertical="center"/>
    </xf>
    <xf numFmtId="0" fontId="21" fillId="0" borderId="13" xfId="0" applyFont="1" applyBorder="1" applyAlignment="1">
      <alignment horizontal="left" vertical="center" wrapText="1"/>
    </xf>
    <xf numFmtId="0" fontId="26" fillId="0" borderId="13" xfId="0" applyFont="1" applyBorder="1" applyAlignment="1">
      <alignment horizontal="center" vertical="center" wrapText="1"/>
    </xf>
    <xf numFmtId="0" fontId="26" fillId="0" borderId="13" xfId="0" applyFont="1" applyBorder="1" applyAlignment="1">
      <alignment horizontal="left" vertical="center" wrapText="1"/>
    </xf>
    <xf numFmtId="0" fontId="26" fillId="0" borderId="13" xfId="0" applyFont="1" applyBorder="1" applyAlignment="1">
      <alignment vertical="center" wrapText="1"/>
    </xf>
    <xf numFmtId="173" fontId="26" fillId="0" borderId="13" xfId="1" applyNumberFormat="1" applyFont="1" applyFill="1" applyBorder="1" applyAlignment="1">
      <alignment vertical="center"/>
    </xf>
    <xf numFmtId="0" fontId="27" fillId="0" borderId="13" xfId="0" applyFont="1" applyBorder="1" applyAlignment="1">
      <alignment horizontal="left" vertical="center" wrapText="1"/>
    </xf>
    <xf numFmtId="0" fontId="28" fillId="0" borderId="13" xfId="0" applyFont="1" applyBorder="1" applyAlignment="1">
      <alignment vertical="center" wrapText="1"/>
    </xf>
    <xf numFmtId="0" fontId="27" fillId="0" borderId="19" xfId="0" applyFont="1" applyBorder="1" applyAlignment="1">
      <alignment horizontal="left" vertical="center"/>
    </xf>
    <xf numFmtId="0" fontId="15" fillId="0" borderId="13" xfId="0" applyFont="1" applyBorder="1" applyAlignment="1">
      <alignment horizontal="left" vertical="center" wrapText="1"/>
    </xf>
    <xf numFmtId="0" fontId="28" fillId="0" borderId="13" xfId="0" applyFont="1" applyBorder="1" applyAlignment="1">
      <alignment horizontal="left" vertical="center" wrapText="1"/>
    </xf>
    <xf numFmtId="0" fontId="29" fillId="5" borderId="13" xfId="0" applyFont="1" applyFill="1" applyBorder="1" applyAlignment="1">
      <alignment horizontal="left" vertical="center" wrapText="1"/>
    </xf>
    <xf numFmtId="0" fontId="29" fillId="5" borderId="13" xfId="0" applyFont="1" applyFill="1" applyBorder="1" applyAlignment="1">
      <alignment horizontal="center" vertical="center"/>
    </xf>
    <xf numFmtId="0" fontId="30" fillId="0" borderId="13" xfId="0" applyFont="1" applyBorder="1" applyAlignment="1">
      <alignment horizontal="left" vertical="center" wrapText="1"/>
    </xf>
    <xf numFmtId="3" fontId="17" fillId="2" borderId="11" xfId="0" applyNumberFormat="1" applyFont="1" applyFill="1" applyBorder="1" applyAlignment="1">
      <alignment horizontal="left" vertical="center"/>
    </xf>
    <xf numFmtId="0" fontId="17" fillId="2" borderId="10"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 fillId="0" borderId="14" xfId="0" applyFont="1" applyBorder="1" applyAlignment="1">
      <alignment vertical="center" wrapText="1"/>
    </xf>
    <xf numFmtId="0" fontId="1" fillId="0" borderId="14" xfId="0" applyFont="1" applyBorder="1" applyAlignment="1">
      <alignment horizontal="center" vertical="center"/>
    </xf>
    <xf numFmtId="168" fontId="1" fillId="0" borderId="14" xfId="0" applyNumberFormat="1" applyFont="1" applyBorder="1" applyAlignment="1">
      <alignment vertical="center" wrapText="1"/>
    </xf>
    <xf numFmtId="3" fontId="1" fillId="0" borderId="14" xfId="1" applyNumberFormat="1" applyFont="1" applyFill="1" applyBorder="1" applyAlignment="1">
      <alignment vertical="center"/>
    </xf>
    <xf numFmtId="0" fontId="31" fillId="0" borderId="13" xfId="0" applyFont="1" applyBorder="1" applyAlignment="1">
      <alignment horizontal="center" vertical="center"/>
    </xf>
    <xf numFmtId="168" fontId="1" fillId="0" borderId="16" xfId="0" applyNumberFormat="1" applyFont="1" applyBorder="1" applyAlignment="1">
      <alignment vertical="center" wrapText="1"/>
    </xf>
    <xf numFmtId="3" fontId="1" fillId="0" borderId="16" xfId="1" applyNumberFormat="1" applyFont="1" applyFill="1" applyBorder="1" applyAlignment="1">
      <alignment vertical="center"/>
    </xf>
    <xf numFmtId="168" fontId="1" fillId="0" borderId="13" xfId="0" applyNumberFormat="1" applyFont="1" applyBorder="1" applyAlignment="1">
      <alignment vertical="center" wrapText="1"/>
    </xf>
    <xf numFmtId="168" fontId="26" fillId="0" borderId="13" xfId="0" applyNumberFormat="1" applyFont="1" applyBorder="1" applyAlignment="1">
      <alignment vertical="center" wrapText="1"/>
    </xf>
    <xf numFmtId="0" fontId="1" fillId="0" borderId="13" xfId="0" applyFont="1" applyBorder="1" applyAlignment="1">
      <alignment horizontal="left" vertical="top"/>
    </xf>
    <xf numFmtId="0" fontId="32" fillId="0" borderId="13" xfId="0" applyFont="1" applyBorder="1" applyAlignment="1">
      <alignment horizontal="center" vertical="center"/>
    </xf>
    <xf numFmtId="0" fontId="20" fillId="0" borderId="0" xfId="0" applyFont="1" applyAlignment="1">
      <alignment horizontal="left" vertical="center"/>
    </xf>
    <xf numFmtId="0" fontId="20" fillId="0" borderId="0" xfId="0" applyFont="1" applyAlignment="1">
      <alignment vertical="center" wrapText="1"/>
    </xf>
    <xf numFmtId="168" fontId="20" fillId="0" borderId="0" xfId="0" applyNumberFormat="1" applyFont="1" applyAlignment="1">
      <alignment vertical="center" wrapText="1"/>
    </xf>
    <xf numFmtId="3" fontId="20" fillId="0" borderId="0" xfId="0" applyNumberFormat="1" applyFont="1" applyAlignment="1">
      <alignment vertical="center" wrapText="1"/>
    </xf>
    <xf numFmtId="3" fontId="20" fillId="0" borderId="0" xfId="0" applyNumberFormat="1" applyFont="1" applyAlignment="1">
      <alignment horizontal="right"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168" fontId="1" fillId="0" borderId="17" xfId="0" applyNumberFormat="1" applyFont="1" applyBorder="1" applyAlignment="1">
      <alignment horizontal="right" vertical="center"/>
    </xf>
    <xf numFmtId="3" fontId="1" fillId="0" borderId="17" xfId="1" applyNumberFormat="1" applyFont="1" applyFill="1" applyBorder="1" applyAlignment="1">
      <alignment vertical="center"/>
    </xf>
    <xf numFmtId="168" fontId="33" fillId="0" borderId="13" xfId="0" applyNumberFormat="1" applyFont="1" applyBorder="1" applyAlignment="1">
      <alignment horizontal="right" vertical="center"/>
    </xf>
    <xf numFmtId="0" fontId="1" fillId="0" borderId="13" xfId="2" applyNumberFormat="1" applyFont="1" applyFill="1" applyBorder="1" applyAlignment="1" applyProtection="1">
      <alignment horizontal="left" vertical="center"/>
    </xf>
    <xf numFmtId="0" fontId="1" fillId="0" borderId="13" xfId="2" applyNumberFormat="1" applyFont="1" applyFill="1" applyBorder="1" applyAlignment="1" applyProtection="1">
      <alignment horizontal="left" vertical="center" wrapText="1"/>
    </xf>
    <xf numFmtId="0" fontId="15" fillId="0" borderId="13" xfId="0" applyFont="1" applyBorder="1" applyAlignment="1">
      <alignment vertical="top" wrapText="1"/>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168" fontId="1" fillId="0" borderId="16" xfId="0" applyNumberFormat="1" applyFont="1" applyBorder="1" applyAlignment="1">
      <alignment horizontal="right" vertical="center"/>
    </xf>
    <xf numFmtId="0" fontId="15" fillId="0" borderId="16" xfId="0" applyFont="1" applyBorder="1" applyAlignment="1">
      <alignment horizontal="left" vertical="center" wrapText="1"/>
    </xf>
    <xf numFmtId="0" fontId="21" fillId="0" borderId="13" xfId="0" applyFont="1" applyBorder="1" applyAlignment="1">
      <alignment vertical="center" wrapText="1"/>
    </xf>
    <xf numFmtId="0" fontId="34" fillId="0" borderId="13" xfId="0" applyFont="1" applyBorder="1" applyAlignment="1">
      <alignment horizontal="center" vertical="center"/>
    </xf>
    <xf numFmtId="168" fontId="1" fillId="5" borderId="16" xfId="0" applyNumberFormat="1" applyFont="1" applyFill="1" applyBorder="1" applyAlignment="1">
      <alignment horizontal="right" vertical="center"/>
    </xf>
    <xf numFmtId="0" fontId="26" fillId="0" borderId="13" xfId="0" applyFont="1" applyBorder="1" applyAlignment="1">
      <alignment vertical="center"/>
    </xf>
    <xf numFmtId="0" fontId="15" fillId="5" borderId="13" xfId="0" applyFont="1" applyFill="1" applyBorder="1" applyAlignment="1">
      <alignment vertical="center" wrapText="1"/>
    </xf>
    <xf numFmtId="0" fontId="26" fillId="5" borderId="13" xfId="0" applyFont="1" applyFill="1" applyBorder="1" applyAlignment="1">
      <alignment horizontal="center" vertical="center"/>
    </xf>
    <xf numFmtId="0" fontId="26" fillId="5" borderId="13" xfId="0" applyFont="1" applyFill="1" applyBorder="1" applyAlignment="1">
      <alignment vertical="center" wrapText="1"/>
    </xf>
    <xf numFmtId="0" fontId="26" fillId="5" borderId="17" xfId="0" applyFont="1" applyFill="1" applyBorder="1" applyAlignment="1">
      <alignment vertical="center" wrapText="1"/>
    </xf>
    <xf numFmtId="0" fontId="26" fillId="5" borderId="17" xfId="0" applyFont="1" applyFill="1" applyBorder="1" applyAlignment="1">
      <alignment horizontal="center" vertical="center"/>
    </xf>
    <xf numFmtId="0" fontId="26" fillId="0" borderId="16" xfId="0" applyFont="1" applyBorder="1" applyAlignment="1">
      <alignment vertical="center" wrapText="1"/>
    </xf>
    <xf numFmtId="0" fontId="20" fillId="0" borderId="0" xfId="0" applyFont="1" applyAlignment="1">
      <alignment vertical="center"/>
    </xf>
    <xf numFmtId="168" fontId="20" fillId="0" borderId="0" xfId="0" applyNumberFormat="1" applyFont="1" applyAlignment="1">
      <alignment vertical="center"/>
    </xf>
    <xf numFmtId="3" fontId="20" fillId="0" borderId="0" xfId="0" applyNumberFormat="1" applyFont="1" applyAlignment="1">
      <alignment vertical="center"/>
    </xf>
    <xf numFmtId="0" fontId="25" fillId="0" borderId="14" xfId="0" applyFont="1" applyBorder="1" applyAlignment="1">
      <alignment horizontal="left" vertical="center"/>
    </xf>
    <xf numFmtId="0" fontId="25" fillId="0" borderId="14" xfId="0" applyFont="1" applyBorder="1" applyAlignment="1">
      <alignment horizontal="left" vertical="center" wrapText="1"/>
    </xf>
    <xf numFmtId="0" fontId="26" fillId="0" borderId="14" xfId="0" applyFont="1" applyBorder="1" applyAlignment="1">
      <alignment horizontal="center" vertical="center"/>
    </xf>
    <xf numFmtId="168" fontId="26" fillId="0" borderId="14" xfId="0" applyNumberFormat="1" applyFont="1" applyBorder="1" applyAlignment="1">
      <alignment horizontal="right" vertical="center"/>
    </xf>
    <xf numFmtId="3" fontId="26" fillId="0" borderId="14" xfId="1" applyNumberFormat="1" applyFont="1" applyFill="1" applyBorder="1" applyAlignment="1">
      <alignment vertical="center"/>
    </xf>
    <xf numFmtId="3" fontId="26" fillId="0" borderId="14" xfId="0" applyNumberFormat="1" applyFont="1" applyBorder="1" applyAlignment="1">
      <alignment horizontal="right" vertical="center"/>
    </xf>
    <xf numFmtId="4" fontId="21" fillId="0" borderId="13" xfId="0" applyNumberFormat="1" applyFont="1" applyBorder="1" applyAlignment="1">
      <alignment horizontal="left" vertical="center"/>
    </xf>
    <xf numFmtId="3" fontId="26" fillId="0" borderId="13" xfId="0" applyNumberFormat="1" applyFont="1" applyBorder="1" applyAlignment="1">
      <alignment horizontal="right" vertical="center"/>
    </xf>
    <xf numFmtId="4" fontId="26" fillId="0" borderId="13" xfId="0" applyNumberFormat="1" applyFont="1" applyBorder="1" applyAlignment="1">
      <alignment horizontal="left" vertical="center"/>
    </xf>
    <xf numFmtId="0" fontId="26" fillId="0" borderId="13" xfId="0" applyFont="1" applyBorder="1" applyAlignment="1">
      <alignment horizontal="left" vertical="center"/>
    </xf>
    <xf numFmtId="0" fontId="25" fillId="0" borderId="13" xfId="0" applyFont="1" applyBorder="1" applyAlignment="1">
      <alignment horizontal="left" vertical="center"/>
    </xf>
    <xf numFmtId="0" fontId="27" fillId="0" borderId="13" xfId="0" applyFont="1" applyBorder="1" applyAlignment="1">
      <alignment horizontal="left" vertical="center"/>
    </xf>
    <xf numFmtId="0" fontId="28" fillId="0" borderId="13" xfId="0" applyFont="1" applyBorder="1" applyAlignment="1">
      <alignment horizontal="left" vertical="center"/>
    </xf>
    <xf numFmtId="0" fontId="15" fillId="0" borderId="13" xfId="0" applyFont="1" applyBorder="1" applyAlignment="1">
      <alignment horizontal="left" vertical="center"/>
    </xf>
    <xf numFmtId="0" fontId="1" fillId="0" borderId="17" xfId="0" applyFont="1" applyBorder="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horizontal="left" vertical="center" wrapText="1"/>
    </xf>
    <xf numFmtId="168" fontId="1" fillId="0" borderId="14" xfId="0" applyNumberFormat="1" applyFont="1" applyBorder="1" applyAlignment="1">
      <alignment horizontal="right" vertical="center"/>
    </xf>
    <xf numFmtId="0" fontId="1" fillId="0" borderId="37" xfId="0" applyFont="1" applyBorder="1" applyAlignment="1">
      <alignment horizontal="left" vertical="center"/>
    </xf>
    <xf numFmtId="0" fontId="1" fillId="0" borderId="37" xfId="0" applyFont="1" applyBorder="1" applyAlignment="1">
      <alignment horizontal="left" vertical="center" wrapText="1"/>
    </xf>
    <xf numFmtId="0" fontId="1" fillId="0" borderId="37" xfId="0" applyFont="1" applyBorder="1" applyAlignment="1">
      <alignment horizontal="center" vertical="center"/>
    </xf>
    <xf numFmtId="168" fontId="1" fillId="0" borderId="37" xfId="0" applyNumberFormat="1" applyFont="1" applyBorder="1" applyAlignment="1">
      <alignment horizontal="right" vertical="center"/>
    </xf>
    <xf numFmtId="3" fontId="1" fillId="0" borderId="37" xfId="1" applyNumberFormat="1" applyFont="1" applyFill="1" applyBorder="1" applyAlignment="1">
      <alignment vertical="center"/>
    </xf>
    <xf numFmtId="3" fontId="1" fillId="0" borderId="37" xfId="0" applyNumberFormat="1" applyFont="1" applyBorder="1" applyAlignment="1">
      <alignment horizontal="right" vertical="center"/>
    </xf>
    <xf numFmtId="0" fontId="33" fillId="0" borderId="13" xfId="0" applyFont="1" applyBorder="1" applyAlignment="1">
      <alignment horizontal="left" vertical="center"/>
    </xf>
    <xf numFmtId="0" fontId="1" fillId="0" borderId="16" xfId="0" applyFont="1" applyBorder="1" applyAlignment="1">
      <alignment horizontal="left" vertical="center"/>
    </xf>
    <xf numFmtId="0" fontId="15" fillId="0" borderId="16" xfId="0" applyFont="1" applyBorder="1" applyAlignment="1">
      <alignment horizontal="left" vertical="center"/>
    </xf>
    <xf numFmtId="4" fontId="21" fillId="5" borderId="13" xfId="0" applyNumberFormat="1" applyFont="1" applyFill="1" applyBorder="1" applyAlignment="1">
      <alignment horizontal="left" vertical="center"/>
    </xf>
    <xf numFmtId="4" fontId="21" fillId="5" borderId="17" xfId="0" applyNumberFormat="1" applyFont="1" applyFill="1" applyBorder="1" applyAlignment="1">
      <alignment horizontal="left" vertical="center"/>
    </xf>
    <xf numFmtId="0" fontId="15" fillId="0" borderId="14" xfId="0" applyFont="1" applyBorder="1" applyAlignment="1">
      <alignment horizontal="left" vertical="center"/>
    </xf>
    <xf numFmtId="3" fontId="1" fillId="0" borderId="16" xfId="0" applyNumberFormat="1" applyFont="1" applyBorder="1" applyAlignment="1">
      <alignment horizontal="right" vertical="center"/>
    </xf>
    <xf numFmtId="0" fontId="16" fillId="10" borderId="5" xfId="0" applyFont="1" applyFill="1" applyBorder="1" applyAlignment="1">
      <alignment horizontal="left" vertical="center"/>
    </xf>
    <xf numFmtId="0" fontId="16" fillId="10" borderId="27" xfId="0" applyFont="1" applyFill="1" applyBorder="1" applyAlignment="1">
      <alignment horizontal="left" vertical="center" wrapText="1"/>
    </xf>
    <xf numFmtId="0" fontId="1" fillId="10" borderId="27" xfId="0" applyFont="1" applyFill="1" applyBorder="1" applyAlignment="1">
      <alignment horizontal="center" vertical="center"/>
    </xf>
    <xf numFmtId="168" fontId="1" fillId="10" borderId="27" xfId="0" applyNumberFormat="1" applyFont="1" applyFill="1" applyBorder="1" applyAlignment="1">
      <alignment horizontal="right" vertical="center"/>
    </xf>
    <xf numFmtId="3" fontId="1" fillId="10" borderId="27" xfId="1" applyNumberFormat="1" applyFont="1" applyFill="1" applyBorder="1" applyAlignment="1">
      <alignment vertical="center"/>
    </xf>
    <xf numFmtId="3" fontId="1" fillId="10" borderId="28" xfId="0" applyNumberFormat="1" applyFont="1" applyFill="1" applyBorder="1" applyAlignment="1">
      <alignment horizontal="right" vertical="center"/>
    </xf>
    <xf numFmtId="3" fontId="1" fillId="8" borderId="16" xfId="1" applyNumberFormat="1" applyFont="1" applyFill="1" applyBorder="1" applyAlignment="1">
      <alignment vertical="center"/>
    </xf>
    <xf numFmtId="3" fontId="26" fillId="8" borderId="13" xfId="1" applyNumberFormat="1" applyFont="1" applyFill="1" applyBorder="1" applyAlignment="1">
      <alignment vertical="center"/>
    </xf>
    <xf numFmtId="168" fontId="29" fillId="0" borderId="13" xfId="0" applyNumberFormat="1" applyFont="1" applyBorder="1" applyAlignment="1">
      <alignment horizontal="right" vertical="center"/>
    </xf>
    <xf numFmtId="0" fontId="26" fillId="0" borderId="13" xfId="0" applyFont="1" applyBorder="1" applyAlignment="1">
      <alignment horizontal="left" vertical="top" wrapText="1"/>
    </xf>
    <xf numFmtId="0" fontId="1" fillId="0" borderId="13" xfId="0" applyFont="1" applyBorder="1" applyAlignment="1">
      <alignment horizontal="left" vertical="top" wrapText="1"/>
    </xf>
    <xf numFmtId="0" fontId="21" fillId="5" borderId="13" xfId="0" applyFont="1" applyFill="1" applyBorder="1" applyAlignment="1">
      <alignment vertical="center" wrapText="1"/>
    </xf>
    <xf numFmtId="0" fontId="26" fillId="0" borderId="14" xfId="0" applyFont="1" applyBorder="1" applyAlignment="1">
      <alignment horizontal="left" vertical="center"/>
    </xf>
    <xf numFmtId="0" fontId="26" fillId="0" borderId="14" xfId="0" applyFont="1" applyBorder="1" applyAlignment="1">
      <alignment vertical="center" wrapText="1"/>
    </xf>
    <xf numFmtId="0" fontId="15" fillId="0" borderId="13" xfId="0" applyFont="1" applyBorder="1" applyAlignment="1">
      <alignment horizontal="left" vertical="top"/>
    </xf>
    <xf numFmtId="0" fontId="15" fillId="0" borderId="13" xfId="0" applyFont="1" applyBorder="1" applyAlignment="1">
      <alignment horizontal="center" vertical="center"/>
    </xf>
    <xf numFmtId="168" fontId="15" fillId="0" borderId="13" xfId="0" applyNumberFormat="1" applyFont="1" applyBorder="1" applyAlignment="1">
      <alignment horizontal="right" vertical="center"/>
    </xf>
    <xf numFmtId="3" fontId="15" fillId="0" borderId="13" xfId="1" applyNumberFormat="1" applyFont="1" applyFill="1" applyBorder="1" applyAlignment="1">
      <alignment vertical="center"/>
    </xf>
    <xf numFmtId="0" fontId="29" fillId="0" borderId="13" xfId="0" applyFont="1" applyBorder="1" applyAlignment="1">
      <alignment horizontal="center" vertical="center"/>
    </xf>
    <xf numFmtId="168" fontId="1" fillId="0" borderId="13" xfId="0" applyNumberFormat="1" applyFont="1" applyBorder="1" applyAlignment="1">
      <alignment horizontal="center" vertical="center"/>
    </xf>
    <xf numFmtId="168" fontId="1" fillId="0" borderId="20" xfId="0" applyNumberFormat="1" applyFont="1" applyBorder="1" applyAlignment="1">
      <alignment horizontal="right" vertical="center"/>
    </xf>
    <xf numFmtId="0" fontId="35" fillId="0" borderId="13" xfId="0" applyFont="1" applyBorder="1" applyAlignment="1">
      <alignment horizontal="center" vertical="center"/>
    </xf>
    <xf numFmtId="168" fontId="35" fillId="0" borderId="20" xfId="0" applyNumberFormat="1" applyFont="1" applyBorder="1" applyAlignment="1">
      <alignment horizontal="right" vertical="center"/>
    </xf>
    <xf numFmtId="4" fontId="1" fillId="0" borderId="0" xfId="0" applyNumberFormat="1"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center" vertical="center" wrapText="1"/>
    </xf>
    <xf numFmtId="168" fontId="15" fillId="0" borderId="0" xfId="0" applyNumberFormat="1" applyFont="1" applyAlignment="1">
      <alignment horizontal="center" vertical="center" wrapText="1"/>
    </xf>
    <xf numFmtId="3" fontId="15" fillId="0" borderId="0" xfId="0" applyNumberFormat="1" applyFont="1" applyAlignment="1">
      <alignment horizontal="center" vertical="center" wrapText="1"/>
    </xf>
    <xf numFmtId="4" fontId="1" fillId="0" borderId="13" xfId="0" applyNumberFormat="1" applyFont="1" applyBorder="1" applyAlignment="1">
      <alignment horizontal="right" vertical="center"/>
    </xf>
    <xf numFmtId="0" fontId="26" fillId="0" borderId="17" xfId="0" applyFont="1" applyBorder="1" applyAlignment="1">
      <alignment horizontal="center" vertical="center"/>
    </xf>
    <xf numFmtId="0" fontId="31" fillId="0" borderId="14" xfId="0" applyFont="1" applyBorder="1" applyAlignment="1">
      <alignment horizontal="center" vertical="center"/>
    </xf>
    <xf numFmtId="4" fontId="21" fillId="0" borderId="17" xfId="0" applyNumberFormat="1" applyFont="1" applyBorder="1" applyAlignment="1">
      <alignment horizontal="left" vertical="center"/>
    </xf>
    <xf numFmtId="3" fontId="15" fillId="0" borderId="7" xfId="0" applyNumberFormat="1" applyFont="1" applyBorder="1" applyAlignment="1">
      <alignment horizontal="right" vertical="center"/>
    </xf>
    <xf numFmtId="4" fontId="36" fillId="0" borderId="4" xfId="0" applyNumberFormat="1" applyFont="1" applyBorder="1" applyAlignment="1">
      <alignment horizontal="left" vertical="center"/>
    </xf>
    <xf numFmtId="9" fontId="33" fillId="0" borderId="4" xfId="0" applyNumberFormat="1" applyFont="1" applyBorder="1" applyAlignment="1">
      <alignment horizontal="center" vertical="center" wrapText="1"/>
    </xf>
    <xf numFmtId="3" fontId="37" fillId="0" borderId="4" xfId="0" applyNumberFormat="1" applyFont="1" applyBorder="1" applyAlignment="1">
      <alignment horizontal="right" vertical="center"/>
    </xf>
    <xf numFmtId="2" fontId="37" fillId="0" borderId="4" xfId="0" applyNumberFormat="1" applyFont="1" applyBorder="1" applyAlignment="1">
      <alignment horizontal="right" vertical="center"/>
    </xf>
    <xf numFmtId="0" fontId="38" fillId="0" borderId="27" xfId="0" applyFont="1" applyBorder="1" applyAlignment="1">
      <alignment horizontal="left" vertical="center"/>
    </xf>
    <xf numFmtId="0" fontId="38" fillId="0" borderId="27" xfId="0" applyFont="1" applyBorder="1" applyAlignment="1">
      <alignment horizontal="left" vertical="center" wrapText="1"/>
    </xf>
    <xf numFmtId="9" fontId="33" fillId="0" borderId="27" xfId="3" applyFont="1" applyFill="1" applyBorder="1" applyAlignment="1">
      <alignment horizontal="center" vertical="center"/>
    </xf>
    <xf numFmtId="3" fontId="38" fillId="0" borderId="27" xfId="0" applyNumberFormat="1" applyFont="1" applyBorder="1" applyAlignment="1">
      <alignment horizontal="right" vertical="center" wrapText="1"/>
    </xf>
    <xf numFmtId="2" fontId="38" fillId="0" borderId="27" xfId="0" applyNumberFormat="1" applyFont="1" applyBorder="1" applyAlignment="1">
      <alignment horizontal="right" vertical="center" wrapText="1"/>
    </xf>
    <xf numFmtId="3" fontId="41" fillId="7" borderId="4" xfId="0" applyNumberFormat="1" applyFont="1" applyFill="1" applyBorder="1" applyAlignment="1">
      <alignment horizontal="right" vertical="center"/>
    </xf>
    <xf numFmtId="2" fontId="41" fillId="7" borderId="4" xfId="0" applyNumberFormat="1" applyFont="1" applyFill="1" applyBorder="1" applyAlignment="1">
      <alignment horizontal="right" vertical="center"/>
    </xf>
    <xf numFmtId="0" fontId="26" fillId="0" borderId="16" xfId="0" applyFont="1" applyBorder="1" applyAlignment="1">
      <alignment horizontal="center" vertical="center" wrapText="1"/>
    </xf>
    <xf numFmtId="4" fontId="26" fillId="0" borderId="13" xfId="1" applyNumberFormat="1" applyFont="1" applyFill="1" applyBorder="1" applyAlignment="1">
      <alignment vertical="center"/>
    </xf>
    <xf numFmtId="0" fontId="42" fillId="0" borderId="13" xfId="0" applyFont="1" applyBorder="1" applyAlignment="1">
      <alignment horizontal="left" vertical="center" wrapText="1"/>
    </xf>
    <xf numFmtId="3" fontId="17" fillId="2" borderId="38" xfId="0" applyNumberFormat="1" applyFont="1" applyFill="1" applyBorder="1" applyAlignment="1">
      <alignment horizontal="left" vertical="center"/>
    </xf>
    <xf numFmtId="4" fontId="26" fillId="8" borderId="13" xfId="1" applyNumberFormat="1" applyFont="1" applyFill="1" applyBorder="1" applyAlignment="1">
      <alignment vertical="center"/>
    </xf>
    <xf numFmtId="0" fontId="15" fillId="0" borderId="4"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3" fillId="4" borderId="9"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4" borderId="3" xfId="0"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4" fillId="6" borderId="0" xfId="0" applyFont="1" applyFill="1" applyAlignment="1">
      <alignment horizontal="center" vertical="center" wrapText="1"/>
    </xf>
    <xf numFmtId="0" fontId="12" fillId="0" borderId="5"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 fillId="0" borderId="27" xfId="0" applyFont="1" applyBorder="1" applyAlignment="1">
      <alignment horizontal="left" vertical="center" wrapText="1"/>
    </xf>
    <xf numFmtId="0" fontId="16" fillId="0" borderId="4" xfId="0" applyFont="1" applyBorder="1" applyAlignment="1">
      <alignment horizontal="left" vertical="center" wrapText="1"/>
    </xf>
    <xf numFmtId="0" fontId="39" fillId="7" borderId="5" xfId="0" applyFont="1" applyFill="1" applyBorder="1" applyAlignment="1">
      <alignment horizontal="left" vertical="center"/>
    </xf>
    <xf numFmtId="0" fontId="39" fillId="7" borderId="27" xfId="0" applyFont="1" applyFill="1" applyBorder="1" applyAlignment="1">
      <alignment horizontal="left" vertical="center"/>
    </xf>
    <xf numFmtId="0" fontId="39" fillId="7" borderId="28" xfId="0" applyFont="1" applyFill="1" applyBorder="1" applyAlignment="1">
      <alignment horizontal="left" vertical="center"/>
    </xf>
    <xf numFmtId="0" fontId="24" fillId="6" borderId="5" xfId="0" applyFont="1" applyFill="1" applyBorder="1" applyAlignment="1">
      <alignment horizontal="left" vertical="center"/>
    </xf>
    <xf numFmtId="0" fontId="24" fillId="6" borderId="27" xfId="0" applyFont="1" applyFill="1" applyBorder="1" applyAlignment="1">
      <alignment horizontal="left" vertical="center"/>
    </xf>
    <xf numFmtId="0" fontId="24" fillId="6" borderId="28" xfId="0" applyFont="1" applyFill="1" applyBorder="1" applyAlignment="1">
      <alignment horizontal="left" vertical="center"/>
    </xf>
    <xf numFmtId="0" fontId="18" fillId="7" borderId="5" xfId="0" applyFont="1" applyFill="1" applyBorder="1" applyAlignment="1">
      <alignment horizontal="left" vertical="center"/>
    </xf>
    <xf numFmtId="0" fontId="18" fillId="7" borderId="27" xfId="0" applyFont="1" applyFill="1" applyBorder="1" applyAlignment="1">
      <alignment horizontal="left" vertical="center"/>
    </xf>
    <xf numFmtId="0" fontId="18" fillId="7" borderId="28" xfId="0" applyFont="1" applyFill="1" applyBorder="1" applyAlignment="1">
      <alignment horizontal="left" vertical="center"/>
    </xf>
    <xf numFmtId="0" fontId="16" fillId="0" borderId="5" xfId="0" applyFont="1" applyBorder="1" applyAlignment="1">
      <alignment horizontal="left" vertical="center" wrapText="1"/>
    </xf>
    <xf numFmtId="0" fontId="16" fillId="0" borderId="27" xfId="0" applyFont="1" applyBorder="1" applyAlignment="1">
      <alignment horizontal="left" vertical="center" wrapText="1"/>
    </xf>
    <xf numFmtId="0" fontId="16" fillId="0" borderId="28" xfId="0" applyFont="1" applyBorder="1" applyAlignment="1">
      <alignment horizontal="left" vertical="center" wrapText="1"/>
    </xf>
    <xf numFmtId="0" fontId="36" fillId="0" borderId="4" xfId="0" applyFont="1" applyBorder="1" applyAlignment="1">
      <alignment horizontal="left" vertical="center" wrapText="1"/>
    </xf>
    <xf numFmtId="0" fontId="36" fillId="0" borderId="5"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5" fillId="0" borderId="0" xfId="0" applyFont="1" applyAlignment="1">
      <alignment horizontal="center" vertical="center"/>
    </xf>
    <xf numFmtId="0" fontId="22" fillId="6" borderId="0" xfId="0" applyFont="1" applyFill="1" applyAlignment="1">
      <alignment horizontal="center" vertical="center" wrapText="1"/>
    </xf>
    <xf numFmtId="0" fontId="15" fillId="0" borderId="30" xfId="0" applyFont="1" applyBorder="1" applyAlignment="1">
      <alignment horizontal="center" vertical="center" wrapText="1"/>
    </xf>
    <xf numFmtId="0" fontId="17" fillId="0" borderId="33" xfId="0" applyFont="1" applyBorder="1" applyAlignment="1">
      <alignment horizontal="left" vertical="center" wrapText="1"/>
    </xf>
    <xf numFmtId="0" fontId="17" fillId="9" borderId="5" xfId="0" applyFont="1" applyFill="1" applyBorder="1" applyAlignment="1">
      <alignment horizontal="right" vertical="center"/>
    </xf>
    <xf numFmtId="0" fontId="17" fillId="9" borderId="27" xfId="0" applyFont="1" applyFill="1" applyBorder="1" applyAlignment="1">
      <alignment horizontal="right" vertical="center"/>
    </xf>
    <xf numFmtId="0" fontId="17" fillId="9" borderId="35" xfId="0" applyFont="1" applyFill="1" applyBorder="1" applyAlignment="1">
      <alignment horizontal="right" vertical="center"/>
    </xf>
    <xf numFmtId="4" fontId="5" fillId="0" borderId="7" xfId="0" applyNumberFormat="1" applyFont="1" applyBorder="1" applyAlignment="1">
      <alignment horizontal="center" vertical="center"/>
    </xf>
    <xf numFmtId="0" fontId="15" fillId="2" borderId="10"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6" fillId="3" borderId="5" xfId="0" applyFont="1" applyFill="1" applyBorder="1" applyAlignment="1">
      <alignment horizontal="right" vertical="center" wrapText="1"/>
    </xf>
    <xf numFmtId="0" fontId="16" fillId="3" borderId="27" xfId="0" applyFont="1" applyFill="1" applyBorder="1" applyAlignment="1">
      <alignment horizontal="right" vertical="center" wrapText="1"/>
    </xf>
    <xf numFmtId="0" fontId="16" fillId="3" borderId="36" xfId="0" applyFont="1" applyFill="1" applyBorder="1" applyAlignment="1">
      <alignment horizontal="right" vertical="center" wrapText="1"/>
    </xf>
    <xf numFmtId="0" fontId="17" fillId="2" borderId="10"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7" fillId="2" borderId="18" xfId="0" applyFont="1" applyFill="1" applyBorder="1" applyAlignment="1">
      <alignment horizontal="lef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 fillId="0" borderId="17" xfId="0" applyFont="1" applyBorder="1" applyAlignment="1">
      <alignment horizontal="center" vertical="center"/>
    </xf>
    <xf numFmtId="0" fontId="1" fillId="0" borderId="16" xfId="0" applyFont="1" applyBorder="1" applyAlignment="1">
      <alignment horizontal="center" vertical="center"/>
    </xf>
  </cellXfs>
  <cellStyles count="6">
    <cellStyle name="Milliers" xfId="1" builtinId="3"/>
    <cellStyle name="Milliers [0]" xfId="4" builtinId="6"/>
    <cellStyle name="Monétaire 2" xfId="5" xr:uid="{00000000-0005-0000-0000-000002000000}"/>
    <cellStyle name="Normal" xfId="0" builtinId="0"/>
    <cellStyle name="Normal 2" xfId="2" xr:uid="{00000000-0005-0000-0000-000004000000}"/>
    <cellStyle name="Pourcentage" xfId="3" builtinId="5"/>
  </cellStyles>
  <dxfs count="0"/>
  <tableStyles count="0" defaultTableStyle="TableStyleMedium2" defaultPivotStyle="PivotStyleLight16"/>
  <colors>
    <mruColors>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es%20documents/Diallo/SHELL_95/SHELMBA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sari"/>
      <sheetName val="Etude de Prix"/>
      <sheetName val="Etude_de_Prix1"/>
      <sheetName val="Etude_de_Prix"/>
      <sheetName val="Etude_de_Prix7"/>
      <sheetName val="Etude_de_Prix6"/>
      <sheetName val="Etude_de_Prix2"/>
      <sheetName val="Etude_de_Prix3"/>
      <sheetName val="Etude_de_Prix4"/>
      <sheetName val="Etude_de_Prix5"/>
      <sheetName val="Etude_de_Prix8"/>
      <sheetName val="Etude_de_Prix9"/>
      <sheetName val="Etude_de_Prix10"/>
      <sheetName val="Etude_de_Prix11"/>
      <sheetName val="Etude_de_Prix14"/>
      <sheetName val="Etude_de_Prix13"/>
      <sheetName val="Etude_de_Prix12"/>
      <sheetName val="Etude_de_Prix15"/>
      <sheetName val="Etude_de_Prix16"/>
      <sheetName val="Etude_de_Prix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3A0F3-59AB-7E44-8E3A-BB568C2D1A67}">
  <sheetPr>
    <tabColor theme="8" tint="-0.499984740745262"/>
  </sheetPr>
  <dimension ref="B2:L29"/>
  <sheetViews>
    <sheetView showGridLines="0" tabSelected="1" view="pageBreakPreview" topLeftCell="A2" zoomScale="130" zoomScaleNormal="100" zoomScaleSheetLayoutView="130" workbookViewId="0">
      <selection activeCell="K7" sqref="K7"/>
    </sheetView>
  </sheetViews>
  <sheetFormatPr baseColWidth="10" defaultColWidth="11.5" defaultRowHeight="16" x14ac:dyDescent="0.2"/>
  <cols>
    <col min="1" max="1" width="1.83203125" style="1" customWidth="1"/>
    <col min="2" max="2" width="7" style="36" customWidth="1"/>
    <col min="3" max="3" width="39.5" style="24" customWidth="1"/>
    <col min="4" max="4" width="7.1640625" style="24" customWidth="1"/>
    <col min="5" max="5" width="8.5" style="25" customWidth="1"/>
    <col min="6" max="6" width="10.6640625" style="26" customWidth="1"/>
    <col min="7" max="7" width="18.1640625" style="27" customWidth="1"/>
    <col min="8" max="8" width="16.5" style="27" customWidth="1"/>
    <col min="9" max="9" width="1.83203125" style="1" customWidth="1"/>
    <col min="10" max="10" width="22.83203125" style="1" customWidth="1"/>
    <col min="11" max="11" width="23.5" style="2" customWidth="1"/>
    <col min="12" max="12" width="23" style="1" customWidth="1"/>
    <col min="13" max="13" width="12.1640625" style="1" customWidth="1"/>
    <col min="14" max="14" width="7.5" style="1" customWidth="1"/>
    <col min="15" max="16384" width="11.5" style="1"/>
  </cols>
  <sheetData>
    <row r="2" spans="2:11" ht="30.75" customHeight="1" x14ac:dyDescent="0.2">
      <c r="B2" s="269" t="s">
        <v>554</v>
      </c>
      <c r="C2" s="270"/>
      <c r="D2" s="270"/>
      <c r="E2" s="270"/>
      <c r="F2" s="270"/>
      <c r="G2" s="270"/>
      <c r="H2" s="271"/>
    </row>
    <row r="3" spans="2:11" ht="11.25" customHeight="1" x14ac:dyDescent="0.2">
      <c r="B3" s="57"/>
      <c r="C3" s="58"/>
      <c r="D3" s="58"/>
      <c r="E3" s="58"/>
      <c r="F3" s="58"/>
      <c r="G3" s="58"/>
      <c r="H3" s="59"/>
    </row>
    <row r="4" spans="2:11" ht="24.75" customHeight="1" x14ac:dyDescent="0.2">
      <c r="B4" s="272" t="s">
        <v>555</v>
      </c>
      <c r="C4" s="273"/>
      <c r="D4" s="273"/>
      <c r="E4" s="273"/>
      <c r="F4" s="273"/>
      <c r="G4" s="273"/>
      <c r="H4" s="274"/>
    </row>
    <row r="5" spans="2:11" ht="24.75" customHeight="1" x14ac:dyDescent="0.2">
      <c r="B5" s="275"/>
      <c r="C5" s="276"/>
      <c r="D5" s="276"/>
      <c r="E5" s="276"/>
      <c r="F5" s="276"/>
      <c r="G5" s="276"/>
      <c r="H5" s="277"/>
    </row>
    <row r="6" spans="2:11" ht="13.5" customHeight="1" x14ac:dyDescent="0.2">
      <c r="B6" s="58"/>
      <c r="C6" s="58"/>
      <c r="D6" s="58"/>
      <c r="E6" s="58"/>
      <c r="F6" s="58"/>
      <c r="G6" s="60"/>
      <c r="H6" s="58"/>
    </row>
    <row r="7" spans="2:11" ht="69" customHeight="1" x14ac:dyDescent="0.2">
      <c r="B7" s="278" t="s">
        <v>571</v>
      </c>
      <c r="C7" s="278"/>
      <c r="D7" s="278"/>
      <c r="E7" s="278"/>
      <c r="F7" s="278"/>
      <c r="G7" s="278"/>
      <c r="H7" s="278"/>
    </row>
    <row r="8" spans="2:11" ht="19.5" customHeight="1" x14ac:dyDescent="0.2">
      <c r="B8" s="61"/>
      <c r="C8" s="62"/>
      <c r="D8" s="62"/>
      <c r="E8" s="62"/>
      <c r="F8" s="62"/>
      <c r="G8" s="63"/>
      <c r="H8" s="62"/>
    </row>
    <row r="9" spans="2:11" s="3" customFormat="1" ht="25.5" customHeight="1" x14ac:dyDescent="0.2">
      <c r="B9" s="279" t="s">
        <v>86</v>
      </c>
      <c r="C9" s="280"/>
      <c r="D9" s="280"/>
      <c r="E9" s="280"/>
      <c r="F9" s="280"/>
      <c r="G9" s="280"/>
      <c r="H9" s="281"/>
      <c r="K9" s="4"/>
    </row>
    <row r="10" spans="2:11" s="5" customFormat="1" ht="15.75" customHeight="1" x14ac:dyDescent="0.2">
      <c r="B10" s="64" t="s">
        <v>5</v>
      </c>
      <c r="C10" s="268" t="s">
        <v>1</v>
      </c>
      <c r="D10" s="268"/>
      <c r="E10" s="268"/>
      <c r="F10" s="66" t="s">
        <v>2</v>
      </c>
      <c r="G10" s="67" t="s">
        <v>3</v>
      </c>
      <c r="H10" s="67" t="s">
        <v>556</v>
      </c>
      <c r="K10" s="6"/>
    </row>
    <row r="11" spans="2:11" s="5" customFormat="1" ht="15.75" customHeight="1" x14ac:dyDescent="0.2">
      <c r="B11" s="68"/>
      <c r="C11" s="282"/>
      <c r="D11" s="282"/>
      <c r="E11" s="282"/>
      <c r="F11" s="69"/>
      <c r="G11" s="70"/>
      <c r="H11" s="70"/>
      <c r="K11" s="6"/>
    </row>
    <row r="12" spans="2:11" s="5" customFormat="1" ht="25" customHeight="1" x14ac:dyDescent="0.2">
      <c r="B12" s="71" t="s">
        <v>526</v>
      </c>
      <c r="C12" s="283" t="s">
        <v>11</v>
      </c>
      <c r="D12" s="283"/>
      <c r="E12" s="283"/>
      <c r="F12" s="72" t="e">
        <f>G12/$G$18</f>
        <v>#DIV/0!</v>
      </c>
      <c r="G12" s="73">
        <f>'Frais généraux'!G12</f>
        <v>0</v>
      </c>
      <c r="H12" s="74">
        <f>G12/$H$20</f>
        <v>0</v>
      </c>
      <c r="K12" s="6"/>
    </row>
    <row r="13" spans="2:11" s="5" customFormat="1" ht="25" customHeight="1" x14ac:dyDescent="0.2">
      <c r="B13" s="71" t="s">
        <v>527</v>
      </c>
      <c r="C13" s="283" t="s">
        <v>534</v>
      </c>
      <c r="D13" s="283"/>
      <c r="E13" s="283"/>
      <c r="F13" s="72" t="e">
        <f>G13/$G$18</f>
        <v>#DIV/0!</v>
      </c>
      <c r="G13" s="73">
        <f>'Pavillon ambulatoire'!G16</f>
        <v>0</v>
      </c>
      <c r="H13" s="74">
        <f>G13/$H$20</f>
        <v>0</v>
      </c>
      <c r="K13" s="6"/>
    </row>
    <row r="14" spans="2:11" s="5" customFormat="1" ht="25" customHeight="1" x14ac:dyDescent="0.2">
      <c r="B14" s="71" t="s">
        <v>528</v>
      </c>
      <c r="C14" s="293" t="s">
        <v>535</v>
      </c>
      <c r="D14" s="294"/>
      <c r="E14" s="295"/>
      <c r="F14" s="72" t="e">
        <f>G14/$G$18</f>
        <v>#DIV/0!</v>
      </c>
      <c r="G14" s="73">
        <f>'Bloc médicotechnique'!G16</f>
        <v>0</v>
      </c>
      <c r="H14" s="74">
        <f>G14/$H$20</f>
        <v>0</v>
      </c>
      <c r="K14" s="6"/>
    </row>
    <row r="15" spans="2:11" s="5" customFormat="1" ht="25" customHeight="1" x14ac:dyDescent="0.2">
      <c r="B15" s="71" t="s">
        <v>530</v>
      </c>
      <c r="C15" s="283" t="s">
        <v>529</v>
      </c>
      <c r="D15" s="283"/>
      <c r="E15" s="283"/>
      <c r="F15" s="72" t="e">
        <f>G15/$G$18</f>
        <v>#DIV/0!</v>
      </c>
      <c r="G15" s="73">
        <f>'Tour d''énergie'!G16</f>
        <v>0</v>
      </c>
      <c r="H15" s="74">
        <f>G15/$H$20</f>
        <v>0</v>
      </c>
      <c r="K15" s="6"/>
    </row>
    <row r="16" spans="2:11" s="5" customFormat="1" ht="25" customHeight="1" x14ac:dyDescent="0.2">
      <c r="B16" s="71" t="s">
        <v>531</v>
      </c>
      <c r="C16" s="283" t="s">
        <v>557</v>
      </c>
      <c r="D16" s="283"/>
      <c r="E16" s="283"/>
      <c r="F16" s="72" t="e">
        <f>G16/$G$18</f>
        <v>#DIV/0!</v>
      </c>
      <c r="G16" s="73">
        <f>'Aménagements ext.'!G12</f>
        <v>0</v>
      </c>
      <c r="H16" s="74">
        <f>G16/$H$20</f>
        <v>0</v>
      </c>
      <c r="K16" s="6"/>
    </row>
    <row r="17" spans="2:12" ht="12" customHeight="1" x14ac:dyDescent="0.2">
      <c r="B17" s="75"/>
      <c r="C17" s="76"/>
      <c r="D17" s="76"/>
      <c r="E17" s="76"/>
      <c r="F17" s="77"/>
      <c r="G17" s="78"/>
      <c r="H17" s="79"/>
    </row>
    <row r="18" spans="2:12" ht="30" customHeight="1" x14ac:dyDescent="0.2">
      <c r="B18" s="290" t="s">
        <v>572</v>
      </c>
      <c r="C18" s="291"/>
      <c r="D18" s="291"/>
      <c r="E18" s="291"/>
      <c r="F18" s="292"/>
      <c r="G18" s="80">
        <f>SUM(G12:G16)</f>
        <v>0</v>
      </c>
      <c r="H18" s="81">
        <f>G18/$H$20</f>
        <v>0</v>
      </c>
      <c r="L18" s="82"/>
    </row>
    <row r="19" spans="2:12" s="7" customFormat="1" ht="18" x14ac:dyDescent="0.2">
      <c r="B19" s="83"/>
      <c r="C19" s="84"/>
      <c r="D19" s="85"/>
      <c r="E19" s="86"/>
      <c r="F19" s="87"/>
      <c r="G19" s="88"/>
      <c r="H19" s="88"/>
      <c r="K19" s="8"/>
    </row>
    <row r="20" spans="2:12" x14ac:dyDescent="0.15">
      <c r="C20" s="1"/>
      <c r="D20" s="1"/>
      <c r="E20" s="1"/>
      <c r="F20" s="11"/>
      <c r="G20" s="89" t="s">
        <v>558</v>
      </c>
      <c r="H20" s="90">
        <v>9892.6</v>
      </c>
    </row>
    <row r="21" spans="2:12" x14ac:dyDescent="0.2">
      <c r="C21" s="1"/>
      <c r="D21" s="1"/>
      <c r="E21" s="1"/>
      <c r="F21" s="11"/>
      <c r="G21" s="11"/>
      <c r="H21" s="11"/>
    </row>
    <row r="22" spans="2:12" s="5" customFormat="1" ht="25" customHeight="1" x14ac:dyDescent="0.2">
      <c r="B22" s="252" t="s">
        <v>532</v>
      </c>
      <c r="C22" s="296" t="s">
        <v>573</v>
      </c>
      <c r="D22" s="296"/>
      <c r="E22" s="296"/>
      <c r="F22" s="253" t="e">
        <f>G22/$G$18</f>
        <v>#DIV/0!</v>
      </c>
      <c r="G22" s="254">
        <f>'Logement 1'!G16</f>
        <v>0</v>
      </c>
      <c r="H22" s="255">
        <f>G22/$H$20</f>
        <v>0</v>
      </c>
      <c r="K22" s="6"/>
    </row>
    <row r="23" spans="2:12" s="5" customFormat="1" ht="25" customHeight="1" x14ac:dyDescent="0.2">
      <c r="B23" s="252" t="s">
        <v>533</v>
      </c>
      <c r="C23" s="296" t="s">
        <v>574</v>
      </c>
      <c r="D23" s="296"/>
      <c r="E23" s="296"/>
      <c r="F23" s="253" t="e">
        <f>G23/$G$18</f>
        <v>#DIV/0!</v>
      </c>
      <c r="G23" s="254">
        <f>'Logement 2'!G16</f>
        <v>0</v>
      </c>
      <c r="H23" s="255">
        <f>G23/$H$20</f>
        <v>0</v>
      </c>
      <c r="K23" s="6"/>
    </row>
    <row r="24" spans="2:12" s="5" customFormat="1" ht="25" customHeight="1" x14ac:dyDescent="0.2">
      <c r="B24" s="252" t="s">
        <v>536</v>
      </c>
      <c r="C24" s="297" t="s">
        <v>575</v>
      </c>
      <c r="D24" s="298"/>
      <c r="E24" s="299"/>
      <c r="F24" s="253" t="e">
        <f>G24/$G$18</f>
        <v>#DIV/0!</v>
      </c>
      <c r="G24" s="254">
        <f>+'Logement 3'!G16</f>
        <v>0</v>
      </c>
      <c r="H24" s="255">
        <f>G24/$H$20</f>
        <v>0</v>
      </c>
      <c r="K24" s="6"/>
    </row>
    <row r="25" spans="2:12" ht="12" customHeight="1" x14ac:dyDescent="0.2">
      <c r="B25" s="256"/>
      <c r="C25" s="257"/>
      <c r="D25" s="257"/>
      <c r="E25" s="257"/>
      <c r="F25" s="258"/>
      <c r="G25" s="259"/>
      <c r="H25" s="260"/>
    </row>
    <row r="26" spans="2:12" ht="30" customHeight="1" x14ac:dyDescent="0.2">
      <c r="B26" s="284" t="s">
        <v>589</v>
      </c>
      <c r="C26" s="285"/>
      <c r="D26" s="285"/>
      <c r="E26" s="285"/>
      <c r="F26" s="286"/>
      <c r="G26" s="261">
        <f>SUM(G22:G24)</f>
        <v>0</v>
      </c>
      <c r="H26" s="262">
        <f>G26/$H$20</f>
        <v>0</v>
      </c>
      <c r="L26" s="82"/>
    </row>
    <row r="27" spans="2:12" x14ac:dyDescent="0.2">
      <c r="C27" s="1"/>
      <c r="D27" s="1"/>
      <c r="E27" s="1"/>
      <c r="F27" s="11"/>
      <c r="G27" s="11"/>
      <c r="H27" s="11"/>
    </row>
    <row r="28" spans="2:12" ht="40" customHeight="1" x14ac:dyDescent="0.2">
      <c r="B28" s="287" t="s">
        <v>576</v>
      </c>
      <c r="C28" s="288"/>
      <c r="D28" s="288"/>
      <c r="E28" s="288"/>
      <c r="F28" s="289"/>
      <c r="G28" s="124">
        <f>G26+G18</f>
        <v>0</v>
      </c>
      <c r="H28" s="125">
        <f>G28/$H$20</f>
        <v>0</v>
      </c>
      <c r="L28" s="82"/>
    </row>
    <row r="29" spans="2:12" x14ac:dyDescent="0.2">
      <c r="C29" s="1"/>
    </row>
  </sheetData>
  <mergeCells count="18">
    <mergeCell ref="B26:F26"/>
    <mergeCell ref="B28:F28"/>
    <mergeCell ref="B18:F18"/>
    <mergeCell ref="C14:E14"/>
    <mergeCell ref="C22:E22"/>
    <mergeCell ref="C23:E23"/>
    <mergeCell ref="C24:E24"/>
    <mergeCell ref="C11:E11"/>
    <mergeCell ref="C12:E12"/>
    <mergeCell ref="C13:E13"/>
    <mergeCell ref="C15:E15"/>
    <mergeCell ref="C16:E16"/>
    <mergeCell ref="C10:E10"/>
    <mergeCell ref="B2:H2"/>
    <mergeCell ref="B4:H4"/>
    <mergeCell ref="B5:H5"/>
    <mergeCell ref="B7:H7"/>
    <mergeCell ref="B9:H9"/>
  </mergeCells>
  <pageMargins left="0.70866141732283472" right="0.70866141732283472" top="1.1417322834645669" bottom="0.74803149606299213" header="0.31496062992125984" footer="0.31496062992125984"/>
  <pageSetup scale="75"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FE068-663D-454C-8791-FF93AB5035B8}">
  <dimension ref="B2:J38"/>
  <sheetViews>
    <sheetView showGridLines="0" view="pageBreakPreview" zoomScale="120" zoomScaleNormal="100" zoomScaleSheetLayoutView="120" workbookViewId="0">
      <selection activeCell="I15" sqref="I15"/>
    </sheetView>
  </sheetViews>
  <sheetFormatPr baseColWidth="10" defaultColWidth="11.5" defaultRowHeight="16" x14ac:dyDescent="0.2"/>
  <cols>
    <col min="1" max="1" width="1.83203125" style="1" customWidth="1"/>
    <col min="2" max="2" width="6" style="36" customWidth="1"/>
    <col min="3" max="3" width="44" style="24" customWidth="1"/>
    <col min="4" max="4" width="7.6640625" style="24" customWidth="1"/>
    <col min="5" max="5" width="11.5" style="25" customWidth="1"/>
    <col min="6" max="6" width="15.33203125" style="26" customWidth="1"/>
    <col min="7" max="7" width="22.5" style="27" customWidth="1"/>
    <col min="8" max="8" width="1.83203125" style="1" customWidth="1"/>
    <col min="9" max="9" width="22.83203125" style="1" customWidth="1"/>
    <col min="10" max="10" width="23.5" style="2" customWidth="1"/>
    <col min="11" max="11" width="23" style="1" customWidth="1"/>
    <col min="12" max="12" width="9.5" style="1" customWidth="1"/>
    <col min="13" max="13" width="7.5" style="1" customWidth="1"/>
    <col min="14" max="16384" width="11.5" style="1"/>
  </cols>
  <sheetData>
    <row r="2" spans="2:10" ht="30.75" customHeight="1" x14ac:dyDescent="0.2">
      <c r="B2" s="269" t="s">
        <v>554</v>
      </c>
      <c r="C2" s="270"/>
      <c r="D2" s="270"/>
      <c r="E2" s="270"/>
      <c r="F2" s="270"/>
      <c r="G2" s="271"/>
    </row>
    <row r="3" spans="2:10" ht="11.25" customHeight="1" x14ac:dyDescent="0.2">
      <c r="B3" s="57"/>
      <c r="C3" s="58"/>
      <c r="D3" s="58"/>
      <c r="E3" s="58"/>
      <c r="F3" s="58"/>
      <c r="G3" s="59"/>
    </row>
    <row r="4" spans="2:10" ht="20" customHeight="1" x14ac:dyDescent="0.2">
      <c r="B4" s="272" t="s">
        <v>555</v>
      </c>
      <c r="C4" s="273"/>
      <c r="D4" s="273"/>
      <c r="E4" s="273"/>
      <c r="F4" s="273"/>
      <c r="G4" s="274"/>
    </row>
    <row r="5" spans="2:10" ht="18" x14ac:dyDescent="0.2">
      <c r="B5" s="275"/>
      <c r="C5" s="276"/>
      <c r="D5" s="276"/>
      <c r="E5" s="276"/>
      <c r="F5" s="276"/>
      <c r="G5" s="277"/>
    </row>
    <row r="6" spans="2:10" s="7" customFormat="1" ht="18" x14ac:dyDescent="0.2">
      <c r="B6" s="35"/>
      <c r="C6" s="30"/>
      <c r="D6" s="31"/>
      <c r="E6" s="32"/>
      <c r="F6" s="33"/>
      <c r="G6" s="34"/>
      <c r="J6" s="8"/>
    </row>
    <row r="7" spans="2:10" s="7" customFormat="1" ht="28" x14ac:dyDescent="0.2">
      <c r="B7" s="301" t="s">
        <v>570</v>
      </c>
      <c r="C7" s="301"/>
      <c r="D7" s="301"/>
      <c r="E7" s="301"/>
      <c r="F7" s="301"/>
      <c r="G7" s="301"/>
      <c r="J7" s="8"/>
    </row>
    <row r="8" spans="2:10" ht="13.5" customHeight="1" x14ac:dyDescent="0.2">
      <c r="B8" s="37"/>
      <c r="C8" s="37"/>
      <c r="D8" s="37"/>
      <c r="E8" s="37"/>
      <c r="F8" s="37"/>
      <c r="G8" s="37"/>
    </row>
    <row r="9" spans="2:10" ht="18" customHeight="1" x14ac:dyDescent="0.2">
      <c r="B9" s="279" t="s">
        <v>559</v>
      </c>
      <c r="C9" s="280"/>
      <c r="D9" s="280"/>
      <c r="E9" s="280"/>
      <c r="F9" s="280"/>
      <c r="G9" s="281"/>
    </row>
    <row r="10" spans="2:10" ht="18" customHeight="1" x14ac:dyDescent="0.2">
      <c r="B10" s="91" t="s">
        <v>0</v>
      </c>
      <c r="C10" s="302" t="s">
        <v>560</v>
      </c>
      <c r="D10" s="302"/>
      <c r="E10" s="302"/>
      <c r="F10" s="92" t="s">
        <v>2</v>
      </c>
      <c r="G10" s="93" t="s">
        <v>3</v>
      </c>
    </row>
    <row r="11" spans="2:10" ht="21" customHeight="1" thickBot="1" x14ac:dyDescent="0.25">
      <c r="B11" s="94" t="s">
        <v>10</v>
      </c>
      <c r="C11" s="303" t="str">
        <f>C16</f>
        <v>FRAIS GENERAUX</v>
      </c>
      <c r="D11" s="303"/>
      <c r="E11" s="303"/>
      <c r="F11" s="95" t="e">
        <f>G11/G12</f>
        <v>#DIV/0!</v>
      </c>
      <c r="G11" s="96">
        <f>G31</f>
        <v>0</v>
      </c>
    </row>
    <row r="12" spans="2:10" ht="18" customHeight="1" thickBot="1" x14ac:dyDescent="0.25">
      <c r="B12" s="304" t="s">
        <v>561</v>
      </c>
      <c r="C12" s="305"/>
      <c r="D12" s="305"/>
      <c r="E12" s="306"/>
      <c r="F12" s="97" t="e">
        <f>SUM(F11:F11)</f>
        <v>#DIV/0!</v>
      </c>
      <c r="G12" s="98">
        <f>SUM(G11:G11)</f>
        <v>0</v>
      </c>
    </row>
    <row r="13" spans="2:10" x14ac:dyDescent="0.2">
      <c r="C13" s="9"/>
      <c r="D13" s="1"/>
      <c r="E13" s="10"/>
      <c r="F13" s="11"/>
      <c r="G13" s="12"/>
      <c r="J13" s="13"/>
    </row>
    <row r="14" spans="2:10" s="5" customFormat="1" ht="19.5" customHeight="1" x14ac:dyDescent="0.2">
      <c r="B14" s="64" t="s">
        <v>5</v>
      </c>
      <c r="C14" s="65" t="s">
        <v>6</v>
      </c>
      <c r="D14" s="65" t="s">
        <v>7</v>
      </c>
      <c r="E14" s="99" t="s">
        <v>8</v>
      </c>
      <c r="F14" s="100" t="s">
        <v>9</v>
      </c>
      <c r="G14" s="67" t="s">
        <v>3</v>
      </c>
      <c r="J14" s="6"/>
    </row>
    <row r="15" spans="2:10" s="5" customFormat="1" ht="14.25" customHeight="1" thickBot="1" x14ac:dyDescent="0.25">
      <c r="B15" s="307"/>
      <c r="C15" s="307"/>
      <c r="D15" s="307"/>
      <c r="E15" s="307"/>
      <c r="F15" s="307"/>
      <c r="G15" s="307"/>
      <c r="J15" s="6"/>
    </row>
    <row r="16" spans="2:10" s="7" customFormat="1" ht="21" customHeight="1" thickBot="1" x14ac:dyDescent="0.25">
      <c r="B16" s="101" t="s">
        <v>10</v>
      </c>
      <c r="C16" s="308" t="s">
        <v>11</v>
      </c>
      <c r="D16" s="309"/>
      <c r="E16" s="309"/>
      <c r="F16" s="309"/>
      <c r="G16" s="310"/>
      <c r="J16" s="8"/>
    </row>
    <row r="17" spans="2:10" x14ac:dyDescent="0.2">
      <c r="B17" s="102" t="s">
        <v>12</v>
      </c>
      <c r="C17" s="103" t="s">
        <v>13</v>
      </c>
      <c r="D17" s="103"/>
      <c r="E17" s="104"/>
      <c r="F17" s="105"/>
      <c r="G17" s="106"/>
    </row>
    <row r="18" spans="2:10" x14ac:dyDescent="0.2">
      <c r="B18" s="107" t="s">
        <v>562</v>
      </c>
      <c r="C18" s="108" t="s">
        <v>14</v>
      </c>
      <c r="D18" s="109" t="s">
        <v>15</v>
      </c>
      <c r="E18" s="110">
        <v>1</v>
      </c>
      <c r="F18" s="111"/>
      <c r="G18" s="112">
        <f>E18*F18</f>
        <v>0</v>
      </c>
    </row>
    <row r="19" spans="2:10" x14ac:dyDescent="0.2">
      <c r="B19" s="107" t="s">
        <v>563</v>
      </c>
      <c r="C19" s="108" t="s">
        <v>16</v>
      </c>
      <c r="D19" s="109" t="s">
        <v>15</v>
      </c>
      <c r="E19" s="110">
        <v>1</v>
      </c>
      <c r="F19" s="111"/>
      <c r="G19" s="112">
        <f t="shared" ref="G19:G29" si="0">E19*F19</f>
        <v>0</v>
      </c>
    </row>
    <row r="20" spans="2:10" ht="13.5" customHeight="1" x14ac:dyDescent="0.2">
      <c r="B20" s="113"/>
      <c r="C20" s="114" t="s">
        <v>17</v>
      </c>
      <c r="D20" s="109"/>
      <c r="E20" s="110"/>
      <c r="F20" s="115"/>
      <c r="G20" s="112"/>
    </row>
    <row r="21" spans="2:10" x14ac:dyDescent="0.2">
      <c r="B21" s="116" t="s">
        <v>18</v>
      </c>
      <c r="C21" s="117" t="s">
        <v>19</v>
      </c>
      <c r="D21" s="109"/>
      <c r="E21" s="110"/>
      <c r="F21" s="115"/>
      <c r="G21" s="112"/>
    </row>
    <row r="22" spans="2:10" x14ac:dyDescent="0.2">
      <c r="B22" s="107" t="s">
        <v>564</v>
      </c>
      <c r="C22" s="108" t="s">
        <v>565</v>
      </c>
      <c r="D22" s="109" t="s">
        <v>15</v>
      </c>
      <c r="E22" s="110">
        <v>1</v>
      </c>
      <c r="F22" s="111"/>
      <c r="G22" s="112">
        <f t="shared" si="0"/>
        <v>0</v>
      </c>
    </row>
    <row r="23" spans="2:10" x14ac:dyDescent="0.2">
      <c r="B23" s="107" t="s">
        <v>566</v>
      </c>
      <c r="C23" s="108" t="s">
        <v>20</v>
      </c>
      <c r="D23" s="109" t="s">
        <v>15</v>
      </c>
      <c r="E23" s="110">
        <v>1</v>
      </c>
      <c r="F23" s="111"/>
      <c r="G23" s="112">
        <f t="shared" si="0"/>
        <v>0</v>
      </c>
    </row>
    <row r="24" spans="2:10" ht="12.75" customHeight="1" x14ac:dyDescent="0.2">
      <c r="B24" s="113"/>
      <c r="C24" s="114"/>
      <c r="D24" s="109"/>
      <c r="E24" s="110"/>
      <c r="F24" s="115"/>
      <c r="G24" s="112"/>
    </row>
    <row r="25" spans="2:10" x14ac:dyDescent="0.2">
      <c r="B25" s="116" t="s">
        <v>21</v>
      </c>
      <c r="C25" s="117" t="s">
        <v>22</v>
      </c>
      <c r="D25" s="109"/>
      <c r="E25" s="110"/>
      <c r="F25" s="115"/>
      <c r="G25" s="112"/>
    </row>
    <row r="26" spans="2:10" ht="28" x14ac:dyDescent="0.2">
      <c r="B26" s="107" t="s">
        <v>567</v>
      </c>
      <c r="C26" s="108" t="s">
        <v>87</v>
      </c>
      <c r="D26" s="109" t="s">
        <v>15</v>
      </c>
      <c r="E26" s="110">
        <v>1</v>
      </c>
      <c r="F26" s="111"/>
      <c r="G26" s="112">
        <f t="shared" si="0"/>
        <v>0</v>
      </c>
    </row>
    <row r="27" spans="2:10" ht="12" customHeight="1" x14ac:dyDescent="0.2">
      <c r="B27" s="113"/>
      <c r="C27" s="114"/>
      <c r="D27" s="109"/>
      <c r="E27" s="110"/>
      <c r="F27" s="115"/>
      <c r="G27" s="112"/>
    </row>
    <row r="28" spans="2:10" x14ac:dyDescent="0.2">
      <c r="B28" s="116" t="s">
        <v>23</v>
      </c>
      <c r="C28" s="117" t="s">
        <v>24</v>
      </c>
      <c r="D28" s="109"/>
      <c r="E28" s="110"/>
      <c r="F28" s="115"/>
      <c r="G28" s="112"/>
      <c r="J28" s="22"/>
    </row>
    <row r="29" spans="2:10" x14ac:dyDescent="0.2">
      <c r="B29" s="107" t="s">
        <v>568</v>
      </c>
      <c r="C29" s="108" t="s">
        <v>25</v>
      </c>
      <c r="D29" s="109" t="s">
        <v>15</v>
      </c>
      <c r="E29" s="110">
        <v>1</v>
      </c>
      <c r="F29" s="111"/>
      <c r="G29" s="112">
        <f t="shared" si="0"/>
        <v>0</v>
      </c>
    </row>
    <row r="30" spans="2:10" ht="17" thickBot="1" x14ac:dyDescent="0.25">
      <c r="B30" s="118" t="s">
        <v>17</v>
      </c>
      <c r="C30" s="119" t="s">
        <v>17</v>
      </c>
      <c r="D30" s="120"/>
      <c r="E30" s="121"/>
      <c r="F30" s="122"/>
      <c r="G30" s="112"/>
    </row>
    <row r="31" spans="2:10" ht="17" thickBot="1" x14ac:dyDescent="0.25">
      <c r="B31" s="311" t="s">
        <v>569</v>
      </c>
      <c r="C31" s="312" t="s">
        <v>26</v>
      </c>
      <c r="D31" s="312"/>
      <c r="E31" s="312"/>
      <c r="F31" s="313"/>
      <c r="G31" s="123">
        <f>SUM(G18:G29)</f>
        <v>0</v>
      </c>
      <c r="I31" s="11"/>
    </row>
    <row r="32" spans="2:10" ht="11.25" customHeight="1" x14ac:dyDescent="0.2">
      <c r="B32" s="300"/>
      <c r="C32" s="300"/>
      <c r="D32" s="300"/>
      <c r="E32" s="300"/>
      <c r="F32" s="300"/>
      <c r="G32" s="300"/>
    </row>
    <row r="33" spans="3:7" x14ac:dyDescent="0.2">
      <c r="C33" s="1"/>
      <c r="D33" s="1"/>
      <c r="E33" s="1"/>
      <c r="F33" s="11"/>
      <c r="G33" s="11"/>
    </row>
    <row r="34" spans="3:7" x14ac:dyDescent="0.2">
      <c r="C34" s="1"/>
      <c r="D34" s="1"/>
      <c r="E34" s="1"/>
      <c r="F34" s="11"/>
      <c r="G34" s="11"/>
    </row>
    <row r="35" spans="3:7" x14ac:dyDescent="0.2">
      <c r="C35" s="1"/>
      <c r="D35" s="1"/>
      <c r="E35" s="1"/>
      <c r="F35" s="11"/>
      <c r="G35" s="11"/>
    </row>
    <row r="36" spans="3:7" x14ac:dyDescent="0.2">
      <c r="C36" s="1"/>
      <c r="D36" s="1"/>
      <c r="E36" s="1"/>
      <c r="F36" s="11"/>
      <c r="G36" s="11"/>
    </row>
    <row r="37" spans="3:7" x14ac:dyDescent="0.2">
      <c r="C37" s="1"/>
      <c r="D37" s="1"/>
      <c r="E37" s="1"/>
      <c r="F37" s="11"/>
      <c r="G37" s="11"/>
    </row>
    <row r="38" spans="3:7" x14ac:dyDescent="0.2">
      <c r="C38" s="1"/>
    </row>
  </sheetData>
  <mergeCells count="12">
    <mergeCell ref="B32:G32"/>
    <mergeCell ref="B2:G2"/>
    <mergeCell ref="B4:G4"/>
    <mergeCell ref="B5:G5"/>
    <mergeCell ref="B7:G7"/>
    <mergeCell ref="B9:G9"/>
    <mergeCell ref="C10:E10"/>
    <mergeCell ref="C11:E11"/>
    <mergeCell ref="B12:E12"/>
    <mergeCell ref="B15:G15"/>
    <mergeCell ref="C16:G16"/>
    <mergeCell ref="B31:F31"/>
  </mergeCells>
  <pageMargins left="0.70866141732283472" right="0.70866141732283472"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87"/>
  <sheetViews>
    <sheetView showGridLines="0" view="pageBreakPreview" zoomScale="120" zoomScaleNormal="100" zoomScaleSheetLayoutView="120" workbookViewId="0">
      <selection activeCell="J93" sqref="J93"/>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4.6640625" style="1" bestFit="1" customWidth="1"/>
    <col min="10" max="10" width="12.1640625" style="1" bestFit="1" customWidth="1"/>
    <col min="11" max="16384" width="11.5" style="1"/>
  </cols>
  <sheetData>
    <row r="1" spans="2:7" ht="10" customHeight="1" x14ac:dyDescent="0.2"/>
    <row r="2" spans="2:7" ht="30.75" customHeight="1" x14ac:dyDescent="0.2">
      <c r="B2" s="269" t="s">
        <v>554</v>
      </c>
      <c r="C2" s="270"/>
      <c r="D2" s="270"/>
      <c r="E2" s="270"/>
      <c r="F2" s="270"/>
      <c r="G2" s="271"/>
    </row>
    <row r="3" spans="2:7" ht="11.25" customHeight="1" x14ac:dyDescent="0.2">
      <c r="B3" s="57"/>
      <c r="C3" s="58"/>
      <c r="D3" s="58"/>
      <c r="E3" s="58"/>
      <c r="F3" s="58"/>
      <c r="G3" s="59"/>
    </row>
    <row r="4" spans="2:7" ht="24.75" customHeight="1" x14ac:dyDescent="0.2">
      <c r="B4" s="272" t="s">
        <v>555</v>
      </c>
      <c r="C4" s="273"/>
      <c r="D4" s="273"/>
      <c r="E4" s="273"/>
      <c r="F4" s="273"/>
      <c r="G4" s="274"/>
    </row>
    <row r="5" spans="2:7" ht="24.75" customHeight="1" x14ac:dyDescent="0.2">
      <c r="B5" s="275"/>
      <c r="C5" s="276"/>
      <c r="D5" s="276"/>
      <c r="E5" s="276"/>
      <c r="F5" s="276"/>
      <c r="G5" s="277"/>
    </row>
    <row r="6" spans="2:7" ht="10" customHeight="1" x14ac:dyDescent="0.2">
      <c r="B6" s="35"/>
      <c r="C6" s="30"/>
      <c r="D6" s="31"/>
      <c r="E6" s="32"/>
      <c r="F6" s="33"/>
      <c r="G6" s="34"/>
    </row>
    <row r="7" spans="2:7" ht="35" customHeight="1" x14ac:dyDescent="0.2">
      <c r="B7" s="301" t="s">
        <v>579</v>
      </c>
      <c r="C7" s="301"/>
      <c r="D7" s="301"/>
      <c r="E7" s="301"/>
      <c r="F7" s="301"/>
      <c r="G7" s="301"/>
    </row>
    <row r="8" spans="2:7" ht="10" customHeight="1" x14ac:dyDescent="0.2">
      <c r="B8" s="37"/>
      <c r="C8" s="37"/>
      <c r="D8" s="37"/>
      <c r="E8" s="37"/>
      <c r="F8" s="37"/>
      <c r="G8" s="37"/>
    </row>
    <row r="9" spans="2:7" s="3" customFormat="1" ht="25.5" customHeight="1" x14ac:dyDescent="0.2">
      <c r="B9" s="279" t="s">
        <v>559</v>
      </c>
      <c r="C9" s="280"/>
      <c r="D9" s="280"/>
      <c r="E9" s="280"/>
      <c r="F9" s="280"/>
      <c r="G9" s="281"/>
    </row>
    <row r="10" spans="2:7" s="5" customFormat="1" ht="15.75" customHeight="1" x14ac:dyDescent="0.2">
      <c r="B10" s="91" t="s">
        <v>0</v>
      </c>
      <c r="C10" s="302" t="s">
        <v>577</v>
      </c>
      <c r="D10" s="302"/>
      <c r="E10" s="302"/>
      <c r="F10" s="92" t="s">
        <v>2</v>
      </c>
      <c r="G10" s="93" t="s">
        <v>3</v>
      </c>
    </row>
    <row r="11" spans="2:7" ht="34" customHeight="1" x14ac:dyDescent="0.2">
      <c r="B11" s="94" t="s">
        <v>578</v>
      </c>
      <c r="C11" s="303" t="s">
        <v>323</v>
      </c>
      <c r="D11" s="303"/>
      <c r="E11" s="303"/>
      <c r="F11" s="95" t="e">
        <f>G11/G16</f>
        <v>#DIV/0!</v>
      </c>
      <c r="G11" s="96">
        <f>G107</f>
        <v>0</v>
      </c>
    </row>
    <row r="12" spans="2:7" ht="20.25" customHeight="1" x14ac:dyDescent="0.2">
      <c r="B12" s="94" t="s">
        <v>48</v>
      </c>
      <c r="C12" s="303" t="s">
        <v>227</v>
      </c>
      <c r="D12" s="303"/>
      <c r="E12" s="303"/>
      <c r="F12" s="95" t="e">
        <f>G12/G16</f>
        <v>#DIV/0!</v>
      </c>
      <c r="G12" s="96">
        <f>G127</f>
        <v>0</v>
      </c>
    </row>
    <row r="13" spans="2:7" ht="24" customHeight="1" x14ac:dyDescent="0.2">
      <c r="B13" s="94" t="s">
        <v>53</v>
      </c>
      <c r="C13" s="303" t="s">
        <v>54</v>
      </c>
      <c r="D13" s="303"/>
      <c r="E13" s="303"/>
      <c r="F13" s="95" t="e">
        <f>G13/G16</f>
        <v>#DIV/0!</v>
      </c>
      <c r="G13" s="96">
        <f>G177</f>
        <v>0</v>
      </c>
    </row>
    <row r="14" spans="2:7" ht="24" customHeight="1" x14ac:dyDescent="0.2">
      <c r="B14" s="94" t="s">
        <v>62</v>
      </c>
      <c r="C14" s="303" t="s">
        <v>63</v>
      </c>
      <c r="D14" s="303"/>
      <c r="E14" s="303"/>
      <c r="F14" s="95" t="e">
        <f>G14/G16</f>
        <v>#DIV/0!</v>
      </c>
      <c r="G14" s="96">
        <f>G274</f>
        <v>0</v>
      </c>
    </row>
    <row r="15" spans="2:7" ht="24" customHeight="1" thickBot="1" x14ac:dyDescent="0.25">
      <c r="B15" s="94" t="s">
        <v>74</v>
      </c>
      <c r="C15" s="303" t="s">
        <v>146</v>
      </c>
      <c r="D15" s="303"/>
      <c r="E15" s="303"/>
      <c r="F15" s="95" t="e">
        <f>G15/G16</f>
        <v>#DIV/0!</v>
      </c>
      <c r="G15" s="96">
        <f>G286</f>
        <v>0</v>
      </c>
    </row>
    <row r="16" spans="2:7" ht="19" thickBot="1" x14ac:dyDescent="0.25">
      <c r="B16" s="304"/>
      <c r="C16" s="305" t="s">
        <v>4</v>
      </c>
      <c r="D16" s="305"/>
      <c r="E16" s="306"/>
      <c r="F16" s="97" t="e">
        <f>SUM(F11:F15)</f>
        <v>#DIV/0!</v>
      </c>
      <c r="G16" s="98">
        <f>SUM(G11:G15)</f>
        <v>0</v>
      </c>
    </row>
    <row r="17" spans="2:8" s="7" customFormat="1" ht="10" customHeight="1" x14ac:dyDescent="0.2">
      <c r="B17" s="35"/>
      <c r="C17" s="30"/>
      <c r="D17" s="31"/>
      <c r="E17" s="32"/>
      <c r="F17" s="33"/>
      <c r="G17" s="34"/>
    </row>
    <row r="18" spans="2:8" s="5" customFormat="1" ht="19.5" customHeight="1" x14ac:dyDescent="0.2">
      <c r="B18" s="64" t="s">
        <v>5</v>
      </c>
      <c r="C18" s="65" t="s">
        <v>6</v>
      </c>
      <c r="D18" s="65" t="s">
        <v>7</v>
      </c>
      <c r="E18" s="99" t="s">
        <v>8</v>
      </c>
      <c r="F18" s="100" t="s">
        <v>9</v>
      </c>
      <c r="G18" s="67" t="s">
        <v>3</v>
      </c>
    </row>
    <row r="19" spans="2:8" s="5" customFormat="1" ht="10" customHeight="1" thickBot="1" x14ac:dyDescent="0.25">
      <c r="B19" s="307"/>
      <c r="C19" s="307"/>
      <c r="D19" s="307"/>
      <c r="E19" s="307"/>
      <c r="F19" s="307"/>
      <c r="G19" s="307"/>
    </row>
    <row r="20" spans="2:8" s="5" customFormat="1" ht="19.5" customHeight="1" thickBot="1" x14ac:dyDescent="0.25">
      <c r="B20" s="101" t="s">
        <v>187</v>
      </c>
      <c r="C20" s="308" t="s">
        <v>323</v>
      </c>
      <c r="D20" s="309"/>
      <c r="E20" s="309"/>
      <c r="F20" s="309"/>
      <c r="G20" s="310"/>
    </row>
    <row r="21" spans="2:8" s="5" customFormat="1" ht="17" x14ac:dyDescent="0.2">
      <c r="B21" s="188" t="s">
        <v>320</v>
      </c>
      <c r="C21" s="189" t="s">
        <v>267</v>
      </c>
      <c r="D21" s="190"/>
      <c r="E21" s="191"/>
      <c r="F21" s="192"/>
      <c r="G21" s="193"/>
    </row>
    <row r="22" spans="2:8" s="5" customFormat="1" ht="28" x14ac:dyDescent="0.2">
      <c r="B22" s="194" t="s">
        <v>330</v>
      </c>
      <c r="C22" s="130" t="s">
        <v>322</v>
      </c>
      <c r="D22" s="131"/>
      <c r="E22" s="128"/>
      <c r="F22" s="129"/>
      <c r="G22" s="195"/>
    </row>
    <row r="23" spans="2:8" s="5" customFormat="1" ht="14" x14ac:dyDescent="0.2">
      <c r="B23" s="196" t="s">
        <v>332</v>
      </c>
      <c r="C23" s="132" t="s">
        <v>268</v>
      </c>
      <c r="D23" s="131" t="s">
        <v>28</v>
      </c>
      <c r="E23" s="128">
        <v>839</v>
      </c>
      <c r="F23" s="226"/>
      <c r="G23" s="195">
        <f>F23*E23</f>
        <v>0</v>
      </c>
    </row>
    <row r="24" spans="2:8" s="5" customFormat="1" ht="13" x14ac:dyDescent="0.2">
      <c r="B24" s="197"/>
      <c r="C24" s="133"/>
      <c r="D24" s="127"/>
      <c r="E24" s="128"/>
      <c r="F24" s="115"/>
      <c r="G24" s="195"/>
    </row>
    <row r="25" spans="2:8" s="5" customFormat="1" ht="17" x14ac:dyDescent="0.2">
      <c r="B25" s="198" t="s">
        <v>134</v>
      </c>
      <c r="C25" s="126" t="s">
        <v>180</v>
      </c>
      <c r="D25" s="127"/>
      <c r="E25" s="128"/>
      <c r="F25" s="115"/>
      <c r="G25" s="195"/>
    </row>
    <row r="26" spans="2:8" s="5" customFormat="1" ht="14" x14ac:dyDescent="0.2">
      <c r="B26" s="194" t="s">
        <v>136</v>
      </c>
      <c r="C26" s="130" t="s">
        <v>181</v>
      </c>
      <c r="D26" s="127"/>
      <c r="E26" s="128"/>
      <c r="F26" s="115"/>
      <c r="G26" s="195"/>
    </row>
    <row r="27" spans="2:8" s="5" customFormat="1" ht="28" x14ac:dyDescent="0.2">
      <c r="B27" s="196" t="s">
        <v>470</v>
      </c>
      <c r="C27" s="132" t="s">
        <v>189</v>
      </c>
      <c r="D27" s="131"/>
      <c r="E27" s="128"/>
      <c r="F27" s="115"/>
      <c r="G27" s="195"/>
    </row>
    <row r="28" spans="2:8" s="5" customFormat="1" ht="14" x14ac:dyDescent="0.2">
      <c r="B28" s="196"/>
      <c r="C28" s="132" t="s">
        <v>188</v>
      </c>
      <c r="D28" s="131" t="s">
        <v>28</v>
      </c>
      <c r="E28" s="128">
        <v>304</v>
      </c>
      <c r="F28" s="111"/>
      <c r="G28" s="195">
        <f t="shared" ref="G28:G87" si="0">F28*E28</f>
        <v>0</v>
      </c>
      <c r="H28" s="42"/>
    </row>
    <row r="29" spans="2:8" s="5" customFormat="1" ht="13" x14ac:dyDescent="0.2">
      <c r="B29" s="196" t="s">
        <v>17</v>
      </c>
      <c r="C29" s="132"/>
      <c r="D29" s="131"/>
      <c r="E29" s="128"/>
      <c r="F29" s="115"/>
      <c r="G29" s="195"/>
      <c r="H29" s="42"/>
    </row>
    <row r="30" spans="2:8" s="5" customFormat="1" ht="17" x14ac:dyDescent="0.2">
      <c r="B30" s="198" t="s">
        <v>182</v>
      </c>
      <c r="C30" s="126" t="s">
        <v>183</v>
      </c>
      <c r="D30" s="131"/>
      <c r="E30" s="128"/>
      <c r="F30" s="115"/>
      <c r="G30" s="195"/>
    </row>
    <row r="31" spans="2:8" s="5" customFormat="1" ht="14" x14ac:dyDescent="0.2">
      <c r="B31" s="196" t="s">
        <v>184</v>
      </c>
      <c r="C31" s="132" t="s">
        <v>185</v>
      </c>
      <c r="D31" s="131"/>
      <c r="E31" s="128"/>
      <c r="F31" s="134"/>
      <c r="G31" s="195"/>
    </row>
    <row r="32" spans="2:8" s="5" customFormat="1" ht="42" x14ac:dyDescent="0.2">
      <c r="B32" s="196"/>
      <c r="C32" s="132" t="s">
        <v>186</v>
      </c>
      <c r="D32" s="131" t="s">
        <v>27</v>
      </c>
      <c r="E32" s="128">
        <v>1</v>
      </c>
      <c r="F32" s="111"/>
      <c r="G32" s="195">
        <f t="shared" si="0"/>
        <v>0</v>
      </c>
    </row>
    <row r="33" spans="2:8" s="5" customFormat="1" ht="13" x14ac:dyDescent="0.2">
      <c r="B33" s="196"/>
      <c r="C33" s="132"/>
      <c r="D33" s="127"/>
      <c r="E33" s="128"/>
      <c r="F33" s="115"/>
      <c r="G33" s="195"/>
    </row>
    <row r="34" spans="2:8" ht="17" x14ac:dyDescent="0.2">
      <c r="B34" s="198" t="s">
        <v>199</v>
      </c>
      <c r="C34" s="126" t="s">
        <v>96</v>
      </c>
      <c r="D34" s="109"/>
      <c r="E34" s="110"/>
      <c r="F34" s="115"/>
      <c r="G34" s="195"/>
    </row>
    <row r="35" spans="2:8" x14ac:dyDescent="0.2">
      <c r="B35" s="199" t="s">
        <v>200</v>
      </c>
      <c r="C35" s="135" t="s">
        <v>135</v>
      </c>
      <c r="D35" s="109"/>
      <c r="E35" s="110"/>
      <c r="F35" s="115"/>
      <c r="G35" s="195"/>
    </row>
    <row r="36" spans="2:8" x14ac:dyDescent="0.2">
      <c r="B36" s="200" t="s">
        <v>201</v>
      </c>
      <c r="C36" s="136" t="s">
        <v>97</v>
      </c>
      <c r="D36" s="109"/>
      <c r="E36" s="110"/>
      <c r="F36" s="115"/>
      <c r="G36" s="195"/>
      <c r="H36" s="43"/>
    </row>
    <row r="37" spans="2:8" ht="28" x14ac:dyDescent="0.2">
      <c r="B37" s="113" t="s">
        <v>202</v>
      </c>
      <c r="C37" s="108" t="s">
        <v>263</v>
      </c>
      <c r="D37" s="109" t="s">
        <v>29</v>
      </c>
      <c r="E37" s="110">
        <v>9</v>
      </c>
      <c r="F37" s="111"/>
      <c r="G37" s="195">
        <f t="shared" si="0"/>
        <v>0</v>
      </c>
    </row>
    <row r="38" spans="2:8" x14ac:dyDescent="0.2">
      <c r="B38" s="113"/>
      <c r="C38" s="108"/>
      <c r="D38" s="109"/>
      <c r="E38" s="110"/>
      <c r="F38" s="115"/>
      <c r="G38" s="195"/>
    </row>
    <row r="39" spans="2:8" x14ac:dyDescent="0.2">
      <c r="B39" s="199" t="s">
        <v>203</v>
      </c>
      <c r="C39" s="135" t="s">
        <v>90</v>
      </c>
      <c r="D39" s="109"/>
      <c r="E39" s="110"/>
      <c r="F39" s="115"/>
      <c r="G39" s="195"/>
    </row>
    <row r="40" spans="2:8" ht="30" x14ac:dyDescent="0.2">
      <c r="B40" s="135" t="s">
        <v>204</v>
      </c>
      <c r="C40" s="135" t="s">
        <v>218</v>
      </c>
      <c r="D40" s="109"/>
      <c r="E40" s="110"/>
      <c r="F40" s="115"/>
      <c r="G40" s="195"/>
    </row>
    <row r="41" spans="2:8" x14ac:dyDescent="0.2">
      <c r="B41" s="113"/>
      <c r="C41" s="108" t="s">
        <v>219</v>
      </c>
      <c r="D41" s="109" t="s">
        <v>92</v>
      </c>
      <c r="E41" s="110">
        <v>1</v>
      </c>
      <c r="F41" s="111"/>
      <c r="G41" s="195">
        <f t="shared" si="0"/>
        <v>0</v>
      </c>
    </row>
    <row r="42" spans="2:8" x14ac:dyDescent="0.2">
      <c r="B42" s="199"/>
      <c r="C42" s="135"/>
      <c r="D42" s="109"/>
      <c r="E42" s="110"/>
      <c r="F42" s="115"/>
      <c r="G42" s="195"/>
    </row>
    <row r="43" spans="2:8" ht="30" x14ac:dyDescent="0.2">
      <c r="B43" s="135" t="s">
        <v>205</v>
      </c>
      <c r="C43" s="135" t="s">
        <v>137</v>
      </c>
      <c r="D43" s="109"/>
      <c r="E43" s="110"/>
      <c r="F43" s="115"/>
      <c r="G43" s="195"/>
    </row>
    <row r="44" spans="2:8" x14ac:dyDescent="0.2">
      <c r="B44" s="201" t="s">
        <v>206</v>
      </c>
      <c r="C44" s="136" t="s">
        <v>30</v>
      </c>
      <c r="D44" s="109"/>
      <c r="E44" s="110"/>
      <c r="F44" s="115"/>
      <c r="G44" s="195"/>
    </row>
    <row r="45" spans="2:8" ht="28" x14ac:dyDescent="0.2">
      <c r="B45" s="113"/>
      <c r="C45" s="108" t="s">
        <v>264</v>
      </c>
      <c r="D45" s="109"/>
      <c r="E45" s="110"/>
      <c r="F45" s="115"/>
      <c r="G45" s="195"/>
    </row>
    <row r="46" spans="2:8" x14ac:dyDescent="0.2">
      <c r="B46" s="113"/>
      <c r="C46" s="108" t="s">
        <v>31</v>
      </c>
      <c r="D46" s="109" t="s">
        <v>29</v>
      </c>
      <c r="E46" s="110">
        <v>4</v>
      </c>
      <c r="F46" s="111"/>
      <c r="G46" s="195">
        <f t="shared" si="0"/>
        <v>0</v>
      </c>
    </row>
    <row r="47" spans="2:8" x14ac:dyDescent="0.2">
      <c r="B47" s="113"/>
      <c r="C47" s="108"/>
      <c r="D47" s="109"/>
      <c r="E47" s="110"/>
      <c r="F47" s="115"/>
      <c r="G47" s="195"/>
    </row>
    <row r="48" spans="2:8" x14ac:dyDescent="0.2">
      <c r="B48" s="201" t="s">
        <v>243</v>
      </c>
      <c r="C48" s="136" t="s">
        <v>539</v>
      </c>
      <c r="D48" s="109"/>
      <c r="E48" s="110"/>
      <c r="F48" s="115"/>
      <c r="G48" s="195"/>
    </row>
    <row r="49" spans="2:7" x14ac:dyDescent="0.2">
      <c r="B49" s="201" t="s">
        <v>244</v>
      </c>
      <c r="C49" s="136" t="s">
        <v>317</v>
      </c>
      <c r="D49" s="109"/>
      <c r="E49" s="110"/>
      <c r="F49" s="115"/>
      <c r="G49" s="195"/>
    </row>
    <row r="50" spans="2:7" ht="28" x14ac:dyDescent="0.2">
      <c r="B50" s="113" t="s">
        <v>428</v>
      </c>
      <c r="C50" s="108" t="s">
        <v>318</v>
      </c>
      <c r="D50" s="109"/>
      <c r="E50" s="110"/>
      <c r="F50" s="115"/>
      <c r="G50" s="195"/>
    </row>
    <row r="51" spans="2:7" x14ac:dyDescent="0.2">
      <c r="B51" s="113"/>
      <c r="C51" s="108" t="s">
        <v>319</v>
      </c>
      <c r="D51" s="109" t="s">
        <v>28</v>
      </c>
      <c r="E51" s="110">
        <v>28</v>
      </c>
      <c r="F51" s="111"/>
      <c r="G51" s="195">
        <f t="shared" si="0"/>
        <v>0</v>
      </c>
    </row>
    <row r="52" spans="2:7" x14ac:dyDescent="0.2">
      <c r="B52" s="113"/>
      <c r="C52" s="108"/>
      <c r="D52" s="109"/>
      <c r="E52" s="110"/>
      <c r="F52" s="115"/>
      <c r="G52" s="195"/>
    </row>
    <row r="53" spans="2:7" x14ac:dyDescent="0.2">
      <c r="B53" s="201" t="s">
        <v>471</v>
      </c>
      <c r="C53" s="138" t="s">
        <v>98</v>
      </c>
      <c r="D53" s="109"/>
      <c r="E53" s="110"/>
      <c r="F53" s="115"/>
      <c r="G53" s="195"/>
    </row>
    <row r="54" spans="2:7" x14ac:dyDescent="0.2">
      <c r="B54" s="113" t="s">
        <v>472</v>
      </c>
      <c r="C54" s="108" t="s">
        <v>190</v>
      </c>
      <c r="D54" s="109"/>
      <c r="E54" s="110"/>
      <c r="F54" s="115"/>
      <c r="G54" s="195"/>
    </row>
    <row r="55" spans="2:7" x14ac:dyDescent="0.2">
      <c r="B55" s="113"/>
      <c r="C55" s="108" t="s">
        <v>32</v>
      </c>
      <c r="D55" s="109" t="s">
        <v>29</v>
      </c>
      <c r="E55" s="110">
        <v>26</v>
      </c>
      <c r="F55" s="111"/>
      <c r="G55" s="195">
        <f t="shared" si="0"/>
        <v>0</v>
      </c>
    </row>
    <row r="56" spans="2:7" x14ac:dyDescent="0.2">
      <c r="B56" s="113"/>
      <c r="C56" s="108" t="s">
        <v>33</v>
      </c>
      <c r="D56" s="109" t="s">
        <v>34</v>
      </c>
      <c r="E56" s="110">
        <v>2080</v>
      </c>
      <c r="F56" s="111"/>
      <c r="G56" s="195">
        <f t="shared" si="0"/>
        <v>0</v>
      </c>
    </row>
    <row r="57" spans="2:7" x14ac:dyDescent="0.2">
      <c r="B57" s="113"/>
      <c r="C57" s="108"/>
      <c r="D57" s="109"/>
      <c r="E57" s="110"/>
      <c r="F57" s="115"/>
      <c r="G57" s="195"/>
    </row>
    <row r="58" spans="2:7" x14ac:dyDescent="0.2">
      <c r="B58" s="201" t="s">
        <v>543</v>
      </c>
      <c r="C58" s="139" t="s">
        <v>474</v>
      </c>
      <c r="D58" s="109"/>
      <c r="E58" s="110"/>
      <c r="F58" s="115"/>
      <c r="G58" s="195"/>
    </row>
    <row r="59" spans="2:7" x14ac:dyDescent="0.2">
      <c r="B59" s="113"/>
      <c r="C59" s="108" t="s">
        <v>32</v>
      </c>
      <c r="D59" s="109" t="s">
        <v>29</v>
      </c>
      <c r="E59" s="110">
        <v>3.5</v>
      </c>
      <c r="F59" s="111"/>
      <c r="G59" s="195">
        <f t="shared" si="0"/>
        <v>0</v>
      </c>
    </row>
    <row r="60" spans="2:7" x14ac:dyDescent="0.2">
      <c r="B60" s="113"/>
      <c r="C60" s="108" t="s">
        <v>37</v>
      </c>
      <c r="D60" s="109" t="s">
        <v>34</v>
      </c>
      <c r="E60" s="110">
        <v>280</v>
      </c>
      <c r="F60" s="111"/>
      <c r="G60" s="195">
        <f t="shared" si="0"/>
        <v>0</v>
      </c>
    </row>
    <row r="61" spans="2:7" x14ac:dyDescent="0.2">
      <c r="B61" s="113"/>
      <c r="C61" s="108" t="s">
        <v>35</v>
      </c>
      <c r="D61" s="109" t="s">
        <v>28</v>
      </c>
      <c r="E61" s="110">
        <v>30</v>
      </c>
      <c r="F61" s="111"/>
      <c r="G61" s="195">
        <f t="shared" si="0"/>
        <v>0</v>
      </c>
    </row>
    <row r="62" spans="2:7" x14ac:dyDescent="0.2">
      <c r="B62" s="200"/>
      <c r="C62" s="140"/>
      <c r="D62" s="141"/>
      <c r="E62" s="110"/>
      <c r="F62" s="115"/>
      <c r="G62" s="195"/>
    </row>
    <row r="63" spans="2:7" ht="28" x14ac:dyDescent="0.2">
      <c r="B63" s="142" t="s">
        <v>221</v>
      </c>
      <c r="C63" s="135" t="s">
        <v>36</v>
      </c>
      <c r="D63" s="109"/>
      <c r="E63" s="110"/>
      <c r="F63" s="115"/>
      <c r="G63" s="195"/>
    </row>
    <row r="64" spans="2:7" x14ac:dyDescent="0.2">
      <c r="B64" s="201" t="s">
        <v>222</v>
      </c>
      <c r="C64" s="136" t="s">
        <v>473</v>
      </c>
      <c r="D64" s="109"/>
      <c r="E64" s="110"/>
      <c r="F64" s="115"/>
      <c r="G64" s="195"/>
    </row>
    <row r="65" spans="2:8" x14ac:dyDescent="0.2">
      <c r="B65" s="113"/>
      <c r="C65" s="108" t="s">
        <v>32</v>
      </c>
      <c r="D65" s="109" t="s">
        <v>29</v>
      </c>
      <c r="E65" s="110">
        <v>9</v>
      </c>
      <c r="F65" s="111"/>
      <c r="G65" s="195">
        <f t="shared" si="0"/>
        <v>0</v>
      </c>
      <c r="H65" s="17"/>
    </row>
    <row r="66" spans="2:8" x14ac:dyDescent="0.2">
      <c r="B66" s="113"/>
      <c r="C66" s="108" t="s">
        <v>33</v>
      </c>
      <c r="D66" s="109" t="s">
        <v>34</v>
      </c>
      <c r="E66" s="110">
        <v>810</v>
      </c>
      <c r="F66" s="111"/>
      <c r="G66" s="195">
        <f t="shared" si="0"/>
        <v>0</v>
      </c>
    </row>
    <row r="67" spans="2:8" x14ac:dyDescent="0.2">
      <c r="B67" s="113"/>
      <c r="C67" s="108" t="s">
        <v>35</v>
      </c>
      <c r="D67" s="109" t="s">
        <v>28</v>
      </c>
      <c r="E67" s="110">
        <v>75</v>
      </c>
      <c r="F67" s="111"/>
      <c r="G67" s="195">
        <f t="shared" si="0"/>
        <v>0</v>
      </c>
    </row>
    <row r="68" spans="2:8" x14ac:dyDescent="0.2">
      <c r="B68" s="113"/>
      <c r="C68" s="108"/>
      <c r="D68" s="109"/>
      <c r="E68" s="110"/>
      <c r="F68" s="115"/>
      <c r="G68" s="195"/>
    </row>
    <row r="69" spans="2:8" x14ac:dyDescent="0.2">
      <c r="B69" s="201" t="s">
        <v>223</v>
      </c>
      <c r="C69" s="136" t="s">
        <v>266</v>
      </c>
      <c r="D69" s="109"/>
      <c r="E69" s="110"/>
      <c r="F69" s="115"/>
      <c r="G69" s="195"/>
    </row>
    <row r="70" spans="2:8" x14ac:dyDescent="0.2">
      <c r="B70" s="113"/>
      <c r="C70" s="108" t="s">
        <v>32</v>
      </c>
      <c r="D70" s="109" t="s">
        <v>29</v>
      </c>
      <c r="E70" s="110">
        <v>1</v>
      </c>
      <c r="F70" s="111"/>
      <c r="G70" s="195">
        <f t="shared" si="0"/>
        <v>0</v>
      </c>
      <c r="H70" s="43"/>
    </row>
    <row r="71" spans="2:8" x14ac:dyDescent="0.2">
      <c r="B71" s="113"/>
      <c r="C71" s="108" t="s">
        <v>33</v>
      </c>
      <c r="D71" s="109" t="s">
        <v>34</v>
      </c>
      <c r="E71" s="110">
        <v>80</v>
      </c>
      <c r="F71" s="111"/>
      <c r="G71" s="195">
        <f t="shared" si="0"/>
        <v>0</v>
      </c>
    </row>
    <row r="72" spans="2:8" x14ac:dyDescent="0.2">
      <c r="B72" s="113"/>
      <c r="C72" s="108" t="s">
        <v>35</v>
      </c>
      <c r="D72" s="109" t="s">
        <v>28</v>
      </c>
      <c r="E72" s="110">
        <v>8</v>
      </c>
      <c r="F72" s="111"/>
      <c r="G72" s="195">
        <f t="shared" si="0"/>
        <v>0</v>
      </c>
    </row>
    <row r="73" spans="2:8" x14ac:dyDescent="0.2">
      <c r="B73" s="113"/>
      <c r="C73" s="108"/>
      <c r="D73" s="109"/>
      <c r="E73" s="110"/>
      <c r="F73" s="115"/>
      <c r="G73" s="195"/>
    </row>
    <row r="74" spans="2:8" x14ac:dyDescent="0.2">
      <c r="B74" s="201" t="s">
        <v>224</v>
      </c>
      <c r="C74" s="139" t="s">
        <v>99</v>
      </c>
      <c r="D74" s="109"/>
      <c r="E74" s="110"/>
      <c r="F74" s="115"/>
      <c r="G74" s="195"/>
    </row>
    <row r="75" spans="2:8" x14ac:dyDescent="0.2">
      <c r="B75" s="113"/>
      <c r="C75" s="108" t="s">
        <v>32</v>
      </c>
      <c r="D75" s="109" t="s">
        <v>29</v>
      </c>
      <c r="E75" s="110">
        <v>1</v>
      </c>
      <c r="F75" s="111"/>
      <c r="G75" s="195">
        <f t="shared" si="0"/>
        <v>0</v>
      </c>
    </row>
    <row r="76" spans="2:8" x14ac:dyDescent="0.2">
      <c r="B76" s="113"/>
      <c r="C76" s="108" t="s">
        <v>37</v>
      </c>
      <c r="D76" s="109" t="s">
        <v>34</v>
      </c>
      <c r="E76" s="110">
        <v>80</v>
      </c>
      <c r="F76" s="111"/>
      <c r="G76" s="195">
        <f t="shared" si="0"/>
        <v>0</v>
      </c>
    </row>
    <row r="77" spans="2:8" x14ac:dyDescent="0.2">
      <c r="B77" s="113"/>
      <c r="C77" s="108" t="s">
        <v>35</v>
      </c>
      <c r="D77" s="109" t="s">
        <v>28</v>
      </c>
      <c r="E77" s="110">
        <v>10</v>
      </c>
      <c r="F77" s="111"/>
      <c r="G77" s="195">
        <f t="shared" si="0"/>
        <v>0</v>
      </c>
    </row>
    <row r="78" spans="2:8" x14ac:dyDescent="0.2">
      <c r="B78" s="113"/>
      <c r="C78" s="108"/>
      <c r="D78" s="109"/>
      <c r="E78" s="110"/>
      <c r="F78" s="115"/>
      <c r="G78" s="195"/>
    </row>
    <row r="79" spans="2:8" x14ac:dyDescent="0.2">
      <c r="B79" s="199" t="s">
        <v>435</v>
      </c>
      <c r="C79" s="135" t="s">
        <v>38</v>
      </c>
      <c r="D79" s="109"/>
      <c r="E79" s="110"/>
      <c r="F79" s="115"/>
      <c r="G79" s="195"/>
    </row>
    <row r="80" spans="2:8" x14ac:dyDescent="0.2">
      <c r="B80" s="201" t="s">
        <v>436</v>
      </c>
      <c r="C80" s="138" t="s">
        <v>106</v>
      </c>
      <c r="D80" s="109"/>
      <c r="E80" s="110"/>
      <c r="F80" s="115"/>
      <c r="G80" s="195"/>
    </row>
    <row r="81" spans="2:10" x14ac:dyDescent="0.2">
      <c r="B81" s="113" t="s">
        <v>441</v>
      </c>
      <c r="C81" s="108" t="s">
        <v>245</v>
      </c>
      <c r="D81" s="109"/>
      <c r="E81" s="128"/>
      <c r="F81" s="115"/>
      <c r="G81" s="195"/>
    </row>
    <row r="82" spans="2:10" x14ac:dyDescent="0.2">
      <c r="B82" s="113"/>
      <c r="C82" s="108" t="s">
        <v>246</v>
      </c>
      <c r="D82" s="109" t="s">
        <v>28</v>
      </c>
      <c r="E82" s="128">
        <v>310</v>
      </c>
      <c r="F82" s="111"/>
      <c r="G82" s="195">
        <f t="shared" si="0"/>
        <v>0</v>
      </c>
      <c r="H82" s="2"/>
      <c r="I82" s="20"/>
      <c r="J82" s="20"/>
    </row>
    <row r="83" spans="2:10" ht="28" x14ac:dyDescent="0.2">
      <c r="B83" s="113"/>
      <c r="C83" s="108" t="s">
        <v>252</v>
      </c>
      <c r="D83" s="109" t="s">
        <v>28</v>
      </c>
      <c r="E83" s="110">
        <v>25</v>
      </c>
      <c r="F83" s="111"/>
      <c r="G83" s="195">
        <f t="shared" si="0"/>
        <v>0</v>
      </c>
    </row>
    <row r="84" spans="2:10" x14ac:dyDescent="0.2">
      <c r="B84" s="113"/>
      <c r="C84" s="108"/>
      <c r="D84" s="109"/>
      <c r="E84" s="128"/>
      <c r="F84" s="115"/>
      <c r="G84" s="195"/>
    </row>
    <row r="85" spans="2:10" x14ac:dyDescent="0.2">
      <c r="B85" s="201" t="s">
        <v>442</v>
      </c>
      <c r="C85" s="138" t="s">
        <v>39</v>
      </c>
      <c r="D85" s="109" t="s">
        <v>17</v>
      </c>
      <c r="E85" s="110"/>
      <c r="F85" s="115"/>
      <c r="G85" s="195"/>
      <c r="I85" s="2"/>
      <c r="J85" s="2"/>
    </row>
    <row r="86" spans="2:10" x14ac:dyDescent="0.2">
      <c r="B86" s="201" t="s">
        <v>443</v>
      </c>
      <c r="C86" s="138" t="s">
        <v>88</v>
      </c>
      <c r="D86" s="109"/>
      <c r="E86" s="110"/>
      <c r="F86" s="115"/>
      <c r="G86" s="195"/>
      <c r="I86" s="2"/>
      <c r="J86" s="2"/>
    </row>
    <row r="87" spans="2:10" x14ac:dyDescent="0.2">
      <c r="B87" s="113" t="s">
        <v>444</v>
      </c>
      <c r="C87" s="108" t="s">
        <v>100</v>
      </c>
      <c r="D87" s="109" t="s">
        <v>28</v>
      </c>
      <c r="E87" s="110">
        <v>750</v>
      </c>
      <c r="F87" s="111"/>
      <c r="G87" s="195">
        <f t="shared" si="0"/>
        <v>0</v>
      </c>
      <c r="I87" s="2"/>
      <c r="J87" s="2"/>
    </row>
    <row r="88" spans="2:10" ht="28" x14ac:dyDescent="0.2">
      <c r="B88" s="113" t="s">
        <v>469</v>
      </c>
      <c r="C88" s="108" t="s">
        <v>191</v>
      </c>
      <c r="D88" s="109" t="s">
        <v>92</v>
      </c>
      <c r="E88" s="110">
        <v>1</v>
      </c>
      <c r="F88" s="111"/>
      <c r="G88" s="195">
        <f t="shared" ref="G88:G105" si="1">F88*E88</f>
        <v>0</v>
      </c>
      <c r="I88" s="2"/>
      <c r="J88" s="2"/>
    </row>
    <row r="89" spans="2:10" ht="84" x14ac:dyDescent="0.2">
      <c r="B89" s="113" t="s">
        <v>475</v>
      </c>
      <c r="C89" s="108" t="s">
        <v>192</v>
      </c>
      <c r="D89" s="109" t="s">
        <v>92</v>
      </c>
      <c r="E89" s="128">
        <v>1</v>
      </c>
      <c r="F89" s="111"/>
      <c r="G89" s="195">
        <f t="shared" si="1"/>
        <v>0</v>
      </c>
      <c r="I89" s="2"/>
      <c r="J89" s="2"/>
    </row>
    <row r="90" spans="2:10" x14ac:dyDescent="0.2">
      <c r="B90" s="113"/>
      <c r="C90" s="108"/>
      <c r="D90" s="109"/>
      <c r="E90" s="110"/>
      <c r="F90" s="115"/>
      <c r="G90" s="195"/>
      <c r="I90" s="2"/>
      <c r="J90" s="2"/>
    </row>
    <row r="91" spans="2:10" x14ac:dyDescent="0.2">
      <c r="B91" s="201" t="s">
        <v>446</v>
      </c>
      <c r="C91" s="138" t="s">
        <v>89</v>
      </c>
      <c r="D91" s="109"/>
      <c r="E91" s="110"/>
      <c r="F91" s="115"/>
      <c r="G91" s="195"/>
      <c r="I91" s="2"/>
      <c r="J91" s="2"/>
    </row>
    <row r="92" spans="2:10" ht="28" x14ac:dyDescent="0.2">
      <c r="B92" s="113" t="s">
        <v>476</v>
      </c>
      <c r="C92" s="108" t="s">
        <v>191</v>
      </c>
      <c r="D92" s="109" t="s">
        <v>92</v>
      </c>
      <c r="E92" s="110">
        <v>1</v>
      </c>
      <c r="F92" s="111"/>
      <c r="G92" s="195">
        <f t="shared" si="1"/>
        <v>0</v>
      </c>
      <c r="I92" s="2"/>
      <c r="J92" s="2"/>
    </row>
    <row r="93" spans="2:10" ht="98" x14ac:dyDescent="0.2">
      <c r="B93" s="113" t="s">
        <v>477</v>
      </c>
      <c r="C93" s="108" t="s">
        <v>193</v>
      </c>
      <c r="D93" s="109" t="s">
        <v>92</v>
      </c>
      <c r="E93" s="128">
        <v>1</v>
      </c>
      <c r="F93" s="111"/>
      <c r="G93" s="195">
        <f t="shared" si="1"/>
        <v>0</v>
      </c>
      <c r="I93" s="2"/>
      <c r="J93" s="2"/>
    </row>
    <row r="94" spans="2:10" x14ac:dyDescent="0.2">
      <c r="B94" s="113"/>
      <c r="C94" s="108"/>
      <c r="D94" s="109"/>
      <c r="E94" s="128"/>
      <c r="F94" s="115"/>
      <c r="G94" s="195"/>
      <c r="I94" s="2"/>
      <c r="J94" s="2"/>
    </row>
    <row r="95" spans="2:10" ht="17" x14ac:dyDescent="0.2">
      <c r="B95" s="198" t="s">
        <v>211</v>
      </c>
      <c r="C95" s="126" t="s">
        <v>41</v>
      </c>
      <c r="D95" s="109"/>
      <c r="E95" s="110"/>
      <c r="F95" s="115"/>
      <c r="G95" s="195"/>
    </row>
    <row r="96" spans="2:10" x14ac:dyDescent="0.2">
      <c r="B96" s="201" t="s">
        <v>212</v>
      </c>
      <c r="C96" s="138" t="s">
        <v>42</v>
      </c>
      <c r="D96" s="109"/>
      <c r="E96" s="110"/>
      <c r="F96" s="115"/>
      <c r="G96" s="195"/>
    </row>
    <row r="97" spans="2:8" ht="28" x14ac:dyDescent="0.2">
      <c r="B97" s="113" t="s">
        <v>213</v>
      </c>
      <c r="C97" s="108" t="s">
        <v>225</v>
      </c>
      <c r="D97" s="109"/>
      <c r="E97" s="110"/>
      <c r="F97" s="115"/>
      <c r="G97" s="195"/>
    </row>
    <row r="98" spans="2:8" x14ac:dyDescent="0.2">
      <c r="B98" s="113" t="s">
        <v>214</v>
      </c>
      <c r="C98" s="108" t="s">
        <v>43</v>
      </c>
      <c r="D98" s="109" t="s">
        <v>28</v>
      </c>
      <c r="E98" s="110">
        <v>280</v>
      </c>
      <c r="F98" s="111"/>
      <c r="G98" s="195">
        <f t="shared" si="1"/>
        <v>0</v>
      </c>
    </row>
    <row r="99" spans="2:8" x14ac:dyDescent="0.2">
      <c r="B99" s="113" t="s">
        <v>478</v>
      </c>
      <c r="C99" s="108" t="s">
        <v>101</v>
      </c>
      <c r="D99" s="109" t="s">
        <v>28</v>
      </c>
      <c r="E99" s="110">
        <v>40</v>
      </c>
      <c r="F99" s="111"/>
      <c r="G99" s="195">
        <f t="shared" si="1"/>
        <v>0</v>
      </c>
    </row>
    <row r="100" spans="2:8" x14ac:dyDescent="0.2">
      <c r="B100" s="113" t="s">
        <v>479</v>
      </c>
      <c r="C100" s="108" t="s">
        <v>44</v>
      </c>
      <c r="D100" s="109" t="s">
        <v>40</v>
      </c>
      <c r="E100" s="110">
        <v>181</v>
      </c>
      <c r="F100" s="111"/>
      <c r="G100" s="195">
        <f t="shared" si="1"/>
        <v>0</v>
      </c>
    </row>
    <row r="101" spans="2:8" x14ac:dyDescent="0.2">
      <c r="B101" s="113"/>
      <c r="C101" s="108"/>
      <c r="D101" s="109"/>
      <c r="E101" s="110"/>
      <c r="F101" s="115"/>
      <c r="G101" s="195"/>
    </row>
    <row r="102" spans="2:8" x14ac:dyDescent="0.2">
      <c r="B102" s="201" t="s">
        <v>248</v>
      </c>
      <c r="C102" s="138" t="s">
        <v>45</v>
      </c>
      <c r="D102" s="109"/>
      <c r="E102" s="110"/>
      <c r="F102" s="115"/>
      <c r="G102" s="195"/>
    </row>
    <row r="103" spans="2:8" ht="28" x14ac:dyDescent="0.2">
      <c r="B103" s="113" t="s">
        <v>249</v>
      </c>
      <c r="C103" s="108" t="s">
        <v>226</v>
      </c>
      <c r="D103" s="109"/>
      <c r="E103" s="110"/>
      <c r="F103" s="115"/>
      <c r="G103" s="195"/>
      <c r="H103" s="19"/>
    </row>
    <row r="104" spans="2:8" ht="28" x14ac:dyDescent="0.2">
      <c r="B104" s="113" t="s">
        <v>250</v>
      </c>
      <c r="C104" s="108" t="s">
        <v>480</v>
      </c>
      <c r="D104" s="109" t="s">
        <v>28</v>
      </c>
      <c r="E104" s="110">
        <v>75</v>
      </c>
      <c r="F104" s="111"/>
      <c r="G104" s="195">
        <f t="shared" si="1"/>
        <v>0</v>
      </c>
    </row>
    <row r="105" spans="2:8" ht="28" x14ac:dyDescent="0.2">
      <c r="B105" s="113" t="s">
        <v>251</v>
      </c>
      <c r="C105" s="108" t="s">
        <v>351</v>
      </c>
      <c r="D105" s="109" t="s">
        <v>28</v>
      </c>
      <c r="E105" s="110">
        <v>55</v>
      </c>
      <c r="F105" s="111"/>
      <c r="G105" s="195">
        <f t="shared" si="1"/>
        <v>0</v>
      </c>
    </row>
    <row r="106" spans="2:8" ht="17" thickBot="1" x14ac:dyDescent="0.25">
      <c r="B106" s="202"/>
      <c r="C106" s="163"/>
      <c r="D106" s="164"/>
      <c r="E106" s="165"/>
      <c r="F106" s="166"/>
      <c r="G106" s="195"/>
      <c r="H106" s="20"/>
    </row>
    <row r="107" spans="2:8" s="7" customFormat="1" ht="19" thickBot="1" x14ac:dyDescent="0.25">
      <c r="B107" s="311" t="s">
        <v>580</v>
      </c>
      <c r="C107" s="312" t="s">
        <v>47</v>
      </c>
      <c r="D107" s="312"/>
      <c r="E107" s="312"/>
      <c r="F107" s="313"/>
      <c r="G107" s="123">
        <f>SUM(G21:G106)</f>
        <v>0</v>
      </c>
    </row>
    <row r="108" spans="2:8" s="7" customFormat="1" ht="19" thickBot="1" x14ac:dyDescent="0.25">
      <c r="B108" s="317"/>
      <c r="C108" s="317"/>
      <c r="D108" s="317"/>
      <c r="E108" s="317"/>
      <c r="F108" s="317"/>
      <c r="G108" s="317"/>
    </row>
    <row r="109" spans="2:8" ht="17" thickBot="1" x14ac:dyDescent="0.25">
      <c r="B109" s="143" t="s">
        <v>48</v>
      </c>
      <c r="C109" s="314" t="s">
        <v>451</v>
      </c>
      <c r="D109" s="315"/>
      <c r="E109" s="315"/>
      <c r="F109" s="315"/>
      <c r="G109" s="316">
        <f>ROUND(E109*F109,0)</f>
        <v>0</v>
      </c>
    </row>
    <row r="110" spans="2:8" x14ac:dyDescent="0.2">
      <c r="B110" s="217"/>
      <c r="C110" s="147"/>
      <c r="D110" s="148"/>
      <c r="E110" s="149"/>
      <c r="F110" s="150"/>
      <c r="G110" s="106"/>
    </row>
    <row r="111" spans="2:8" ht="17" x14ac:dyDescent="0.2">
      <c r="B111" s="198" t="s">
        <v>49</v>
      </c>
      <c r="C111" s="126" t="s">
        <v>228</v>
      </c>
      <c r="D111" s="151"/>
      <c r="E111" s="152"/>
      <c r="F111" s="153"/>
      <c r="G111" s="218"/>
    </row>
    <row r="112" spans="2:8" x14ac:dyDescent="0.2">
      <c r="B112" s="201" t="s">
        <v>50</v>
      </c>
      <c r="C112" s="139" t="s">
        <v>102</v>
      </c>
      <c r="D112" s="109"/>
      <c r="E112" s="154"/>
      <c r="F112" s="115"/>
      <c r="G112" s="112"/>
    </row>
    <row r="113" spans="2:8" ht="28" x14ac:dyDescent="0.2">
      <c r="B113" s="113" t="s">
        <v>232</v>
      </c>
      <c r="C113" s="108" t="s">
        <v>352</v>
      </c>
      <c r="D113" s="109"/>
      <c r="E113" s="154"/>
      <c r="F113" s="115"/>
      <c r="G113" s="112"/>
    </row>
    <row r="114" spans="2:8" ht="56" x14ac:dyDescent="0.2">
      <c r="B114" s="113" t="s">
        <v>233</v>
      </c>
      <c r="C114" s="132" t="s">
        <v>353</v>
      </c>
      <c r="D114" s="109" t="s">
        <v>27</v>
      </c>
      <c r="E114" s="155">
        <v>1</v>
      </c>
      <c r="F114" s="111"/>
      <c r="G114" s="112">
        <f>+E114*F114</f>
        <v>0</v>
      </c>
    </row>
    <row r="115" spans="2:8" x14ac:dyDescent="0.2">
      <c r="B115" s="113"/>
      <c r="C115" s="108"/>
      <c r="D115" s="109"/>
      <c r="E115" s="154"/>
      <c r="F115" s="115"/>
      <c r="G115" s="112"/>
    </row>
    <row r="116" spans="2:8" x14ac:dyDescent="0.2">
      <c r="B116" s="201" t="s">
        <v>229</v>
      </c>
      <c r="C116" s="138" t="s">
        <v>230</v>
      </c>
      <c r="D116" s="109"/>
      <c r="E116" s="154"/>
      <c r="F116" s="115"/>
      <c r="G116" s="112"/>
    </row>
    <row r="117" spans="2:8" x14ac:dyDescent="0.2">
      <c r="B117" s="113" t="s">
        <v>231</v>
      </c>
      <c r="C117" s="108" t="s">
        <v>103</v>
      </c>
      <c r="D117" s="109"/>
      <c r="E117" s="110"/>
      <c r="F117" s="115"/>
      <c r="G117" s="112"/>
      <c r="H117" s="17"/>
    </row>
    <row r="118" spans="2:8" ht="42" x14ac:dyDescent="0.2">
      <c r="B118" s="113"/>
      <c r="C118" s="108" t="s">
        <v>105</v>
      </c>
      <c r="D118" s="109" t="s">
        <v>28</v>
      </c>
      <c r="E118" s="155">
        <v>840</v>
      </c>
      <c r="F118" s="111"/>
      <c r="G118" s="112">
        <f t="shared" ref="G118:G125" si="2">+E118*F118</f>
        <v>0</v>
      </c>
      <c r="H118" s="17"/>
    </row>
    <row r="119" spans="2:8" x14ac:dyDescent="0.2">
      <c r="B119" s="113"/>
      <c r="C119" s="108"/>
      <c r="D119" s="109"/>
      <c r="E119" s="110"/>
      <c r="F119" s="115"/>
      <c r="G119" s="112"/>
      <c r="H119" s="17"/>
    </row>
    <row r="120" spans="2:8" ht="17" x14ac:dyDescent="0.2">
      <c r="B120" s="198" t="s">
        <v>51</v>
      </c>
      <c r="C120" s="126" t="s">
        <v>104</v>
      </c>
      <c r="D120" s="151"/>
      <c r="E120" s="110"/>
      <c r="F120" s="115"/>
      <c r="G120" s="112"/>
    </row>
    <row r="121" spans="2:8" x14ac:dyDescent="0.2">
      <c r="B121" s="201" t="s">
        <v>215</v>
      </c>
      <c r="C121" s="117" t="s">
        <v>198</v>
      </c>
      <c r="D121" s="151"/>
      <c r="E121" s="110"/>
      <c r="F121" s="115"/>
      <c r="G121" s="112"/>
    </row>
    <row r="122" spans="2:8" ht="42" x14ac:dyDescent="0.2">
      <c r="B122" s="113"/>
      <c r="C122" s="114" t="s">
        <v>235</v>
      </c>
      <c r="D122" s="109" t="s">
        <v>28</v>
      </c>
      <c r="E122" s="128">
        <v>320</v>
      </c>
      <c r="F122" s="111"/>
      <c r="G122" s="112">
        <f t="shared" si="2"/>
        <v>0</v>
      </c>
      <c r="H122" s="20"/>
    </row>
    <row r="123" spans="2:8" x14ac:dyDescent="0.2">
      <c r="B123" s="113"/>
      <c r="C123" s="114"/>
      <c r="D123" s="109"/>
      <c r="E123" s="110"/>
      <c r="F123" s="115"/>
      <c r="G123" s="112"/>
      <c r="H123" s="20"/>
    </row>
    <row r="124" spans="2:8" x14ac:dyDescent="0.2">
      <c r="B124" s="201" t="s">
        <v>216</v>
      </c>
      <c r="C124" s="117" t="s">
        <v>196</v>
      </c>
      <c r="D124" s="109"/>
      <c r="E124" s="110"/>
      <c r="F124" s="115"/>
      <c r="G124" s="112"/>
      <c r="H124" s="20"/>
    </row>
    <row r="125" spans="2:8" ht="42" x14ac:dyDescent="0.2">
      <c r="B125" s="113"/>
      <c r="C125" s="114" t="s">
        <v>197</v>
      </c>
      <c r="D125" s="109" t="s">
        <v>28</v>
      </c>
      <c r="E125" s="128">
        <v>65</v>
      </c>
      <c r="F125" s="111"/>
      <c r="G125" s="112">
        <f t="shared" si="2"/>
        <v>0</v>
      </c>
      <c r="H125" s="20"/>
    </row>
    <row r="126" spans="2:8" ht="17" thickBot="1" x14ac:dyDescent="0.25">
      <c r="B126" s="201"/>
      <c r="C126" s="114"/>
      <c r="D126" s="55"/>
      <c r="E126" s="154"/>
      <c r="F126" s="115"/>
      <c r="G126" s="112"/>
    </row>
    <row r="127" spans="2:8" s="7" customFormat="1" ht="19" thickBot="1" x14ac:dyDescent="0.25">
      <c r="B127" s="311" t="s">
        <v>582</v>
      </c>
      <c r="C127" s="312" t="s">
        <v>52</v>
      </c>
      <c r="D127" s="312"/>
      <c r="E127" s="312"/>
      <c r="F127" s="313"/>
      <c r="G127" s="123">
        <f>SUM(G110:G126)</f>
        <v>0</v>
      </c>
    </row>
    <row r="128" spans="2:8" s="7" customFormat="1" ht="19" thickBot="1" x14ac:dyDescent="0.25">
      <c r="B128" s="317"/>
      <c r="C128" s="317"/>
      <c r="D128" s="317"/>
      <c r="E128" s="317"/>
      <c r="F128" s="317"/>
      <c r="G128" s="317"/>
    </row>
    <row r="129" spans="2:7" ht="17" thickBot="1" x14ac:dyDescent="0.25">
      <c r="B129" s="143" t="s">
        <v>53</v>
      </c>
      <c r="C129" s="314" t="s">
        <v>54</v>
      </c>
      <c r="D129" s="315"/>
      <c r="E129" s="315"/>
      <c r="F129" s="315"/>
      <c r="G129" s="316">
        <f>ROUND(E129*F129,0)</f>
        <v>0</v>
      </c>
    </row>
    <row r="130" spans="2:7" s="3" customFormat="1" ht="21" x14ac:dyDescent="0.2">
      <c r="B130" s="203"/>
      <c r="C130" s="204"/>
      <c r="D130" s="148"/>
      <c r="E130" s="205"/>
      <c r="F130" s="150"/>
      <c r="G130" s="106"/>
    </row>
    <row r="131" spans="2:7" s="3" customFormat="1" ht="21" x14ac:dyDescent="0.2">
      <c r="B131" s="198" t="s">
        <v>217</v>
      </c>
      <c r="C131" s="126" t="s">
        <v>107</v>
      </c>
      <c r="D131" s="109"/>
      <c r="E131" s="110"/>
      <c r="F131" s="115"/>
      <c r="G131" s="112"/>
    </row>
    <row r="132" spans="2:7" s="3" customFormat="1" ht="42" x14ac:dyDescent="0.2">
      <c r="B132" s="113"/>
      <c r="C132" s="108" t="s">
        <v>194</v>
      </c>
      <c r="D132" s="109"/>
      <c r="E132" s="110"/>
      <c r="F132" s="115"/>
      <c r="G132" s="112"/>
    </row>
    <row r="133" spans="2:7" s="3" customFormat="1" ht="21" x14ac:dyDescent="0.2">
      <c r="B133" s="113" t="s">
        <v>55</v>
      </c>
      <c r="C133" s="138" t="s">
        <v>259</v>
      </c>
      <c r="D133" s="109"/>
      <c r="E133" s="110"/>
      <c r="F133" s="115"/>
      <c r="G133" s="112"/>
    </row>
    <row r="134" spans="2:7" s="3" customFormat="1" ht="21" x14ac:dyDescent="0.2">
      <c r="B134" s="113" t="s">
        <v>260</v>
      </c>
      <c r="C134" s="108" t="s">
        <v>488</v>
      </c>
      <c r="D134" s="109"/>
      <c r="E134" s="110"/>
      <c r="F134" s="115"/>
      <c r="G134" s="112"/>
    </row>
    <row r="135" spans="2:7" s="3" customFormat="1" ht="21" x14ac:dyDescent="0.2">
      <c r="B135" s="113"/>
      <c r="C135" s="108" t="s">
        <v>279</v>
      </c>
      <c r="D135" s="109" t="s">
        <v>46</v>
      </c>
      <c r="E135" s="110">
        <v>15</v>
      </c>
      <c r="F135" s="111"/>
      <c r="G135" s="112">
        <f>F135*E135</f>
        <v>0</v>
      </c>
    </row>
    <row r="136" spans="2:7" s="3" customFormat="1" ht="21" x14ac:dyDescent="0.2">
      <c r="B136" s="113"/>
      <c r="C136" s="108" t="s">
        <v>280</v>
      </c>
      <c r="D136" s="109" t="s">
        <v>46</v>
      </c>
      <c r="E136" s="110">
        <v>4</v>
      </c>
      <c r="F136" s="111"/>
      <c r="G136" s="112">
        <f t="shared" ref="G136:G175" si="3">F136*E136</f>
        <v>0</v>
      </c>
    </row>
    <row r="137" spans="2:7" s="3" customFormat="1" ht="21" x14ac:dyDescent="0.2">
      <c r="B137" s="113"/>
      <c r="C137" s="108"/>
      <c r="D137" s="109"/>
      <c r="E137" s="110"/>
      <c r="F137" s="115"/>
      <c r="G137" s="112"/>
    </row>
    <row r="138" spans="2:7" s="3" customFormat="1" ht="21" x14ac:dyDescent="0.2">
      <c r="B138" s="113" t="s">
        <v>487</v>
      </c>
      <c r="C138" s="108" t="s">
        <v>277</v>
      </c>
      <c r="D138" s="109"/>
      <c r="E138" s="110"/>
      <c r="F138" s="115"/>
      <c r="G138" s="112"/>
    </row>
    <row r="139" spans="2:7" s="3" customFormat="1" ht="21" x14ac:dyDescent="0.2">
      <c r="B139" s="113"/>
      <c r="C139" s="108" t="s">
        <v>278</v>
      </c>
      <c r="D139" s="109" t="s">
        <v>46</v>
      </c>
      <c r="E139" s="110">
        <v>4</v>
      </c>
      <c r="F139" s="111"/>
      <c r="G139" s="112">
        <f t="shared" si="3"/>
        <v>0</v>
      </c>
    </row>
    <row r="140" spans="2:7" s="3" customFormat="1" ht="21" x14ac:dyDescent="0.2">
      <c r="B140" s="113"/>
      <c r="C140" s="108"/>
      <c r="D140" s="109"/>
      <c r="E140" s="110"/>
      <c r="F140" s="115"/>
      <c r="G140" s="112"/>
    </row>
    <row r="141" spans="2:7" s="3" customFormat="1" ht="21" x14ac:dyDescent="0.2">
      <c r="B141" s="113" t="s">
        <v>489</v>
      </c>
      <c r="C141" s="108" t="s">
        <v>281</v>
      </c>
      <c r="D141" s="109"/>
      <c r="E141" s="110"/>
      <c r="F141" s="115"/>
      <c r="G141" s="112"/>
    </row>
    <row r="142" spans="2:7" s="3" customFormat="1" ht="21" x14ac:dyDescent="0.2">
      <c r="B142" s="113"/>
      <c r="C142" s="108" t="s">
        <v>282</v>
      </c>
      <c r="D142" s="109" t="s">
        <v>46</v>
      </c>
      <c r="E142" s="110">
        <v>1</v>
      </c>
      <c r="F142" s="111"/>
      <c r="G142" s="112">
        <f t="shared" si="3"/>
        <v>0</v>
      </c>
    </row>
    <row r="143" spans="2:7" s="3" customFormat="1" ht="21" x14ac:dyDescent="0.2">
      <c r="B143" s="113"/>
      <c r="C143" s="108"/>
      <c r="D143" s="109"/>
      <c r="E143" s="110"/>
      <c r="F143" s="115"/>
      <c r="G143" s="112"/>
    </row>
    <row r="144" spans="2:7" ht="17" x14ac:dyDescent="0.2">
      <c r="B144" s="198" t="s">
        <v>373</v>
      </c>
      <c r="C144" s="126" t="s">
        <v>275</v>
      </c>
      <c r="D144" s="109"/>
      <c r="E144" s="110"/>
      <c r="F144" s="115"/>
      <c r="G144" s="112"/>
    </row>
    <row r="145" spans="2:7" x14ac:dyDescent="0.2">
      <c r="B145" s="201" t="s">
        <v>375</v>
      </c>
      <c r="C145" s="138" t="s">
        <v>454</v>
      </c>
      <c r="D145" s="109"/>
      <c r="E145" s="110"/>
      <c r="F145" s="115"/>
      <c r="G145" s="112"/>
    </row>
    <row r="146" spans="2:7" x14ac:dyDescent="0.2">
      <c r="B146" s="113" t="s">
        <v>455</v>
      </c>
      <c r="C146" s="108" t="s">
        <v>456</v>
      </c>
      <c r="D146" s="109"/>
      <c r="E146" s="110"/>
      <c r="F146" s="115"/>
      <c r="G146" s="112"/>
    </row>
    <row r="147" spans="2:7" x14ac:dyDescent="0.2">
      <c r="B147" s="113"/>
      <c r="C147" s="108" t="s">
        <v>276</v>
      </c>
      <c r="D147" s="109" t="s">
        <v>46</v>
      </c>
      <c r="E147" s="110">
        <v>3</v>
      </c>
      <c r="F147" s="111"/>
      <c r="G147" s="112">
        <f t="shared" si="3"/>
        <v>0</v>
      </c>
    </row>
    <row r="148" spans="2:7" x14ac:dyDescent="0.2">
      <c r="B148" s="113"/>
      <c r="C148" s="108"/>
      <c r="D148" s="109"/>
      <c r="E148" s="110"/>
      <c r="F148" s="115"/>
      <c r="G148" s="112"/>
    </row>
    <row r="149" spans="2:7" x14ac:dyDescent="0.2">
      <c r="B149" s="201" t="s">
        <v>481</v>
      </c>
      <c r="C149" s="138" t="s">
        <v>256</v>
      </c>
      <c r="D149" s="109"/>
      <c r="E149" s="110"/>
      <c r="F149" s="115"/>
      <c r="G149" s="112"/>
    </row>
    <row r="150" spans="2:7" x14ac:dyDescent="0.2">
      <c r="B150" s="113" t="s">
        <v>485</v>
      </c>
      <c r="C150" s="156" t="s">
        <v>258</v>
      </c>
      <c r="D150" s="109"/>
      <c r="E150" s="110"/>
      <c r="F150" s="115"/>
      <c r="G150" s="112"/>
    </row>
    <row r="151" spans="2:7" x14ac:dyDescent="0.2">
      <c r="B151" s="201"/>
      <c r="C151" s="108" t="s">
        <v>269</v>
      </c>
      <c r="D151" s="109" t="s">
        <v>46</v>
      </c>
      <c r="E151" s="110">
        <v>11</v>
      </c>
      <c r="F151" s="111"/>
      <c r="G151" s="112">
        <f t="shared" si="3"/>
        <v>0</v>
      </c>
    </row>
    <row r="152" spans="2:7" x14ac:dyDescent="0.2">
      <c r="B152" s="201"/>
      <c r="C152" s="108" t="s">
        <v>270</v>
      </c>
      <c r="D152" s="109" t="s">
        <v>46</v>
      </c>
      <c r="E152" s="110">
        <v>3</v>
      </c>
      <c r="F152" s="111"/>
      <c r="G152" s="112">
        <f t="shared" si="3"/>
        <v>0</v>
      </c>
    </row>
    <row r="153" spans="2:7" x14ac:dyDescent="0.2">
      <c r="B153" s="113"/>
      <c r="C153" s="108" t="s">
        <v>271</v>
      </c>
      <c r="D153" s="109" t="s">
        <v>46</v>
      </c>
      <c r="E153" s="110">
        <v>4</v>
      </c>
      <c r="F153" s="111"/>
      <c r="G153" s="112">
        <f t="shared" si="3"/>
        <v>0</v>
      </c>
    </row>
    <row r="154" spans="2:7" x14ac:dyDescent="0.2">
      <c r="B154" s="113"/>
      <c r="C154" s="108" t="s">
        <v>272</v>
      </c>
      <c r="D154" s="109" t="s">
        <v>46</v>
      </c>
      <c r="E154" s="110">
        <v>1</v>
      </c>
      <c r="F154" s="111"/>
      <c r="G154" s="112">
        <f t="shared" si="3"/>
        <v>0</v>
      </c>
    </row>
    <row r="155" spans="2:7" x14ac:dyDescent="0.2">
      <c r="B155" s="113"/>
      <c r="C155" s="108"/>
      <c r="D155" s="109"/>
      <c r="E155" s="110"/>
      <c r="F155" s="115"/>
      <c r="G155" s="112"/>
    </row>
    <row r="156" spans="2:7" x14ac:dyDescent="0.2">
      <c r="B156" s="113" t="s">
        <v>486</v>
      </c>
      <c r="C156" s="108" t="s">
        <v>274</v>
      </c>
      <c r="D156" s="109"/>
      <c r="E156" s="110"/>
      <c r="F156" s="115"/>
      <c r="G156" s="112"/>
    </row>
    <row r="157" spans="2:7" x14ac:dyDescent="0.2">
      <c r="B157" s="113"/>
      <c r="C157" s="108" t="s">
        <v>273</v>
      </c>
      <c r="D157" s="109" t="s">
        <v>46</v>
      </c>
      <c r="E157" s="110">
        <v>2</v>
      </c>
      <c r="F157" s="111"/>
      <c r="G157" s="112">
        <f t="shared" si="3"/>
        <v>0</v>
      </c>
    </row>
    <row r="158" spans="2:7" x14ac:dyDescent="0.2">
      <c r="B158" s="113"/>
      <c r="C158" s="108"/>
      <c r="D158" s="109"/>
      <c r="E158" s="110"/>
      <c r="F158" s="115"/>
      <c r="G158" s="112"/>
    </row>
    <row r="159" spans="2:7" ht="17" x14ac:dyDescent="0.2">
      <c r="B159" s="198" t="s">
        <v>378</v>
      </c>
      <c r="C159" s="126" t="s">
        <v>56</v>
      </c>
      <c r="D159" s="109"/>
      <c r="E159" s="110"/>
      <c r="F159" s="115"/>
      <c r="G159" s="112"/>
    </row>
    <row r="160" spans="2:7" x14ac:dyDescent="0.2">
      <c r="B160" s="201" t="s">
        <v>380</v>
      </c>
      <c r="C160" s="138" t="s">
        <v>57</v>
      </c>
      <c r="D160" s="109"/>
      <c r="E160" s="110"/>
      <c r="F160" s="115"/>
      <c r="G160" s="112"/>
    </row>
    <row r="161" spans="2:9" ht="28" x14ac:dyDescent="0.2">
      <c r="B161" s="113" t="s">
        <v>382</v>
      </c>
      <c r="C161" s="114" t="s">
        <v>195</v>
      </c>
      <c r="D161" s="55"/>
      <c r="E161" s="110"/>
      <c r="F161" s="115"/>
      <c r="G161" s="112"/>
    </row>
    <row r="162" spans="2:9" ht="42" x14ac:dyDescent="0.2">
      <c r="B162" s="113"/>
      <c r="C162" s="108" t="s">
        <v>58</v>
      </c>
      <c r="D162" s="109" t="s">
        <v>28</v>
      </c>
      <c r="E162" s="128">
        <v>1150</v>
      </c>
      <c r="F162" s="111"/>
      <c r="G162" s="112">
        <f t="shared" si="3"/>
        <v>0</v>
      </c>
    </row>
    <row r="163" spans="2:9" x14ac:dyDescent="0.2">
      <c r="B163" s="113"/>
      <c r="C163" s="108"/>
      <c r="D163" s="109"/>
      <c r="E163" s="128"/>
      <c r="F163" s="115"/>
      <c r="G163" s="112"/>
    </row>
    <row r="164" spans="2:9" ht="28" x14ac:dyDescent="0.2">
      <c r="B164" s="113" t="s">
        <v>490</v>
      </c>
      <c r="C164" s="114" t="s">
        <v>236</v>
      </c>
      <c r="D164" s="109"/>
      <c r="E164" s="128"/>
      <c r="F164" s="115"/>
      <c r="G164" s="112"/>
    </row>
    <row r="165" spans="2:9" ht="28" x14ac:dyDescent="0.2">
      <c r="B165" s="113"/>
      <c r="C165" s="114" t="s">
        <v>60</v>
      </c>
      <c r="D165" s="109" t="s">
        <v>28</v>
      </c>
      <c r="E165" s="128">
        <f>E122+E125</f>
        <v>385</v>
      </c>
      <c r="F165" s="111"/>
      <c r="G165" s="112">
        <f t="shared" si="3"/>
        <v>0</v>
      </c>
    </row>
    <row r="166" spans="2:9" x14ac:dyDescent="0.2">
      <c r="B166" s="113"/>
      <c r="C166" s="114"/>
      <c r="D166" s="109"/>
      <c r="E166" s="128"/>
      <c r="F166" s="115"/>
      <c r="G166" s="112">
        <f t="shared" si="3"/>
        <v>0</v>
      </c>
    </row>
    <row r="167" spans="2:9" ht="28" x14ac:dyDescent="0.2">
      <c r="B167" s="113" t="s">
        <v>491</v>
      </c>
      <c r="C167" s="114" t="s">
        <v>238</v>
      </c>
      <c r="D167" s="157"/>
      <c r="E167" s="128"/>
      <c r="F167" s="115"/>
      <c r="G167" s="112"/>
    </row>
    <row r="168" spans="2:9" ht="56" x14ac:dyDescent="0.2">
      <c r="B168" s="113"/>
      <c r="C168" s="114" t="s">
        <v>237</v>
      </c>
      <c r="D168" s="157" t="s">
        <v>28</v>
      </c>
      <c r="E168" s="128">
        <v>98</v>
      </c>
      <c r="F168" s="111"/>
      <c r="G168" s="112">
        <f t="shared" si="3"/>
        <v>0</v>
      </c>
    </row>
    <row r="169" spans="2:9" x14ac:dyDescent="0.2">
      <c r="B169" s="113"/>
      <c r="C169" s="108"/>
      <c r="D169" s="109"/>
      <c r="E169" s="128"/>
      <c r="F169" s="115"/>
      <c r="G169" s="112"/>
    </row>
    <row r="170" spans="2:9" x14ac:dyDescent="0.2">
      <c r="B170" s="201" t="s">
        <v>391</v>
      </c>
      <c r="C170" s="138" t="s">
        <v>59</v>
      </c>
      <c r="D170" s="109"/>
      <c r="E170" s="110"/>
      <c r="F170" s="115"/>
      <c r="G170" s="112"/>
      <c r="H170" s="23"/>
    </row>
    <row r="171" spans="2:9" ht="42" x14ac:dyDescent="0.2">
      <c r="B171" s="113" t="s">
        <v>392</v>
      </c>
      <c r="C171" s="108" t="s">
        <v>108</v>
      </c>
      <c r="D171" s="109"/>
      <c r="E171" s="110"/>
      <c r="F171" s="115"/>
      <c r="G171" s="112"/>
      <c r="H171" s="20"/>
    </row>
    <row r="172" spans="2:9" ht="28" x14ac:dyDescent="0.2">
      <c r="B172" s="113"/>
      <c r="C172" s="108" t="s">
        <v>60</v>
      </c>
      <c r="D172" s="109" t="s">
        <v>28</v>
      </c>
      <c r="E172" s="128">
        <v>405</v>
      </c>
      <c r="F172" s="111"/>
      <c r="G172" s="112">
        <f t="shared" si="3"/>
        <v>0</v>
      </c>
      <c r="H172" s="45"/>
      <c r="I172" s="45"/>
    </row>
    <row r="173" spans="2:9" x14ac:dyDescent="0.2">
      <c r="B173" s="113"/>
      <c r="C173" s="108"/>
      <c r="D173" s="109"/>
      <c r="E173" s="128"/>
      <c r="F173" s="115"/>
      <c r="G173" s="112"/>
      <c r="H173" s="45"/>
      <c r="I173" s="45"/>
    </row>
    <row r="174" spans="2:9" x14ac:dyDescent="0.2">
      <c r="B174" s="113" t="s">
        <v>462</v>
      </c>
      <c r="C174" s="108" t="s">
        <v>401</v>
      </c>
      <c r="D174" s="109"/>
      <c r="E174" s="128"/>
      <c r="F174" s="115"/>
      <c r="G174" s="112"/>
      <c r="H174" s="45"/>
      <c r="I174" s="45"/>
    </row>
    <row r="175" spans="2:9" ht="42" x14ac:dyDescent="0.2">
      <c r="B175" s="113"/>
      <c r="C175" s="108" t="s">
        <v>402</v>
      </c>
      <c r="D175" s="109" t="s">
        <v>28</v>
      </c>
      <c r="E175" s="128">
        <v>80</v>
      </c>
      <c r="F175" s="111"/>
      <c r="G175" s="112">
        <f t="shared" si="3"/>
        <v>0</v>
      </c>
      <c r="H175" s="45"/>
      <c r="I175" s="45"/>
    </row>
    <row r="176" spans="2:9" ht="17" thickBot="1" x14ac:dyDescent="0.25">
      <c r="B176" s="113"/>
      <c r="C176" s="108"/>
      <c r="D176" s="109"/>
      <c r="E176" s="128"/>
      <c r="F176" s="115"/>
      <c r="G176" s="112"/>
      <c r="H176" s="45"/>
      <c r="I176" s="45"/>
    </row>
    <row r="177" spans="2:8" s="7" customFormat="1" ht="19" thickBot="1" x14ac:dyDescent="0.25">
      <c r="B177" s="311" t="s">
        <v>583</v>
      </c>
      <c r="C177" s="312" t="s">
        <v>61</v>
      </c>
      <c r="D177" s="312"/>
      <c r="E177" s="312"/>
      <c r="F177" s="313"/>
      <c r="G177" s="123">
        <f>SUM(G130:G176)</f>
        <v>0</v>
      </c>
      <c r="H177" s="40"/>
    </row>
    <row r="178" spans="2:8" ht="17" thickBot="1" x14ac:dyDescent="0.25">
      <c r="B178" s="158"/>
      <c r="C178" s="159"/>
      <c r="D178" s="159"/>
      <c r="E178" s="160"/>
      <c r="F178" s="161"/>
      <c r="G178" s="162"/>
    </row>
    <row r="179" spans="2:8" ht="17" thickBot="1" x14ac:dyDescent="0.25">
      <c r="B179" s="143" t="s">
        <v>62</v>
      </c>
      <c r="C179" s="314" t="s">
        <v>63</v>
      </c>
      <c r="D179" s="315"/>
      <c r="E179" s="315"/>
      <c r="F179" s="315"/>
      <c r="G179" s="316">
        <f>ROUND(E179*F179,0)</f>
        <v>0</v>
      </c>
      <c r="H179" s="22"/>
    </row>
    <row r="180" spans="2:8" x14ac:dyDescent="0.2">
      <c r="B180" s="206"/>
      <c r="C180" s="207"/>
      <c r="D180" s="208"/>
      <c r="E180" s="209"/>
      <c r="F180" s="210"/>
      <c r="G180" s="211"/>
      <c r="H180" s="22"/>
    </row>
    <row r="181" spans="2:8" x14ac:dyDescent="0.2">
      <c r="B181" s="219" t="s">
        <v>64</v>
      </c>
      <c r="C181" s="220" t="s">
        <v>68</v>
      </c>
      <c r="D181" s="221"/>
      <c r="E181" s="222"/>
      <c r="F181" s="223"/>
      <c r="G181" s="224"/>
      <c r="H181" s="22"/>
    </row>
    <row r="182" spans="2:8" x14ac:dyDescent="0.2">
      <c r="B182" s="142" t="s">
        <v>492</v>
      </c>
      <c r="C182" s="142" t="s">
        <v>493</v>
      </c>
      <c r="D182" s="109"/>
      <c r="E182" s="110"/>
      <c r="F182" s="115"/>
      <c r="G182" s="112"/>
      <c r="H182" s="22"/>
    </row>
    <row r="183" spans="2:8" x14ac:dyDescent="0.2">
      <c r="B183" s="201" t="s">
        <v>494</v>
      </c>
      <c r="C183" s="117" t="s">
        <v>111</v>
      </c>
      <c r="D183" s="109"/>
      <c r="E183" s="167"/>
      <c r="F183" s="115"/>
      <c r="G183" s="112"/>
    </row>
    <row r="184" spans="2:8" ht="28" x14ac:dyDescent="0.2">
      <c r="B184" s="212"/>
      <c r="C184" s="114" t="s">
        <v>112</v>
      </c>
      <c r="D184" s="109"/>
      <c r="E184" s="167"/>
      <c r="F184" s="115"/>
      <c r="G184" s="112"/>
    </row>
    <row r="185" spans="2:8" x14ac:dyDescent="0.2">
      <c r="B185" s="212"/>
      <c r="C185" s="168" t="s">
        <v>110</v>
      </c>
      <c r="D185" s="109" t="s">
        <v>40</v>
      </c>
      <c r="E185" s="110">
        <v>13</v>
      </c>
      <c r="F185" s="111"/>
      <c r="G185" s="112">
        <f>+E185*F185</f>
        <v>0</v>
      </c>
    </row>
    <row r="186" spans="2:8" x14ac:dyDescent="0.2">
      <c r="B186" s="212"/>
      <c r="C186" s="168" t="s">
        <v>109</v>
      </c>
      <c r="D186" s="109" t="s">
        <v>40</v>
      </c>
      <c r="E186" s="110">
        <v>16</v>
      </c>
      <c r="F186" s="111"/>
      <c r="G186" s="112">
        <f t="shared" ref="G186:G248" si="4">+E186*F186</f>
        <v>0</v>
      </c>
    </row>
    <row r="187" spans="2:8" x14ac:dyDescent="0.2">
      <c r="B187" s="212"/>
      <c r="C187" s="168" t="s">
        <v>283</v>
      </c>
      <c r="D187" s="109" t="s">
        <v>40</v>
      </c>
      <c r="E187" s="110">
        <v>61</v>
      </c>
      <c r="F187" s="111"/>
      <c r="G187" s="112">
        <f t="shared" si="4"/>
        <v>0</v>
      </c>
    </row>
    <row r="188" spans="2:8" x14ac:dyDescent="0.2">
      <c r="B188" s="113"/>
      <c r="C188" s="114"/>
      <c r="D188" s="109"/>
      <c r="E188" s="110"/>
      <c r="F188" s="115"/>
      <c r="G188" s="112"/>
    </row>
    <row r="189" spans="2:8" x14ac:dyDescent="0.2">
      <c r="B189" s="135" t="s">
        <v>65</v>
      </c>
      <c r="C189" s="135" t="s">
        <v>254</v>
      </c>
      <c r="D189" s="109"/>
      <c r="E189" s="110"/>
      <c r="F189" s="115"/>
      <c r="G189" s="112"/>
    </row>
    <row r="190" spans="2:8" ht="84" x14ac:dyDescent="0.2">
      <c r="B190" s="113" t="s">
        <v>113</v>
      </c>
      <c r="C190" s="114" t="s">
        <v>595</v>
      </c>
      <c r="D190" s="109" t="s">
        <v>27</v>
      </c>
      <c r="E190" s="110">
        <v>1</v>
      </c>
      <c r="F190" s="111"/>
      <c r="G190" s="112">
        <f t="shared" ref="G190" si="5">+E190*F190</f>
        <v>0</v>
      </c>
    </row>
    <row r="191" spans="2:8" x14ac:dyDescent="0.2">
      <c r="B191" s="212"/>
      <c r="C191" s="168" t="s">
        <v>114</v>
      </c>
      <c r="D191" s="109" t="s">
        <v>40</v>
      </c>
      <c r="E191" s="110">
        <v>30</v>
      </c>
      <c r="F191" s="111"/>
      <c r="G191" s="112">
        <f t="shared" si="4"/>
        <v>0</v>
      </c>
    </row>
    <row r="192" spans="2:8" x14ac:dyDescent="0.2">
      <c r="B192" s="212"/>
      <c r="C192" s="168" t="s">
        <v>115</v>
      </c>
      <c r="D192" s="109" t="s">
        <v>40</v>
      </c>
      <c r="E192" s="110">
        <v>18</v>
      </c>
      <c r="F192" s="111"/>
      <c r="G192" s="112">
        <f t="shared" si="4"/>
        <v>0</v>
      </c>
    </row>
    <row r="193" spans="2:7" x14ac:dyDescent="0.2">
      <c r="B193" s="212"/>
      <c r="C193" s="168" t="s">
        <v>284</v>
      </c>
      <c r="D193" s="109" t="s">
        <v>40</v>
      </c>
      <c r="E193" s="110">
        <v>65</v>
      </c>
      <c r="F193" s="111"/>
      <c r="G193" s="112">
        <f t="shared" si="4"/>
        <v>0</v>
      </c>
    </row>
    <row r="194" spans="2:7" x14ac:dyDescent="0.2">
      <c r="B194" s="113"/>
      <c r="C194" s="114"/>
      <c r="D194" s="109"/>
      <c r="E194" s="110"/>
      <c r="F194" s="115"/>
      <c r="G194" s="112"/>
    </row>
    <row r="195" spans="2:7" x14ac:dyDescent="0.2">
      <c r="B195" s="113" t="s">
        <v>116</v>
      </c>
      <c r="C195" s="114" t="s">
        <v>117</v>
      </c>
      <c r="D195" s="109"/>
      <c r="E195" s="110"/>
      <c r="F195" s="115"/>
      <c r="G195" s="112"/>
    </row>
    <row r="196" spans="2:7" x14ac:dyDescent="0.2">
      <c r="B196" s="212"/>
      <c r="C196" s="169" t="s">
        <v>118</v>
      </c>
      <c r="D196" s="109" t="s">
        <v>40</v>
      </c>
      <c r="E196" s="110">
        <v>50</v>
      </c>
      <c r="F196" s="111"/>
      <c r="G196" s="112">
        <f t="shared" si="4"/>
        <v>0</v>
      </c>
    </row>
    <row r="197" spans="2:7" x14ac:dyDescent="0.2">
      <c r="B197" s="113"/>
      <c r="C197" s="108"/>
      <c r="D197" s="109"/>
      <c r="E197" s="110"/>
      <c r="F197" s="115"/>
      <c r="G197" s="112"/>
    </row>
    <row r="198" spans="2:7" x14ac:dyDescent="0.2">
      <c r="B198" s="135" t="s">
        <v>138</v>
      </c>
      <c r="C198" s="135" t="s">
        <v>69</v>
      </c>
      <c r="D198" s="109"/>
      <c r="E198" s="110"/>
      <c r="F198" s="115"/>
      <c r="G198" s="112"/>
    </row>
    <row r="199" spans="2:7" ht="28" x14ac:dyDescent="0.2">
      <c r="B199" s="201" t="s">
        <v>139</v>
      </c>
      <c r="C199" s="130" t="s">
        <v>253</v>
      </c>
      <c r="D199" s="109"/>
      <c r="E199" s="110"/>
      <c r="F199" s="115"/>
      <c r="G199" s="112"/>
    </row>
    <row r="200" spans="2:7" ht="112" x14ac:dyDescent="0.2">
      <c r="B200" s="113"/>
      <c r="C200" s="108" t="s">
        <v>592</v>
      </c>
      <c r="D200" s="109" t="s">
        <v>46</v>
      </c>
      <c r="E200" s="110">
        <v>10</v>
      </c>
      <c r="F200" s="111"/>
      <c r="G200" s="112">
        <f t="shared" si="4"/>
        <v>0</v>
      </c>
    </row>
    <row r="201" spans="2:7" x14ac:dyDescent="0.2">
      <c r="B201" s="113"/>
      <c r="C201" s="108"/>
      <c r="D201" s="109"/>
      <c r="E201" s="110"/>
      <c r="F201" s="115"/>
      <c r="G201" s="112"/>
    </row>
    <row r="202" spans="2:7" ht="28" x14ac:dyDescent="0.2">
      <c r="B202" s="201" t="s">
        <v>495</v>
      </c>
      <c r="C202" s="138" t="s">
        <v>242</v>
      </c>
      <c r="D202" s="109"/>
      <c r="E202" s="110"/>
      <c r="F202" s="115"/>
      <c r="G202" s="112"/>
    </row>
    <row r="203" spans="2:7" ht="140" x14ac:dyDescent="0.2">
      <c r="B203" s="113" t="s">
        <v>141</v>
      </c>
      <c r="C203" s="108" t="s">
        <v>591</v>
      </c>
      <c r="D203" s="109" t="s">
        <v>46</v>
      </c>
      <c r="E203" s="110">
        <v>6</v>
      </c>
      <c r="F203" s="111"/>
      <c r="G203" s="112">
        <f t="shared" si="4"/>
        <v>0</v>
      </c>
    </row>
    <row r="204" spans="2:7" x14ac:dyDescent="0.2">
      <c r="B204" s="113"/>
      <c r="C204" s="108"/>
      <c r="D204" s="109"/>
      <c r="E204" s="110"/>
      <c r="F204" s="115"/>
      <c r="G204" s="112"/>
    </row>
    <row r="205" spans="2:7" ht="42" x14ac:dyDescent="0.2">
      <c r="B205" s="201" t="s">
        <v>140</v>
      </c>
      <c r="C205" s="170" t="s">
        <v>119</v>
      </c>
      <c r="D205" s="109"/>
      <c r="E205" s="110"/>
      <c r="F205" s="115"/>
      <c r="G205" s="112"/>
    </row>
    <row r="206" spans="2:7" x14ac:dyDescent="0.2">
      <c r="B206" s="113"/>
      <c r="C206" s="114" t="s">
        <v>240</v>
      </c>
      <c r="D206" s="109" t="s">
        <v>46</v>
      </c>
      <c r="E206" s="110">
        <v>5</v>
      </c>
      <c r="F206" s="111"/>
      <c r="G206" s="112">
        <f t="shared" si="4"/>
        <v>0</v>
      </c>
    </row>
    <row r="207" spans="2:7" x14ac:dyDescent="0.2">
      <c r="B207" s="113"/>
      <c r="C207" s="108"/>
      <c r="D207" s="109"/>
      <c r="E207" s="110"/>
      <c r="F207" s="115"/>
      <c r="G207" s="112"/>
    </row>
    <row r="208" spans="2:7" x14ac:dyDescent="0.2">
      <c r="B208" s="201" t="s">
        <v>239</v>
      </c>
      <c r="C208" s="117" t="s">
        <v>540</v>
      </c>
      <c r="D208" s="109"/>
      <c r="E208" s="110"/>
      <c r="F208" s="115"/>
      <c r="G208" s="112"/>
    </row>
    <row r="209" spans="2:7" x14ac:dyDescent="0.2">
      <c r="B209" s="113"/>
      <c r="C209" s="114" t="s">
        <v>121</v>
      </c>
      <c r="D209" s="109" t="s">
        <v>46</v>
      </c>
      <c r="E209" s="110">
        <v>12</v>
      </c>
      <c r="F209" s="111"/>
      <c r="G209" s="112">
        <f t="shared" si="4"/>
        <v>0</v>
      </c>
    </row>
    <row r="210" spans="2:7" x14ac:dyDescent="0.2">
      <c r="B210" s="113"/>
      <c r="C210" s="114"/>
      <c r="D210" s="109"/>
      <c r="E210" s="110"/>
      <c r="F210" s="115"/>
      <c r="G210" s="112"/>
    </row>
    <row r="211" spans="2:7" x14ac:dyDescent="0.2">
      <c r="B211" s="135" t="s">
        <v>142</v>
      </c>
      <c r="C211" s="135" t="s">
        <v>122</v>
      </c>
      <c r="D211" s="109"/>
      <c r="E211" s="110"/>
      <c r="F211" s="115"/>
      <c r="G211" s="112"/>
    </row>
    <row r="212" spans="2:7" x14ac:dyDescent="0.2">
      <c r="B212" s="113" t="s">
        <v>143</v>
      </c>
      <c r="C212" s="114" t="s">
        <v>123</v>
      </c>
      <c r="D212" s="109" t="s">
        <v>46</v>
      </c>
      <c r="E212" s="110">
        <v>15</v>
      </c>
      <c r="F212" s="111"/>
      <c r="G212" s="112">
        <f t="shared" si="4"/>
        <v>0</v>
      </c>
    </row>
    <row r="213" spans="2:7" x14ac:dyDescent="0.2">
      <c r="B213" s="113"/>
      <c r="C213" s="114"/>
      <c r="D213" s="109"/>
      <c r="E213" s="110"/>
      <c r="F213" s="115"/>
      <c r="G213" s="112"/>
    </row>
    <row r="214" spans="2:7" x14ac:dyDescent="0.2">
      <c r="B214" s="113" t="s">
        <v>498</v>
      </c>
      <c r="C214" s="114" t="s">
        <v>124</v>
      </c>
      <c r="D214" s="109"/>
      <c r="E214" s="110"/>
      <c r="F214" s="115"/>
      <c r="G214" s="112"/>
    </row>
    <row r="215" spans="2:7" x14ac:dyDescent="0.2">
      <c r="B215" s="201"/>
      <c r="C215" s="114" t="s">
        <v>125</v>
      </c>
      <c r="D215" s="109" t="s">
        <v>46</v>
      </c>
      <c r="E215" s="110">
        <v>2</v>
      </c>
      <c r="F215" s="111"/>
      <c r="G215" s="112">
        <f t="shared" si="4"/>
        <v>0</v>
      </c>
    </row>
    <row r="216" spans="2:7" x14ac:dyDescent="0.2">
      <c r="B216" s="113"/>
      <c r="C216" s="114" t="s">
        <v>126</v>
      </c>
      <c r="D216" s="109" t="s">
        <v>46</v>
      </c>
      <c r="E216" s="110">
        <v>2</v>
      </c>
      <c r="F216" s="111"/>
      <c r="G216" s="112">
        <f t="shared" si="4"/>
        <v>0</v>
      </c>
    </row>
    <row r="217" spans="2:7" x14ac:dyDescent="0.2">
      <c r="B217" s="202"/>
      <c r="C217" s="163"/>
      <c r="D217" s="164"/>
      <c r="E217" s="165"/>
      <c r="F217" s="166"/>
      <c r="G217" s="112"/>
    </row>
    <row r="218" spans="2:7" x14ac:dyDescent="0.2">
      <c r="B218" s="219" t="s">
        <v>67</v>
      </c>
      <c r="C218" s="220" t="s">
        <v>499</v>
      </c>
      <c r="D218" s="221"/>
      <c r="E218" s="222"/>
      <c r="F218" s="223"/>
      <c r="G218" s="224">
        <f t="shared" si="4"/>
        <v>0</v>
      </c>
    </row>
    <row r="219" spans="2:7" x14ac:dyDescent="0.2">
      <c r="B219" s="213"/>
      <c r="C219" s="171"/>
      <c r="D219" s="172"/>
      <c r="E219" s="173"/>
      <c r="F219" s="153"/>
      <c r="G219" s="112">
        <f t="shared" si="4"/>
        <v>0</v>
      </c>
    </row>
    <row r="220" spans="2:7" x14ac:dyDescent="0.2">
      <c r="B220" s="201" t="s">
        <v>500</v>
      </c>
      <c r="C220" s="138" t="s">
        <v>66</v>
      </c>
      <c r="D220" s="109"/>
      <c r="E220" s="110"/>
      <c r="F220" s="115"/>
      <c r="G220" s="112">
        <f t="shared" si="4"/>
        <v>0</v>
      </c>
    </row>
    <row r="221" spans="2:7" x14ac:dyDescent="0.2">
      <c r="B221" s="201" t="s">
        <v>501</v>
      </c>
      <c r="C221" s="138" t="s">
        <v>127</v>
      </c>
      <c r="D221" s="109"/>
      <c r="E221" s="110"/>
      <c r="F221" s="115"/>
      <c r="G221" s="112">
        <f t="shared" si="4"/>
        <v>0</v>
      </c>
    </row>
    <row r="222" spans="2:7" x14ac:dyDescent="0.2">
      <c r="B222" s="113"/>
      <c r="C222" s="108" t="s">
        <v>291</v>
      </c>
      <c r="D222" s="109" t="s">
        <v>46</v>
      </c>
      <c r="E222" s="110">
        <v>8</v>
      </c>
      <c r="F222" s="111"/>
      <c r="G222" s="112">
        <f t="shared" si="4"/>
        <v>0</v>
      </c>
    </row>
    <row r="223" spans="2:7" x14ac:dyDescent="0.2">
      <c r="B223" s="113"/>
      <c r="C223" s="108"/>
      <c r="D223" s="109"/>
      <c r="E223" s="110"/>
      <c r="F223" s="115"/>
      <c r="G223" s="112">
        <f t="shared" si="4"/>
        <v>0</v>
      </c>
    </row>
    <row r="224" spans="2:7" x14ac:dyDescent="0.2">
      <c r="B224" s="219" t="s">
        <v>70</v>
      </c>
      <c r="C224" s="220" t="s">
        <v>71</v>
      </c>
      <c r="D224" s="221"/>
      <c r="E224" s="222"/>
      <c r="F224" s="223"/>
      <c r="G224" s="224">
        <f t="shared" si="4"/>
        <v>0</v>
      </c>
    </row>
    <row r="225" spans="2:7" x14ac:dyDescent="0.2">
      <c r="B225" s="214"/>
      <c r="C225" s="174"/>
      <c r="D225" s="172"/>
      <c r="E225" s="173"/>
      <c r="F225" s="115"/>
      <c r="G225" s="112"/>
    </row>
    <row r="226" spans="2:7" x14ac:dyDescent="0.2">
      <c r="B226" s="194" t="s">
        <v>166</v>
      </c>
      <c r="C226" s="175" t="s">
        <v>262</v>
      </c>
      <c r="D226" s="176"/>
      <c r="E226" s="173"/>
      <c r="F226" s="115"/>
      <c r="G226" s="112"/>
    </row>
    <row r="227" spans="2:7" x14ac:dyDescent="0.2">
      <c r="B227" s="196"/>
      <c r="C227" s="133" t="s">
        <v>172</v>
      </c>
      <c r="D227" s="127" t="s">
        <v>46</v>
      </c>
      <c r="E227" s="173">
        <v>1</v>
      </c>
      <c r="F227" s="111"/>
      <c r="G227" s="112">
        <f t="shared" si="4"/>
        <v>0</v>
      </c>
    </row>
    <row r="228" spans="2:7" x14ac:dyDescent="0.2">
      <c r="B228" s="197"/>
      <c r="C228" s="133"/>
      <c r="D228" s="127"/>
      <c r="E228" s="173"/>
      <c r="F228" s="115"/>
      <c r="G228" s="112"/>
    </row>
    <row r="229" spans="2:7" x14ac:dyDescent="0.2">
      <c r="B229" s="194" t="s">
        <v>167</v>
      </c>
      <c r="C229" s="175" t="s">
        <v>147</v>
      </c>
      <c r="D229" s="127"/>
      <c r="E229" s="173"/>
      <c r="F229" s="115"/>
      <c r="G229" s="112"/>
    </row>
    <row r="230" spans="2:7" x14ac:dyDescent="0.2">
      <c r="B230" s="196"/>
      <c r="C230" s="133" t="s">
        <v>148</v>
      </c>
      <c r="D230" s="127" t="s">
        <v>27</v>
      </c>
      <c r="E230" s="173">
        <v>1</v>
      </c>
      <c r="F230" s="111"/>
      <c r="G230" s="112">
        <f t="shared" si="4"/>
        <v>0</v>
      </c>
    </row>
    <row r="231" spans="2:7" x14ac:dyDescent="0.2">
      <c r="B231" s="196"/>
      <c r="C231" s="133"/>
      <c r="D231" s="127"/>
      <c r="E231" s="173"/>
      <c r="F231" s="115"/>
      <c r="G231" s="112"/>
    </row>
    <row r="232" spans="2:7" x14ac:dyDescent="0.2">
      <c r="B232" s="194" t="s">
        <v>168</v>
      </c>
      <c r="C232" s="175" t="s">
        <v>149</v>
      </c>
      <c r="D232" s="176"/>
      <c r="E232" s="173"/>
      <c r="F232" s="115"/>
      <c r="G232" s="112"/>
    </row>
    <row r="233" spans="2:7" x14ac:dyDescent="0.2">
      <c r="B233" s="196" t="s">
        <v>177</v>
      </c>
      <c r="C233" s="133" t="s">
        <v>150</v>
      </c>
      <c r="D233" s="127"/>
      <c r="E233" s="173"/>
      <c r="F233" s="115"/>
      <c r="G233" s="112"/>
    </row>
    <row r="234" spans="2:7" x14ac:dyDescent="0.2">
      <c r="B234" s="196"/>
      <c r="C234" s="133" t="s">
        <v>151</v>
      </c>
      <c r="D234" s="127" t="s">
        <v>40</v>
      </c>
      <c r="E234" s="177">
        <v>355</v>
      </c>
      <c r="F234" s="111"/>
      <c r="G234" s="112">
        <f t="shared" si="4"/>
        <v>0</v>
      </c>
    </row>
    <row r="235" spans="2:7" x14ac:dyDescent="0.2">
      <c r="B235" s="196"/>
      <c r="C235" s="133" t="s">
        <v>152</v>
      </c>
      <c r="D235" s="127" t="s">
        <v>40</v>
      </c>
      <c r="E235" s="177">
        <v>245</v>
      </c>
      <c r="F235" s="111"/>
      <c r="G235" s="112">
        <f t="shared" si="4"/>
        <v>0</v>
      </c>
    </row>
    <row r="236" spans="2:7" x14ac:dyDescent="0.2">
      <c r="B236" s="196"/>
      <c r="C236" s="133"/>
      <c r="D236" s="127"/>
      <c r="E236" s="173"/>
      <c r="F236" s="115"/>
      <c r="G236" s="112"/>
    </row>
    <row r="237" spans="2:7" x14ac:dyDescent="0.2">
      <c r="B237" s="196" t="s">
        <v>178</v>
      </c>
      <c r="C237" s="133" t="s">
        <v>153</v>
      </c>
      <c r="D237" s="127"/>
      <c r="E237" s="173"/>
      <c r="F237" s="115"/>
      <c r="G237" s="112"/>
    </row>
    <row r="238" spans="2:7" x14ac:dyDescent="0.2">
      <c r="B238" s="196"/>
      <c r="C238" s="133" t="s">
        <v>154</v>
      </c>
      <c r="D238" s="127" t="s">
        <v>40</v>
      </c>
      <c r="E238" s="173">
        <v>185</v>
      </c>
      <c r="F238" s="111"/>
      <c r="G238" s="112">
        <f t="shared" si="4"/>
        <v>0</v>
      </c>
    </row>
    <row r="239" spans="2:7" x14ac:dyDescent="0.2">
      <c r="B239" s="196"/>
      <c r="C239" s="133" t="s">
        <v>155</v>
      </c>
      <c r="D239" s="127" t="s">
        <v>40</v>
      </c>
      <c r="E239" s="173">
        <v>192</v>
      </c>
      <c r="F239" s="111"/>
      <c r="G239" s="112">
        <f t="shared" si="4"/>
        <v>0</v>
      </c>
    </row>
    <row r="240" spans="2:7" x14ac:dyDescent="0.2">
      <c r="B240" s="196"/>
      <c r="C240" s="133" t="s">
        <v>156</v>
      </c>
      <c r="D240" s="127" t="s">
        <v>40</v>
      </c>
      <c r="E240" s="173">
        <v>70</v>
      </c>
      <c r="F240" s="111"/>
      <c r="G240" s="112">
        <f t="shared" si="4"/>
        <v>0</v>
      </c>
    </row>
    <row r="241" spans="2:7" x14ac:dyDescent="0.2">
      <c r="B241" s="196"/>
      <c r="C241" s="133"/>
      <c r="D241" s="127"/>
      <c r="E241" s="173"/>
      <c r="F241" s="115"/>
      <c r="G241" s="112"/>
    </row>
    <row r="242" spans="2:7" x14ac:dyDescent="0.2">
      <c r="B242" s="194" t="s">
        <v>169</v>
      </c>
      <c r="C242" s="175" t="s">
        <v>157</v>
      </c>
      <c r="D242" s="127"/>
      <c r="E242" s="173"/>
      <c r="F242" s="115"/>
      <c r="G242" s="112"/>
    </row>
    <row r="243" spans="2:7" x14ac:dyDescent="0.2">
      <c r="B243" s="107"/>
      <c r="C243" s="114" t="s">
        <v>158</v>
      </c>
      <c r="D243" s="109" t="s">
        <v>46</v>
      </c>
      <c r="E243" s="173">
        <v>2</v>
      </c>
      <c r="F243" s="111"/>
      <c r="G243" s="112">
        <f t="shared" si="4"/>
        <v>0</v>
      </c>
    </row>
    <row r="244" spans="2:7" x14ac:dyDescent="0.2">
      <c r="B244" s="107"/>
      <c r="C244" s="114" t="s">
        <v>159</v>
      </c>
      <c r="D244" s="109" t="s">
        <v>46</v>
      </c>
      <c r="E244" s="173">
        <v>1</v>
      </c>
      <c r="F244" s="111"/>
      <c r="G244" s="112">
        <f t="shared" si="4"/>
        <v>0</v>
      </c>
    </row>
    <row r="245" spans="2:7" x14ac:dyDescent="0.2">
      <c r="B245" s="107"/>
      <c r="C245" s="114" t="s">
        <v>255</v>
      </c>
      <c r="D245" s="109" t="s">
        <v>46</v>
      </c>
      <c r="E245" s="173">
        <v>7</v>
      </c>
      <c r="F245" s="111"/>
      <c r="G245" s="112">
        <f t="shared" si="4"/>
        <v>0</v>
      </c>
    </row>
    <row r="246" spans="2:7" x14ac:dyDescent="0.2">
      <c r="B246" s="107"/>
      <c r="C246" s="114" t="s">
        <v>161</v>
      </c>
      <c r="D246" s="109" t="s">
        <v>46</v>
      </c>
      <c r="E246" s="173">
        <v>17</v>
      </c>
      <c r="F246" s="111"/>
      <c r="G246" s="112">
        <f t="shared" si="4"/>
        <v>0</v>
      </c>
    </row>
    <row r="247" spans="2:7" x14ac:dyDescent="0.2">
      <c r="B247" s="107"/>
      <c r="C247" s="114" t="s">
        <v>160</v>
      </c>
      <c r="D247" s="109" t="s">
        <v>46</v>
      </c>
      <c r="E247" s="173">
        <v>18</v>
      </c>
      <c r="F247" s="111"/>
      <c r="G247" s="112">
        <f t="shared" si="4"/>
        <v>0</v>
      </c>
    </row>
    <row r="248" spans="2:7" x14ac:dyDescent="0.2">
      <c r="B248" s="107"/>
      <c r="C248" s="114" t="s">
        <v>290</v>
      </c>
      <c r="D248" s="109" t="s">
        <v>46</v>
      </c>
      <c r="E248" s="173">
        <v>13</v>
      </c>
      <c r="F248" s="111"/>
      <c r="G248" s="112">
        <f t="shared" si="4"/>
        <v>0</v>
      </c>
    </row>
    <row r="249" spans="2:7" x14ac:dyDescent="0.2">
      <c r="B249" s="196"/>
      <c r="C249" s="133"/>
      <c r="D249" s="127"/>
      <c r="E249" s="173"/>
      <c r="F249" s="115"/>
      <c r="G249" s="112"/>
    </row>
    <row r="250" spans="2:7" x14ac:dyDescent="0.2">
      <c r="B250" s="194" t="s">
        <v>170</v>
      </c>
      <c r="C250" s="175" t="s">
        <v>162</v>
      </c>
      <c r="D250" s="127"/>
      <c r="E250" s="173"/>
      <c r="F250" s="115"/>
      <c r="G250" s="112"/>
    </row>
    <row r="251" spans="2:7" x14ac:dyDescent="0.2">
      <c r="B251" s="194"/>
      <c r="C251" s="178" t="s">
        <v>285</v>
      </c>
      <c r="D251" s="127" t="s">
        <v>46</v>
      </c>
      <c r="E251" s="173">
        <v>15</v>
      </c>
      <c r="F251" s="111"/>
      <c r="G251" s="112">
        <f t="shared" ref="G251:G272" si="6">+E251*F251</f>
        <v>0</v>
      </c>
    </row>
    <row r="252" spans="2:7" x14ac:dyDescent="0.2">
      <c r="B252" s="194"/>
      <c r="C252" s="133" t="s">
        <v>286</v>
      </c>
      <c r="D252" s="127" t="s">
        <v>46</v>
      </c>
      <c r="E252" s="173">
        <v>20</v>
      </c>
      <c r="F252" s="111"/>
      <c r="G252" s="112">
        <f t="shared" si="6"/>
        <v>0</v>
      </c>
    </row>
    <row r="253" spans="2:7" x14ac:dyDescent="0.2">
      <c r="B253" s="194"/>
      <c r="C253" s="133" t="s">
        <v>287</v>
      </c>
      <c r="D253" s="127" t="s">
        <v>46</v>
      </c>
      <c r="E253" s="173">
        <v>8</v>
      </c>
      <c r="F253" s="111"/>
      <c r="G253" s="112">
        <f t="shared" si="6"/>
        <v>0</v>
      </c>
    </row>
    <row r="254" spans="2:7" x14ac:dyDescent="0.2">
      <c r="B254" s="194"/>
      <c r="C254" s="133" t="s">
        <v>288</v>
      </c>
      <c r="D254" s="127" t="s">
        <v>46</v>
      </c>
      <c r="E254" s="173">
        <v>3</v>
      </c>
      <c r="F254" s="111"/>
      <c r="G254" s="112">
        <f t="shared" si="6"/>
        <v>0</v>
      </c>
    </row>
    <row r="255" spans="2:7" x14ac:dyDescent="0.2">
      <c r="B255" s="194"/>
      <c r="C255" s="133" t="s">
        <v>289</v>
      </c>
      <c r="D255" s="127" t="s">
        <v>46</v>
      </c>
      <c r="E255" s="173">
        <v>16</v>
      </c>
      <c r="F255" s="111"/>
      <c r="G255" s="112">
        <f t="shared" si="6"/>
        <v>0</v>
      </c>
    </row>
    <row r="256" spans="2:7" x14ac:dyDescent="0.2">
      <c r="B256" s="194"/>
      <c r="C256" s="133"/>
      <c r="D256" s="127"/>
      <c r="E256" s="173"/>
      <c r="F256" s="115"/>
      <c r="G256" s="112"/>
    </row>
    <row r="257" spans="2:7" x14ac:dyDescent="0.2">
      <c r="B257" s="215" t="s">
        <v>171</v>
      </c>
      <c r="C257" s="179" t="s">
        <v>163</v>
      </c>
      <c r="D257" s="180"/>
      <c r="E257" s="173"/>
      <c r="F257" s="115"/>
      <c r="G257" s="112"/>
    </row>
    <row r="258" spans="2:7" ht="42" x14ac:dyDescent="0.2">
      <c r="B258" s="215"/>
      <c r="C258" s="181" t="s">
        <v>164</v>
      </c>
      <c r="D258" s="180" t="s">
        <v>46</v>
      </c>
      <c r="E258" s="173">
        <v>1</v>
      </c>
      <c r="F258" s="111"/>
      <c r="G258" s="112">
        <f t="shared" si="6"/>
        <v>0</v>
      </c>
    </row>
    <row r="259" spans="2:7" x14ac:dyDescent="0.2">
      <c r="B259" s="215"/>
      <c r="C259" s="181" t="s">
        <v>165</v>
      </c>
      <c r="D259" s="180" t="s">
        <v>27</v>
      </c>
      <c r="E259" s="173">
        <v>1</v>
      </c>
      <c r="F259" s="111"/>
      <c r="G259" s="112">
        <f t="shared" si="6"/>
        <v>0</v>
      </c>
    </row>
    <row r="260" spans="2:7" x14ac:dyDescent="0.2">
      <c r="B260" s="216"/>
      <c r="C260" s="182"/>
      <c r="D260" s="183"/>
      <c r="E260" s="173"/>
      <c r="F260" s="115"/>
      <c r="G260" s="112"/>
    </row>
    <row r="261" spans="2:7" x14ac:dyDescent="0.2">
      <c r="B261" s="215" t="s">
        <v>548</v>
      </c>
      <c r="C261" s="179" t="s">
        <v>551</v>
      </c>
      <c r="D261" s="180"/>
      <c r="E261" s="173"/>
      <c r="F261" s="115"/>
      <c r="G261" s="112"/>
    </row>
    <row r="262" spans="2:7" x14ac:dyDescent="0.2">
      <c r="B262" s="216"/>
      <c r="C262" s="182" t="s">
        <v>549</v>
      </c>
      <c r="D262" s="183" t="s">
        <v>46</v>
      </c>
      <c r="E262" s="173">
        <v>1</v>
      </c>
      <c r="F262" s="111"/>
      <c r="G262" s="112">
        <f t="shared" si="6"/>
        <v>0</v>
      </c>
    </row>
    <row r="263" spans="2:7" ht="56" x14ac:dyDescent="0.2">
      <c r="B263" s="216"/>
      <c r="C263" s="182" t="s">
        <v>552</v>
      </c>
      <c r="D263" s="183" t="s">
        <v>27</v>
      </c>
      <c r="E263" s="173">
        <v>1</v>
      </c>
      <c r="F263" s="111"/>
      <c r="G263" s="112">
        <f>+E263*F263</f>
        <v>0</v>
      </c>
    </row>
    <row r="264" spans="2:7" x14ac:dyDescent="0.2">
      <c r="B264" s="202"/>
      <c r="C264" s="163"/>
      <c r="D264" s="164"/>
      <c r="E264" s="165"/>
      <c r="F264" s="115"/>
      <c r="G264" s="112"/>
    </row>
    <row r="265" spans="2:7" x14ac:dyDescent="0.2">
      <c r="B265" s="219" t="s">
        <v>72</v>
      </c>
      <c r="C265" s="220" t="s">
        <v>75</v>
      </c>
      <c r="D265" s="221"/>
      <c r="E265" s="222"/>
      <c r="F265" s="223"/>
      <c r="G265" s="224">
        <f t="shared" si="6"/>
        <v>0</v>
      </c>
    </row>
    <row r="266" spans="2:7" x14ac:dyDescent="0.2">
      <c r="B266" s="213"/>
      <c r="C266" s="171"/>
      <c r="D266" s="172"/>
      <c r="E266" s="173"/>
      <c r="F266" s="153"/>
      <c r="G266" s="112"/>
    </row>
    <row r="267" spans="2:7" x14ac:dyDescent="0.2">
      <c r="B267" s="201" t="s">
        <v>466</v>
      </c>
      <c r="C267" s="138" t="s">
        <v>422</v>
      </c>
      <c r="D267" s="109"/>
      <c r="E267" s="173"/>
      <c r="F267" s="153"/>
      <c r="G267" s="112"/>
    </row>
    <row r="268" spans="2:7" x14ac:dyDescent="0.2">
      <c r="B268" s="113" t="s">
        <v>502</v>
      </c>
      <c r="C268" s="133" t="s">
        <v>78</v>
      </c>
      <c r="D268" s="109" t="s">
        <v>46</v>
      </c>
      <c r="E268" s="173">
        <v>4</v>
      </c>
      <c r="F268" s="225"/>
      <c r="G268" s="112">
        <f t="shared" si="6"/>
        <v>0</v>
      </c>
    </row>
    <row r="269" spans="2:7" x14ac:dyDescent="0.2">
      <c r="B269" s="213"/>
      <c r="C269" s="184"/>
      <c r="D269" s="172"/>
      <c r="E269" s="173"/>
      <c r="F269" s="153"/>
      <c r="G269" s="112"/>
    </row>
    <row r="270" spans="2:7" x14ac:dyDescent="0.2">
      <c r="B270" s="213"/>
      <c r="C270" s="184" t="s">
        <v>292</v>
      </c>
      <c r="D270" s="172" t="s">
        <v>46</v>
      </c>
      <c r="E270" s="173">
        <v>3</v>
      </c>
      <c r="F270" s="225"/>
      <c r="G270" s="112">
        <f t="shared" si="6"/>
        <v>0</v>
      </c>
    </row>
    <row r="271" spans="2:7" x14ac:dyDescent="0.2">
      <c r="B271" s="213"/>
      <c r="C271" s="184" t="s">
        <v>293</v>
      </c>
      <c r="D271" s="172" t="s">
        <v>46</v>
      </c>
      <c r="E271" s="173">
        <v>5</v>
      </c>
      <c r="F271" s="225"/>
      <c r="G271" s="112">
        <f t="shared" si="6"/>
        <v>0</v>
      </c>
    </row>
    <row r="272" spans="2:7" x14ac:dyDescent="0.2">
      <c r="B272" s="213"/>
      <c r="C272" s="184" t="s">
        <v>294</v>
      </c>
      <c r="D272" s="172" t="s">
        <v>46</v>
      </c>
      <c r="E272" s="173">
        <v>15</v>
      </c>
      <c r="F272" s="225"/>
      <c r="G272" s="112">
        <f t="shared" si="6"/>
        <v>0</v>
      </c>
    </row>
    <row r="273" spans="2:7" ht="17" thickBot="1" x14ac:dyDescent="0.25">
      <c r="B273" s="213"/>
      <c r="C273" s="171"/>
      <c r="D273" s="172"/>
      <c r="E273" s="173"/>
      <c r="F273" s="153"/>
      <c r="G273" s="112"/>
    </row>
    <row r="274" spans="2:7" ht="17" thickBot="1" x14ac:dyDescent="0.25">
      <c r="B274" s="311" t="s">
        <v>584</v>
      </c>
      <c r="C274" s="312" t="s">
        <v>73</v>
      </c>
      <c r="D274" s="312"/>
      <c r="E274" s="312"/>
      <c r="F274" s="313"/>
      <c r="G274" s="123">
        <f>SUM(G182:G273)</f>
        <v>0</v>
      </c>
    </row>
    <row r="275" spans="2:7" ht="17" thickBot="1" x14ac:dyDescent="0.25">
      <c r="B275" s="158"/>
      <c r="C275" s="185"/>
      <c r="D275" s="185"/>
      <c r="E275" s="186"/>
      <c r="F275" s="187"/>
      <c r="G275" s="187"/>
    </row>
    <row r="276" spans="2:7" ht="17" thickBot="1" x14ac:dyDescent="0.25">
      <c r="B276" s="143" t="s">
        <v>74</v>
      </c>
      <c r="C276" s="314" t="s">
        <v>146</v>
      </c>
      <c r="D276" s="315"/>
      <c r="E276" s="315"/>
      <c r="F276" s="315"/>
      <c r="G276" s="316">
        <f>ROUND(E276*F276,0)</f>
        <v>0</v>
      </c>
    </row>
    <row r="277" spans="2:7" x14ac:dyDescent="0.2">
      <c r="B277" s="203"/>
      <c r="C277" s="204"/>
      <c r="D277" s="148"/>
      <c r="E277" s="205"/>
      <c r="F277" s="150"/>
      <c r="G277" s="106"/>
    </row>
    <row r="278" spans="2:7" ht="17" x14ac:dyDescent="0.2">
      <c r="B278" s="198" t="s">
        <v>76</v>
      </c>
      <c r="C278" s="126" t="s">
        <v>542</v>
      </c>
      <c r="D278" s="109"/>
      <c r="E278" s="110"/>
      <c r="F278" s="115"/>
      <c r="G278" s="112"/>
    </row>
    <row r="279" spans="2:7" x14ac:dyDescent="0.2">
      <c r="B279" s="113" t="s">
        <v>93</v>
      </c>
      <c r="C279" s="108" t="s">
        <v>79</v>
      </c>
      <c r="D279" s="109" t="s">
        <v>46</v>
      </c>
      <c r="E279" s="110">
        <v>2</v>
      </c>
      <c r="F279" s="111"/>
      <c r="G279" s="112">
        <f>+E279*F279</f>
        <v>0</v>
      </c>
    </row>
    <row r="280" spans="2:7" x14ac:dyDescent="0.2">
      <c r="B280" s="113" t="s">
        <v>94</v>
      </c>
      <c r="C280" s="108" t="s">
        <v>179</v>
      </c>
      <c r="D280" s="109" t="s">
        <v>46</v>
      </c>
      <c r="E280" s="110">
        <v>2</v>
      </c>
      <c r="F280" s="111"/>
      <c r="G280" s="112">
        <f t="shared" ref="G280:G284" si="7">+E280*F280</f>
        <v>0</v>
      </c>
    </row>
    <row r="281" spans="2:7" x14ac:dyDescent="0.2">
      <c r="B281" s="113"/>
      <c r="C281" s="108"/>
      <c r="D281" s="109"/>
      <c r="E281" s="110"/>
      <c r="F281" s="115"/>
      <c r="G281" s="112"/>
    </row>
    <row r="282" spans="2:7" ht="17" x14ac:dyDescent="0.2">
      <c r="B282" s="198" t="s">
        <v>77</v>
      </c>
      <c r="C282" s="126" t="s">
        <v>541</v>
      </c>
      <c r="D282" s="109"/>
      <c r="E282" s="110"/>
      <c r="F282" s="115"/>
      <c r="G282" s="112"/>
    </row>
    <row r="283" spans="2:7" x14ac:dyDescent="0.2">
      <c r="B283" s="113" t="s">
        <v>503</v>
      </c>
      <c r="C283" s="108" t="s">
        <v>179</v>
      </c>
      <c r="D283" s="109" t="s">
        <v>46</v>
      </c>
      <c r="E283" s="110">
        <v>24</v>
      </c>
      <c r="F283" s="111"/>
      <c r="G283" s="112">
        <f t="shared" si="7"/>
        <v>0</v>
      </c>
    </row>
    <row r="284" spans="2:7" x14ac:dyDescent="0.2">
      <c r="B284" s="113" t="s">
        <v>95</v>
      </c>
      <c r="C284" s="108" t="s">
        <v>132</v>
      </c>
      <c r="D284" s="109" t="s">
        <v>46</v>
      </c>
      <c r="E284" s="110">
        <v>2</v>
      </c>
      <c r="F284" s="111"/>
      <c r="G284" s="112">
        <f t="shared" si="7"/>
        <v>0</v>
      </c>
    </row>
    <row r="285" spans="2:7" ht="17" thickBot="1" x14ac:dyDescent="0.25">
      <c r="B285" s="201"/>
      <c r="C285" s="138"/>
      <c r="D285" s="109"/>
      <c r="E285" s="110"/>
      <c r="F285" s="115"/>
      <c r="G285" s="112"/>
    </row>
    <row r="286" spans="2:7" ht="17" thickBot="1" x14ac:dyDescent="0.25">
      <c r="B286" s="311" t="s">
        <v>585</v>
      </c>
      <c r="C286" s="312" t="s">
        <v>80</v>
      </c>
      <c r="D286" s="312"/>
      <c r="E286" s="312"/>
      <c r="F286" s="313"/>
      <c r="G286" s="123">
        <f>SUM(G277:G285)</f>
        <v>0</v>
      </c>
    </row>
    <row r="287" spans="2:7" ht="10" customHeight="1" x14ac:dyDescent="0.2"/>
  </sheetData>
  <mergeCells count="25">
    <mergeCell ref="B286:F286"/>
    <mergeCell ref="C15:E15"/>
    <mergeCell ref="B16:E16"/>
    <mergeCell ref="B19:G19"/>
    <mergeCell ref="B107:F107"/>
    <mergeCell ref="B127:F127"/>
    <mergeCell ref="C276:G276"/>
    <mergeCell ref="C20:G20"/>
    <mergeCell ref="B108:G108"/>
    <mergeCell ref="C109:G109"/>
    <mergeCell ref="B128:G128"/>
    <mergeCell ref="C129:G129"/>
    <mergeCell ref="C179:G179"/>
    <mergeCell ref="B177:F177"/>
    <mergeCell ref="B274:F274"/>
    <mergeCell ref="C14:E14"/>
    <mergeCell ref="B2:G2"/>
    <mergeCell ref="B4:G4"/>
    <mergeCell ref="B5:G5"/>
    <mergeCell ref="B7:G7"/>
    <mergeCell ref="C10:E10"/>
    <mergeCell ref="C11:E11"/>
    <mergeCell ref="C12:E12"/>
    <mergeCell ref="C13:E13"/>
    <mergeCell ref="B9:G9"/>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&amp;L&amp;"Century Gothic,Gras"&amp;9&amp;K0070C0DSSR - CSR KANFARANDE&amp;C&amp;"Century Gothic,Gras"&amp;9&amp;KC00000DPGF BATIMENT PRINCIPAL&amp;R&amp;"Century Gothic,Gras"&amp;9&amp;K0070C0&amp;P/&amp;N</oddFooter>
  </headerFooter>
  <rowBreaks count="5" manualBreakCount="5">
    <brk id="52" max="7" man="1"/>
    <brk id="94" max="7" man="1"/>
    <brk id="140" max="7" man="1"/>
    <brk id="188" max="7" man="1"/>
    <brk id="23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305"/>
  <sheetViews>
    <sheetView showGridLines="0" view="pageBreakPreview" zoomScale="120" zoomScaleNormal="100" zoomScaleSheetLayoutView="120" workbookViewId="0">
      <selection activeCell="J146" sqref="J146"/>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8.6640625" style="1" customWidth="1"/>
    <col min="10" max="10" width="23.5" style="2" customWidth="1"/>
    <col min="11" max="11" width="23" style="1" customWidth="1"/>
    <col min="12" max="12" width="14.6640625" style="1" bestFit="1" customWidth="1"/>
    <col min="13" max="13" width="12.1640625" style="1" bestFit="1" customWidth="1"/>
    <col min="14" max="16384" width="11.5" style="1"/>
  </cols>
  <sheetData>
    <row r="1" spans="2:10" ht="10" customHeight="1" x14ac:dyDescent="0.2"/>
    <row r="2" spans="2:10" ht="30.75" customHeight="1" x14ac:dyDescent="0.2">
      <c r="B2" s="269" t="s">
        <v>554</v>
      </c>
      <c r="C2" s="270"/>
      <c r="D2" s="270"/>
      <c r="E2" s="270"/>
      <c r="F2" s="270"/>
      <c r="G2" s="271"/>
    </row>
    <row r="3" spans="2:10" ht="11.25" customHeight="1" x14ac:dyDescent="0.2">
      <c r="B3" s="57"/>
      <c r="C3" s="58"/>
      <c r="D3" s="58"/>
      <c r="E3" s="58"/>
      <c r="F3" s="58"/>
      <c r="G3" s="59"/>
    </row>
    <row r="4" spans="2:10" ht="24.75" customHeight="1" x14ac:dyDescent="0.2">
      <c r="B4" s="272" t="s">
        <v>555</v>
      </c>
      <c r="C4" s="273"/>
      <c r="D4" s="273"/>
      <c r="E4" s="273"/>
      <c r="F4" s="273"/>
      <c r="G4" s="274"/>
    </row>
    <row r="5" spans="2:10" ht="24.75" customHeight="1" x14ac:dyDescent="0.2">
      <c r="B5" s="275"/>
      <c r="C5" s="276"/>
      <c r="D5" s="276"/>
      <c r="E5" s="276"/>
      <c r="F5" s="276"/>
      <c r="G5" s="277"/>
    </row>
    <row r="6" spans="2:10" ht="10" customHeight="1" x14ac:dyDescent="0.2">
      <c r="B6" s="35"/>
      <c r="C6" s="30"/>
      <c r="D6" s="31"/>
      <c r="E6" s="32"/>
      <c r="F6" s="33"/>
      <c r="G6" s="34"/>
    </row>
    <row r="7" spans="2:10" ht="35" customHeight="1" x14ac:dyDescent="0.2">
      <c r="B7" s="301" t="s">
        <v>581</v>
      </c>
      <c r="C7" s="301"/>
      <c r="D7" s="301"/>
      <c r="E7" s="301"/>
      <c r="F7" s="301"/>
      <c r="G7" s="301"/>
    </row>
    <row r="8" spans="2:10" ht="10" customHeight="1" x14ac:dyDescent="0.2">
      <c r="B8" s="37"/>
      <c r="C8" s="37"/>
      <c r="D8" s="37"/>
      <c r="E8" s="37"/>
      <c r="F8" s="37"/>
      <c r="G8" s="37"/>
    </row>
    <row r="9" spans="2:10" s="3" customFormat="1" ht="25.5" customHeight="1" x14ac:dyDescent="0.2">
      <c r="B9" s="279" t="s">
        <v>559</v>
      </c>
      <c r="C9" s="280"/>
      <c r="D9" s="280"/>
      <c r="E9" s="280"/>
      <c r="F9" s="280"/>
      <c r="G9" s="281"/>
      <c r="J9" s="41"/>
    </row>
    <row r="10" spans="2:10" s="5" customFormat="1" ht="15.75" customHeight="1" x14ac:dyDescent="0.2">
      <c r="B10" s="91" t="s">
        <v>0</v>
      </c>
      <c r="C10" s="302" t="s">
        <v>577</v>
      </c>
      <c r="D10" s="302"/>
      <c r="E10" s="302"/>
      <c r="F10" s="92" t="s">
        <v>2</v>
      </c>
      <c r="G10" s="93" t="s">
        <v>3</v>
      </c>
      <c r="J10" s="6"/>
    </row>
    <row r="11" spans="2:10" ht="16" customHeight="1" x14ac:dyDescent="0.2">
      <c r="B11" s="94" t="s">
        <v>578</v>
      </c>
      <c r="C11" s="303" t="s">
        <v>323</v>
      </c>
      <c r="D11" s="303"/>
      <c r="E11" s="303"/>
      <c r="F11" s="95" t="e">
        <f>G11/G16</f>
        <v>#DIV/0!</v>
      </c>
      <c r="G11" s="96">
        <f>G109</f>
        <v>0</v>
      </c>
    </row>
    <row r="12" spans="2:10" ht="20.25" customHeight="1" x14ac:dyDescent="0.2">
      <c r="B12" s="94" t="s">
        <v>48</v>
      </c>
      <c r="C12" s="303" t="s">
        <v>227</v>
      </c>
      <c r="D12" s="303"/>
      <c r="E12" s="303"/>
      <c r="F12" s="95" t="e">
        <f>G12/G16</f>
        <v>#DIV/0!</v>
      </c>
      <c r="G12" s="96">
        <f>G129</f>
        <v>0</v>
      </c>
    </row>
    <row r="13" spans="2:10" ht="24" customHeight="1" x14ac:dyDescent="0.2">
      <c r="B13" s="94" t="s">
        <v>53</v>
      </c>
      <c r="C13" s="303" t="s">
        <v>54</v>
      </c>
      <c r="D13" s="303"/>
      <c r="E13" s="303"/>
      <c r="F13" s="95" t="e">
        <f>G13/G16</f>
        <v>#DIV/0!</v>
      </c>
      <c r="G13" s="96">
        <f>G193</f>
        <v>0</v>
      </c>
    </row>
    <row r="14" spans="2:10" ht="24" customHeight="1" x14ac:dyDescent="0.2">
      <c r="B14" s="94" t="s">
        <v>62</v>
      </c>
      <c r="C14" s="303" t="s">
        <v>63</v>
      </c>
      <c r="D14" s="303"/>
      <c r="E14" s="303"/>
      <c r="F14" s="95" t="e">
        <f>G14/G16</f>
        <v>#DIV/0!</v>
      </c>
      <c r="G14" s="96">
        <f>G293</f>
        <v>0</v>
      </c>
    </row>
    <row r="15" spans="2:10" ht="24" customHeight="1" thickBot="1" x14ac:dyDescent="0.25">
      <c r="B15" s="94" t="s">
        <v>74</v>
      </c>
      <c r="C15" s="303" t="s">
        <v>146</v>
      </c>
      <c r="D15" s="303"/>
      <c r="E15" s="303"/>
      <c r="F15" s="95" t="e">
        <f>G15/G16</f>
        <v>#DIV/0!</v>
      </c>
      <c r="G15" s="96">
        <f>G305</f>
        <v>0</v>
      </c>
    </row>
    <row r="16" spans="2:10" ht="19" thickBot="1" x14ac:dyDescent="0.25">
      <c r="B16" s="304"/>
      <c r="C16" s="305" t="s">
        <v>4</v>
      </c>
      <c r="D16" s="305"/>
      <c r="E16" s="306"/>
      <c r="F16" s="97" t="e">
        <f>SUM(F11:F15)</f>
        <v>#DIV/0!</v>
      </c>
      <c r="G16" s="98">
        <f>SUM(G11:G15)</f>
        <v>0</v>
      </c>
    </row>
    <row r="17" spans="2:11" s="7" customFormat="1" ht="10" customHeight="1" x14ac:dyDescent="0.2">
      <c r="B17" s="35"/>
      <c r="C17" s="30"/>
      <c r="D17" s="31"/>
      <c r="E17" s="32"/>
      <c r="F17" s="33"/>
      <c r="G17" s="34"/>
      <c r="J17" s="8"/>
    </row>
    <row r="18" spans="2:11" s="5" customFormat="1" ht="19.5" customHeight="1" x14ac:dyDescent="0.2">
      <c r="B18" s="64" t="s">
        <v>5</v>
      </c>
      <c r="C18" s="65" t="s">
        <v>6</v>
      </c>
      <c r="D18" s="65" t="s">
        <v>7</v>
      </c>
      <c r="E18" s="99" t="s">
        <v>8</v>
      </c>
      <c r="F18" s="100" t="s">
        <v>9</v>
      </c>
      <c r="G18" s="67" t="s">
        <v>3</v>
      </c>
      <c r="J18" s="6"/>
    </row>
    <row r="19" spans="2:11" s="5" customFormat="1" ht="10" customHeight="1" thickBot="1" x14ac:dyDescent="0.25">
      <c r="B19" s="307"/>
      <c r="C19" s="307"/>
      <c r="D19" s="307"/>
      <c r="E19" s="307"/>
      <c r="F19" s="307"/>
      <c r="G19" s="307"/>
      <c r="J19" s="6"/>
    </row>
    <row r="20" spans="2:11" s="5" customFormat="1" ht="19.5" customHeight="1" thickBot="1" x14ac:dyDescent="0.25">
      <c r="B20" s="101" t="s">
        <v>187</v>
      </c>
      <c r="C20" s="308" t="s">
        <v>323</v>
      </c>
      <c r="D20" s="309"/>
      <c r="E20" s="309"/>
      <c r="F20" s="309"/>
      <c r="G20" s="310"/>
      <c r="J20" s="6"/>
    </row>
    <row r="21" spans="2:11" s="5" customFormat="1" ht="16.5" customHeight="1" x14ac:dyDescent="0.2">
      <c r="B21" s="231"/>
      <c r="C21" s="232"/>
      <c r="D21" s="190"/>
      <c r="E21" s="191"/>
      <c r="F21" s="192"/>
      <c r="G21" s="193"/>
      <c r="J21" s="6"/>
    </row>
    <row r="22" spans="2:11" s="5" customFormat="1" ht="17" x14ac:dyDescent="0.2">
      <c r="B22" s="198" t="s">
        <v>320</v>
      </c>
      <c r="C22" s="126" t="s">
        <v>267</v>
      </c>
      <c r="D22" s="127"/>
      <c r="E22" s="128"/>
      <c r="F22" s="129"/>
      <c r="G22" s="195"/>
      <c r="J22" s="6"/>
    </row>
    <row r="23" spans="2:11" s="5" customFormat="1" ht="14" x14ac:dyDescent="0.2">
      <c r="B23" s="194" t="s">
        <v>330</v>
      </c>
      <c r="C23" s="130" t="s">
        <v>504</v>
      </c>
      <c r="D23" s="131"/>
      <c r="E23" s="227"/>
      <c r="F23" s="129"/>
      <c r="G23" s="195"/>
      <c r="J23" s="6"/>
    </row>
    <row r="24" spans="2:11" s="5" customFormat="1" ht="14" x14ac:dyDescent="0.2">
      <c r="B24" s="196" t="s">
        <v>332</v>
      </c>
      <c r="C24" s="132" t="s">
        <v>268</v>
      </c>
      <c r="D24" s="131" t="s">
        <v>28</v>
      </c>
      <c r="E24" s="128">
        <v>965</v>
      </c>
      <c r="F24" s="226"/>
      <c r="G24" s="195">
        <f>F24*E24</f>
        <v>0</v>
      </c>
      <c r="J24" s="6"/>
    </row>
    <row r="25" spans="2:11" s="5" customFormat="1" ht="13" x14ac:dyDescent="0.2">
      <c r="B25" s="197"/>
      <c r="C25" s="133"/>
      <c r="D25" s="127"/>
      <c r="E25" s="128"/>
      <c r="F25" s="129"/>
      <c r="G25" s="195"/>
      <c r="J25" s="6"/>
    </row>
    <row r="26" spans="2:11" s="5" customFormat="1" ht="17" x14ac:dyDescent="0.2">
      <c r="B26" s="198" t="s">
        <v>134</v>
      </c>
      <c r="C26" s="126" t="s">
        <v>180</v>
      </c>
      <c r="D26" s="127"/>
      <c r="E26" s="128"/>
      <c r="F26" s="115"/>
      <c r="G26" s="195"/>
      <c r="J26" s="6"/>
    </row>
    <row r="27" spans="2:11" s="5" customFormat="1" ht="14" x14ac:dyDescent="0.2">
      <c r="B27" s="194" t="s">
        <v>136</v>
      </c>
      <c r="C27" s="130" t="s">
        <v>181</v>
      </c>
      <c r="D27" s="127"/>
      <c r="E27" s="128"/>
      <c r="F27" s="115"/>
      <c r="G27" s="195"/>
      <c r="J27" s="6"/>
    </row>
    <row r="28" spans="2:11" s="5" customFormat="1" ht="28" x14ac:dyDescent="0.2">
      <c r="B28" s="196" t="s">
        <v>470</v>
      </c>
      <c r="C28" s="132" t="s">
        <v>189</v>
      </c>
      <c r="D28" s="131"/>
      <c r="E28" s="128"/>
      <c r="F28" s="115"/>
      <c r="G28" s="195"/>
      <c r="J28" s="6"/>
    </row>
    <row r="29" spans="2:11" s="5" customFormat="1" ht="14" x14ac:dyDescent="0.2">
      <c r="B29" s="196"/>
      <c r="C29" s="132" t="s">
        <v>188</v>
      </c>
      <c r="D29" s="131" t="s">
        <v>28</v>
      </c>
      <c r="E29" s="128">
        <v>458</v>
      </c>
      <c r="F29" s="111"/>
      <c r="G29" s="195">
        <f t="shared" ref="G29:G85" si="0">F29*E29</f>
        <v>0</v>
      </c>
      <c r="J29" s="6"/>
      <c r="K29" s="42"/>
    </row>
    <row r="30" spans="2:11" s="5" customFormat="1" ht="13" x14ac:dyDescent="0.2">
      <c r="B30" s="196"/>
      <c r="C30" s="132"/>
      <c r="D30" s="131"/>
      <c r="E30" s="128"/>
      <c r="F30" s="115"/>
      <c r="G30" s="195"/>
      <c r="J30" s="6"/>
      <c r="K30" s="42"/>
    </row>
    <row r="31" spans="2:11" s="5" customFormat="1" ht="17" x14ac:dyDescent="0.2">
      <c r="B31" s="198" t="s">
        <v>182</v>
      </c>
      <c r="C31" s="126" t="s">
        <v>183</v>
      </c>
      <c r="D31" s="131"/>
      <c r="E31" s="227"/>
      <c r="F31" s="115"/>
      <c r="G31" s="195"/>
      <c r="J31" s="6"/>
    </row>
    <row r="32" spans="2:11" s="5" customFormat="1" ht="14" x14ac:dyDescent="0.2">
      <c r="B32" s="196" t="s">
        <v>184</v>
      </c>
      <c r="C32" s="132" t="s">
        <v>185</v>
      </c>
      <c r="D32" s="131"/>
      <c r="E32" s="227"/>
      <c r="F32" s="134"/>
      <c r="G32" s="195"/>
      <c r="J32" s="6"/>
    </row>
    <row r="33" spans="2:11" s="5" customFormat="1" ht="42" x14ac:dyDescent="0.2">
      <c r="B33" s="196"/>
      <c r="C33" s="132" t="s">
        <v>186</v>
      </c>
      <c r="D33" s="131" t="s">
        <v>27</v>
      </c>
      <c r="E33" s="110">
        <v>1</v>
      </c>
      <c r="F33" s="111"/>
      <c r="G33" s="195">
        <f t="shared" si="0"/>
        <v>0</v>
      </c>
      <c r="J33" s="6"/>
    </row>
    <row r="34" spans="2:11" s="5" customFormat="1" ht="13" x14ac:dyDescent="0.2">
      <c r="B34" s="196"/>
      <c r="C34" s="132"/>
      <c r="D34" s="127"/>
      <c r="E34" s="110"/>
      <c r="F34" s="115"/>
      <c r="G34" s="195"/>
      <c r="J34" s="6"/>
    </row>
    <row r="35" spans="2:11" ht="17" x14ac:dyDescent="0.2">
      <c r="B35" s="198" t="s">
        <v>199</v>
      </c>
      <c r="C35" s="126" t="s">
        <v>96</v>
      </c>
      <c r="D35" s="109"/>
      <c r="E35" s="110"/>
      <c r="F35" s="115"/>
      <c r="G35" s="195"/>
    </row>
    <row r="36" spans="2:11" x14ac:dyDescent="0.2">
      <c r="B36" s="199" t="s">
        <v>200</v>
      </c>
      <c r="C36" s="135" t="s">
        <v>135</v>
      </c>
      <c r="D36" s="109"/>
      <c r="E36" s="110"/>
      <c r="F36" s="115"/>
      <c r="G36" s="195"/>
    </row>
    <row r="37" spans="2:11" x14ac:dyDescent="0.2">
      <c r="B37" s="200" t="s">
        <v>201</v>
      </c>
      <c r="C37" s="136" t="s">
        <v>97</v>
      </c>
      <c r="D37" s="109"/>
      <c r="E37" s="110"/>
      <c r="F37" s="115"/>
      <c r="G37" s="195"/>
      <c r="K37" s="43"/>
    </row>
    <row r="38" spans="2:11" ht="28" x14ac:dyDescent="0.2">
      <c r="B38" s="113" t="s">
        <v>202</v>
      </c>
      <c r="C38" s="108" t="s">
        <v>263</v>
      </c>
      <c r="D38" s="109" t="s">
        <v>29</v>
      </c>
      <c r="E38" s="110">
        <v>12</v>
      </c>
      <c r="F38" s="111"/>
      <c r="G38" s="195">
        <f t="shared" si="0"/>
        <v>0</v>
      </c>
    </row>
    <row r="39" spans="2:11" x14ac:dyDescent="0.2">
      <c r="B39" s="113"/>
      <c r="C39" s="108"/>
      <c r="D39" s="109"/>
      <c r="E39" s="110"/>
      <c r="F39" s="115"/>
      <c r="G39" s="195"/>
    </row>
    <row r="40" spans="2:11" x14ac:dyDescent="0.2">
      <c r="B40" s="199" t="s">
        <v>203</v>
      </c>
      <c r="C40" s="135" t="s">
        <v>90</v>
      </c>
      <c r="D40" s="109"/>
      <c r="E40" s="110"/>
      <c r="F40" s="115"/>
      <c r="G40" s="195"/>
    </row>
    <row r="41" spans="2:11" ht="30" x14ac:dyDescent="0.2">
      <c r="B41" s="135" t="s">
        <v>204</v>
      </c>
      <c r="C41" s="135" t="s">
        <v>218</v>
      </c>
      <c r="D41" s="109"/>
      <c r="E41" s="227"/>
      <c r="F41" s="115"/>
      <c r="G41" s="195"/>
    </row>
    <row r="42" spans="2:11" x14ac:dyDescent="0.2">
      <c r="B42" s="113"/>
      <c r="C42" s="108" t="s">
        <v>219</v>
      </c>
      <c r="D42" s="109" t="s">
        <v>92</v>
      </c>
      <c r="E42" s="110">
        <v>1</v>
      </c>
      <c r="F42" s="111"/>
      <c r="G42" s="195">
        <f t="shared" si="0"/>
        <v>0</v>
      </c>
    </row>
    <row r="43" spans="2:11" x14ac:dyDescent="0.2">
      <c r="B43" s="199"/>
      <c r="C43" s="135"/>
      <c r="D43" s="109"/>
      <c r="E43" s="110"/>
      <c r="F43" s="115"/>
      <c r="G43" s="195"/>
    </row>
    <row r="44" spans="2:11" ht="30" x14ac:dyDescent="0.2">
      <c r="B44" s="135" t="s">
        <v>205</v>
      </c>
      <c r="C44" s="135" t="s">
        <v>137</v>
      </c>
      <c r="D44" s="109"/>
      <c r="E44" s="110"/>
      <c r="F44" s="115"/>
      <c r="G44" s="195"/>
    </row>
    <row r="45" spans="2:11" x14ac:dyDescent="0.2">
      <c r="B45" s="201" t="s">
        <v>206</v>
      </c>
      <c r="C45" s="136" t="s">
        <v>30</v>
      </c>
      <c r="D45" s="109"/>
      <c r="E45" s="110"/>
      <c r="F45" s="115"/>
      <c r="G45" s="195"/>
    </row>
    <row r="46" spans="2:11" ht="28" x14ac:dyDescent="0.2">
      <c r="B46" s="113" t="s">
        <v>220</v>
      </c>
      <c r="C46" s="108" t="s">
        <v>264</v>
      </c>
      <c r="D46" s="109"/>
      <c r="E46" s="110"/>
      <c r="F46" s="115"/>
      <c r="G46" s="195"/>
      <c r="J46" s="44"/>
    </row>
    <row r="47" spans="2:11" x14ac:dyDescent="0.2">
      <c r="B47" s="113"/>
      <c r="C47" s="108" t="s">
        <v>31</v>
      </c>
      <c r="D47" s="109" t="s">
        <v>29</v>
      </c>
      <c r="E47" s="110">
        <v>4.5</v>
      </c>
      <c r="F47" s="111"/>
      <c r="G47" s="195">
        <f t="shared" si="0"/>
        <v>0</v>
      </c>
    </row>
    <row r="48" spans="2:11" x14ac:dyDescent="0.2">
      <c r="B48" s="113"/>
      <c r="C48" s="108"/>
      <c r="D48" s="109"/>
      <c r="E48" s="110"/>
      <c r="F48" s="115"/>
      <c r="G48" s="195"/>
    </row>
    <row r="49" spans="2:9" ht="30" x14ac:dyDescent="0.2">
      <c r="B49" s="201" t="s">
        <v>243</v>
      </c>
      <c r="C49" s="136" t="s">
        <v>316</v>
      </c>
      <c r="D49" s="109"/>
      <c r="E49" s="110"/>
      <c r="F49" s="115"/>
      <c r="G49" s="195"/>
    </row>
    <row r="50" spans="2:9" x14ac:dyDescent="0.2">
      <c r="B50" s="201" t="s">
        <v>244</v>
      </c>
      <c r="C50" s="136" t="s">
        <v>317</v>
      </c>
      <c r="D50" s="109"/>
      <c r="E50" s="110"/>
      <c r="F50" s="115"/>
      <c r="G50" s="195"/>
    </row>
    <row r="51" spans="2:9" ht="28" x14ac:dyDescent="0.2">
      <c r="B51" s="113" t="s">
        <v>428</v>
      </c>
      <c r="C51" s="108" t="s">
        <v>318</v>
      </c>
      <c r="D51" s="109"/>
      <c r="E51" s="110"/>
      <c r="F51" s="115"/>
      <c r="G51" s="195"/>
    </row>
    <row r="52" spans="2:9" x14ac:dyDescent="0.2">
      <c r="B52" s="113"/>
      <c r="C52" s="108" t="s">
        <v>319</v>
      </c>
      <c r="D52" s="109" t="s">
        <v>28</v>
      </c>
      <c r="E52" s="110">
        <v>36</v>
      </c>
      <c r="F52" s="111"/>
      <c r="G52" s="195">
        <f t="shared" si="0"/>
        <v>0</v>
      </c>
    </row>
    <row r="53" spans="2:9" x14ac:dyDescent="0.2">
      <c r="B53" s="113"/>
      <c r="C53" s="108"/>
      <c r="D53" s="109"/>
      <c r="E53" s="227"/>
      <c r="F53" s="115"/>
      <c r="G53" s="195"/>
    </row>
    <row r="54" spans="2:9" x14ac:dyDescent="0.2">
      <c r="B54" s="201" t="s">
        <v>471</v>
      </c>
      <c r="C54" s="138" t="s">
        <v>98</v>
      </c>
      <c r="D54" s="109"/>
      <c r="E54" s="227"/>
      <c r="F54" s="115"/>
      <c r="G54" s="195"/>
    </row>
    <row r="55" spans="2:9" x14ac:dyDescent="0.2">
      <c r="B55" s="113" t="s">
        <v>472</v>
      </c>
      <c r="C55" s="108" t="s">
        <v>190</v>
      </c>
      <c r="D55" s="109"/>
      <c r="E55" s="227"/>
      <c r="F55" s="115"/>
      <c r="G55" s="195"/>
    </row>
    <row r="56" spans="2:9" x14ac:dyDescent="0.2">
      <c r="B56" s="113"/>
      <c r="C56" s="108" t="s">
        <v>32</v>
      </c>
      <c r="D56" s="109" t="s">
        <v>29</v>
      </c>
      <c r="E56" s="110">
        <v>36.799999999999997</v>
      </c>
      <c r="F56" s="111"/>
      <c r="G56" s="195">
        <f t="shared" si="0"/>
        <v>0</v>
      </c>
    </row>
    <row r="57" spans="2:9" x14ac:dyDescent="0.2">
      <c r="B57" s="113"/>
      <c r="C57" s="108" t="s">
        <v>33</v>
      </c>
      <c r="D57" s="109" t="s">
        <v>34</v>
      </c>
      <c r="E57" s="110">
        <v>2940</v>
      </c>
      <c r="F57" s="111"/>
      <c r="G57" s="195">
        <f t="shared" si="0"/>
        <v>0</v>
      </c>
    </row>
    <row r="58" spans="2:9" x14ac:dyDescent="0.2">
      <c r="B58" s="113"/>
      <c r="C58" s="108"/>
      <c r="D58" s="109"/>
      <c r="E58" s="110"/>
      <c r="F58" s="115"/>
      <c r="G58" s="195"/>
    </row>
    <row r="59" spans="2:9" x14ac:dyDescent="0.2">
      <c r="B59" s="201" t="s">
        <v>543</v>
      </c>
      <c r="C59" s="139" t="s">
        <v>474</v>
      </c>
      <c r="D59" s="109"/>
      <c r="E59" s="110"/>
      <c r="F59" s="115"/>
      <c r="G59" s="195"/>
    </row>
    <row r="60" spans="2:9" x14ac:dyDescent="0.2">
      <c r="B60" s="113"/>
      <c r="C60" s="108" t="s">
        <v>32</v>
      </c>
      <c r="D60" s="109" t="s">
        <v>29</v>
      </c>
      <c r="E60" s="110">
        <v>2.5</v>
      </c>
      <c r="F60" s="111"/>
      <c r="G60" s="195">
        <f t="shared" si="0"/>
        <v>0</v>
      </c>
    </row>
    <row r="61" spans="2:9" x14ac:dyDescent="0.2">
      <c r="B61" s="113"/>
      <c r="C61" s="108" t="s">
        <v>37</v>
      </c>
      <c r="D61" s="109" t="s">
        <v>34</v>
      </c>
      <c r="E61" s="110">
        <v>200</v>
      </c>
      <c r="F61" s="111"/>
      <c r="G61" s="195">
        <f t="shared" si="0"/>
        <v>0</v>
      </c>
    </row>
    <row r="62" spans="2:9" x14ac:dyDescent="0.2">
      <c r="B62" s="113"/>
      <c r="C62" s="108" t="s">
        <v>35</v>
      </c>
      <c r="D62" s="109" t="s">
        <v>28</v>
      </c>
      <c r="E62" s="110">
        <v>18</v>
      </c>
      <c r="F62" s="111"/>
      <c r="G62" s="195">
        <f t="shared" si="0"/>
        <v>0</v>
      </c>
    </row>
    <row r="63" spans="2:9" x14ac:dyDescent="0.2">
      <c r="B63" s="113"/>
      <c r="C63" s="108"/>
      <c r="D63" s="109"/>
      <c r="E63" s="110"/>
      <c r="F63" s="115"/>
      <c r="G63" s="195"/>
    </row>
    <row r="64" spans="2:9" ht="30" x14ac:dyDescent="0.2">
      <c r="B64" s="135" t="s">
        <v>221</v>
      </c>
      <c r="C64" s="135" t="s">
        <v>36</v>
      </c>
      <c r="D64" s="109"/>
      <c r="E64" s="227"/>
      <c r="F64" s="115"/>
      <c r="G64" s="195"/>
      <c r="I64" s="29"/>
    </row>
    <row r="65" spans="2:11" x14ac:dyDescent="0.2">
      <c r="B65" s="200" t="s">
        <v>222</v>
      </c>
      <c r="C65" s="136" t="s">
        <v>265</v>
      </c>
      <c r="D65" s="109"/>
      <c r="E65" s="227"/>
      <c r="F65" s="115"/>
      <c r="G65" s="195"/>
      <c r="I65" s="23"/>
      <c r="J65" s="22"/>
    </row>
    <row r="66" spans="2:11" x14ac:dyDescent="0.2">
      <c r="B66" s="113"/>
      <c r="C66" s="108" t="s">
        <v>32</v>
      </c>
      <c r="D66" s="109" t="s">
        <v>29</v>
      </c>
      <c r="E66" s="110">
        <v>10.5</v>
      </c>
      <c r="F66" s="111"/>
      <c r="G66" s="195">
        <f t="shared" si="0"/>
        <v>0</v>
      </c>
      <c r="J66" s="14"/>
      <c r="K66" s="17"/>
    </row>
    <row r="67" spans="2:11" x14ac:dyDescent="0.2">
      <c r="B67" s="113"/>
      <c r="C67" s="108" t="s">
        <v>33</v>
      </c>
      <c r="D67" s="109" t="s">
        <v>34</v>
      </c>
      <c r="E67" s="110">
        <v>880</v>
      </c>
      <c r="F67" s="111"/>
      <c r="G67" s="195">
        <f t="shared" si="0"/>
        <v>0</v>
      </c>
    </row>
    <row r="68" spans="2:11" x14ac:dyDescent="0.2">
      <c r="B68" s="113"/>
      <c r="C68" s="108" t="s">
        <v>35</v>
      </c>
      <c r="D68" s="109" t="s">
        <v>28</v>
      </c>
      <c r="E68" s="110">
        <v>85</v>
      </c>
      <c r="F68" s="111"/>
      <c r="G68" s="195">
        <f t="shared" si="0"/>
        <v>0</v>
      </c>
      <c r="J68" s="14"/>
    </row>
    <row r="69" spans="2:11" x14ac:dyDescent="0.2">
      <c r="B69" s="113"/>
      <c r="C69" s="108"/>
      <c r="D69" s="109"/>
      <c r="E69" s="110"/>
      <c r="F69" s="115"/>
      <c r="G69" s="195"/>
    </row>
    <row r="70" spans="2:11" x14ac:dyDescent="0.2">
      <c r="B70" s="200" t="s">
        <v>223</v>
      </c>
      <c r="C70" s="136" t="s">
        <v>266</v>
      </c>
      <c r="D70" s="109"/>
      <c r="E70" s="110"/>
      <c r="F70" s="115"/>
      <c r="G70" s="195"/>
    </row>
    <row r="71" spans="2:11" x14ac:dyDescent="0.2">
      <c r="B71" s="113"/>
      <c r="C71" s="108" t="s">
        <v>32</v>
      </c>
      <c r="D71" s="109" t="s">
        <v>29</v>
      </c>
      <c r="E71" s="110">
        <v>1.5</v>
      </c>
      <c r="F71" s="111"/>
      <c r="G71" s="195">
        <f t="shared" si="0"/>
        <v>0</v>
      </c>
      <c r="J71" s="44"/>
      <c r="K71" s="43"/>
    </row>
    <row r="72" spans="2:11" x14ac:dyDescent="0.2">
      <c r="B72" s="113"/>
      <c r="C72" s="108" t="s">
        <v>33</v>
      </c>
      <c r="D72" s="109" t="s">
        <v>34</v>
      </c>
      <c r="E72" s="110">
        <v>120</v>
      </c>
      <c r="F72" s="111"/>
      <c r="G72" s="195">
        <f t="shared" si="0"/>
        <v>0</v>
      </c>
    </row>
    <row r="73" spans="2:11" x14ac:dyDescent="0.2">
      <c r="B73" s="113"/>
      <c r="C73" s="108" t="s">
        <v>35</v>
      </c>
      <c r="D73" s="109" t="s">
        <v>28</v>
      </c>
      <c r="E73" s="110">
        <v>14</v>
      </c>
      <c r="F73" s="111"/>
      <c r="G73" s="195">
        <f t="shared" si="0"/>
        <v>0</v>
      </c>
    </row>
    <row r="74" spans="2:11" x14ac:dyDescent="0.2">
      <c r="B74" s="113"/>
      <c r="C74" s="108"/>
      <c r="D74" s="109"/>
      <c r="E74" s="227"/>
      <c r="F74" s="115"/>
      <c r="G74" s="195"/>
      <c r="J74" s="14"/>
    </row>
    <row r="75" spans="2:11" x14ac:dyDescent="0.2">
      <c r="B75" s="200" t="s">
        <v>224</v>
      </c>
      <c r="C75" s="139" t="s">
        <v>99</v>
      </c>
      <c r="D75" s="109"/>
      <c r="E75" s="110"/>
      <c r="F75" s="115"/>
      <c r="G75" s="195"/>
    </row>
    <row r="76" spans="2:11" x14ac:dyDescent="0.2">
      <c r="B76" s="113"/>
      <c r="C76" s="108" t="s">
        <v>32</v>
      </c>
      <c r="D76" s="109" t="s">
        <v>29</v>
      </c>
      <c r="E76" s="110">
        <v>2</v>
      </c>
      <c r="F76" s="111"/>
      <c r="G76" s="195">
        <f t="shared" si="0"/>
        <v>0</v>
      </c>
      <c r="J76" s="1"/>
    </row>
    <row r="77" spans="2:11" x14ac:dyDescent="0.2">
      <c r="B77" s="113"/>
      <c r="C77" s="108" t="s">
        <v>37</v>
      </c>
      <c r="D77" s="109" t="s">
        <v>34</v>
      </c>
      <c r="E77" s="110">
        <v>160</v>
      </c>
      <c r="F77" s="111"/>
      <c r="G77" s="195">
        <f t="shared" si="0"/>
        <v>0</v>
      </c>
      <c r="J77" s="15"/>
    </row>
    <row r="78" spans="2:11" x14ac:dyDescent="0.2">
      <c r="B78" s="113"/>
      <c r="C78" s="108" t="s">
        <v>35</v>
      </c>
      <c r="D78" s="109" t="s">
        <v>28</v>
      </c>
      <c r="E78" s="110">
        <v>16</v>
      </c>
      <c r="F78" s="111"/>
      <c r="G78" s="195">
        <f t="shared" si="0"/>
        <v>0</v>
      </c>
    </row>
    <row r="79" spans="2:11" x14ac:dyDescent="0.2">
      <c r="B79" s="113"/>
      <c r="C79" s="108"/>
      <c r="D79" s="109"/>
      <c r="E79" s="110"/>
      <c r="F79" s="115"/>
      <c r="G79" s="195"/>
    </row>
    <row r="80" spans="2:11" x14ac:dyDescent="0.2">
      <c r="B80" s="199" t="s">
        <v>435</v>
      </c>
      <c r="C80" s="135" t="s">
        <v>38</v>
      </c>
      <c r="D80" s="109"/>
      <c r="E80" s="110"/>
      <c r="F80" s="115"/>
      <c r="G80" s="195"/>
    </row>
    <row r="81" spans="2:13" x14ac:dyDescent="0.2">
      <c r="B81" s="201" t="s">
        <v>436</v>
      </c>
      <c r="C81" s="138" t="s">
        <v>106</v>
      </c>
      <c r="D81" s="109"/>
      <c r="E81" s="110"/>
      <c r="F81" s="115"/>
      <c r="G81" s="195"/>
      <c r="I81" s="21"/>
      <c r="J81" s="14"/>
    </row>
    <row r="82" spans="2:13" x14ac:dyDescent="0.2">
      <c r="B82" s="113"/>
      <c r="C82" s="108"/>
      <c r="D82" s="109"/>
      <c r="E82" s="128"/>
      <c r="F82" s="115"/>
      <c r="G82" s="195"/>
      <c r="I82" s="21"/>
      <c r="J82" s="14"/>
    </row>
    <row r="83" spans="2:13" x14ac:dyDescent="0.2">
      <c r="B83" s="113" t="s">
        <v>441</v>
      </c>
      <c r="C83" s="108" t="s">
        <v>245</v>
      </c>
      <c r="D83" s="109"/>
      <c r="E83" s="128"/>
      <c r="F83" s="115"/>
      <c r="G83" s="195"/>
      <c r="I83" s="21"/>
      <c r="J83" s="14"/>
    </row>
    <row r="84" spans="2:13" x14ac:dyDescent="0.2">
      <c r="B84" s="113"/>
      <c r="C84" s="108" t="s">
        <v>246</v>
      </c>
      <c r="D84" s="109" t="s">
        <v>28</v>
      </c>
      <c r="E84" s="110">
        <v>401</v>
      </c>
      <c r="F84" s="111"/>
      <c r="G84" s="195">
        <f t="shared" si="0"/>
        <v>0</v>
      </c>
      <c r="K84" s="2"/>
      <c r="L84" s="20"/>
      <c r="M84" s="20"/>
    </row>
    <row r="85" spans="2:13" ht="28" x14ac:dyDescent="0.2">
      <c r="B85" s="113"/>
      <c r="C85" s="108" t="s">
        <v>252</v>
      </c>
      <c r="D85" s="109" t="s">
        <v>28</v>
      </c>
      <c r="E85" s="110">
        <v>35</v>
      </c>
      <c r="F85" s="111"/>
      <c r="G85" s="195">
        <f t="shared" si="0"/>
        <v>0</v>
      </c>
      <c r="I85" s="21"/>
      <c r="J85" s="14"/>
      <c r="K85" s="19"/>
    </row>
    <row r="86" spans="2:13" x14ac:dyDescent="0.2">
      <c r="B86" s="113"/>
      <c r="C86" s="108"/>
      <c r="D86" s="109"/>
      <c r="E86" s="227"/>
      <c r="F86" s="115"/>
      <c r="G86" s="195"/>
      <c r="I86" s="10"/>
      <c r="J86" s="14"/>
      <c r="K86" s="19"/>
    </row>
    <row r="87" spans="2:13" x14ac:dyDescent="0.2">
      <c r="B87" s="201" t="s">
        <v>442</v>
      </c>
      <c r="C87" s="138" t="s">
        <v>39</v>
      </c>
      <c r="D87" s="109" t="s">
        <v>17</v>
      </c>
      <c r="E87" s="227"/>
      <c r="F87" s="115"/>
      <c r="G87" s="195"/>
      <c r="I87" s="21"/>
      <c r="L87" s="2"/>
      <c r="M87" s="2"/>
    </row>
    <row r="88" spans="2:13" x14ac:dyDescent="0.2">
      <c r="B88" s="201" t="s">
        <v>443</v>
      </c>
      <c r="C88" s="138" t="s">
        <v>88</v>
      </c>
      <c r="D88" s="109"/>
      <c r="E88" s="227"/>
      <c r="F88" s="115"/>
      <c r="G88" s="195"/>
      <c r="I88" s="10"/>
      <c r="L88" s="2"/>
      <c r="M88" s="2"/>
    </row>
    <row r="89" spans="2:13" x14ac:dyDescent="0.2">
      <c r="B89" s="113" t="s">
        <v>444</v>
      </c>
      <c r="C89" s="108" t="s">
        <v>100</v>
      </c>
      <c r="D89" s="109" t="s">
        <v>28</v>
      </c>
      <c r="E89" s="110">
        <v>1330</v>
      </c>
      <c r="F89" s="111"/>
      <c r="G89" s="195">
        <f t="shared" ref="G89:G107" si="1">F89*E89</f>
        <v>0</v>
      </c>
      <c r="I89" s="10"/>
      <c r="L89" s="2"/>
      <c r="M89" s="2"/>
    </row>
    <row r="90" spans="2:13" ht="28" x14ac:dyDescent="0.2">
      <c r="B90" s="113" t="s">
        <v>469</v>
      </c>
      <c r="C90" s="108" t="s">
        <v>191</v>
      </c>
      <c r="D90" s="109" t="s">
        <v>92</v>
      </c>
      <c r="E90" s="110">
        <v>1</v>
      </c>
      <c r="F90" s="111"/>
      <c r="G90" s="195">
        <f t="shared" si="1"/>
        <v>0</v>
      </c>
      <c r="I90" s="10"/>
      <c r="L90" s="2"/>
      <c r="M90" s="2"/>
    </row>
    <row r="91" spans="2:13" ht="84" x14ac:dyDescent="0.2">
      <c r="B91" s="113" t="s">
        <v>475</v>
      </c>
      <c r="C91" s="108" t="s">
        <v>192</v>
      </c>
      <c r="D91" s="109" t="s">
        <v>92</v>
      </c>
      <c r="E91" s="110">
        <v>1</v>
      </c>
      <c r="F91" s="111"/>
      <c r="G91" s="195">
        <f t="shared" si="1"/>
        <v>0</v>
      </c>
      <c r="I91" s="10"/>
      <c r="L91" s="2"/>
      <c r="M91" s="2"/>
    </row>
    <row r="92" spans="2:13" x14ac:dyDescent="0.2">
      <c r="B92" s="113"/>
      <c r="C92" s="108"/>
      <c r="D92" s="109"/>
      <c r="E92" s="110"/>
      <c r="F92" s="115"/>
      <c r="G92" s="195"/>
      <c r="I92" s="39"/>
      <c r="L92" s="2"/>
      <c r="M92" s="2"/>
    </row>
    <row r="93" spans="2:13" x14ac:dyDescent="0.2">
      <c r="B93" s="201" t="s">
        <v>210</v>
      </c>
      <c r="C93" s="138" t="s">
        <v>89</v>
      </c>
      <c r="D93" s="109"/>
      <c r="E93" s="110"/>
      <c r="F93" s="115"/>
      <c r="G93" s="195"/>
      <c r="L93" s="2"/>
      <c r="M93" s="2"/>
    </row>
    <row r="94" spans="2:13" ht="28" x14ac:dyDescent="0.2">
      <c r="B94" s="113" t="s">
        <v>476</v>
      </c>
      <c r="C94" s="108" t="s">
        <v>191</v>
      </c>
      <c r="D94" s="109" t="s">
        <v>92</v>
      </c>
      <c r="E94" s="110">
        <v>1</v>
      </c>
      <c r="F94" s="111"/>
      <c r="G94" s="195">
        <f t="shared" si="1"/>
        <v>0</v>
      </c>
      <c r="L94" s="2"/>
      <c r="M94" s="2"/>
    </row>
    <row r="95" spans="2:13" ht="98" x14ac:dyDescent="0.2">
      <c r="B95" s="113" t="s">
        <v>477</v>
      </c>
      <c r="C95" s="108" t="s">
        <v>193</v>
      </c>
      <c r="D95" s="109" t="s">
        <v>92</v>
      </c>
      <c r="E95" s="110">
        <v>1</v>
      </c>
      <c r="F95" s="111"/>
      <c r="G95" s="195">
        <f t="shared" si="1"/>
        <v>0</v>
      </c>
      <c r="L95" s="2"/>
      <c r="M95" s="2"/>
    </row>
    <row r="96" spans="2:13" x14ac:dyDescent="0.2">
      <c r="B96" s="113"/>
      <c r="C96" s="108"/>
      <c r="D96" s="109"/>
      <c r="E96" s="227"/>
      <c r="F96" s="115"/>
      <c r="G96" s="195"/>
      <c r="L96" s="2"/>
      <c r="M96" s="2"/>
    </row>
    <row r="97" spans="2:11" ht="17" x14ac:dyDescent="0.2">
      <c r="B97" s="198" t="s">
        <v>211</v>
      </c>
      <c r="C97" s="126" t="s">
        <v>41</v>
      </c>
      <c r="D97" s="109"/>
      <c r="E97" s="227"/>
      <c r="F97" s="115"/>
      <c r="G97" s="195"/>
    </row>
    <row r="98" spans="2:11" x14ac:dyDescent="0.2">
      <c r="B98" s="201" t="s">
        <v>212</v>
      </c>
      <c r="C98" s="138" t="s">
        <v>42</v>
      </c>
      <c r="D98" s="109"/>
      <c r="E98" s="227"/>
      <c r="F98" s="115"/>
      <c r="G98" s="195"/>
    </row>
    <row r="99" spans="2:11" ht="28" x14ac:dyDescent="0.2">
      <c r="B99" s="113" t="s">
        <v>213</v>
      </c>
      <c r="C99" s="108" t="s">
        <v>225</v>
      </c>
      <c r="D99" s="109"/>
      <c r="E99" s="227"/>
      <c r="F99" s="115"/>
      <c r="G99" s="195"/>
      <c r="J99" s="38"/>
    </row>
    <row r="100" spans="2:11" x14ac:dyDescent="0.2">
      <c r="B100" s="113" t="s">
        <v>214</v>
      </c>
      <c r="C100" s="108" t="s">
        <v>43</v>
      </c>
      <c r="D100" s="109" t="s">
        <v>28</v>
      </c>
      <c r="E100" s="110">
        <v>360</v>
      </c>
      <c r="F100" s="111"/>
      <c r="G100" s="195">
        <f t="shared" si="1"/>
        <v>0</v>
      </c>
      <c r="I100" s="18"/>
      <c r="J100" s="23"/>
    </row>
    <row r="101" spans="2:11" x14ac:dyDescent="0.2">
      <c r="B101" s="113" t="s">
        <v>478</v>
      </c>
      <c r="C101" s="108" t="s">
        <v>101</v>
      </c>
      <c r="D101" s="109" t="s">
        <v>28</v>
      </c>
      <c r="E101" s="110">
        <v>25</v>
      </c>
      <c r="F101" s="111"/>
      <c r="G101" s="195">
        <f t="shared" si="1"/>
        <v>0</v>
      </c>
      <c r="I101" s="18"/>
      <c r="J101" s="1"/>
    </row>
    <row r="102" spans="2:11" x14ac:dyDescent="0.2">
      <c r="B102" s="113" t="s">
        <v>479</v>
      </c>
      <c r="C102" s="108" t="s">
        <v>44</v>
      </c>
      <c r="D102" s="109" t="s">
        <v>40</v>
      </c>
      <c r="E102" s="110">
        <v>220</v>
      </c>
      <c r="F102" s="111"/>
      <c r="G102" s="195">
        <f t="shared" si="1"/>
        <v>0</v>
      </c>
      <c r="J102" s="20"/>
    </row>
    <row r="103" spans="2:11" x14ac:dyDescent="0.2">
      <c r="B103" s="113"/>
      <c r="C103" s="108"/>
      <c r="D103" s="109"/>
      <c r="E103" s="227"/>
      <c r="F103" s="115"/>
      <c r="G103" s="195"/>
      <c r="J103" s="1"/>
    </row>
    <row r="104" spans="2:11" x14ac:dyDescent="0.2">
      <c r="B104" s="201" t="s">
        <v>248</v>
      </c>
      <c r="C104" s="138" t="s">
        <v>45</v>
      </c>
      <c r="D104" s="109"/>
      <c r="E104" s="227"/>
      <c r="F104" s="115"/>
      <c r="G104" s="195"/>
      <c r="I104" s="16"/>
      <c r="J104" s="16"/>
    </row>
    <row r="105" spans="2:11" ht="28" x14ac:dyDescent="0.2">
      <c r="B105" s="113" t="s">
        <v>249</v>
      </c>
      <c r="C105" s="108" t="s">
        <v>226</v>
      </c>
      <c r="D105" s="109"/>
      <c r="E105" s="227"/>
      <c r="F105" s="115"/>
      <c r="G105" s="195"/>
      <c r="J105" s="1"/>
      <c r="K105" s="19"/>
    </row>
    <row r="106" spans="2:11" ht="28" x14ac:dyDescent="0.2">
      <c r="B106" s="113" t="s">
        <v>250</v>
      </c>
      <c r="C106" s="108" t="s">
        <v>480</v>
      </c>
      <c r="D106" s="109" t="s">
        <v>28</v>
      </c>
      <c r="E106" s="110">
        <v>60</v>
      </c>
      <c r="F106" s="111"/>
      <c r="G106" s="195">
        <f t="shared" si="1"/>
        <v>0</v>
      </c>
      <c r="J106" s="1"/>
    </row>
    <row r="107" spans="2:11" ht="28" x14ac:dyDescent="0.2">
      <c r="B107" s="113" t="s">
        <v>251</v>
      </c>
      <c r="C107" s="108" t="s">
        <v>351</v>
      </c>
      <c r="D107" s="109" t="s">
        <v>28</v>
      </c>
      <c r="E107" s="110">
        <v>210</v>
      </c>
      <c r="F107" s="111"/>
      <c r="G107" s="195">
        <f t="shared" si="1"/>
        <v>0</v>
      </c>
      <c r="J107" s="1"/>
    </row>
    <row r="108" spans="2:11" ht="17" thickBot="1" x14ac:dyDescent="0.25">
      <c r="B108" s="113"/>
      <c r="C108" s="108"/>
      <c r="D108" s="109"/>
      <c r="E108" s="110"/>
      <c r="F108" s="115"/>
      <c r="G108" s="195"/>
      <c r="K108" s="20"/>
    </row>
    <row r="109" spans="2:11" s="7" customFormat="1" ht="19" thickBot="1" x14ac:dyDescent="0.25">
      <c r="B109" s="311" t="s">
        <v>569</v>
      </c>
      <c r="C109" s="312" t="s">
        <v>47</v>
      </c>
      <c r="D109" s="312"/>
      <c r="E109" s="312"/>
      <c r="F109" s="313"/>
      <c r="G109" s="123">
        <f>SUM(G21:G108)</f>
        <v>0</v>
      </c>
      <c r="J109" s="8"/>
    </row>
    <row r="110" spans="2:11" s="7" customFormat="1" ht="19" thickBot="1" x14ac:dyDescent="0.25">
      <c r="B110" s="318"/>
      <c r="C110" s="317"/>
      <c r="D110" s="317"/>
      <c r="E110" s="317"/>
      <c r="F110" s="317"/>
      <c r="G110" s="319"/>
      <c r="J110" s="8"/>
    </row>
    <row r="111" spans="2:11" ht="17" thickBot="1" x14ac:dyDescent="0.25">
      <c r="B111" s="143" t="s">
        <v>48</v>
      </c>
      <c r="C111" s="314" t="s">
        <v>451</v>
      </c>
      <c r="D111" s="315"/>
      <c r="E111" s="315"/>
      <c r="F111" s="315"/>
      <c r="G111" s="316">
        <f>ROUND(E111*F111,0)</f>
        <v>0</v>
      </c>
    </row>
    <row r="112" spans="2:11" x14ac:dyDescent="0.2">
      <c r="B112" s="217"/>
      <c r="C112" s="147"/>
      <c r="D112" s="148"/>
      <c r="E112" s="149"/>
      <c r="F112" s="150"/>
      <c r="G112" s="106"/>
    </row>
    <row r="113" spans="2:11" ht="17" x14ac:dyDescent="0.2">
      <c r="B113" s="198" t="s">
        <v>49</v>
      </c>
      <c r="C113" s="126" t="s">
        <v>228</v>
      </c>
      <c r="D113" s="151"/>
      <c r="E113" s="152"/>
      <c r="F113" s="153"/>
      <c r="G113" s="218"/>
      <c r="J113" s="15"/>
    </row>
    <row r="114" spans="2:11" x14ac:dyDescent="0.2">
      <c r="B114" s="201" t="s">
        <v>50</v>
      </c>
      <c r="C114" s="139" t="s">
        <v>102</v>
      </c>
      <c r="D114" s="109"/>
      <c r="E114" s="154"/>
      <c r="F114" s="115"/>
      <c r="G114" s="112"/>
      <c r="J114" s="15"/>
    </row>
    <row r="115" spans="2:11" ht="28" x14ac:dyDescent="0.2">
      <c r="B115" s="113" t="s">
        <v>232</v>
      </c>
      <c r="C115" s="108" t="s">
        <v>352</v>
      </c>
      <c r="D115" s="109"/>
      <c r="E115" s="154"/>
      <c r="F115" s="115"/>
      <c r="G115" s="112"/>
      <c r="J115" s="15"/>
    </row>
    <row r="116" spans="2:11" ht="56" x14ac:dyDescent="0.2">
      <c r="B116" s="156" t="s">
        <v>233</v>
      </c>
      <c r="C116" s="228" t="s">
        <v>353</v>
      </c>
      <c r="D116" s="109" t="s">
        <v>27</v>
      </c>
      <c r="E116" s="155">
        <v>1</v>
      </c>
      <c r="F116" s="111"/>
      <c r="G116" s="112">
        <f>F116*E116</f>
        <v>0</v>
      </c>
    </row>
    <row r="117" spans="2:11" x14ac:dyDescent="0.2">
      <c r="B117" s="113"/>
      <c r="C117" s="108"/>
      <c r="D117" s="109"/>
      <c r="E117" s="154"/>
      <c r="F117" s="115"/>
      <c r="G117" s="112"/>
    </row>
    <row r="118" spans="2:11" x14ac:dyDescent="0.2">
      <c r="B118" s="201" t="s">
        <v>229</v>
      </c>
      <c r="C118" s="138" t="s">
        <v>230</v>
      </c>
      <c r="D118" s="109"/>
      <c r="E118" s="154"/>
      <c r="F118" s="115"/>
      <c r="G118" s="112"/>
    </row>
    <row r="119" spans="2:11" x14ac:dyDescent="0.2">
      <c r="B119" s="113" t="s">
        <v>231</v>
      </c>
      <c r="C119" s="108" t="s">
        <v>103</v>
      </c>
      <c r="D119" s="109"/>
      <c r="E119" s="110"/>
      <c r="F119" s="115"/>
      <c r="G119" s="112"/>
      <c r="J119" s="14"/>
      <c r="K119" s="17"/>
    </row>
    <row r="120" spans="2:11" ht="42" x14ac:dyDescent="0.2">
      <c r="B120" s="113" t="s">
        <v>234</v>
      </c>
      <c r="C120" s="108" t="s">
        <v>105</v>
      </c>
      <c r="D120" s="109" t="s">
        <v>28</v>
      </c>
      <c r="E120" s="155">
        <v>965</v>
      </c>
      <c r="F120" s="111"/>
      <c r="G120" s="112">
        <f t="shared" ref="G120:G127" si="2">F120*E120</f>
        <v>0</v>
      </c>
      <c r="I120" s="10"/>
      <c r="J120" s="14"/>
      <c r="K120" s="17"/>
    </row>
    <row r="121" spans="2:11" x14ac:dyDescent="0.2">
      <c r="B121" s="113"/>
      <c r="C121" s="108"/>
      <c r="D121" s="109"/>
      <c r="E121" s="110"/>
      <c r="F121" s="115"/>
      <c r="G121" s="112"/>
      <c r="J121" s="14"/>
      <c r="K121" s="17"/>
    </row>
    <row r="122" spans="2:11" ht="17" x14ac:dyDescent="0.2">
      <c r="B122" s="198" t="s">
        <v>51</v>
      </c>
      <c r="C122" s="126" t="s">
        <v>104</v>
      </c>
      <c r="D122" s="151"/>
      <c r="E122" s="110"/>
      <c r="F122" s="115"/>
      <c r="G122" s="112"/>
    </row>
    <row r="123" spans="2:11" x14ac:dyDescent="0.2">
      <c r="B123" s="201" t="s">
        <v>215</v>
      </c>
      <c r="C123" s="117" t="s">
        <v>198</v>
      </c>
      <c r="D123" s="151"/>
      <c r="E123" s="110"/>
      <c r="F123" s="115"/>
      <c r="G123" s="112"/>
    </row>
    <row r="124" spans="2:11" ht="42" x14ac:dyDescent="0.2">
      <c r="B124" s="113"/>
      <c r="C124" s="114" t="s">
        <v>235</v>
      </c>
      <c r="D124" s="109" t="s">
        <v>28</v>
      </c>
      <c r="E124" s="128">
        <v>368</v>
      </c>
      <c r="F124" s="111"/>
      <c r="G124" s="112">
        <f t="shared" si="2"/>
        <v>0</v>
      </c>
      <c r="I124" s="10"/>
      <c r="K124" s="20"/>
    </row>
    <row r="125" spans="2:11" x14ac:dyDescent="0.2">
      <c r="B125" s="113"/>
      <c r="C125" s="114"/>
      <c r="D125" s="109"/>
      <c r="E125" s="110"/>
      <c r="F125" s="115"/>
      <c r="G125" s="112"/>
      <c r="I125" s="10"/>
      <c r="K125" s="20"/>
    </row>
    <row r="126" spans="2:11" x14ac:dyDescent="0.2">
      <c r="B126" s="201" t="s">
        <v>216</v>
      </c>
      <c r="C126" s="117" t="s">
        <v>196</v>
      </c>
      <c r="D126" s="109"/>
      <c r="E126" s="110"/>
      <c r="F126" s="115"/>
      <c r="G126" s="112"/>
      <c r="I126" s="10"/>
      <c r="K126" s="20"/>
    </row>
    <row r="127" spans="2:11" ht="42" x14ac:dyDescent="0.2">
      <c r="B127" s="113"/>
      <c r="C127" s="114" t="s">
        <v>197</v>
      </c>
      <c r="D127" s="109" t="s">
        <v>28</v>
      </c>
      <c r="E127" s="128">
        <v>70</v>
      </c>
      <c r="F127" s="111"/>
      <c r="G127" s="112">
        <f t="shared" si="2"/>
        <v>0</v>
      </c>
      <c r="I127" s="10"/>
      <c r="K127" s="20"/>
    </row>
    <row r="128" spans="2:11" ht="17" thickBot="1" x14ac:dyDescent="0.25">
      <c r="B128" s="201"/>
      <c r="C128" s="114"/>
      <c r="D128" s="55"/>
      <c r="E128" s="154"/>
      <c r="F128" s="115"/>
      <c r="G128" s="112"/>
    </row>
    <row r="129" spans="2:10" s="7" customFormat="1" ht="19" thickBot="1" x14ac:dyDescent="0.25">
      <c r="B129" s="311" t="s">
        <v>582</v>
      </c>
      <c r="C129" s="312" t="s">
        <v>52</v>
      </c>
      <c r="D129" s="312"/>
      <c r="E129" s="312"/>
      <c r="F129" s="313"/>
      <c r="G129" s="123">
        <f>SUM(G112:G128)</f>
        <v>0</v>
      </c>
      <c r="J129" s="8"/>
    </row>
    <row r="130" spans="2:10" s="7" customFormat="1" ht="19" thickBot="1" x14ac:dyDescent="0.25">
      <c r="B130" s="318"/>
      <c r="C130" s="317"/>
      <c r="D130" s="317"/>
      <c r="E130" s="317"/>
      <c r="F130" s="317"/>
      <c r="G130" s="319"/>
      <c r="J130" s="8"/>
    </row>
    <row r="131" spans="2:10" ht="17" thickBot="1" x14ac:dyDescent="0.25">
      <c r="B131" s="143" t="s">
        <v>53</v>
      </c>
      <c r="C131" s="314" t="s">
        <v>54</v>
      </c>
      <c r="D131" s="315"/>
      <c r="E131" s="315"/>
      <c r="F131" s="315"/>
      <c r="G131" s="316">
        <f>ROUND(E131*F131,0)</f>
        <v>0</v>
      </c>
    </row>
    <row r="132" spans="2:10" s="3" customFormat="1" ht="21" x14ac:dyDescent="0.2">
      <c r="B132" s="203"/>
      <c r="C132" s="204"/>
      <c r="D132" s="148"/>
      <c r="E132" s="205"/>
      <c r="F132" s="150"/>
      <c r="G132" s="106"/>
      <c r="J132" s="4"/>
    </row>
    <row r="133" spans="2:10" s="3" customFormat="1" ht="21" x14ac:dyDescent="0.2">
      <c r="B133" s="198" t="s">
        <v>217</v>
      </c>
      <c r="C133" s="126" t="s">
        <v>107</v>
      </c>
      <c r="D133" s="109"/>
      <c r="E133" s="110"/>
      <c r="F133" s="115"/>
      <c r="G133" s="112"/>
      <c r="J133" s="4"/>
    </row>
    <row r="134" spans="2:10" s="3" customFormat="1" ht="42" x14ac:dyDescent="0.2">
      <c r="B134" s="113"/>
      <c r="C134" s="108" t="s">
        <v>194</v>
      </c>
      <c r="D134" s="109"/>
      <c r="E134" s="110"/>
      <c r="F134" s="115"/>
      <c r="G134" s="112"/>
      <c r="J134" s="4"/>
    </row>
    <row r="135" spans="2:10" s="3" customFormat="1" ht="21" x14ac:dyDescent="0.2">
      <c r="B135" s="113" t="s">
        <v>55</v>
      </c>
      <c r="C135" s="138" t="s">
        <v>259</v>
      </c>
      <c r="D135" s="109"/>
      <c r="E135" s="110"/>
      <c r="F135" s="115"/>
      <c r="G135" s="112"/>
      <c r="I135" s="56"/>
      <c r="J135" s="4"/>
    </row>
    <row r="136" spans="2:10" s="3" customFormat="1" ht="21" x14ac:dyDescent="0.2">
      <c r="B136" s="113"/>
      <c r="C136" s="108" t="s">
        <v>508</v>
      </c>
      <c r="D136" s="109"/>
      <c r="E136" s="110"/>
      <c r="F136" s="115"/>
      <c r="G136" s="112"/>
      <c r="J136" s="4"/>
    </row>
    <row r="137" spans="2:10" s="3" customFormat="1" ht="21" x14ac:dyDescent="0.2">
      <c r="B137" s="113"/>
      <c r="C137" s="108" t="s">
        <v>314</v>
      </c>
      <c r="D137" s="109" t="s">
        <v>46</v>
      </c>
      <c r="E137" s="110">
        <v>11</v>
      </c>
      <c r="F137" s="111"/>
      <c r="G137" s="112">
        <f>F137*E137</f>
        <v>0</v>
      </c>
      <c r="J137" s="4"/>
    </row>
    <row r="138" spans="2:10" s="3" customFormat="1" ht="21" x14ac:dyDescent="0.2">
      <c r="B138" s="113"/>
      <c r="C138" s="108" t="s">
        <v>315</v>
      </c>
      <c r="D138" s="109" t="s">
        <v>46</v>
      </c>
      <c r="E138" s="110">
        <v>1</v>
      </c>
      <c r="F138" s="111"/>
      <c r="G138" s="112">
        <f t="shared" ref="G138:G191" si="3">F138*E138</f>
        <v>0</v>
      </c>
      <c r="J138" s="4"/>
    </row>
    <row r="139" spans="2:10" s="3" customFormat="1" ht="21" x14ac:dyDescent="0.2">
      <c r="B139" s="113"/>
      <c r="C139" s="138"/>
      <c r="D139" s="109"/>
      <c r="E139" s="110"/>
      <c r="F139" s="115"/>
      <c r="G139" s="112"/>
      <c r="J139" s="4"/>
    </row>
    <row r="140" spans="2:10" s="3" customFormat="1" ht="21" x14ac:dyDescent="0.2">
      <c r="B140" s="113" t="s">
        <v>487</v>
      </c>
      <c r="C140" s="108" t="s">
        <v>277</v>
      </c>
      <c r="D140" s="109"/>
      <c r="E140" s="110"/>
      <c r="F140" s="115"/>
      <c r="G140" s="112"/>
      <c r="J140" s="4"/>
    </row>
    <row r="141" spans="2:10" s="3" customFormat="1" ht="21" x14ac:dyDescent="0.2">
      <c r="B141" s="113"/>
      <c r="C141" s="108" t="s">
        <v>311</v>
      </c>
      <c r="D141" s="109" t="s">
        <v>46</v>
      </c>
      <c r="E141" s="110">
        <v>5</v>
      </c>
      <c r="F141" s="111"/>
      <c r="G141" s="112">
        <f t="shared" si="3"/>
        <v>0</v>
      </c>
      <c r="J141" s="4"/>
    </row>
    <row r="142" spans="2:10" s="3" customFormat="1" ht="21" x14ac:dyDescent="0.2">
      <c r="B142" s="113"/>
      <c r="C142" s="138"/>
      <c r="D142" s="109"/>
      <c r="E142" s="110"/>
      <c r="F142" s="115"/>
      <c r="G142" s="112"/>
      <c r="J142" s="4"/>
    </row>
    <row r="143" spans="2:10" s="3" customFormat="1" ht="21" x14ac:dyDescent="0.2">
      <c r="B143" s="113" t="s">
        <v>505</v>
      </c>
      <c r="C143" s="108" t="s">
        <v>305</v>
      </c>
      <c r="D143" s="109"/>
      <c r="E143" s="110"/>
      <c r="F143" s="115"/>
      <c r="G143" s="112"/>
      <c r="J143" s="4"/>
    </row>
    <row r="144" spans="2:10" s="3" customFormat="1" ht="21" x14ac:dyDescent="0.2">
      <c r="B144" s="113"/>
      <c r="C144" s="108" t="s">
        <v>306</v>
      </c>
      <c r="D144" s="109" t="s">
        <v>46</v>
      </c>
      <c r="E144" s="110">
        <v>7</v>
      </c>
      <c r="F144" s="111"/>
      <c r="G144" s="112">
        <f t="shared" si="3"/>
        <v>0</v>
      </c>
      <c r="J144" s="4"/>
    </row>
    <row r="145" spans="2:10" s="3" customFormat="1" ht="21" x14ac:dyDescent="0.2">
      <c r="B145" s="113"/>
      <c r="C145" s="108"/>
      <c r="D145" s="109"/>
      <c r="E145" s="110"/>
      <c r="F145" s="115"/>
      <c r="G145" s="112"/>
      <c r="J145" s="4"/>
    </row>
    <row r="146" spans="2:10" s="3" customFormat="1" ht="21" x14ac:dyDescent="0.2">
      <c r="B146" s="113" t="s">
        <v>506</v>
      </c>
      <c r="C146" s="108" t="s">
        <v>307</v>
      </c>
      <c r="D146" s="109"/>
      <c r="E146" s="110"/>
      <c r="F146" s="115"/>
      <c r="G146" s="112"/>
      <c r="J146" s="4"/>
    </row>
    <row r="147" spans="2:10" s="3" customFormat="1" ht="21" x14ac:dyDescent="0.2">
      <c r="B147" s="113"/>
      <c r="C147" s="108" t="s">
        <v>308</v>
      </c>
      <c r="D147" s="109" t="s">
        <v>46</v>
      </c>
      <c r="E147" s="110">
        <v>1</v>
      </c>
      <c r="F147" s="111"/>
      <c r="G147" s="112">
        <f t="shared" si="3"/>
        <v>0</v>
      </c>
      <c r="J147" s="4"/>
    </row>
    <row r="148" spans="2:10" s="3" customFormat="1" ht="21" x14ac:dyDescent="0.2">
      <c r="B148" s="113"/>
      <c r="C148" s="108"/>
      <c r="D148" s="109"/>
      <c r="E148" s="110"/>
      <c r="F148" s="115"/>
      <c r="G148" s="112"/>
      <c r="J148" s="4"/>
    </row>
    <row r="149" spans="2:10" s="3" customFormat="1" ht="21" x14ac:dyDescent="0.2">
      <c r="B149" s="113" t="s">
        <v>507</v>
      </c>
      <c r="C149" s="108" t="s">
        <v>309</v>
      </c>
      <c r="D149" s="109"/>
      <c r="E149" s="110"/>
      <c r="F149" s="115"/>
      <c r="G149" s="112"/>
      <c r="J149" s="4"/>
    </row>
    <row r="150" spans="2:10" s="3" customFormat="1" ht="21" x14ac:dyDescent="0.2">
      <c r="B150" s="113"/>
      <c r="C150" s="108" t="s">
        <v>310</v>
      </c>
      <c r="D150" s="109" t="s">
        <v>46</v>
      </c>
      <c r="E150" s="110">
        <v>1</v>
      </c>
      <c r="F150" s="111"/>
      <c r="G150" s="112">
        <f t="shared" si="3"/>
        <v>0</v>
      </c>
      <c r="J150" s="4"/>
    </row>
    <row r="151" spans="2:10" s="3" customFormat="1" ht="21" x14ac:dyDescent="0.2">
      <c r="B151" s="113"/>
      <c r="C151" s="138"/>
      <c r="D151" s="109"/>
      <c r="E151" s="110"/>
      <c r="F151" s="115"/>
      <c r="G151" s="112"/>
      <c r="J151" s="4"/>
    </row>
    <row r="152" spans="2:10" ht="17" x14ac:dyDescent="0.2">
      <c r="B152" s="198" t="s">
        <v>373</v>
      </c>
      <c r="C152" s="126" t="s">
        <v>275</v>
      </c>
      <c r="D152" s="109"/>
      <c r="E152" s="110"/>
      <c r="F152" s="115"/>
      <c r="G152" s="112"/>
      <c r="I152" s="29"/>
    </row>
    <row r="153" spans="2:10" x14ac:dyDescent="0.2">
      <c r="B153" s="201" t="s">
        <v>375</v>
      </c>
      <c r="C153" s="138" t="s">
        <v>454</v>
      </c>
      <c r="D153" s="109"/>
      <c r="E153" s="110"/>
      <c r="F153" s="115"/>
      <c r="G153" s="112"/>
    </row>
    <row r="154" spans="2:10" x14ac:dyDescent="0.2">
      <c r="B154" s="113" t="s">
        <v>455</v>
      </c>
      <c r="C154" s="108" t="s">
        <v>304</v>
      </c>
      <c r="D154" s="109"/>
      <c r="E154" s="110"/>
      <c r="F154" s="115"/>
      <c r="G154" s="112"/>
    </row>
    <row r="155" spans="2:10" x14ac:dyDescent="0.2">
      <c r="B155" s="201"/>
      <c r="C155" s="108" t="s">
        <v>301</v>
      </c>
      <c r="D155" s="109" t="s">
        <v>46</v>
      </c>
      <c r="E155" s="110">
        <v>1</v>
      </c>
      <c r="F155" s="111"/>
      <c r="G155" s="112">
        <f t="shared" si="3"/>
        <v>0</v>
      </c>
    </row>
    <row r="156" spans="2:10" x14ac:dyDescent="0.2">
      <c r="B156" s="201"/>
      <c r="C156" s="108"/>
      <c r="D156" s="109"/>
      <c r="E156" s="110"/>
      <c r="F156" s="115"/>
      <c r="G156" s="112"/>
    </row>
    <row r="157" spans="2:10" x14ac:dyDescent="0.2">
      <c r="B157" s="113" t="s">
        <v>458</v>
      </c>
      <c r="C157" s="108" t="s">
        <v>312</v>
      </c>
      <c r="D157" s="109"/>
      <c r="E157" s="110"/>
      <c r="F157" s="115"/>
      <c r="G157" s="112"/>
    </row>
    <row r="158" spans="2:10" x14ac:dyDescent="0.2">
      <c r="B158" s="201"/>
      <c r="C158" s="108" t="s">
        <v>313</v>
      </c>
      <c r="D158" s="109" t="s">
        <v>46</v>
      </c>
      <c r="E158" s="110">
        <v>2</v>
      </c>
      <c r="F158" s="111"/>
      <c r="G158" s="112">
        <f t="shared" si="3"/>
        <v>0</v>
      </c>
    </row>
    <row r="159" spans="2:10" x14ac:dyDescent="0.2">
      <c r="B159" s="201"/>
      <c r="C159" s="108"/>
      <c r="D159" s="109"/>
      <c r="E159" s="110"/>
      <c r="F159" s="115"/>
      <c r="G159" s="112"/>
    </row>
    <row r="160" spans="2:10" x14ac:dyDescent="0.2">
      <c r="B160" s="113" t="s">
        <v>509</v>
      </c>
      <c r="C160" s="108" t="s">
        <v>302</v>
      </c>
      <c r="D160" s="109"/>
      <c r="E160" s="110"/>
      <c r="F160" s="115"/>
      <c r="G160" s="112"/>
    </row>
    <row r="161" spans="2:10" x14ac:dyDescent="0.2">
      <c r="B161" s="199"/>
      <c r="C161" s="108" t="s">
        <v>303</v>
      </c>
      <c r="D161" s="109" t="s">
        <v>46</v>
      </c>
      <c r="E161" s="110">
        <v>2</v>
      </c>
      <c r="F161" s="111"/>
      <c r="G161" s="112">
        <f t="shared" si="3"/>
        <v>0</v>
      </c>
    </row>
    <row r="162" spans="2:10" x14ac:dyDescent="0.2">
      <c r="B162" s="199"/>
      <c r="C162" s="108"/>
      <c r="D162" s="109"/>
      <c r="E162" s="110"/>
      <c r="F162" s="115"/>
      <c r="G162" s="112"/>
    </row>
    <row r="163" spans="2:10" x14ac:dyDescent="0.2">
      <c r="B163" s="201" t="s">
        <v>257</v>
      </c>
      <c r="C163" s="138" t="s">
        <v>256</v>
      </c>
      <c r="D163" s="109"/>
      <c r="E163" s="110"/>
      <c r="F163" s="115"/>
      <c r="G163" s="112"/>
    </row>
    <row r="164" spans="2:10" x14ac:dyDescent="0.2">
      <c r="B164" s="156" t="s">
        <v>510</v>
      </c>
      <c r="C164" s="156" t="s">
        <v>258</v>
      </c>
      <c r="D164" s="109"/>
      <c r="E164" s="110"/>
      <c r="F164" s="115"/>
      <c r="G164" s="112"/>
      <c r="I164" s="23"/>
    </row>
    <row r="165" spans="2:10" x14ac:dyDescent="0.2">
      <c r="B165" s="201"/>
      <c r="C165" s="108" t="s">
        <v>295</v>
      </c>
      <c r="D165" s="109" t="s">
        <v>46</v>
      </c>
      <c r="E165" s="110">
        <v>12</v>
      </c>
      <c r="F165" s="111"/>
      <c r="G165" s="112">
        <f t="shared" si="3"/>
        <v>0</v>
      </c>
    </row>
    <row r="166" spans="2:10" x14ac:dyDescent="0.2">
      <c r="B166" s="201"/>
      <c r="C166" s="108" t="s">
        <v>296</v>
      </c>
      <c r="D166" s="109" t="s">
        <v>46</v>
      </c>
      <c r="E166" s="110">
        <v>5</v>
      </c>
      <c r="F166" s="111"/>
      <c r="G166" s="112">
        <f t="shared" si="3"/>
        <v>0</v>
      </c>
    </row>
    <row r="167" spans="2:10" x14ac:dyDescent="0.2">
      <c r="B167" s="113"/>
      <c r="C167" s="108" t="s">
        <v>297</v>
      </c>
      <c r="D167" s="109" t="s">
        <v>46</v>
      </c>
      <c r="E167" s="110">
        <v>1</v>
      </c>
      <c r="F167" s="111"/>
      <c r="G167" s="112">
        <f t="shared" si="3"/>
        <v>0</v>
      </c>
      <c r="J167" s="1"/>
    </row>
    <row r="168" spans="2:10" x14ac:dyDescent="0.2">
      <c r="B168" s="113"/>
      <c r="C168" s="108" t="s">
        <v>298</v>
      </c>
      <c r="D168" s="109" t="s">
        <v>46</v>
      </c>
      <c r="E168" s="110">
        <v>2</v>
      </c>
      <c r="F168" s="111"/>
      <c r="G168" s="112">
        <f t="shared" si="3"/>
        <v>0</v>
      </c>
      <c r="J168" s="1"/>
    </row>
    <row r="169" spans="2:10" x14ac:dyDescent="0.2">
      <c r="B169" s="113"/>
      <c r="C169" s="108" t="s">
        <v>299</v>
      </c>
      <c r="D169" s="109" t="s">
        <v>46</v>
      </c>
      <c r="E169" s="110">
        <v>5</v>
      </c>
      <c r="F169" s="111"/>
      <c r="G169" s="112">
        <f t="shared" si="3"/>
        <v>0</v>
      </c>
      <c r="J169" s="1"/>
    </row>
    <row r="170" spans="2:10" x14ac:dyDescent="0.2">
      <c r="B170" s="113"/>
      <c r="C170" s="108"/>
      <c r="D170" s="109"/>
      <c r="E170" s="110"/>
      <c r="F170" s="115"/>
      <c r="G170" s="112"/>
      <c r="J170" s="1"/>
    </row>
    <row r="171" spans="2:10" x14ac:dyDescent="0.2">
      <c r="B171" s="156" t="s">
        <v>511</v>
      </c>
      <c r="C171" s="108" t="s">
        <v>274</v>
      </c>
      <c r="D171" s="109"/>
      <c r="E171" s="110"/>
      <c r="F171" s="115"/>
      <c r="G171" s="112"/>
      <c r="J171" s="1"/>
    </row>
    <row r="172" spans="2:10" x14ac:dyDescent="0.2">
      <c r="B172" s="113"/>
      <c r="C172" s="108" t="s">
        <v>300</v>
      </c>
      <c r="D172" s="109" t="s">
        <v>46</v>
      </c>
      <c r="E172" s="110">
        <v>2</v>
      </c>
      <c r="F172" s="111"/>
      <c r="G172" s="112">
        <f t="shared" si="3"/>
        <v>0</v>
      </c>
      <c r="J172" s="1"/>
    </row>
    <row r="173" spans="2:10" x14ac:dyDescent="0.2">
      <c r="B173" s="113"/>
      <c r="C173" s="108"/>
      <c r="D173" s="109"/>
      <c r="E173" s="110"/>
      <c r="F173" s="115"/>
      <c r="G173" s="112"/>
      <c r="J173" s="1"/>
    </row>
    <row r="174" spans="2:10" ht="17" x14ac:dyDescent="0.2">
      <c r="B174" s="198" t="s">
        <v>378</v>
      </c>
      <c r="C174" s="126" t="s">
        <v>56</v>
      </c>
      <c r="D174" s="109"/>
      <c r="E174" s="110"/>
      <c r="F174" s="115"/>
      <c r="G174" s="112"/>
    </row>
    <row r="175" spans="2:10" x14ac:dyDescent="0.2">
      <c r="B175" s="201" t="s">
        <v>380</v>
      </c>
      <c r="C175" s="138" t="s">
        <v>57</v>
      </c>
      <c r="D175" s="109"/>
      <c r="E175" s="110"/>
      <c r="F175" s="115"/>
      <c r="G175" s="112"/>
    </row>
    <row r="176" spans="2:10" ht="28" x14ac:dyDescent="0.2">
      <c r="B176" s="113" t="s">
        <v>382</v>
      </c>
      <c r="C176" s="114" t="s">
        <v>195</v>
      </c>
      <c r="D176" s="55"/>
      <c r="E176" s="110"/>
      <c r="F176" s="115"/>
      <c r="G176" s="112"/>
    </row>
    <row r="177" spans="2:12" ht="42" x14ac:dyDescent="0.2">
      <c r="B177" s="113"/>
      <c r="C177" s="108" t="s">
        <v>58</v>
      </c>
      <c r="D177" s="109" t="s">
        <v>28</v>
      </c>
      <c r="E177" s="128">
        <v>1250</v>
      </c>
      <c r="F177" s="111"/>
      <c r="G177" s="112">
        <f t="shared" si="3"/>
        <v>0</v>
      </c>
      <c r="J177" s="1"/>
    </row>
    <row r="178" spans="2:12" x14ac:dyDescent="0.2">
      <c r="B178" s="113"/>
      <c r="C178" s="108"/>
      <c r="D178" s="109"/>
      <c r="E178" s="128"/>
      <c r="F178" s="115"/>
      <c r="G178" s="112"/>
    </row>
    <row r="179" spans="2:12" x14ac:dyDescent="0.2">
      <c r="B179" s="113"/>
      <c r="C179" s="114"/>
      <c r="D179" s="109"/>
      <c r="E179" s="128"/>
      <c r="F179" s="115"/>
      <c r="G179" s="112"/>
    </row>
    <row r="180" spans="2:12" ht="28" x14ac:dyDescent="0.2">
      <c r="B180" s="113" t="s">
        <v>490</v>
      </c>
      <c r="C180" s="114" t="s">
        <v>236</v>
      </c>
      <c r="D180" s="109"/>
      <c r="E180" s="128"/>
      <c r="F180" s="115"/>
      <c r="G180" s="112"/>
    </row>
    <row r="181" spans="2:12" ht="28" x14ac:dyDescent="0.2">
      <c r="B181" s="113"/>
      <c r="C181" s="114" t="s">
        <v>60</v>
      </c>
      <c r="D181" s="109" t="s">
        <v>28</v>
      </c>
      <c r="E181" s="128">
        <v>420</v>
      </c>
      <c r="F181" s="111"/>
      <c r="G181" s="112">
        <f t="shared" si="3"/>
        <v>0</v>
      </c>
      <c r="I181" s="10"/>
    </row>
    <row r="182" spans="2:12" x14ac:dyDescent="0.2">
      <c r="B182" s="113"/>
      <c r="C182" s="114"/>
      <c r="D182" s="109"/>
      <c r="E182" s="128"/>
      <c r="F182" s="115"/>
      <c r="G182" s="112"/>
      <c r="I182" s="10"/>
    </row>
    <row r="183" spans="2:12" ht="28" x14ac:dyDescent="0.2">
      <c r="B183" s="113" t="s">
        <v>491</v>
      </c>
      <c r="C183" s="114" t="s">
        <v>238</v>
      </c>
      <c r="D183" s="157"/>
      <c r="E183" s="128"/>
      <c r="F183" s="115"/>
      <c r="G183" s="112"/>
      <c r="I183" s="10"/>
    </row>
    <row r="184" spans="2:12" ht="56" x14ac:dyDescent="0.2">
      <c r="B184" s="113"/>
      <c r="C184" s="114" t="s">
        <v>237</v>
      </c>
      <c r="D184" s="157" t="s">
        <v>28</v>
      </c>
      <c r="E184" s="128">
        <v>125</v>
      </c>
      <c r="F184" s="111"/>
      <c r="G184" s="112">
        <f t="shared" si="3"/>
        <v>0</v>
      </c>
      <c r="I184" s="10"/>
      <c r="J184" s="15"/>
    </row>
    <row r="185" spans="2:12" x14ac:dyDescent="0.2">
      <c r="B185" s="113"/>
      <c r="C185" s="108"/>
      <c r="D185" s="109"/>
      <c r="E185" s="128"/>
      <c r="F185" s="115"/>
      <c r="G185" s="112"/>
    </row>
    <row r="186" spans="2:12" x14ac:dyDescent="0.2">
      <c r="B186" s="201" t="s">
        <v>391</v>
      </c>
      <c r="C186" s="138" t="s">
        <v>59</v>
      </c>
      <c r="D186" s="109"/>
      <c r="E186" s="110"/>
      <c r="F186" s="115"/>
      <c r="G186" s="112"/>
      <c r="J186" s="28"/>
      <c r="K186" s="23"/>
    </row>
    <row r="187" spans="2:12" ht="42" x14ac:dyDescent="0.2">
      <c r="B187" s="113" t="s">
        <v>392</v>
      </c>
      <c r="C187" s="108" t="s">
        <v>108</v>
      </c>
      <c r="D187" s="109"/>
      <c r="E187" s="110"/>
      <c r="F187" s="115"/>
      <c r="G187" s="112"/>
      <c r="K187" s="20"/>
    </row>
    <row r="188" spans="2:12" ht="28" x14ac:dyDescent="0.2">
      <c r="B188" s="113"/>
      <c r="C188" s="108" t="s">
        <v>60</v>
      </c>
      <c r="D188" s="109" t="s">
        <v>28</v>
      </c>
      <c r="E188" s="128">
        <v>480</v>
      </c>
      <c r="F188" s="111"/>
      <c r="G188" s="112">
        <f t="shared" si="3"/>
        <v>0</v>
      </c>
      <c r="I188" s="45"/>
      <c r="J188" s="1"/>
      <c r="K188" s="45"/>
      <c r="L188" s="45"/>
    </row>
    <row r="189" spans="2:12" x14ac:dyDescent="0.2">
      <c r="B189" s="113"/>
      <c r="C189" s="108"/>
      <c r="D189" s="109"/>
      <c r="E189" s="128"/>
      <c r="F189" s="115"/>
      <c r="G189" s="112"/>
      <c r="I189" s="45"/>
      <c r="J189" s="1"/>
      <c r="K189" s="45"/>
      <c r="L189" s="45"/>
    </row>
    <row r="190" spans="2:12" x14ac:dyDescent="0.2">
      <c r="B190" s="113" t="s">
        <v>462</v>
      </c>
      <c r="C190" s="108" t="s">
        <v>401</v>
      </c>
      <c r="D190" s="109"/>
      <c r="E190" s="128"/>
      <c r="F190" s="115"/>
      <c r="G190" s="112"/>
      <c r="I190" s="45"/>
      <c r="J190" s="1"/>
      <c r="K190" s="45"/>
      <c r="L190" s="45"/>
    </row>
    <row r="191" spans="2:12" ht="42" x14ac:dyDescent="0.2">
      <c r="B191" s="113"/>
      <c r="C191" s="108" t="s">
        <v>402</v>
      </c>
      <c r="D191" s="109" t="s">
        <v>28</v>
      </c>
      <c r="E191" s="110">
        <v>93</v>
      </c>
      <c r="F191" s="111"/>
      <c r="G191" s="112">
        <f t="shared" si="3"/>
        <v>0</v>
      </c>
      <c r="I191" s="9"/>
    </row>
    <row r="192" spans="2:12" ht="17" thickBot="1" x14ac:dyDescent="0.25">
      <c r="B192" s="113"/>
      <c r="C192" s="108"/>
      <c r="D192" s="109"/>
      <c r="E192" s="110"/>
      <c r="F192" s="115"/>
      <c r="G192" s="112"/>
      <c r="K192" s="18"/>
    </row>
    <row r="193" spans="2:11" s="7" customFormat="1" ht="19" thickBot="1" x14ac:dyDescent="0.25">
      <c r="B193" s="311" t="s">
        <v>583</v>
      </c>
      <c r="C193" s="312" t="s">
        <v>61</v>
      </c>
      <c r="D193" s="312"/>
      <c r="E193" s="312"/>
      <c r="F193" s="313"/>
      <c r="G193" s="123">
        <f>SUM(G132:G192)</f>
        <v>0</v>
      </c>
      <c r="J193" s="8"/>
      <c r="K193" s="40"/>
    </row>
    <row r="194" spans="2:11" ht="17" thickBot="1" x14ac:dyDescent="0.25">
      <c r="B194" s="158"/>
      <c r="C194" s="159"/>
      <c r="D194" s="159"/>
      <c r="E194" s="160"/>
      <c r="F194" s="161"/>
      <c r="G194" s="162"/>
    </row>
    <row r="195" spans="2:11" ht="17" thickBot="1" x14ac:dyDescent="0.25">
      <c r="B195" s="143" t="s">
        <v>62</v>
      </c>
      <c r="C195" s="314" t="s">
        <v>63</v>
      </c>
      <c r="D195" s="315"/>
      <c r="E195" s="315"/>
      <c r="F195" s="315"/>
      <c r="G195" s="316">
        <f>ROUND(E195*F195,0)</f>
        <v>0</v>
      </c>
      <c r="K195" s="22"/>
    </row>
    <row r="196" spans="2:11" x14ac:dyDescent="0.2">
      <c r="B196" s="206"/>
      <c r="C196" s="207"/>
      <c r="D196" s="208"/>
      <c r="E196" s="209"/>
      <c r="F196" s="210"/>
      <c r="G196" s="211"/>
      <c r="K196" s="22"/>
    </row>
    <row r="197" spans="2:11" x14ac:dyDescent="0.2">
      <c r="B197" s="219" t="s">
        <v>64</v>
      </c>
      <c r="C197" s="220" t="s">
        <v>68</v>
      </c>
      <c r="D197" s="221"/>
      <c r="E197" s="222"/>
      <c r="F197" s="223"/>
      <c r="G197" s="224"/>
      <c r="K197" s="22"/>
    </row>
    <row r="198" spans="2:11" x14ac:dyDescent="0.2">
      <c r="B198" s="142" t="s">
        <v>492</v>
      </c>
      <c r="C198" s="142" t="s">
        <v>493</v>
      </c>
      <c r="D198" s="109"/>
      <c r="E198" s="110"/>
      <c r="F198" s="115"/>
      <c r="G198" s="112"/>
      <c r="K198" s="22"/>
    </row>
    <row r="199" spans="2:11" x14ac:dyDescent="0.2">
      <c r="B199" s="201" t="s">
        <v>494</v>
      </c>
      <c r="C199" s="117" t="s">
        <v>111</v>
      </c>
      <c r="D199" s="109"/>
      <c r="E199" s="167"/>
      <c r="F199" s="115"/>
      <c r="G199" s="112"/>
    </row>
    <row r="200" spans="2:11" ht="28" x14ac:dyDescent="0.2">
      <c r="B200" s="212"/>
      <c r="C200" s="114" t="s">
        <v>112</v>
      </c>
      <c r="D200" s="109"/>
      <c r="E200" s="167"/>
      <c r="F200" s="115"/>
      <c r="G200" s="112"/>
    </row>
    <row r="201" spans="2:11" x14ac:dyDescent="0.2">
      <c r="B201" s="212"/>
      <c r="C201" s="168" t="s">
        <v>110</v>
      </c>
      <c r="D201" s="109" t="s">
        <v>40</v>
      </c>
      <c r="E201" s="110">
        <v>24</v>
      </c>
      <c r="F201" s="111"/>
      <c r="G201" s="112">
        <f>F201*E201</f>
        <v>0</v>
      </c>
    </row>
    <row r="202" spans="2:11" x14ac:dyDescent="0.2">
      <c r="B202" s="212"/>
      <c r="C202" s="168" t="s">
        <v>109</v>
      </c>
      <c r="D202" s="109" t="s">
        <v>40</v>
      </c>
      <c r="E202" s="110">
        <v>13</v>
      </c>
      <c r="F202" s="111"/>
      <c r="G202" s="112">
        <f t="shared" ref="G202:G265" si="4">F202*E202</f>
        <v>0</v>
      </c>
    </row>
    <row r="203" spans="2:11" x14ac:dyDescent="0.2">
      <c r="B203" s="212"/>
      <c r="C203" s="168" t="s">
        <v>283</v>
      </c>
      <c r="D203" s="109" t="s">
        <v>40</v>
      </c>
      <c r="E203" s="110">
        <v>63</v>
      </c>
      <c r="F203" s="111"/>
      <c r="G203" s="112">
        <f t="shared" si="4"/>
        <v>0</v>
      </c>
    </row>
    <row r="204" spans="2:11" x14ac:dyDescent="0.2">
      <c r="B204" s="113"/>
      <c r="C204" s="114"/>
      <c r="D204" s="109"/>
      <c r="E204" s="110"/>
      <c r="F204" s="115"/>
      <c r="G204" s="112"/>
    </row>
    <row r="205" spans="2:11" x14ac:dyDescent="0.2">
      <c r="B205" s="135" t="s">
        <v>65</v>
      </c>
      <c r="C205" s="135" t="s">
        <v>254</v>
      </c>
      <c r="D205" s="109"/>
      <c r="E205" s="110"/>
      <c r="F205" s="115"/>
      <c r="G205" s="112"/>
    </row>
    <row r="206" spans="2:11" ht="84" x14ac:dyDescent="0.2">
      <c r="B206" s="113" t="s">
        <v>113</v>
      </c>
      <c r="C206" s="114" t="s">
        <v>595</v>
      </c>
      <c r="D206" s="109" t="s">
        <v>27</v>
      </c>
      <c r="E206" s="110">
        <v>1</v>
      </c>
      <c r="F206" s="111"/>
      <c r="G206" s="112">
        <f t="shared" ref="G206" si="5">+E206*F206</f>
        <v>0</v>
      </c>
    </row>
    <row r="207" spans="2:11" x14ac:dyDescent="0.2">
      <c r="B207" s="212"/>
      <c r="C207" s="168" t="s">
        <v>114</v>
      </c>
      <c r="D207" s="109" t="s">
        <v>40</v>
      </c>
      <c r="E207" s="110">
        <v>31.05</v>
      </c>
      <c r="F207" s="111"/>
      <c r="G207" s="112">
        <f t="shared" si="4"/>
        <v>0</v>
      </c>
    </row>
    <row r="208" spans="2:11" x14ac:dyDescent="0.2">
      <c r="B208" s="212"/>
      <c r="C208" s="168" t="s">
        <v>115</v>
      </c>
      <c r="D208" s="109" t="s">
        <v>40</v>
      </c>
      <c r="E208" s="110">
        <v>7.1</v>
      </c>
      <c r="F208" s="111"/>
      <c r="G208" s="112">
        <f t="shared" si="4"/>
        <v>0</v>
      </c>
    </row>
    <row r="209" spans="2:7" x14ac:dyDescent="0.2">
      <c r="B209" s="212"/>
      <c r="C209" s="168" t="s">
        <v>284</v>
      </c>
      <c r="D209" s="109" t="s">
        <v>40</v>
      </c>
      <c r="E209" s="110">
        <v>66.5</v>
      </c>
      <c r="F209" s="111"/>
      <c r="G209" s="112">
        <f t="shared" si="4"/>
        <v>0</v>
      </c>
    </row>
    <row r="210" spans="2:7" x14ac:dyDescent="0.2">
      <c r="B210" s="113"/>
      <c r="C210" s="114"/>
      <c r="D210" s="109"/>
      <c r="E210" s="110"/>
      <c r="F210" s="115"/>
      <c r="G210" s="112"/>
    </row>
    <row r="211" spans="2:7" x14ac:dyDescent="0.2">
      <c r="B211" s="113" t="s">
        <v>116</v>
      </c>
      <c r="C211" s="114" t="s">
        <v>117</v>
      </c>
      <c r="D211" s="109"/>
      <c r="E211" s="110"/>
      <c r="F211" s="115"/>
      <c r="G211" s="112"/>
    </row>
    <row r="212" spans="2:7" x14ac:dyDescent="0.2">
      <c r="B212" s="212"/>
      <c r="C212" s="169" t="s">
        <v>118</v>
      </c>
      <c r="D212" s="109" t="s">
        <v>40</v>
      </c>
      <c r="E212" s="110">
        <v>60</v>
      </c>
      <c r="F212" s="111"/>
      <c r="G212" s="112">
        <f t="shared" si="4"/>
        <v>0</v>
      </c>
    </row>
    <row r="213" spans="2:7" x14ac:dyDescent="0.2">
      <c r="B213" s="113"/>
      <c r="C213" s="108"/>
      <c r="D213" s="109"/>
      <c r="E213" s="110"/>
      <c r="F213" s="115"/>
      <c r="G213" s="112"/>
    </row>
    <row r="214" spans="2:7" x14ac:dyDescent="0.2">
      <c r="B214" s="135" t="s">
        <v>138</v>
      </c>
      <c r="C214" s="135" t="s">
        <v>69</v>
      </c>
      <c r="D214" s="109"/>
      <c r="E214" s="110"/>
      <c r="F214" s="115"/>
      <c r="G214" s="112"/>
    </row>
    <row r="215" spans="2:7" ht="28" x14ac:dyDescent="0.2">
      <c r="B215" s="201" t="s">
        <v>139</v>
      </c>
      <c r="C215" s="130" t="s">
        <v>253</v>
      </c>
      <c r="D215" s="109"/>
      <c r="E215" s="110"/>
      <c r="F215" s="115"/>
      <c r="G215" s="112"/>
    </row>
    <row r="216" spans="2:7" ht="112" x14ac:dyDescent="0.2">
      <c r="B216" s="113"/>
      <c r="C216" s="108" t="s">
        <v>592</v>
      </c>
      <c r="D216" s="109" t="s">
        <v>46</v>
      </c>
      <c r="E216" s="110">
        <v>6</v>
      </c>
      <c r="F216" s="111"/>
      <c r="G216" s="112">
        <f t="shared" si="4"/>
        <v>0</v>
      </c>
    </row>
    <row r="217" spans="2:7" x14ac:dyDescent="0.2">
      <c r="B217" s="113"/>
      <c r="C217" s="108"/>
      <c r="D217" s="109"/>
      <c r="E217" s="110"/>
      <c r="F217" s="115"/>
      <c r="G217" s="112"/>
    </row>
    <row r="218" spans="2:7" ht="28" x14ac:dyDescent="0.2">
      <c r="B218" s="201" t="s">
        <v>495</v>
      </c>
      <c r="C218" s="138" t="s">
        <v>242</v>
      </c>
      <c r="D218" s="109"/>
      <c r="E218" s="110"/>
      <c r="F218" s="115"/>
      <c r="G218" s="112"/>
    </row>
    <row r="219" spans="2:7" ht="140" x14ac:dyDescent="0.2">
      <c r="B219" s="113" t="s">
        <v>141</v>
      </c>
      <c r="C219" s="108" t="s">
        <v>591</v>
      </c>
      <c r="D219" s="109" t="s">
        <v>46</v>
      </c>
      <c r="E219" s="110">
        <v>5</v>
      </c>
      <c r="F219" s="111"/>
      <c r="G219" s="112">
        <f t="shared" si="4"/>
        <v>0</v>
      </c>
    </row>
    <row r="220" spans="2:7" x14ac:dyDescent="0.2">
      <c r="B220" s="113"/>
      <c r="C220" s="229"/>
      <c r="D220" s="109"/>
      <c r="E220" s="110"/>
      <c r="F220" s="115"/>
      <c r="G220" s="112"/>
    </row>
    <row r="221" spans="2:7" ht="42" x14ac:dyDescent="0.2">
      <c r="B221" s="233" t="s">
        <v>496</v>
      </c>
      <c r="C221" s="170" t="s">
        <v>119</v>
      </c>
      <c r="D221" s="109"/>
      <c r="E221" s="110"/>
      <c r="F221" s="115"/>
      <c r="G221" s="112"/>
    </row>
    <row r="222" spans="2:7" x14ac:dyDescent="0.2">
      <c r="B222" s="113"/>
      <c r="C222" s="114" t="s">
        <v>240</v>
      </c>
      <c r="D222" s="109" t="s">
        <v>46</v>
      </c>
      <c r="E222" s="110">
        <v>7</v>
      </c>
      <c r="F222" s="111"/>
      <c r="G222" s="112">
        <f t="shared" si="4"/>
        <v>0</v>
      </c>
    </row>
    <row r="223" spans="2:7" x14ac:dyDescent="0.2">
      <c r="B223" s="113"/>
      <c r="C223" s="114"/>
      <c r="D223" s="109"/>
      <c r="E223" s="110"/>
      <c r="F223" s="115"/>
      <c r="G223" s="112"/>
    </row>
    <row r="224" spans="2:7" x14ac:dyDescent="0.2">
      <c r="B224" s="201" t="s">
        <v>239</v>
      </c>
      <c r="C224" s="117" t="s">
        <v>404</v>
      </c>
      <c r="D224" s="109"/>
      <c r="E224" s="110"/>
      <c r="F224" s="115"/>
      <c r="G224" s="112"/>
    </row>
    <row r="225" spans="2:7" ht="56" x14ac:dyDescent="0.2">
      <c r="B225" s="113"/>
      <c r="C225" s="114" t="s">
        <v>405</v>
      </c>
      <c r="D225" s="109" t="s">
        <v>46</v>
      </c>
      <c r="E225" s="110">
        <v>1</v>
      </c>
      <c r="F225" s="111"/>
      <c r="G225" s="112">
        <f t="shared" si="4"/>
        <v>0</v>
      </c>
    </row>
    <row r="226" spans="2:7" x14ac:dyDescent="0.2">
      <c r="B226" s="113"/>
      <c r="C226" s="114"/>
      <c r="D226" s="109"/>
      <c r="E226" s="110"/>
      <c r="F226" s="115"/>
      <c r="G226" s="112"/>
    </row>
    <row r="227" spans="2:7" x14ac:dyDescent="0.2">
      <c r="B227" s="201" t="s">
        <v>403</v>
      </c>
      <c r="C227" s="117" t="s">
        <v>241</v>
      </c>
      <c r="D227" s="109"/>
      <c r="E227" s="110"/>
      <c r="F227" s="115"/>
      <c r="G227" s="112"/>
    </row>
    <row r="228" spans="2:7" x14ac:dyDescent="0.2">
      <c r="B228" s="201" t="s">
        <v>497</v>
      </c>
      <c r="C228" s="117" t="s">
        <v>120</v>
      </c>
      <c r="D228" s="109"/>
      <c r="E228" s="110"/>
      <c r="F228" s="115"/>
      <c r="G228" s="112"/>
    </row>
    <row r="229" spans="2:7" x14ac:dyDescent="0.2">
      <c r="B229" s="113"/>
      <c r="C229" s="114" t="s">
        <v>121</v>
      </c>
      <c r="D229" s="109" t="s">
        <v>46</v>
      </c>
      <c r="E229" s="110">
        <v>9</v>
      </c>
      <c r="F229" s="111"/>
      <c r="G229" s="112">
        <f t="shared" si="4"/>
        <v>0</v>
      </c>
    </row>
    <row r="230" spans="2:7" x14ac:dyDescent="0.2">
      <c r="B230" s="113"/>
      <c r="C230" s="114"/>
      <c r="D230" s="109"/>
      <c r="E230" s="110"/>
      <c r="F230" s="115"/>
      <c r="G230" s="112"/>
    </row>
    <row r="231" spans="2:7" x14ac:dyDescent="0.2">
      <c r="B231" s="135" t="s">
        <v>142</v>
      </c>
      <c r="C231" s="135" t="s">
        <v>122</v>
      </c>
      <c r="D231" s="109"/>
      <c r="E231" s="110"/>
      <c r="F231" s="115"/>
      <c r="G231" s="112"/>
    </row>
    <row r="232" spans="2:7" x14ac:dyDescent="0.2">
      <c r="B232" s="113" t="s">
        <v>143</v>
      </c>
      <c r="C232" s="114" t="s">
        <v>123</v>
      </c>
      <c r="D232" s="109" t="s">
        <v>46</v>
      </c>
      <c r="E232" s="110">
        <v>11</v>
      </c>
      <c r="F232" s="111"/>
      <c r="G232" s="112">
        <f t="shared" si="4"/>
        <v>0</v>
      </c>
    </row>
    <row r="233" spans="2:7" x14ac:dyDescent="0.2">
      <c r="B233" s="113"/>
      <c r="C233" s="114"/>
      <c r="D233" s="109"/>
      <c r="E233" s="110"/>
      <c r="F233" s="115"/>
      <c r="G233" s="112"/>
    </row>
    <row r="234" spans="2:7" x14ac:dyDescent="0.2">
      <c r="B234" s="113" t="s">
        <v>498</v>
      </c>
      <c r="C234" s="114" t="s">
        <v>124</v>
      </c>
      <c r="D234" s="109"/>
      <c r="E234" s="110"/>
      <c r="F234" s="115"/>
      <c r="G234" s="112"/>
    </row>
    <row r="235" spans="2:7" x14ac:dyDescent="0.2">
      <c r="B235" s="201"/>
      <c r="C235" s="114" t="s">
        <v>125</v>
      </c>
      <c r="D235" s="109" t="s">
        <v>46</v>
      </c>
      <c r="E235" s="110">
        <v>3</v>
      </c>
      <c r="F235" s="111"/>
      <c r="G235" s="112">
        <f t="shared" si="4"/>
        <v>0</v>
      </c>
    </row>
    <row r="236" spans="2:7" x14ac:dyDescent="0.2">
      <c r="B236" s="113"/>
      <c r="C236" s="114" t="s">
        <v>126</v>
      </c>
      <c r="D236" s="109" t="s">
        <v>46</v>
      </c>
      <c r="E236" s="110">
        <v>3</v>
      </c>
      <c r="F236" s="111"/>
      <c r="G236" s="112">
        <f t="shared" si="4"/>
        <v>0</v>
      </c>
    </row>
    <row r="237" spans="2:7" x14ac:dyDescent="0.2">
      <c r="B237" s="202"/>
      <c r="C237" s="163"/>
      <c r="D237" s="164"/>
      <c r="E237" s="165"/>
      <c r="F237" s="166"/>
      <c r="G237" s="112"/>
    </row>
    <row r="238" spans="2:7" x14ac:dyDescent="0.2">
      <c r="B238" s="219" t="s">
        <v>67</v>
      </c>
      <c r="C238" s="220" t="s">
        <v>499</v>
      </c>
      <c r="D238" s="221"/>
      <c r="E238" s="222"/>
      <c r="F238" s="223"/>
      <c r="G238" s="224"/>
    </row>
    <row r="239" spans="2:7" x14ac:dyDescent="0.2">
      <c r="B239" s="213"/>
      <c r="C239" s="171"/>
      <c r="D239" s="172"/>
      <c r="E239" s="173"/>
      <c r="F239" s="153"/>
      <c r="G239" s="112"/>
    </row>
    <row r="240" spans="2:7" x14ac:dyDescent="0.2">
      <c r="B240" s="201" t="s">
        <v>500</v>
      </c>
      <c r="C240" s="138" t="s">
        <v>66</v>
      </c>
      <c r="D240" s="109"/>
      <c r="E240" s="110"/>
      <c r="F240" s="115"/>
      <c r="G240" s="112"/>
    </row>
    <row r="241" spans="2:7" x14ac:dyDescent="0.2">
      <c r="B241" s="201" t="s">
        <v>501</v>
      </c>
      <c r="C241" s="138" t="s">
        <v>127</v>
      </c>
      <c r="D241" s="109"/>
      <c r="E241" s="110"/>
      <c r="F241" s="115"/>
      <c r="G241" s="112"/>
    </row>
    <row r="242" spans="2:7" x14ac:dyDescent="0.2">
      <c r="B242" s="113"/>
      <c r="C242" s="108" t="s">
        <v>291</v>
      </c>
      <c r="D242" s="109" t="s">
        <v>46</v>
      </c>
      <c r="E242" s="110">
        <v>7</v>
      </c>
      <c r="F242" s="111"/>
      <c r="G242" s="112">
        <f t="shared" si="4"/>
        <v>0</v>
      </c>
    </row>
    <row r="243" spans="2:7" x14ac:dyDescent="0.2">
      <c r="B243" s="219" t="s">
        <v>70</v>
      </c>
      <c r="C243" s="220" t="s">
        <v>71</v>
      </c>
      <c r="D243" s="221"/>
      <c r="E243" s="222"/>
      <c r="F243" s="223"/>
      <c r="G243" s="224"/>
    </row>
    <row r="244" spans="2:7" x14ac:dyDescent="0.2">
      <c r="B244" s="214"/>
      <c r="C244" s="174"/>
      <c r="D244" s="172"/>
      <c r="E244" s="173"/>
      <c r="F244" s="115"/>
      <c r="G244" s="112"/>
    </row>
    <row r="245" spans="2:7" x14ac:dyDescent="0.2">
      <c r="B245" s="194" t="s">
        <v>166</v>
      </c>
      <c r="C245" s="175" t="s">
        <v>262</v>
      </c>
      <c r="D245" s="176"/>
      <c r="E245" s="173"/>
      <c r="F245" s="115"/>
      <c r="G245" s="112"/>
    </row>
    <row r="246" spans="2:7" x14ac:dyDescent="0.2">
      <c r="B246" s="196"/>
      <c r="C246" s="133" t="s">
        <v>172</v>
      </c>
      <c r="D246" s="127" t="s">
        <v>46</v>
      </c>
      <c r="E246" s="173">
        <v>1</v>
      </c>
      <c r="F246" s="111"/>
      <c r="G246" s="112">
        <f t="shared" si="4"/>
        <v>0</v>
      </c>
    </row>
    <row r="247" spans="2:7" x14ac:dyDescent="0.2">
      <c r="B247" s="197"/>
      <c r="C247" s="133"/>
      <c r="D247" s="127"/>
      <c r="E247" s="173"/>
      <c r="F247" s="115"/>
      <c r="G247" s="112"/>
    </row>
    <row r="248" spans="2:7" x14ac:dyDescent="0.2">
      <c r="B248" s="194" t="s">
        <v>167</v>
      </c>
      <c r="C248" s="175" t="s">
        <v>147</v>
      </c>
      <c r="D248" s="127"/>
      <c r="E248" s="173"/>
      <c r="F248" s="115"/>
      <c r="G248" s="112"/>
    </row>
    <row r="249" spans="2:7" x14ac:dyDescent="0.2">
      <c r="B249" s="196"/>
      <c r="C249" s="133" t="s">
        <v>148</v>
      </c>
      <c r="D249" s="127" t="s">
        <v>27</v>
      </c>
      <c r="E249" s="173">
        <v>1</v>
      </c>
      <c r="F249" s="111"/>
      <c r="G249" s="112">
        <f t="shared" si="4"/>
        <v>0</v>
      </c>
    </row>
    <row r="250" spans="2:7" x14ac:dyDescent="0.2">
      <c r="B250" s="196"/>
      <c r="C250" s="133"/>
      <c r="D250" s="127"/>
      <c r="E250" s="173"/>
      <c r="F250" s="115"/>
      <c r="G250" s="112"/>
    </row>
    <row r="251" spans="2:7" x14ac:dyDescent="0.2">
      <c r="B251" s="194" t="s">
        <v>168</v>
      </c>
      <c r="C251" s="175" t="s">
        <v>149</v>
      </c>
      <c r="D251" s="176"/>
      <c r="E251" s="173"/>
      <c r="F251" s="115"/>
      <c r="G251" s="112"/>
    </row>
    <row r="252" spans="2:7" x14ac:dyDescent="0.2">
      <c r="B252" s="196" t="s">
        <v>177</v>
      </c>
      <c r="C252" s="133" t="s">
        <v>150</v>
      </c>
      <c r="D252" s="127"/>
      <c r="E252" s="173"/>
      <c r="F252" s="115"/>
      <c r="G252" s="112"/>
    </row>
    <row r="253" spans="2:7" x14ac:dyDescent="0.2">
      <c r="B253" s="196"/>
      <c r="C253" s="133" t="s">
        <v>151</v>
      </c>
      <c r="D253" s="127" t="s">
        <v>40</v>
      </c>
      <c r="E253" s="177">
        <v>595</v>
      </c>
      <c r="F253" s="111"/>
      <c r="G253" s="112">
        <f t="shared" si="4"/>
        <v>0</v>
      </c>
    </row>
    <row r="254" spans="2:7" x14ac:dyDescent="0.2">
      <c r="B254" s="196"/>
      <c r="C254" s="133" t="s">
        <v>152</v>
      </c>
      <c r="D254" s="127" t="s">
        <v>40</v>
      </c>
      <c r="E254" s="177">
        <v>350</v>
      </c>
      <c r="F254" s="111"/>
      <c r="G254" s="112">
        <f t="shared" si="4"/>
        <v>0</v>
      </c>
    </row>
    <row r="255" spans="2:7" x14ac:dyDescent="0.2">
      <c r="B255" s="196"/>
      <c r="C255" s="133"/>
      <c r="D255" s="127"/>
      <c r="E255" s="173"/>
      <c r="F255" s="115"/>
      <c r="G255" s="112"/>
    </row>
    <row r="256" spans="2:7" x14ac:dyDescent="0.2">
      <c r="B256" s="196" t="s">
        <v>178</v>
      </c>
      <c r="C256" s="133" t="s">
        <v>153</v>
      </c>
      <c r="D256" s="127"/>
      <c r="E256" s="173"/>
      <c r="F256" s="115"/>
      <c r="G256" s="112"/>
    </row>
    <row r="257" spans="2:9" x14ac:dyDescent="0.2">
      <c r="B257" s="196"/>
      <c r="C257" s="133" t="s">
        <v>154</v>
      </c>
      <c r="D257" s="127" t="s">
        <v>40</v>
      </c>
      <c r="E257" s="173">
        <v>220</v>
      </c>
      <c r="F257" s="111"/>
      <c r="G257" s="112">
        <f t="shared" si="4"/>
        <v>0</v>
      </c>
    </row>
    <row r="258" spans="2:9" x14ac:dyDescent="0.2">
      <c r="B258" s="196"/>
      <c r="C258" s="133" t="s">
        <v>155</v>
      </c>
      <c r="D258" s="127" t="s">
        <v>40</v>
      </c>
      <c r="E258" s="173">
        <v>240</v>
      </c>
      <c r="F258" s="111"/>
      <c r="G258" s="112">
        <f t="shared" si="4"/>
        <v>0</v>
      </c>
    </row>
    <row r="259" spans="2:9" x14ac:dyDescent="0.2">
      <c r="B259" s="196"/>
      <c r="C259" s="133" t="s">
        <v>156</v>
      </c>
      <c r="D259" s="127" t="s">
        <v>40</v>
      </c>
      <c r="E259" s="173">
        <v>150</v>
      </c>
      <c r="F259" s="111"/>
      <c r="G259" s="112">
        <f t="shared" si="4"/>
        <v>0</v>
      </c>
    </row>
    <row r="260" spans="2:9" x14ac:dyDescent="0.2">
      <c r="B260" s="196"/>
      <c r="C260" s="133"/>
      <c r="D260" s="127"/>
      <c r="E260" s="173"/>
      <c r="F260" s="115"/>
      <c r="G260" s="112"/>
    </row>
    <row r="261" spans="2:9" x14ac:dyDescent="0.2">
      <c r="B261" s="194" t="s">
        <v>169</v>
      </c>
      <c r="C261" s="175" t="s">
        <v>157</v>
      </c>
      <c r="D261" s="127"/>
      <c r="E261" s="173"/>
      <c r="F261" s="115"/>
      <c r="G261" s="112"/>
    </row>
    <row r="262" spans="2:9" x14ac:dyDescent="0.2">
      <c r="B262" s="107"/>
      <c r="C262" s="114" t="s">
        <v>158</v>
      </c>
      <c r="D262" s="109" t="s">
        <v>46</v>
      </c>
      <c r="E262" s="173">
        <v>12</v>
      </c>
      <c r="F262" s="111"/>
      <c r="G262" s="112">
        <f t="shared" si="4"/>
        <v>0</v>
      </c>
    </row>
    <row r="263" spans="2:9" x14ac:dyDescent="0.2">
      <c r="B263" s="107"/>
      <c r="C263" s="114" t="s">
        <v>159</v>
      </c>
      <c r="D263" s="109" t="s">
        <v>46</v>
      </c>
      <c r="E263" s="173">
        <v>2</v>
      </c>
      <c r="F263" s="111"/>
      <c r="G263" s="112">
        <f t="shared" si="4"/>
        <v>0</v>
      </c>
    </row>
    <row r="264" spans="2:9" x14ac:dyDescent="0.2">
      <c r="B264" s="107"/>
      <c r="C264" s="114" t="s">
        <v>255</v>
      </c>
      <c r="D264" s="109" t="s">
        <v>46</v>
      </c>
      <c r="E264" s="173">
        <v>5</v>
      </c>
      <c r="F264" s="111"/>
      <c r="G264" s="112">
        <f t="shared" si="4"/>
        <v>0</v>
      </c>
      <c r="I264" s="10"/>
    </row>
    <row r="265" spans="2:9" x14ac:dyDescent="0.2">
      <c r="B265" s="107"/>
      <c r="C265" s="114" t="s">
        <v>161</v>
      </c>
      <c r="D265" s="109" t="s">
        <v>46</v>
      </c>
      <c r="E265" s="173">
        <v>11</v>
      </c>
      <c r="F265" s="111"/>
      <c r="G265" s="112">
        <f t="shared" si="4"/>
        <v>0</v>
      </c>
    </row>
    <row r="266" spans="2:9" x14ac:dyDescent="0.2">
      <c r="B266" s="107"/>
      <c r="C266" s="114" t="s">
        <v>160</v>
      </c>
      <c r="D266" s="109" t="s">
        <v>46</v>
      </c>
      <c r="E266" s="173">
        <v>25</v>
      </c>
      <c r="F266" s="111"/>
      <c r="G266" s="112">
        <f t="shared" ref="G266:G291" si="6">F266*E266</f>
        <v>0</v>
      </c>
    </row>
    <row r="267" spans="2:9" x14ac:dyDescent="0.2">
      <c r="B267" s="107"/>
      <c r="C267" s="114" t="s">
        <v>290</v>
      </c>
      <c r="D267" s="109" t="s">
        <v>46</v>
      </c>
      <c r="E267" s="173">
        <v>10</v>
      </c>
      <c r="F267" s="111"/>
      <c r="G267" s="112">
        <f t="shared" si="6"/>
        <v>0</v>
      </c>
    </row>
    <row r="268" spans="2:9" x14ac:dyDescent="0.2">
      <c r="B268" s="196"/>
      <c r="C268" s="133"/>
      <c r="D268" s="127"/>
      <c r="E268" s="173"/>
      <c r="F268" s="115"/>
      <c r="G268" s="112"/>
    </row>
    <row r="269" spans="2:9" x14ac:dyDescent="0.2">
      <c r="B269" s="194" t="s">
        <v>170</v>
      </c>
      <c r="C269" s="175" t="s">
        <v>162</v>
      </c>
      <c r="D269" s="127"/>
      <c r="E269" s="173"/>
      <c r="F269" s="115"/>
      <c r="G269" s="112"/>
    </row>
    <row r="270" spans="2:9" x14ac:dyDescent="0.2">
      <c r="B270" s="194"/>
      <c r="C270" s="178" t="s">
        <v>285</v>
      </c>
      <c r="D270" s="127" t="s">
        <v>46</v>
      </c>
      <c r="E270" s="173">
        <v>12</v>
      </c>
      <c r="F270" s="111"/>
      <c r="G270" s="112">
        <f t="shared" si="6"/>
        <v>0</v>
      </c>
    </row>
    <row r="271" spans="2:9" x14ac:dyDescent="0.2">
      <c r="B271" s="194"/>
      <c r="C271" s="133" t="s">
        <v>286</v>
      </c>
      <c r="D271" s="127" t="s">
        <v>46</v>
      </c>
      <c r="E271" s="173">
        <v>13</v>
      </c>
      <c r="F271" s="111"/>
      <c r="G271" s="112">
        <f t="shared" si="6"/>
        <v>0</v>
      </c>
    </row>
    <row r="272" spans="2:9" x14ac:dyDescent="0.2">
      <c r="B272" s="194"/>
      <c r="C272" s="133" t="s">
        <v>287</v>
      </c>
      <c r="D272" s="127" t="s">
        <v>46</v>
      </c>
      <c r="E272" s="173">
        <v>10</v>
      </c>
      <c r="F272" s="111"/>
      <c r="G272" s="112">
        <f t="shared" si="6"/>
        <v>0</v>
      </c>
    </row>
    <row r="273" spans="2:7" x14ac:dyDescent="0.2">
      <c r="B273" s="194"/>
      <c r="C273" s="133" t="s">
        <v>288</v>
      </c>
      <c r="D273" s="127" t="s">
        <v>46</v>
      </c>
      <c r="E273" s="173">
        <v>3</v>
      </c>
      <c r="F273" s="111"/>
      <c r="G273" s="112">
        <f t="shared" si="6"/>
        <v>0</v>
      </c>
    </row>
    <row r="274" spans="2:7" x14ac:dyDescent="0.2">
      <c r="B274" s="194"/>
      <c r="C274" s="133" t="s">
        <v>289</v>
      </c>
      <c r="D274" s="127" t="s">
        <v>46</v>
      </c>
      <c r="E274" s="173">
        <v>20</v>
      </c>
      <c r="F274" s="111"/>
      <c r="G274" s="112">
        <f t="shared" si="6"/>
        <v>0</v>
      </c>
    </row>
    <row r="275" spans="2:7" x14ac:dyDescent="0.2">
      <c r="B275" s="194"/>
      <c r="C275" s="133"/>
      <c r="D275" s="127"/>
      <c r="E275" s="173"/>
      <c r="F275" s="115"/>
      <c r="G275" s="112"/>
    </row>
    <row r="276" spans="2:7" x14ac:dyDescent="0.2">
      <c r="B276" s="215" t="s">
        <v>171</v>
      </c>
      <c r="C276" s="230" t="s">
        <v>163</v>
      </c>
      <c r="D276" s="180"/>
      <c r="E276" s="173"/>
      <c r="F276" s="115"/>
      <c r="G276" s="112"/>
    </row>
    <row r="277" spans="2:7" ht="42" x14ac:dyDescent="0.2">
      <c r="B277" s="215"/>
      <c r="C277" s="181" t="s">
        <v>164</v>
      </c>
      <c r="D277" s="180" t="s">
        <v>46</v>
      </c>
      <c r="E277" s="173">
        <v>1</v>
      </c>
      <c r="F277" s="111"/>
      <c r="G277" s="112">
        <f t="shared" si="6"/>
        <v>0</v>
      </c>
    </row>
    <row r="278" spans="2:7" x14ac:dyDescent="0.2">
      <c r="B278" s="215"/>
      <c r="C278" s="181" t="s">
        <v>165</v>
      </c>
      <c r="D278" s="180" t="s">
        <v>27</v>
      </c>
      <c r="E278" s="173">
        <v>1</v>
      </c>
      <c r="F278" s="111"/>
      <c r="G278" s="112">
        <f t="shared" si="6"/>
        <v>0</v>
      </c>
    </row>
    <row r="279" spans="2:7" x14ac:dyDescent="0.2">
      <c r="B279" s="216"/>
      <c r="C279" s="182"/>
      <c r="D279" s="183"/>
      <c r="E279" s="173"/>
      <c r="F279" s="115"/>
      <c r="G279" s="112"/>
    </row>
    <row r="280" spans="2:7" x14ac:dyDescent="0.2">
      <c r="B280" s="215" t="s">
        <v>548</v>
      </c>
      <c r="C280" s="179" t="s">
        <v>551</v>
      </c>
      <c r="D280" s="180"/>
      <c r="E280" s="173"/>
      <c r="F280" s="115"/>
      <c r="G280" s="112"/>
    </row>
    <row r="281" spans="2:7" x14ac:dyDescent="0.2">
      <c r="B281" s="216"/>
      <c r="C281" s="182" t="s">
        <v>549</v>
      </c>
      <c r="D281" s="183" t="s">
        <v>46</v>
      </c>
      <c r="E281" s="173">
        <v>1</v>
      </c>
      <c r="F281" s="111"/>
      <c r="G281" s="112">
        <f t="shared" ref="G281" si="7">+E281*F281</f>
        <v>0</v>
      </c>
    </row>
    <row r="282" spans="2:7" ht="56" x14ac:dyDescent="0.2">
      <c r="B282" s="216"/>
      <c r="C282" s="182" t="s">
        <v>552</v>
      </c>
      <c r="D282" s="183" t="s">
        <v>27</v>
      </c>
      <c r="E282" s="173">
        <v>1</v>
      </c>
      <c r="F282" s="111"/>
      <c r="G282" s="112">
        <f>+E282*F282</f>
        <v>0</v>
      </c>
    </row>
    <row r="283" spans="2:7" x14ac:dyDescent="0.2">
      <c r="B283" s="202"/>
      <c r="C283" s="163"/>
      <c r="D283" s="164"/>
      <c r="E283" s="165"/>
      <c r="F283" s="115"/>
      <c r="G283" s="112"/>
    </row>
    <row r="284" spans="2:7" x14ac:dyDescent="0.2">
      <c r="B284" s="219" t="s">
        <v>72</v>
      </c>
      <c r="C284" s="220" t="s">
        <v>75</v>
      </c>
      <c r="D284" s="221"/>
      <c r="E284" s="222"/>
      <c r="F284" s="223"/>
      <c r="G284" s="224"/>
    </row>
    <row r="285" spans="2:7" x14ac:dyDescent="0.2">
      <c r="B285" s="213"/>
      <c r="C285" s="171"/>
      <c r="D285" s="172"/>
      <c r="E285" s="173"/>
      <c r="F285" s="153"/>
      <c r="G285" s="112"/>
    </row>
    <row r="286" spans="2:7" x14ac:dyDescent="0.2">
      <c r="B286" s="201" t="s">
        <v>466</v>
      </c>
      <c r="C286" s="138" t="s">
        <v>422</v>
      </c>
      <c r="D286" s="109"/>
      <c r="E286" s="173"/>
      <c r="F286" s="153"/>
      <c r="G286" s="112"/>
    </row>
    <row r="287" spans="2:7" x14ac:dyDescent="0.2">
      <c r="B287" s="113" t="s">
        <v>502</v>
      </c>
      <c r="C287" s="133" t="s">
        <v>78</v>
      </c>
      <c r="D287" s="109" t="s">
        <v>46</v>
      </c>
      <c r="E287" s="173">
        <v>3</v>
      </c>
      <c r="F287" s="225"/>
      <c r="G287" s="112">
        <f t="shared" si="6"/>
        <v>0</v>
      </c>
    </row>
    <row r="288" spans="2:7" x14ac:dyDescent="0.2">
      <c r="B288" s="213"/>
      <c r="C288" s="184"/>
      <c r="D288" s="172"/>
      <c r="E288" s="173"/>
      <c r="F288" s="153"/>
      <c r="G288" s="112"/>
    </row>
    <row r="289" spans="2:7" x14ac:dyDescent="0.2">
      <c r="B289" s="213"/>
      <c r="C289" s="184" t="s">
        <v>292</v>
      </c>
      <c r="D289" s="172" t="s">
        <v>46</v>
      </c>
      <c r="E289" s="173">
        <v>3</v>
      </c>
      <c r="F289" s="225"/>
      <c r="G289" s="112">
        <f t="shared" si="6"/>
        <v>0</v>
      </c>
    </row>
    <row r="290" spans="2:7" x14ac:dyDescent="0.2">
      <c r="B290" s="213"/>
      <c r="C290" s="184" t="s">
        <v>293</v>
      </c>
      <c r="D290" s="172" t="s">
        <v>46</v>
      </c>
      <c r="E290" s="173">
        <v>6</v>
      </c>
      <c r="F290" s="225"/>
      <c r="G290" s="112">
        <f t="shared" si="6"/>
        <v>0</v>
      </c>
    </row>
    <row r="291" spans="2:7" x14ac:dyDescent="0.2">
      <c r="B291" s="213"/>
      <c r="C291" s="184" t="s">
        <v>294</v>
      </c>
      <c r="D291" s="172" t="s">
        <v>46</v>
      </c>
      <c r="E291" s="173">
        <v>23</v>
      </c>
      <c r="F291" s="225"/>
      <c r="G291" s="112">
        <f t="shared" si="6"/>
        <v>0</v>
      </c>
    </row>
    <row r="292" spans="2:7" ht="17" thickBot="1" x14ac:dyDescent="0.25">
      <c r="B292" s="213"/>
      <c r="C292" s="171"/>
      <c r="D292" s="172"/>
      <c r="E292" s="173"/>
      <c r="F292" s="153"/>
      <c r="G292" s="112"/>
    </row>
    <row r="293" spans="2:7" ht="17" thickBot="1" x14ac:dyDescent="0.25">
      <c r="B293" s="311" t="s">
        <v>584</v>
      </c>
      <c r="C293" s="312" t="s">
        <v>73</v>
      </c>
      <c r="D293" s="312"/>
      <c r="E293" s="312"/>
      <c r="F293" s="313"/>
      <c r="G293" s="123">
        <f>SUM(G198:G292)</f>
        <v>0</v>
      </c>
    </row>
    <row r="294" spans="2:7" ht="17" thickBot="1" x14ac:dyDescent="0.25">
      <c r="B294" s="158"/>
      <c r="C294" s="185"/>
      <c r="D294" s="185"/>
      <c r="E294" s="186"/>
      <c r="F294" s="187"/>
      <c r="G294" s="187"/>
    </row>
    <row r="295" spans="2:7" ht="17" thickBot="1" x14ac:dyDescent="0.25">
      <c r="B295" s="143" t="s">
        <v>74</v>
      </c>
      <c r="C295" s="314" t="s">
        <v>146</v>
      </c>
      <c r="D295" s="315"/>
      <c r="E295" s="315"/>
      <c r="F295" s="315"/>
      <c r="G295" s="316">
        <f>ROUND(E295*F295,0)</f>
        <v>0</v>
      </c>
    </row>
    <row r="296" spans="2:7" x14ac:dyDescent="0.2">
      <c r="B296" s="203"/>
      <c r="C296" s="204"/>
      <c r="D296" s="148"/>
      <c r="E296" s="205"/>
      <c r="F296" s="150"/>
      <c r="G296" s="106"/>
    </row>
    <row r="297" spans="2:7" ht="34" x14ac:dyDescent="0.2">
      <c r="B297" s="198" t="s">
        <v>76</v>
      </c>
      <c r="C297" s="126" t="s">
        <v>175</v>
      </c>
      <c r="D297" s="109"/>
      <c r="E297" s="110"/>
      <c r="F297" s="115"/>
      <c r="G297" s="112"/>
    </row>
    <row r="298" spans="2:7" x14ac:dyDescent="0.2">
      <c r="B298" s="113" t="s">
        <v>93</v>
      </c>
      <c r="C298" s="108" t="s">
        <v>79</v>
      </c>
      <c r="D298" s="109" t="s">
        <v>46</v>
      </c>
      <c r="E298" s="110">
        <v>2</v>
      </c>
      <c r="F298" s="111"/>
      <c r="G298" s="112">
        <f>+E298*F298</f>
        <v>0</v>
      </c>
    </row>
    <row r="299" spans="2:7" x14ac:dyDescent="0.2">
      <c r="B299" s="113" t="s">
        <v>94</v>
      </c>
      <c r="C299" s="108" t="s">
        <v>179</v>
      </c>
      <c r="D299" s="109" t="s">
        <v>46</v>
      </c>
      <c r="E299" s="110">
        <v>2</v>
      </c>
      <c r="F299" s="111"/>
      <c r="G299" s="112">
        <f t="shared" ref="G299:G303" si="8">+E299*F299</f>
        <v>0</v>
      </c>
    </row>
    <row r="300" spans="2:7" x14ac:dyDescent="0.2">
      <c r="B300" s="113"/>
      <c r="C300" s="108"/>
      <c r="D300" s="109"/>
      <c r="E300" s="110"/>
      <c r="F300" s="115"/>
      <c r="G300" s="112"/>
    </row>
    <row r="301" spans="2:7" ht="34" x14ac:dyDescent="0.2">
      <c r="B301" s="198" t="s">
        <v>77</v>
      </c>
      <c r="C301" s="126" t="s">
        <v>176</v>
      </c>
      <c r="D301" s="109"/>
      <c r="E301" s="110"/>
      <c r="F301" s="115"/>
      <c r="G301" s="112"/>
    </row>
    <row r="302" spans="2:7" x14ac:dyDescent="0.2">
      <c r="B302" s="113" t="s">
        <v>503</v>
      </c>
      <c r="C302" s="108" t="s">
        <v>179</v>
      </c>
      <c r="D302" s="109" t="s">
        <v>46</v>
      </c>
      <c r="E302" s="110">
        <v>26</v>
      </c>
      <c r="F302" s="111"/>
      <c r="G302" s="112">
        <f t="shared" si="8"/>
        <v>0</v>
      </c>
    </row>
    <row r="303" spans="2:7" x14ac:dyDescent="0.2">
      <c r="B303" s="113" t="s">
        <v>95</v>
      </c>
      <c r="C303" s="108" t="s">
        <v>132</v>
      </c>
      <c r="D303" s="109" t="s">
        <v>46</v>
      </c>
      <c r="E303" s="110">
        <v>2</v>
      </c>
      <c r="F303" s="111"/>
      <c r="G303" s="112">
        <f t="shared" si="8"/>
        <v>0</v>
      </c>
    </row>
    <row r="304" spans="2:7" ht="17" thickBot="1" x14ac:dyDescent="0.25">
      <c r="B304" s="201"/>
      <c r="C304" s="138"/>
      <c r="D304" s="109"/>
      <c r="E304" s="110"/>
      <c r="F304" s="115"/>
      <c r="G304" s="112"/>
    </row>
    <row r="305" spans="2:7" ht="17" thickBot="1" x14ac:dyDescent="0.25">
      <c r="B305" s="311" t="s">
        <v>585</v>
      </c>
      <c r="C305" s="312" t="s">
        <v>80</v>
      </c>
      <c r="D305" s="312"/>
      <c r="E305" s="312"/>
      <c r="F305" s="313"/>
      <c r="G305" s="123">
        <f>SUM(G296:G304)</f>
        <v>0</v>
      </c>
    </row>
  </sheetData>
  <mergeCells count="25">
    <mergeCell ref="B129:F129"/>
    <mergeCell ref="B193:F193"/>
    <mergeCell ref="B293:F293"/>
    <mergeCell ref="B305:F305"/>
    <mergeCell ref="C10:E10"/>
    <mergeCell ref="C295:G295"/>
    <mergeCell ref="C11:E11"/>
    <mergeCell ref="C12:E12"/>
    <mergeCell ref="C13:E13"/>
    <mergeCell ref="C14:E14"/>
    <mergeCell ref="C20:G20"/>
    <mergeCell ref="B110:G110"/>
    <mergeCell ref="C111:G111"/>
    <mergeCell ref="B130:G130"/>
    <mergeCell ref="C131:G131"/>
    <mergeCell ref="C195:G195"/>
    <mergeCell ref="C15:E15"/>
    <mergeCell ref="B16:E16"/>
    <mergeCell ref="B19:G19"/>
    <mergeCell ref="B109:F109"/>
    <mergeCell ref="B2:G2"/>
    <mergeCell ref="B4:G4"/>
    <mergeCell ref="B5:G5"/>
    <mergeCell ref="B7:G7"/>
    <mergeCell ref="B9:G9"/>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&amp;L&amp;"Century Gothic,Gras"&amp;9&amp;K0070C0DSSR - CSR KANFARANDE&amp;C&amp;"Century Gothic,Gras"&amp;9&amp;KC00000DPGF BATIMENT PRINCIPAL&amp;R&amp;"Century Gothic,Gras"&amp;9&amp;K0070C0&amp;P/&amp;N</oddFooter>
  </headerFooter>
  <rowBreaks count="6" manualBreakCount="6">
    <brk id="53" max="7" man="1"/>
    <brk id="96" max="7" man="1"/>
    <brk id="142" max="7" man="1"/>
    <brk id="189" max="7" man="1"/>
    <brk id="226" max="7" man="1"/>
    <brk id="283"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142"/>
  <sheetViews>
    <sheetView showGridLines="0" view="pageBreakPreview" zoomScale="120" zoomScaleNormal="100" zoomScaleSheetLayoutView="120" workbookViewId="0">
      <selection activeCell="B104" sqref="B104:G104"/>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3.5" style="1" customWidth="1"/>
    <col min="10" max="10" width="23.5" style="2" customWidth="1"/>
    <col min="11" max="11" width="23" style="1" customWidth="1"/>
    <col min="12" max="12" width="18.6640625" style="1" bestFit="1" customWidth="1"/>
    <col min="13" max="13" width="7.5" style="1" customWidth="1"/>
    <col min="14" max="16384" width="11.5" style="1"/>
  </cols>
  <sheetData>
    <row r="1" spans="2:10" ht="10" customHeight="1" x14ac:dyDescent="0.2"/>
    <row r="2" spans="2:10" ht="30.75" customHeight="1" x14ac:dyDescent="0.2">
      <c r="B2" s="269" t="s">
        <v>554</v>
      </c>
      <c r="C2" s="270"/>
      <c r="D2" s="270"/>
      <c r="E2" s="270"/>
      <c r="F2" s="270"/>
      <c r="G2" s="271"/>
    </row>
    <row r="3" spans="2:10" ht="11.25" customHeight="1" x14ac:dyDescent="0.2">
      <c r="B3" s="57"/>
      <c r="C3" s="58"/>
      <c r="D3" s="58"/>
      <c r="E3" s="58"/>
      <c r="F3" s="58"/>
      <c r="G3" s="59"/>
    </row>
    <row r="4" spans="2:10" ht="24.75" customHeight="1" x14ac:dyDescent="0.2">
      <c r="B4" s="272" t="s">
        <v>555</v>
      </c>
      <c r="C4" s="273"/>
      <c r="D4" s="273"/>
      <c r="E4" s="273"/>
      <c r="F4" s="273"/>
      <c r="G4" s="274"/>
    </row>
    <row r="5" spans="2:10" ht="24.75" customHeight="1" x14ac:dyDescent="0.2">
      <c r="B5" s="275"/>
      <c r="C5" s="276"/>
      <c r="D5" s="276"/>
      <c r="E5" s="276"/>
      <c r="F5" s="276"/>
      <c r="G5" s="277"/>
    </row>
    <row r="6" spans="2:10" ht="10" customHeight="1" x14ac:dyDescent="0.2">
      <c r="B6" s="35"/>
      <c r="C6" s="30"/>
      <c r="D6" s="31"/>
      <c r="E6" s="32"/>
      <c r="F6" s="33"/>
      <c r="G6" s="34"/>
    </row>
    <row r="7" spans="2:10" ht="36.75" customHeight="1" x14ac:dyDescent="0.2">
      <c r="B7" s="301" t="s">
        <v>586</v>
      </c>
      <c r="C7" s="301"/>
      <c r="D7" s="301"/>
      <c r="E7" s="301"/>
      <c r="F7" s="301"/>
      <c r="G7" s="301"/>
    </row>
    <row r="8" spans="2:10" ht="10" customHeight="1" x14ac:dyDescent="0.2">
      <c r="B8" s="37"/>
      <c r="C8" s="37"/>
      <c r="D8" s="37"/>
      <c r="E8" s="37"/>
      <c r="F8" s="37"/>
      <c r="G8" s="37"/>
    </row>
    <row r="9" spans="2:10" s="3" customFormat="1" ht="25.5" customHeight="1" x14ac:dyDescent="0.2">
      <c r="B9" s="279" t="s">
        <v>559</v>
      </c>
      <c r="C9" s="280"/>
      <c r="D9" s="280"/>
      <c r="E9" s="280"/>
      <c r="F9" s="280"/>
      <c r="G9" s="281"/>
      <c r="J9" s="41"/>
    </row>
    <row r="10" spans="2:10" s="5" customFormat="1" ht="15.75" customHeight="1" x14ac:dyDescent="0.2">
      <c r="B10" s="91" t="s">
        <v>0</v>
      </c>
      <c r="C10" s="302" t="s">
        <v>577</v>
      </c>
      <c r="D10" s="302"/>
      <c r="E10" s="302"/>
      <c r="F10" s="92" t="s">
        <v>2</v>
      </c>
      <c r="G10" s="93" t="s">
        <v>3</v>
      </c>
      <c r="J10" s="6"/>
    </row>
    <row r="11" spans="2:10" ht="29.25" customHeight="1" x14ac:dyDescent="0.2">
      <c r="B11" s="94" t="s">
        <v>578</v>
      </c>
      <c r="C11" s="303" t="s">
        <v>323</v>
      </c>
      <c r="D11" s="303"/>
      <c r="E11" s="303"/>
      <c r="F11" s="95" t="e">
        <f>G11/G16</f>
        <v>#DIV/0!</v>
      </c>
      <c r="G11" s="96">
        <f>G63</f>
        <v>0</v>
      </c>
    </row>
    <row r="12" spans="2:10" x14ac:dyDescent="0.2">
      <c r="B12" s="94" t="s">
        <v>48</v>
      </c>
      <c r="C12" s="303" t="s">
        <v>227</v>
      </c>
      <c r="D12" s="303"/>
      <c r="E12" s="303"/>
      <c r="F12" s="95" t="e">
        <f>G12/G16</f>
        <v>#DIV/0!</v>
      </c>
      <c r="G12" s="96">
        <f>G74</f>
        <v>0</v>
      </c>
    </row>
    <row r="13" spans="2:10" ht="24" customHeight="1" x14ac:dyDescent="0.2">
      <c r="B13" s="94" t="s">
        <v>53</v>
      </c>
      <c r="C13" s="303" t="s">
        <v>54</v>
      </c>
      <c r="D13" s="303"/>
      <c r="E13" s="303"/>
      <c r="F13" s="95" t="e">
        <f>G13/G16</f>
        <v>#DIV/0!</v>
      </c>
      <c r="G13" s="96">
        <f>G100</f>
        <v>0</v>
      </c>
    </row>
    <row r="14" spans="2:10" ht="24" customHeight="1" x14ac:dyDescent="0.2">
      <c r="B14" s="94" t="s">
        <v>62</v>
      </c>
      <c r="C14" s="303" t="s">
        <v>63</v>
      </c>
      <c r="D14" s="303"/>
      <c r="E14" s="303"/>
      <c r="F14" s="95" t="e">
        <f>G14/G16</f>
        <v>#DIV/0!</v>
      </c>
      <c r="G14" s="96">
        <f>G131</f>
        <v>0</v>
      </c>
    </row>
    <row r="15" spans="2:10" ht="24" customHeight="1" thickBot="1" x14ac:dyDescent="0.25">
      <c r="B15" s="94" t="s">
        <v>74</v>
      </c>
      <c r="C15" s="303" t="s">
        <v>146</v>
      </c>
      <c r="D15" s="303"/>
      <c r="E15" s="303"/>
      <c r="F15" s="95" t="e">
        <f>G15/G16</f>
        <v>#DIV/0!</v>
      </c>
      <c r="G15" s="96">
        <f>G142</f>
        <v>0</v>
      </c>
    </row>
    <row r="16" spans="2:10" ht="19" thickBot="1" x14ac:dyDescent="0.25">
      <c r="B16" s="304"/>
      <c r="C16" s="305" t="s">
        <v>4</v>
      </c>
      <c r="D16" s="305"/>
      <c r="E16" s="306"/>
      <c r="F16" s="97" t="e">
        <f>SUM(F11:F15)</f>
        <v>#DIV/0!</v>
      </c>
      <c r="G16" s="98">
        <f>SUM(G11:G15)</f>
        <v>0</v>
      </c>
    </row>
    <row r="17" spans="2:11" s="7" customFormat="1" ht="10" customHeight="1" x14ac:dyDescent="0.2">
      <c r="B17" s="35"/>
      <c r="C17" s="30"/>
      <c r="D17" s="31"/>
      <c r="E17" s="32"/>
      <c r="F17" s="33"/>
      <c r="G17" s="34"/>
      <c r="J17" s="8"/>
    </row>
    <row r="18" spans="2:11" s="5" customFormat="1" ht="19.5" customHeight="1" x14ac:dyDescent="0.2">
      <c r="B18" s="64" t="s">
        <v>5</v>
      </c>
      <c r="C18" s="65" t="s">
        <v>6</v>
      </c>
      <c r="D18" s="65" t="s">
        <v>7</v>
      </c>
      <c r="E18" s="99" t="s">
        <v>8</v>
      </c>
      <c r="F18" s="100" t="s">
        <v>9</v>
      </c>
      <c r="G18" s="67" t="s">
        <v>3</v>
      </c>
      <c r="J18" s="6"/>
    </row>
    <row r="19" spans="2:11" s="5" customFormat="1" ht="10" customHeight="1" thickBot="1" x14ac:dyDescent="0.25">
      <c r="B19" s="307"/>
      <c r="C19" s="307"/>
      <c r="D19" s="307"/>
      <c r="E19" s="307"/>
      <c r="F19" s="307"/>
      <c r="G19" s="307"/>
      <c r="J19" s="6"/>
    </row>
    <row r="20" spans="2:11" s="5" customFormat="1" ht="19.5" customHeight="1" thickBot="1" x14ac:dyDescent="0.25">
      <c r="B20" s="101" t="s">
        <v>187</v>
      </c>
      <c r="C20" s="308" t="s">
        <v>323</v>
      </c>
      <c r="D20" s="309"/>
      <c r="E20" s="309"/>
      <c r="F20" s="309"/>
      <c r="G20" s="310"/>
      <c r="J20" s="6"/>
    </row>
    <row r="21" spans="2:11" s="5" customFormat="1" ht="16.5" customHeight="1" x14ac:dyDescent="0.2">
      <c r="B21" s="231"/>
      <c r="C21" s="232"/>
      <c r="D21" s="190"/>
      <c r="E21" s="191"/>
      <c r="F21" s="192"/>
      <c r="G21" s="193"/>
      <c r="J21" s="6"/>
    </row>
    <row r="22" spans="2:11" ht="17" x14ac:dyDescent="0.2">
      <c r="B22" s="198" t="s">
        <v>199</v>
      </c>
      <c r="C22" s="126" t="s">
        <v>96</v>
      </c>
      <c r="D22" s="109"/>
      <c r="E22" s="110"/>
      <c r="F22" s="115"/>
      <c r="G22" s="112"/>
    </row>
    <row r="23" spans="2:11" x14ac:dyDescent="0.2">
      <c r="B23" s="199" t="s">
        <v>203</v>
      </c>
      <c r="C23" s="135" t="s">
        <v>90</v>
      </c>
      <c r="D23" s="109"/>
      <c r="E23" s="110"/>
      <c r="F23" s="115"/>
      <c r="G23" s="112"/>
    </row>
    <row r="24" spans="2:11" s="5" customFormat="1" ht="28" x14ac:dyDescent="0.2">
      <c r="B24" s="142" t="s">
        <v>221</v>
      </c>
      <c r="C24" s="142" t="s">
        <v>36</v>
      </c>
      <c r="D24" s="109"/>
      <c r="E24" s="110"/>
      <c r="F24" s="115"/>
      <c r="G24" s="112"/>
      <c r="I24" s="49"/>
      <c r="J24" s="6"/>
    </row>
    <row r="25" spans="2:11" s="5" customFormat="1" ht="14" x14ac:dyDescent="0.2">
      <c r="B25" s="201" t="s">
        <v>544</v>
      </c>
      <c r="C25" s="138" t="s">
        <v>429</v>
      </c>
      <c r="D25" s="234"/>
      <c r="E25" s="235"/>
      <c r="F25" s="236"/>
      <c r="G25" s="112"/>
      <c r="J25" s="6"/>
    </row>
    <row r="26" spans="2:11" s="5" customFormat="1" ht="14" x14ac:dyDescent="0.2">
      <c r="B26" s="201"/>
      <c r="C26" s="108" t="s">
        <v>32</v>
      </c>
      <c r="D26" s="109" t="s">
        <v>29</v>
      </c>
      <c r="E26" s="110">
        <v>0.4</v>
      </c>
      <c r="F26" s="111"/>
      <c r="G26" s="112">
        <f>E26*F26</f>
        <v>0</v>
      </c>
      <c r="J26" s="6"/>
    </row>
    <row r="27" spans="2:11" s="5" customFormat="1" ht="14" x14ac:dyDescent="0.2">
      <c r="B27" s="201"/>
      <c r="C27" s="108" t="s">
        <v>33</v>
      </c>
      <c r="D27" s="109" t="s">
        <v>34</v>
      </c>
      <c r="E27" s="110">
        <v>36</v>
      </c>
      <c r="F27" s="111"/>
      <c r="G27" s="112">
        <f t="shared" ref="G27:G61" si="0">E27*F27</f>
        <v>0</v>
      </c>
      <c r="J27" s="6"/>
    </row>
    <row r="28" spans="2:11" s="5" customFormat="1" ht="14" x14ac:dyDescent="0.2">
      <c r="B28" s="201"/>
      <c r="C28" s="108" t="s">
        <v>35</v>
      </c>
      <c r="D28" s="109" t="s">
        <v>28</v>
      </c>
      <c r="E28" s="110">
        <v>4</v>
      </c>
      <c r="F28" s="111"/>
      <c r="G28" s="112">
        <f t="shared" si="0"/>
        <v>0</v>
      </c>
      <c r="J28" s="6"/>
    </row>
    <row r="29" spans="2:11" s="5" customFormat="1" ht="13" x14ac:dyDescent="0.2">
      <c r="B29" s="201"/>
      <c r="C29" s="138"/>
      <c r="D29" s="234"/>
      <c r="E29" s="235"/>
      <c r="F29" s="236"/>
      <c r="G29" s="112"/>
      <c r="J29" s="6"/>
    </row>
    <row r="30" spans="2:11" s="5" customFormat="1" ht="14" x14ac:dyDescent="0.2">
      <c r="B30" s="201" t="s">
        <v>243</v>
      </c>
      <c r="C30" s="138" t="s">
        <v>430</v>
      </c>
      <c r="D30" s="237"/>
      <c r="E30" s="227"/>
      <c r="F30" s="115"/>
      <c r="G30" s="112"/>
      <c r="J30" s="50"/>
      <c r="K30" s="51"/>
    </row>
    <row r="31" spans="2:11" s="5" customFormat="1" ht="14" x14ac:dyDescent="0.2">
      <c r="B31" s="113" t="s">
        <v>244</v>
      </c>
      <c r="C31" s="108" t="s">
        <v>431</v>
      </c>
      <c r="D31" s="237"/>
      <c r="E31" s="227"/>
      <c r="F31" s="115"/>
      <c r="G31" s="112"/>
      <c r="J31" s="50"/>
      <c r="K31" s="51"/>
    </row>
    <row r="32" spans="2:11" s="5" customFormat="1" ht="14" x14ac:dyDescent="0.2">
      <c r="B32" s="113"/>
      <c r="C32" s="108" t="s">
        <v>32</v>
      </c>
      <c r="D32" s="109" t="s">
        <v>29</v>
      </c>
      <c r="E32" s="110">
        <v>7.4</v>
      </c>
      <c r="F32" s="111"/>
      <c r="G32" s="112">
        <f t="shared" si="0"/>
        <v>0</v>
      </c>
      <c r="J32" s="50"/>
      <c r="K32" s="51"/>
    </row>
    <row r="33" spans="2:11" s="5" customFormat="1" ht="14" x14ac:dyDescent="0.2">
      <c r="B33" s="113"/>
      <c r="C33" s="108" t="s">
        <v>37</v>
      </c>
      <c r="D33" s="109" t="s">
        <v>34</v>
      </c>
      <c r="E33" s="110">
        <v>444</v>
      </c>
      <c r="F33" s="111"/>
      <c r="G33" s="112">
        <f t="shared" si="0"/>
        <v>0</v>
      </c>
      <c r="J33" s="50"/>
      <c r="K33" s="51"/>
    </row>
    <row r="34" spans="2:11" s="5" customFormat="1" ht="14" x14ac:dyDescent="0.2">
      <c r="B34" s="113"/>
      <c r="C34" s="108" t="s">
        <v>35</v>
      </c>
      <c r="D34" s="109" t="s">
        <v>28</v>
      </c>
      <c r="E34" s="110">
        <v>50</v>
      </c>
      <c r="F34" s="111"/>
      <c r="G34" s="112">
        <f t="shared" si="0"/>
        <v>0</v>
      </c>
      <c r="J34" s="50"/>
      <c r="K34" s="51"/>
    </row>
    <row r="35" spans="2:11" x14ac:dyDescent="0.2">
      <c r="B35" s="113"/>
      <c r="C35" s="108"/>
      <c r="D35" s="109"/>
      <c r="E35" s="110"/>
      <c r="F35" s="115"/>
      <c r="G35" s="112"/>
      <c r="J35" s="14"/>
      <c r="K35" s="17"/>
    </row>
    <row r="36" spans="2:11" x14ac:dyDescent="0.2">
      <c r="B36" s="199" t="s">
        <v>207</v>
      </c>
      <c r="C36" s="137" t="s">
        <v>432</v>
      </c>
      <c r="D36" s="109"/>
      <c r="E36" s="110"/>
      <c r="F36" s="115"/>
      <c r="G36" s="112"/>
      <c r="J36" s="14"/>
      <c r="K36" s="17"/>
    </row>
    <row r="37" spans="2:11" s="5" customFormat="1" ht="14" x14ac:dyDescent="0.2">
      <c r="B37" s="201" t="s">
        <v>208</v>
      </c>
      <c r="C37" s="138" t="s">
        <v>433</v>
      </c>
      <c r="D37" s="109"/>
      <c r="E37" s="110"/>
      <c r="F37" s="115"/>
      <c r="G37" s="112"/>
      <c r="J37" s="50"/>
      <c r="K37" s="51"/>
    </row>
    <row r="38" spans="2:11" ht="140" x14ac:dyDescent="0.2">
      <c r="B38" s="113"/>
      <c r="C38" s="108" t="s">
        <v>434</v>
      </c>
      <c r="D38" s="109" t="s">
        <v>27</v>
      </c>
      <c r="E38" s="110">
        <v>1</v>
      </c>
      <c r="F38" s="111"/>
      <c r="G38" s="112">
        <f t="shared" si="0"/>
        <v>0</v>
      </c>
      <c r="J38" s="14"/>
      <c r="K38" s="17"/>
    </row>
    <row r="39" spans="2:11" x14ac:dyDescent="0.2">
      <c r="B39" s="113"/>
      <c r="C39" s="108"/>
      <c r="D39" s="109"/>
      <c r="E39" s="110"/>
      <c r="F39" s="115"/>
      <c r="G39" s="112"/>
      <c r="J39" s="14"/>
      <c r="K39" s="17"/>
    </row>
    <row r="40" spans="2:11" x14ac:dyDescent="0.2">
      <c r="B40" s="199" t="s">
        <v>435</v>
      </c>
      <c r="C40" s="135" t="s">
        <v>38</v>
      </c>
      <c r="D40" s="109"/>
      <c r="E40" s="110"/>
      <c r="F40" s="115"/>
      <c r="G40" s="112"/>
    </row>
    <row r="41" spans="2:11" x14ac:dyDescent="0.2">
      <c r="B41" s="201" t="s">
        <v>436</v>
      </c>
      <c r="C41" s="138" t="s">
        <v>106</v>
      </c>
      <c r="D41" s="109"/>
      <c r="E41" s="110"/>
      <c r="F41" s="115"/>
      <c r="G41" s="112"/>
    </row>
    <row r="42" spans="2:11" x14ac:dyDescent="0.2">
      <c r="B42" s="113" t="s">
        <v>437</v>
      </c>
      <c r="C42" s="108" t="s">
        <v>438</v>
      </c>
      <c r="D42" s="109"/>
      <c r="E42" s="110"/>
      <c r="F42" s="115"/>
      <c r="G42" s="112"/>
    </row>
    <row r="43" spans="2:11" x14ac:dyDescent="0.2">
      <c r="B43" s="113"/>
      <c r="C43" s="108" t="s">
        <v>439</v>
      </c>
      <c r="D43" s="109" t="s">
        <v>92</v>
      </c>
      <c r="E43" s="110">
        <v>1</v>
      </c>
      <c r="F43" s="111"/>
      <c r="G43" s="112">
        <f t="shared" si="0"/>
        <v>0</v>
      </c>
    </row>
    <row r="44" spans="2:11" ht="28" x14ac:dyDescent="0.2">
      <c r="B44" s="113"/>
      <c r="C44" s="108" t="s">
        <v>440</v>
      </c>
      <c r="D44" s="109" t="s">
        <v>28</v>
      </c>
      <c r="E44" s="110">
        <v>25</v>
      </c>
      <c r="F44" s="111"/>
      <c r="G44" s="112">
        <f t="shared" si="0"/>
        <v>0</v>
      </c>
    </row>
    <row r="45" spans="2:11" x14ac:dyDescent="0.2">
      <c r="B45" s="113"/>
      <c r="C45" s="108"/>
      <c r="D45" s="238"/>
      <c r="E45" s="110"/>
      <c r="F45" s="115"/>
      <c r="G45" s="112"/>
    </row>
    <row r="46" spans="2:11" x14ac:dyDescent="0.2">
      <c r="B46" s="113" t="s">
        <v>441</v>
      </c>
      <c r="C46" s="108" t="s">
        <v>245</v>
      </c>
      <c r="D46" s="109"/>
      <c r="E46" s="110"/>
      <c r="F46" s="115"/>
      <c r="G46" s="112"/>
    </row>
    <row r="47" spans="2:11" x14ac:dyDescent="0.2">
      <c r="B47" s="113"/>
      <c r="C47" s="108" t="s">
        <v>246</v>
      </c>
      <c r="D47" s="109" t="s">
        <v>92</v>
      </c>
      <c r="E47" s="110">
        <v>1</v>
      </c>
      <c r="F47" s="111"/>
      <c r="G47" s="112">
        <f t="shared" si="0"/>
        <v>0</v>
      </c>
    </row>
    <row r="48" spans="2:11" x14ac:dyDescent="0.2">
      <c r="B48" s="199"/>
      <c r="C48" s="135"/>
      <c r="D48" s="109"/>
      <c r="E48" s="110"/>
      <c r="F48" s="115"/>
      <c r="G48" s="112"/>
    </row>
    <row r="49" spans="2:13" x14ac:dyDescent="0.2">
      <c r="B49" s="199"/>
      <c r="C49" s="135"/>
      <c r="D49" s="109"/>
      <c r="E49" s="110"/>
      <c r="F49" s="115"/>
      <c r="G49" s="112"/>
    </row>
    <row r="50" spans="2:13" s="5" customFormat="1" ht="14" x14ac:dyDescent="0.2">
      <c r="B50" s="201" t="s">
        <v>442</v>
      </c>
      <c r="C50" s="138" t="s">
        <v>39</v>
      </c>
      <c r="D50" s="109" t="s">
        <v>17</v>
      </c>
      <c r="E50" s="110"/>
      <c r="F50" s="115"/>
      <c r="G50" s="112"/>
      <c r="I50" s="52"/>
      <c r="J50" s="6"/>
      <c r="L50" s="6"/>
      <c r="M50" s="6"/>
    </row>
    <row r="51" spans="2:13" s="5" customFormat="1" ht="14" x14ac:dyDescent="0.2">
      <c r="B51" s="201" t="s">
        <v>443</v>
      </c>
      <c r="C51" s="138" t="s">
        <v>88</v>
      </c>
      <c r="D51" s="109"/>
      <c r="E51" s="110"/>
      <c r="F51" s="115"/>
      <c r="G51" s="112"/>
      <c r="I51" s="53"/>
      <c r="J51" s="6"/>
      <c r="L51" s="6"/>
      <c r="M51" s="6"/>
    </row>
    <row r="52" spans="2:13" s="5" customFormat="1" ht="14" x14ac:dyDescent="0.2">
      <c r="B52" s="113" t="s">
        <v>444</v>
      </c>
      <c r="C52" s="108" t="s">
        <v>100</v>
      </c>
      <c r="D52" s="109" t="s">
        <v>92</v>
      </c>
      <c r="E52" s="110">
        <v>1</v>
      </c>
      <c r="F52" s="111"/>
      <c r="G52" s="112">
        <f t="shared" si="0"/>
        <v>0</v>
      </c>
      <c r="I52" s="53"/>
      <c r="J52" s="6"/>
      <c r="K52" s="54"/>
      <c r="L52" s="6"/>
      <c r="M52" s="6"/>
    </row>
    <row r="53" spans="2:13" s="5" customFormat="1" ht="28" x14ac:dyDescent="0.2">
      <c r="B53" s="113" t="s">
        <v>469</v>
      </c>
      <c r="C53" s="108" t="s">
        <v>191</v>
      </c>
      <c r="D53" s="109" t="s">
        <v>92</v>
      </c>
      <c r="E53" s="110">
        <v>1</v>
      </c>
      <c r="F53" s="111"/>
      <c r="G53" s="112">
        <f t="shared" si="0"/>
        <v>0</v>
      </c>
      <c r="I53" s="53"/>
      <c r="J53" s="6"/>
      <c r="K53" s="54"/>
      <c r="L53" s="6"/>
      <c r="M53" s="6"/>
    </row>
    <row r="54" spans="2:13" s="5" customFormat="1" ht="14" x14ac:dyDescent="0.2">
      <c r="B54" s="113"/>
      <c r="C54" s="108" t="s">
        <v>445</v>
      </c>
      <c r="D54" s="109" t="s">
        <v>28</v>
      </c>
      <c r="E54" s="110">
        <v>50</v>
      </c>
      <c r="F54" s="111"/>
      <c r="G54" s="112">
        <f t="shared" si="0"/>
        <v>0</v>
      </c>
      <c r="I54" s="53"/>
      <c r="J54" s="6"/>
      <c r="K54" s="54"/>
      <c r="L54" s="6"/>
      <c r="M54" s="6"/>
    </row>
    <row r="55" spans="2:13" s="5" customFormat="1" ht="13" x14ac:dyDescent="0.2">
      <c r="B55" s="113"/>
      <c r="C55" s="108"/>
      <c r="D55" s="109"/>
      <c r="E55" s="110"/>
      <c r="F55" s="115"/>
      <c r="G55" s="112"/>
      <c r="I55" s="53"/>
      <c r="J55" s="6"/>
      <c r="K55" s="54"/>
      <c r="L55" s="6"/>
      <c r="M55" s="6"/>
    </row>
    <row r="56" spans="2:13" s="5" customFormat="1" ht="14" x14ac:dyDescent="0.2">
      <c r="B56" s="201" t="s">
        <v>446</v>
      </c>
      <c r="C56" s="138" t="s">
        <v>89</v>
      </c>
      <c r="D56" s="109"/>
      <c r="E56" s="110"/>
      <c r="F56" s="115"/>
      <c r="G56" s="112"/>
      <c r="J56" s="6"/>
      <c r="L56" s="6"/>
      <c r="M56" s="6"/>
    </row>
    <row r="57" spans="2:13" s="5" customFormat="1" ht="28" x14ac:dyDescent="0.2">
      <c r="B57" s="113" t="s">
        <v>447</v>
      </c>
      <c r="C57" s="108" t="s">
        <v>448</v>
      </c>
      <c r="D57" s="109" t="s">
        <v>92</v>
      </c>
      <c r="E57" s="110">
        <v>1</v>
      </c>
      <c r="F57" s="111"/>
      <c r="G57" s="112">
        <f t="shared" si="0"/>
        <v>0</v>
      </c>
      <c r="J57" s="6"/>
      <c r="L57" s="6"/>
      <c r="M57" s="6"/>
    </row>
    <row r="58" spans="2:13" s="5" customFormat="1" ht="28" x14ac:dyDescent="0.2">
      <c r="B58" s="113" t="s">
        <v>469</v>
      </c>
      <c r="C58" s="108" t="s">
        <v>191</v>
      </c>
      <c r="D58" s="109" t="s">
        <v>92</v>
      </c>
      <c r="E58" s="239">
        <v>1</v>
      </c>
      <c r="F58" s="111"/>
      <c r="G58" s="112">
        <f t="shared" si="0"/>
        <v>0</v>
      </c>
      <c r="J58" s="6"/>
      <c r="L58" s="6"/>
      <c r="M58" s="6"/>
    </row>
    <row r="59" spans="2:13" s="5" customFormat="1" ht="13" x14ac:dyDescent="0.2">
      <c r="B59" s="113"/>
      <c r="C59" s="108"/>
      <c r="D59" s="109"/>
      <c r="E59" s="239"/>
      <c r="F59" s="115"/>
      <c r="G59" s="112"/>
      <c r="J59" s="6"/>
      <c r="L59" s="6"/>
      <c r="M59" s="6"/>
    </row>
    <row r="60" spans="2:13" s="5" customFormat="1" ht="14" x14ac:dyDescent="0.2">
      <c r="B60" s="201" t="s">
        <v>545</v>
      </c>
      <c r="C60" s="138" t="s">
        <v>449</v>
      </c>
      <c r="D60" s="240"/>
      <c r="E60" s="241"/>
      <c r="F60" s="113"/>
      <c r="G60" s="112"/>
      <c r="J60" s="6"/>
      <c r="L60" s="6"/>
      <c r="M60" s="6"/>
    </row>
    <row r="61" spans="2:13" s="5" customFormat="1" ht="42" x14ac:dyDescent="0.2">
      <c r="B61" s="113"/>
      <c r="C61" s="108" t="s">
        <v>450</v>
      </c>
      <c r="D61" s="109" t="s">
        <v>28</v>
      </c>
      <c r="E61" s="110">
        <v>33</v>
      </c>
      <c r="F61" s="111"/>
      <c r="G61" s="112">
        <f t="shared" si="0"/>
        <v>0</v>
      </c>
      <c r="J61" s="6"/>
      <c r="L61" s="6"/>
      <c r="M61" s="6"/>
    </row>
    <row r="62" spans="2:13" s="5" customFormat="1" ht="14" thickBot="1" x14ac:dyDescent="0.25">
      <c r="B62" s="113"/>
      <c r="C62" s="108"/>
      <c r="D62" s="109"/>
      <c r="E62" s="239"/>
      <c r="F62" s="202"/>
      <c r="G62" s="112"/>
      <c r="J62" s="6"/>
      <c r="L62" s="6"/>
      <c r="M62" s="6"/>
    </row>
    <row r="63" spans="2:13" s="5" customFormat="1" ht="20" customHeight="1" thickBot="1" x14ac:dyDescent="0.25">
      <c r="B63" s="311" t="s">
        <v>580</v>
      </c>
      <c r="C63" s="312" t="s">
        <v>47</v>
      </c>
      <c r="D63" s="312"/>
      <c r="E63" s="312"/>
      <c r="F63" s="313"/>
      <c r="G63" s="123">
        <f>SUM(G21:G62)</f>
        <v>0</v>
      </c>
      <c r="J63" s="6"/>
    </row>
    <row r="64" spans="2:13" s="5" customFormat="1" ht="14" thickBot="1" x14ac:dyDescent="0.25">
      <c r="B64" s="242"/>
      <c r="C64" s="243"/>
      <c r="D64" s="244"/>
      <c r="E64" s="245"/>
      <c r="F64" s="246"/>
      <c r="G64" s="251"/>
      <c r="J64" s="6"/>
    </row>
    <row r="65" spans="2:10" ht="17" thickBot="1" x14ac:dyDescent="0.25">
      <c r="B65" s="143" t="s">
        <v>48</v>
      </c>
      <c r="C65" s="314" t="s">
        <v>451</v>
      </c>
      <c r="D65" s="315"/>
      <c r="E65" s="315"/>
      <c r="F65" s="315"/>
      <c r="G65" s="316">
        <f>ROUND(E65*F65,0)</f>
        <v>0</v>
      </c>
    </row>
    <row r="66" spans="2:10" s="5" customFormat="1" ht="16.5" customHeight="1" thickBot="1" x14ac:dyDescent="0.25">
      <c r="B66" s="231"/>
      <c r="C66" s="232"/>
      <c r="D66" s="190"/>
      <c r="E66" s="191"/>
      <c r="F66" s="192"/>
      <c r="G66" s="193"/>
      <c r="J66" s="6"/>
    </row>
    <row r="67" spans="2:10" s="5" customFormat="1" ht="17" x14ac:dyDescent="0.2">
      <c r="B67" s="198" t="s">
        <v>452</v>
      </c>
      <c r="C67" s="126" t="s">
        <v>587</v>
      </c>
      <c r="D67" s="249"/>
      <c r="E67" s="149"/>
      <c r="F67" s="150"/>
      <c r="G67" s="106"/>
      <c r="J67" s="6"/>
    </row>
    <row r="68" spans="2:10" s="5" customFormat="1" ht="14" x14ac:dyDescent="0.2">
      <c r="B68" s="201" t="s">
        <v>520</v>
      </c>
      <c r="C68" s="108" t="s">
        <v>453</v>
      </c>
      <c r="D68" s="109"/>
      <c r="E68" s="155"/>
      <c r="F68" s="115"/>
      <c r="G68" s="112"/>
      <c r="J68" s="6"/>
    </row>
    <row r="69" spans="2:10" s="5" customFormat="1" ht="14" x14ac:dyDescent="0.2">
      <c r="B69" s="113"/>
      <c r="C69" s="108" t="s">
        <v>521</v>
      </c>
      <c r="D69" s="55" t="s">
        <v>28</v>
      </c>
      <c r="E69" s="110">
        <v>35.28</v>
      </c>
      <c r="F69" s="111"/>
      <c r="G69" s="112">
        <f t="shared" ref="G69:G72" si="1">+E69*F69</f>
        <v>0</v>
      </c>
      <c r="J69" s="6"/>
    </row>
    <row r="70" spans="2:10" s="5" customFormat="1" ht="28" x14ac:dyDescent="0.2">
      <c r="B70" s="113"/>
      <c r="C70" s="108" t="s">
        <v>522</v>
      </c>
      <c r="D70" s="55" t="s">
        <v>28</v>
      </c>
      <c r="E70" s="110">
        <f>E69</f>
        <v>35.28</v>
      </c>
      <c r="F70" s="111"/>
      <c r="G70" s="112">
        <f t="shared" si="1"/>
        <v>0</v>
      </c>
      <c r="J70" s="6"/>
    </row>
    <row r="71" spans="2:10" s="5" customFormat="1" ht="28" x14ac:dyDescent="0.2">
      <c r="B71" s="113"/>
      <c r="C71" s="108" t="s">
        <v>523</v>
      </c>
      <c r="D71" s="55" t="s">
        <v>28</v>
      </c>
      <c r="E71" s="110">
        <f>E70</f>
        <v>35.28</v>
      </c>
      <c r="F71" s="111"/>
      <c r="G71" s="112">
        <f t="shared" si="1"/>
        <v>0</v>
      </c>
      <c r="J71" s="6"/>
    </row>
    <row r="72" spans="2:10" s="5" customFormat="1" ht="14" x14ac:dyDescent="0.2">
      <c r="B72" s="113"/>
      <c r="C72" s="108" t="s">
        <v>524</v>
      </c>
      <c r="D72" s="55" t="s">
        <v>40</v>
      </c>
      <c r="E72" s="110">
        <v>24</v>
      </c>
      <c r="F72" s="111"/>
      <c r="G72" s="112">
        <f t="shared" si="1"/>
        <v>0</v>
      </c>
      <c r="J72" s="6"/>
    </row>
    <row r="73" spans="2:10" s="5" customFormat="1" ht="14" thickBot="1" x14ac:dyDescent="0.25">
      <c r="B73" s="113"/>
      <c r="C73" s="114"/>
      <c r="D73" s="109"/>
      <c r="E73" s="247"/>
      <c r="F73" s="115"/>
      <c r="G73" s="112"/>
      <c r="J73" s="6"/>
    </row>
    <row r="74" spans="2:10" s="7" customFormat="1" ht="19" thickBot="1" x14ac:dyDescent="0.25">
      <c r="B74" s="311" t="s">
        <v>582</v>
      </c>
      <c r="C74" s="312" t="s">
        <v>52</v>
      </c>
      <c r="D74" s="312"/>
      <c r="E74" s="312"/>
      <c r="F74" s="313"/>
      <c r="G74" s="123">
        <f>SUM(G67:G73)</f>
        <v>0</v>
      </c>
      <c r="J74" s="8"/>
    </row>
    <row r="75" spans="2:10" s="7" customFormat="1" ht="19" thickBot="1" x14ac:dyDescent="0.25">
      <c r="B75" s="317"/>
      <c r="C75" s="317"/>
      <c r="D75" s="317"/>
      <c r="E75" s="317"/>
      <c r="F75" s="317"/>
      <c r="G75" s="317"/>
      <c r="J75" s="8"/>
    </row>
    <row r="76" spans="2:10" ht="18" thickBot="1" x14ac:dyDescent="0.25">
      <c r="B76" s="143" t="s">
        <v>53</v>
      </c>
      <c r="C76" s="144" t="s">
        <v>54</v>
      </c>
      <c r="D76" s="145"/>
      <c r="E76" s="145"/>
      <c r="F76" s="145"/>
      <c r="G76" s="146"/>
    </row>
    <row r="77" spans="2:10" s="3" customFormat="1" ht="21" x14ac:dyDescent="0.2">
      <c r="B77" s="198" t="s">
        <v>373</v>
      </c>
      <c r="C77" s="126" t="s">
        <v>379</v>
      </c>
      <c r="D77" s="148"/>
      <c r="E77" s="205"/>
      <c r="F77" s="150"/>
      <c r="G77" s="106"/>
      <c r="J77" s="4"/>
    </row>
    <row r="78" spans="2:10" s="3" customFormat="1" ht="21" x14ac:dyDescent="0.2">
      <c r="B78" s="201" t="s">
        <v>375</v>
      </c>
      <c r="C78" s="138" t="s">
        <v>516</v>
      </c>
      <c r="D78" s="109"/>
      <c r="E78" s="110"/>
      <c r="F78" s="115"/>
      <c r="G78" s="112"/>
      <c r="J78" s="4"/>
    </row>
    <row r="79" spans="2:10" s="3" customFormat="1" ht="21" x14ac:dyDescent="0.2">
      <c r="B79" s="113" t="s">
        <v>455</v>
      </c>
      <c r="C79" s="108" t="s">
        <v>456</v>
      </c>
      <c r="D79" s="109"/>
      <c r="E79" s="110"/>
      <c r="F79" s="115"/>
      <c r="G79" s="112"/>
      <c r="J79" s="4"/>
    </row>
    <row r="80" spans="2:10" s="3" customFormat="1" ht="21" x14ac:dyDescent="0.2">
      <c r="B80" s="113"/>
      <c r="C80" s="108" t="s">
        <v>457</v>
      </c>
      <c r="D80" s="109" t="s">
        <v>46</v>
      </c>
      <c r="E80" s="110">
        <v>1</v>
      </c>
      <c r="F80" s="111"/>
      <c r="G80" s="112">
        <f>E80*F80</f>
        <v>0</v>
      </c>
      <c r="J80" s="4"/>
    </row>
    <row r="81" spans="2:11" s="3" customFormat="1" ht="21" x14ac:dyDescent="0.2">
      <c r="B81" s="113"/>
      <c r="C81" s="108"/>
      <c r="D81" s="109"/>
      <c r="E81" s="110"/>
      <c r="F81" s="115"/>
      <c r="G81" s="112"/>
      <c r="J81" s="4"/>
    </row>
    <row r="82" spans="2:11" s="3" customFormat="1" ht="21" x14ac:dyDescent="0.2">
      <c r="B82" s="113" t="s">
        <v>458</v>
      </c>
      <c r="C82" s="108" t="s">
        <v>459</v>
      </c>
      <c r="D82" s="109"/>
      <c r="E82" s="110"/>
      <c r="F82" s="115"/>
      <c r="G82" s="112"/>
      <c r="J82" s="4"/>
    </row>
    <row r="83" spans="2:11" s="3" customFormat="1" ht="21" x14ac:dyDescent="0.2">
      <c r="B83" s="113"/>
      <c r="C83" s="108" t="s">
        <v>460</v>
      </c>
      <c r="D83" s="109" t="s">
        <v>46</v>
      </c>
      <c r="E83" s="110">
        <v>2</v>
      </c>
      <c r="F83" s="111"/>
      <c r="G83" s="112">
        <f t="shared" ref="G83:G98" si="2">E83*F83</f>
        <v>0</v>
      </c>
      <c r="J83" s="4"/>
    </row>
    <row r="84" spans="2:11" s="3" customFormat="1" ht="21" x14ac:dyDescent="0.2">
      <c r="B84" s="113"/>
      <c r="C84" s="108"/>
      <c r="D84" s="109"/>
      <c r="E84" s="110"/>
      <c r="F84" s="115"/>
      <c r="G84" s="112"/>
      <c r="J84" s="4"/>
    </row>
    <row r="85" spans="2:11" s="3" customFormat="1" ht="21" x14ac:dyDescent="0.2">
      <c r="B85" s="198" t="s">
        <v>378</v>
      </c>
      <c r="C85" s="126" t="s">
        <v>56</v>
      </c>
      <c r="D85" s="109"/>
      <c r="E85" s="110"/>
      <c r="F85" s="115"/>
      <c r="G85" s="112"/>
      <c r="J85" s="4"/>
    </row>
    <row r="86" spans="2:11" x14ac:dyDescent="0.2">
      <c r="B86" s="201" t="s">
        <v>380</v>
      </c>
      <c r="C86" s="138" t="s">
        <v>57</v>
      </c>
      <c r="D86" s="109"/>
      <c r="E86" s="110"/>
      <c r="F86" s="115"/>
      <c r="G86" s="112"/>
    </row>
    <row r="87" spans="2:11" ht="28" x14ac:dyDescent="0.2">
      <c r="B87" s="113" t="s">
        <v>382</v>
      </c>
      <c r="C87" s="114" t="s">
        <v>195</v>
      </c>
      <c r="D87" s="55"/>
      <c r="E87" s="110"/>
      <c r="F87" s="115"/>
      <c r="G87" s="112"/>
    </row>
    <row r="88" spans="2:11" ht="42" x14ac:dyDescent="0.2">
      <c r="B88" s="113"/>
      <c r="C88" s="108" t="s">
        <v>58</v>
      </c>
      <c r="D88" s="109" t="s">
        <v>28</v>
      </c>
      <c r="E88" s="110">
        <v>115</v>
      </c>
      <c r="F88" s="111"/>
      <c r="G88" s="112">
        <f t="shared" si="2"/>
        <v>0</v>
      </c>
      <c r="I88" s="10"/>
      <c r="J88" s="14"/>
    </row>
    <row r="89" spans="2:11" x14ac:dyDescent="0.2">
      <c r="B89" s="113"/>
      <c r="C89" s="108"/>
      <c r="D89" s="109"/>
      <c r="E89" s="110"/>
      <c r="F89" s="115"/>
      <c r="G89" s="112"/>
      <c r="I89" s="10"/>
      <c r="J89" s="14"/>
    </row>
    <row r="90" spans="2:11" ht="28" x14ac:dyDescent="0.2">
      <c r="B90" s="113" t="s">
        <v>461</v>
      </c>
      <c r="C90" s="114" t="s">
        <v>398</v>
      </c>
      <c r="D90" s="109"/>
      <c r="E90" s="110"/>
      <c r="F90" s="115"/>
      <c r="G90" s="112"/>
      <c r="I90" s="10"/>
      <c r="J90" s="14"/>
    </row>
    <row r="91" spans="2:11" ht="42" x14ac:dyDescent="0.2">
      <c r="B91" s="113"/>
      <c r="C91" s="114" t="s">
        <v>399</v>
      </c>
      <c r="D91" s="109" t="s">
        <v>28</v>
      </c>
      <c r="E91" s="110">
        <f>E54</f>
        <v>50</v>
      </c>
      <c r="F91" s="111"/>
      <c r="G91" s="112">
        <f t="shared" si="2"/>
        <v>0</v>
      </c>
      <c r="I91" s="10"/>
      <c r="J91" s="14"/>
    </row>
    <row r="92" spans="2:11" x14ac:dyDescent="0.2">
      <c r="B92" s="113"/>
      <c r="C92" s="108"/>
      <c r="D92" s="109"/>
      <c r="E92" s="128"/>
      <c r="F92" s="115"/>
      <c r="G92" s="112"/>
    </row>
    <row r="93" spans="2:11" x14ac:dyDescent="0.2">
      <c r="B93" s="201" t="s">
        <v>391</v>
      </c>
      <c r="C93" s="138" t="s">
        <v>59</v>
      </c>
      <c r="D93" s="109"/>
      <c r="E93" s="110"/>
      <c r="F93" s="115"/>
      <c r="G93" s="112"/>
      <c r="J93" s="28"/>
      <c r="K93" s="23"/>
    </row>
    <row r="94" spans="2:11" ht="42" x14ac:dyDescent="0.2">
      <c r="B94" s="113" t="s">
        <v>392</v>
      </c>
      <c r="C94" s="108" t="s">
        <v>108</v>
      </c>
      <c r="D94" s="109"/>
      <c r="E94" s="110"/>
      <c r="F94" s="115"/>
      <c r="G94" s="112"/>
      <c r="K94" s="20"/>
    </row>
    <row r="95" spans="2:11" ht="28" x14ac:dyDescent="0.2">
      <c r="B95" s="113"/>
      <c r="C95" s="108" t="s">
        <v>60</v>
      </c>
      <c r="D95" s="109" t="s">
        <v>28</v>
      </c>
      <c r="E95" s="110">
        <v>45</v>
      </c>
      <c r="F95" s="111"/>
      <c r="G95" s="112">
        <f t="shared" si="2"/>
        <v>0</v>
      </c>
    </row>
    <row r="96" spans="2:11" x14ac:dyDescent="0.2">
      <c r="B96" s="113"/>
      <c r="C96" s="108"/>
      <c r="D96" s="109"/>
      <c r="E96" s="110"/>
      <c r="F96" s="115"/>
      <c r="G96" s="112"/>
    </row>
    <row r="97" spans="2:11" x14ac:dyDescent="0.2">
      <c r="B97" s="113" t="s">
        <v>462</v>
      </c>
      <c r="C97" s="108" t="s">
        <v>401</v>
      </c>
      <c r="D97" s="109"/>
      <c r="E97" s="110"/>
      <c r="F97" s="115"/>
      <c r="G97" s="112"/>
    </row>
    <row r="98" spans="2:11" ht="42" x14ac:dyDescent="0.2">
      <c r="B98" s="113"/>
      <c r="C98" s="108" t="s">
        <v>402</v>
      </c>
      <c r="D98" s="109" t="s">
        <v>28</v>
      </c>
      <c r="E98" s="110">
        <v>15</v>
      </c>
      <c r="F98" s="111"/>
      <c r="G98" s="112">
        <f t="shared" si="2"/>
        <v>0</v>
      </c>
    </row>
    <row r="99" spans="2:11" ht="17" thickBot="1" x14ac:dyDescent="0.25">
      <c r="B99" s="113"/>
      <c r="C99" s="108"/>
      <c r="D99" s="109"/>
      <c r="E99" s="110"/>
      <c r="F99" s="115"/>
      <c r="G99" s="112"/>
      <c r="I99" s="9"/>
    </row>
    <row r="100" spans="2:11" s="7" customFormat="1" ht="19" thickBot="1" x14ac:dyDescent="0.25">
      <c r="B100" s="311" t="s">
        <v>583</v>
      </c>
      <c r="C100" s="312" t="s">
        <v>61</v>
      </c>
      <c r="D100" s="312"/>
      <c r="E100" s="312"/>
      <c r="F100" s="313"/>
      <c r="G100" s="123">
        <f>SUM(G77:G99)</f>
        <v>0</v>
      </c>
      <c r="J100" s="8"/>
      <c r="K100" s="40"/>
    </row>
    <row r="101" spans="2:11" ht="17" thickBot="1" x14ac:dyDescent="0.25">
      <c r="B101" s="158"/>
      <c r="C101" s="159"/>
      <c r="D101" s="159"/>
      <c r="E101" s="160"/>
      <c r="F101" s="161"/>
      <c r="G101" s="162"/>
    </row>
    <row r="102" spans="2:11" ht="17" thickBot="1" x14ac:dyDescent="0.25">
      <c r="B102" s="143" t="s">
        <v>62</v>
      </c>
      <c r="C102" s="314" t="s">
        <v>63</v>
      </c>
      <c r="D102" s="315"/>
      <c r="E102" s="315"/>
      <c r="F102" s="315"/>
      <c r="G102" s="316">
        <f>ROUND(E102*F102,0)</f>
        <v>0</v>
      </c>
      <c r="K102" s="22"/>
    </row>
    <row r="103" spans="2:11" x14ac:dyDescent="0.2">
      <c r="B103" s="206"/>
      <c r="C103" s="207"/>
      <c r="D103" s="208"/>
      <c r="E103" s="209"/>
      <c r="F103" s="210"/>
      <c r="G103" s="211"/>
      <c r="K103" s="22"/>
    </row>
    <row r="104" spans="2:11" x14ac:dyDescent="0.2">
      <c r="B104" s="219" t="s">
        <v>70</v>
      </c>
      <c r="C104" s="220" t="s">
        <v>71</v>
      </c>
      <c r="D104" s="221"/>
      <c r="E104" s="222"/>
      <c r="F104" s="223"/>
      <c r="G104" s="224"/>
    </row>
    <row r="105" spans="2:11" x14ac:dyDescent="0.2">
      <c r="B105" s="214"/>
      <c r="C105" s="174"/>
      <c r="D105" s="172"/>
      <c r="E105" s="173"/>
      <c r="F105" s="115"/>
      <c r="G105" s="112"/>
    </row>
    <row r="106" spans="2:11" x14ac:dyDescent="0.2">
      <c r="B106" s="194" t="s">
        <v>166</v>
      </c>
      <c r="C106" s="175" t="s">
        <v>463</v>
      </c>
      <c r="D106" s="176"/>
      <c r="E106" s="173"/>
      <c r="F106" s="115"/>
      <c r="G106" s="112"/>
    </row>
    <row r="107" spans="2:11" x14ac:dyDescent="0.2">
      <c r="B107" s="196"/>
      <c r="C107" s="133" t="s">
        <v>464</v>
      </c>
      <c r="D107" s="127" t="s">
        <v>27</v>
      </c>
      <c r="E107" s="173">
        <v>1</v>
      </c>
      <c r="F107" s="111"/>
      <c r="G107" s="112">
        <f>E107*F107</f>
        <v>0</v>
      </c>
    </row>
    <row r="108" spans="2:11" x14ac:dyDescent="0.2">
      <c r="B108" s="196"/>
      <c r="C108" s="133"/>
      <c r="D108" s="127"/>
      <c r="E108" s="173"/>
      <c r="F108" s="115"/>
      <c r="G108" s="112"/>
    </row>
    <row r="109" spans="2:11" x14ac:dyDescent="0.2">
      <c r="B109" s="194" t="s">
        <v>167</v>
      </c>
      <c r="C109" s="175" t="s">
        <v>147</v>
      </c>
      <c r="D109" s="127"/>
      <c r="E109" s="173"/>
      <c r="F109" s="115"/>
      <c r="G109" s="112"/>
    </row>
    <row r="110" spans="2:11" x14ac:dyDescent="0.2">
      <c r="B110" s="196"/>
      <c r="C110" s="133" t="s">
        <v>148</v>
      </c>
      <c r="D110" s="127" t="s">
        <v>27</v>
      </c>
      <c r="E110" s="173">
        <v>1</v>
      </c>
      <c r="F110" s="111"/>
      <c r="G110" s="112">
        <f t="shared" ref="G110:G129" si="3">E110*F110</f>
        <v>0</v>
      </c>
    </row>
    <row r="111" spans="2:11" x14ac:dyDescent="0.2">
      <c r="B111" s="196"/>
      <c r="C111" s="133"/>
      <c r="D111" s="127"/>
      <c r="E111" s="173"/>
      <c r="F111" s="115"/>
      <c r="G111" s="112"/>
    </row>
    <row r="112" spans="2:11" x14ac:dyDescent="0.2">
      <c r="B112" s="194" t="s">
        <v>168</v>
      </c>
      <c r="C112" s="175" t="s">
        <v>149</v>
      </c>
      <c r="D112" s="176"/>
      <c r="E112" s="173"/>
      <c r="F112" s="115"/>
      <c r="G112" s="112"/>
    </row>
    <row r="113" spans="2:7" x14ac:dyDescent="0.2">
      <c r="B113" s="196" t="s">
        <v>177</v>
      </c>
      <c r="C113" s="133" t="s">
        <v>150</v>
      </c>
      <c r="D113" s="127"/>
      <c r="E113" s="173"/>
      <c r="F113" s="115"/>
      <c r="G113" s="112"/>
    </row>
    <row r="114" spans="2:7" x14ac:dyDescent="0.2">
      <c r="B114" s="196"/>
      <c r="C114" s="133" t="s">
        <v>151</v>
      </c>
      <c r="D114" s="127" t="s">
        <v>40</v>
      </c>
      <c r="E114" s="173">
        <v>110</v>
      </c>
      <c r="F114" s="111"/>
      <c r="G114" s="112">
        <f t="shared" si="3"/>
        <v>0</v>
      </c>
    </row>
    <row r="115" spans="2:7" x14ac:dyDescent="0.2">
      <c r="B115" s="196"/>
      <c r="C115" s="133"/>
      <c r="D115" s="127"/>
      <c r="E115" s="173"/>
      <c r="F115" s="115"/>
      <c r="G115" s="112"/>
    </row>
    <row r="116" spans="2:7" x14ac:dyDescent="0.2">
      <c r="B116" s="196" t="s">
        <v>178</v>
      </c>
      <c r="C116" s="133" t="s">
        <v>153</v>
      </c>
      <c r="D116" s="127"/>
      <c r="E116" s="173"/>
      <c r="F116" s="115"/>
      <c r="G116" s="112"/>
    </row>
    <row r="117" spans="2:7" x14ac:dyDescent="0.2">
      <c r="B117" s="196"/>
      <c r="C117" s="133" t="s">
        <v>154</v>
      </c>
      <c r="D117" s="127" t="s">
        <v>40</v>
      </c>
      <c r="E117" s="173">
        <v>130</v>
      </c>
      <c r="F117" s="111"/>
      <c r="G117" s="112">
        <f t="shared" si="3"/>
        <v>0</v>
      </c>
    </row>
    <row r="118" spans="2:7" x14ac:dyDescent="0.2">
      <c r="B118" s="196"/>
      <c r="C118" s="133"/>
      <c r="D118" s="127"/>
      <c r="E118" s="173"/>
      <c r="F118" s="115"/>
      <c r="G118" s="112"/>
    </row>
    <row r="119" spans="2:7" x14ac:dyDescent="0.2">
      <c r="B119" s="194" t="s">
        <v>169</v>
      </c>
      <c r="C119" s="175" t="s">
        <v>157</v>
      </c>
      <c r="D119" s="127"/>
      <c r="E119" s="173"/>
      <c r="F119" s="115"/>
      <c r="G119" s="112"/>
    </row>
    <row r="120" spans="2:7" x14ac:dyDescent="0.2">
      <c r="B120" s="196"/>
      <c r="C120" s="133" t="s">
        <v>159</v>
      </c>
      <c r="D120" s="127" t="s">
        <v>46</v>
      </c>
      <c r="E120" s="173">
        <v>1</v>
      </c>
      <c r="F120" s="111"/>
      <c r="G120" s="112">
        <f t="shared" si="3"/>
        <v>0</v>
      </c>
    </row>
    <row r="121" spans="2:7" x14ac:dyDescent="0.2">
      <c r="B121" s="196"/>
      <c r="C121" s="133" t="s">
        <v>161</v>
      </c>
      <c r="D121" s="127" t="s">
        <v>46</v>
      </c>
      <c r="E121" s="173">
        <v>2</v>
      </c>
      <c r="F121" s="111"/>
      <c r="G121" s="112">
        <f t="shared" si="3"/>
        <v>0</v>
      </c>
    </row>
    <row r="122" spans="2:7" x14ac:dyDescent="0.2">
      <c r="B122" s="196"/>
      <c r="C122" s="133"/>
      <c r="D122" s="127"/>
      <c r="E122" s="173"/>
      <c r="F122" s="115"/>
      <c r="G122" s="112"/>
    </row>
    <row r="123" spans="2:7" x14ac:dyDescent="0.2">
      <c r="B123" s="194" t="s">
        <v>170</v>
      </c>
      <c r="C123" s="175" t="s">
        <v>162</v>
      </c>
      <c r="D123" s="127"/>
      <c r="E123" s="173"/>
      <c r="F123" s="115"/>
      <c r="G123" s="112"/>
    </row>
    <row r="124" spans="2:7" ht="28" x14ac:dyDescent="0.2">
      <c r="B124" s="250"/>
      <c r="C124" s="133" t="s">
        <v>465</v>
      </c>
      <c r="D124" s="248" t="s">
        <v>46</v>
      </c>
      <c r="E124" s="173">
        <v>4</v>
      </c>
      <c r="F124" s="111"/>
      <c r="G124" s="112">
        <f t="shared" si="3"/>
        <v>0</v>
      </c>
    </row>
    <row r="125" spans="2:7" x14ac:dyDescent="0.2">
      <c r="B125" s="250"/>
      <c r="C125" s="133" t="s">
        <v>420</v>
      </c>
      <c r="D125" s="248" t="s">
        <v>46</v>
      </c>
      <c r="E125" s="173">
        <v>4</v>
      </c>
      <c r="F125" s="111"/>
      <c r="G125" s="112">
        <f t="shared" si="3"/>
        <v>0</v>
      </c>
    </row>
    <row r="126" spans="2:7" x14ac:dyDescent="0.2">
      <c r="B126" s="202"/>
      <c r="C126" s="163"/>
      <c r="D126" s="164"/>
      <c r="E126" s="165"/>
      <c r="F126" s="115"/>
      <c r="G126" s="112"/>
    </row>
    <row r="127" spans="2:7" x14ac:dyDescent="0.2">
      <c r="B127" s="219" t="s">
        <v>72</v>
      </c>
      <c r="C127" s="220" t="s">
        <v>75</v>
      </c>
      <c r="D127" s="221"/>
      <c r="E127" s="222"/>
      <c r="F127" s="223"/>
      <c r="G127" s="224">
        <f t="shared" si="3"/>
        <v>0</v>
      </c>
    </row>
    <row r="128" spans="2:7" x14ac:dyDescent="0.2">
      <c r="B128" s="201" t="s">
        <v>466</v>
      </c>
      <c r="C128" s="138" t="s">
        <v>422</v>
      </c>
      <c r="D128" s="109"/>
      <c r="E128" s="110"/>
      <c r="F128" s="115"/>
      <c r="G128" s="112"/>
    </row>
    <row r="129" spans="2:7" x14ac:dyDescent="0.2">
      <c r="B129" s="113" t="s">
        <v>467</v>
      </c>
      <c r="C129" s="133" t="s">
        <v>423</v>
      </c>
      <c r="D129" s="109" t="s">
        <v>46</v>
      </c>
      <c r="E129" s="128">
        <v>1</v>
      </c>
      <c r="F129" s="111"/>
      <c r="G129" s="112">
        <f t="shared" si="3"/>
        <v>0</v>
      </c>
    </row>
    <row r="130" spans="2:7" ht="17" thickBot="1" x14ac:dyDescent="0.25">
      <c r="B130" s="113"/>
      <c r="C130" s="163"/>
      <c r="D130" s="164"/>
      <c r="E130" s="165"/>
      <c r="F130" s="166"/>
      <c r="G130" s="112"/>
    </row>
    <row r="131" spans="2:7" ht="17" thickBot="1" x14ac:dyDescent="0.25">
      <c r="B131" s="311" t="s">
        <v>584</v>
      </c>
      <c r="C131" s="312" t="s">
        <v>73</v>
      </c>
      <c r="D131" s="312"/>
      <c r="E131" s="312"/>
      <c r="F131" s="313"/>
      <c r="G131" s="123">
        <f>SUM(G105:G130)</f>
        <v>0</v>
      </c>
    </row>
    <row r="132" spans="2:7" ht="17" thickBot="1" x14ac:dyDescent="0.25">
      <c r="B132" s="158"/>
      <c r="C132" s="185"/>
      <c r="D132" s="185"/>
      <c r="E132" s="186"/>
      <c r="F132" s="187"/>
      <c r="G132" s="187"/>
    </row>
    <row r="133" spans="2:7" ht="17" thickBot="1" x14ac:dyDescent="0.25">
      <c r="B133" s="143" t="s">
        <v>74</v>
      </c>
      <c r="C133" s="314" t="s">
        <v>146</v>
      </c>
      <c r="D133" s="315"/>
      <c r="E133" s="315"/>
      <c r="F133" s="315"/>
      <c r="G133" s="316">
        <f>ROUND(E133*F133,0)</f>
        <v>0</v>
      </c>
    </row>
    <row r="134" spans="2:7" x14ac:dyDescent="0.2">
      <c r="B134" s="203"/>
      <c r="C134" s="204"/>
      <c r="D134" s="148"/>
      <c r="E134" s="205"/>
      <c r="F134" s="150"/>
      <c r="G134" s="106"/>
    </row>
    <row r="135" spans="2:7" ht="34" x14ac:dyDescent="0.2">
      <c r="B135" s="198" t="s">
        <v>76</v>
      </c>
      <c r="C135" s="126" t="s">
        <v>175</v>
      </c>
      <c r="D135" s="109"/>
      <c r="E135" s="110"/>
      <c r="F135" s="115"/>
      <c r="G135" s="112"/>
    </row>
    <row r="136" spans="2:7" x14ac:dyDescent="0.2">
      <c r="B136" s="113" t="s">
        <v>93</v>
      </c>
      <c r="C136" s="108" t="s">
        <v>79</v>
      </c>
      <c r="D136" s="109" t="s">
        <v>46</v>
      </c>
      <c r="E136" s="110">
        <v>1</v>
      </c>
      <c r="F136" s="111"/>
      <c r="G136" s="112">
        <f>E136*F136</f>
        <v>0</v>
      </c>
    </row>
    <row r="137" spans="2:7" x14ac:dyDescent="0.2">
      <c r="B137" s="113" t="s">
        <v>94</v>
      </c>
      <c r="C137" s="108" t="s">
        <v>468</v>
      </c>
      <c r="D137" s="109" t="s">
        <v>46</v>
      </c>
      <c r="E137" s="110">
        <v>1</v>
      </c>
      <c r="F137" s="111"/>
      <c r="G137" s="112">
        <f t="shared" ref="G137:G140" si="4">E137*F137</f>
        <v>0</v>
      </c>
    </row>
    <row r="138" spans="2:7" x14ac:dyDescent="0.2">
      <c r="B138" s="113"/>
      <c r="C138" s="108"/>
      <c r="D138" s="109"/>
      <c r="E138" s="110"/>
      <c r="F138" s="115"/>
      <c r="G138" s="112"/>
    </row>
    <row r="139" spans="2:7" ht="34" x14ac:dyDescent="0.2">
      <c r="B139" s="198" t="s">
        <v>77</v>
      </c>
      <c r="C139" s="126" t="s">
        <v>176</v>
      </c>
      <c r="D139" s="109"/>
      <c r="E139" s="110"/>
      <c r="F139" s="115"/>
      <c r="G139" s="112"/>
    </row>
    <row r="140" spans="2:7" x14ac:dyDescent="0.2">
      <c r="B140" s="113" t="s">
        <v>95</v>
      </c>
      <c r="C140" s="108" t="s">
        <v>468</v>
      </c>
      <c r="D140" s="109" t="s">
        <v>46</v>
      </c>
      <c r="E140" s="110">
        <v>2</v>
      </c>
      <c r="F140" s="111"/>
      <c r="G140" s="112">
        <f t="shared" si="4"/>
        <v>0</v>
      </c>
    </row>
    <row r="141" spans="2:7" ht="17" thickBot="1" x14ac:dyDescent="0.25">
      <c r="B141" s="201"/>
      <c r="C141" s="138"/>
      <c r="D141" s="109"/>
      <c r="E141" s="110"/>
      <c r="F141" s="115"/>
      <c r="G141" s="112"/>
    </row>
    <row r="142" spans="2:7" ht="17" thickBot="1" x14ac:dyDescent="0.25">
      <c r="B142" s="311" t="s">
        <v>585</v>
      </c>
      <c r="C142" s="312" t="s">
        <v>80</v>
      </c>
      <c r="D142" s="312"/>
      <c r="E142" s="312"/>
      <c r="F142" s="313"/>
      <c r="G142" s="123">
        <f>SUM(G134:G141)</f>
        <v>0</v>
      </c>
    </row>
  </sheetData>
  <mergeCells count="23">
    <mergeCell ref="B131:F131"/>
    <mergeCell ref="B142:F142"/>
    <mergeCell ref="B2:G2"/>
    <mergeCell ref="B4:G4"/>
    <mergeCell ref="B5:G5"/>
    <mergeCell ref="B7:G7"/>
    <mergeCell ref="B9:G9"/>
    <mergeCell ref="C65:G65"/>
    <mergeCell ref="B75:G75"/>
    <mergeCell ref="C102:G102"/>
    <mergeCell ref="C133:G133"/>
    <mergeCell ref="C10:E10"/>
    <mergeCell ref="C12:E12"/>
    <mergeCell ref="C11:E11"/>
    <mergeCell ref="C13:E13"/>
    <mergeCell ref="C14:E14"/>
    <mergeCell ref="B74:F74"/>
    <mergeCell ref="B100:F100"/>
    <mergeCell ref="C20:G20"/>
    <mergeCell ref="C15:E15"/>
    <mergeCell ref="B16:E16"/>
    <mergeCell ref="B19:G19"/>
    <mergeCell ref="B63:F63"/>
  </mergeCells>
  <pageMargins left="0.70866141732283472" right="0.70866141732283472" top="0.74803149606299213" bottom="0.74803149606299213" header="0.31496062992125984" footer="0.31496062992125984"/>
  <pageSetup paperSize="9" scale="75" orientation="portrait" r:id="rId1"/>
  <rowBreaks count="2" manualBreakCount="2">
    <brk id="49" max="7" man="1"/>
    <brk id="92"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7"/>
  <sheetViews>
    <sheetView showGridLines="0" view="pageBreakPreview" zoomScale="120" zoomScaleNormal="100" zoomScaleSheetLayoutView="120" workbookViewId="0">
      <selection activeCell="C30" sqref="C30"/>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22.83203125" style="1" customWidth="1"/>
    <col min="10" max="10" width="23.5" style="2" customWidth="1"/>
    <col min="11" max="11" width="23" style="1" customWidth="1"/>
    <col min="12" max="12" width="9.5" style="1" customWidth="1"/>
    <col min="13" max="13" width="7.5" style="1" customWidth="1"/>
    <col min="14" max="16384" width="11.5" style="1"/>
  </cols>
  <sheetData>
    <row r="1" spans="2:10" ht="10" customHeight="1" x14ac:dyDescent="0.2"/>
    <row r="2" spans="2:10" ht="30.75" customHeight="1" x14ac:dyDescent="0.2">
      <c r="B2" s="269" t="s">
        <v>554</v>
      </c>
      <c r="C2" s="270"/>
      <c r="D2" s="270"/>
      <c r="E2" s="270"/>
      <c r="F2" s="270"/>
      <c r="G2" s="271"/>
    </row>
    <row r="3" spans="2:10" ht="11.25" customHeight="1" x14ac:dyDescent="0.2">
      <c r="B3" s="57"/>
      <c r="C3" s="58"/>
      <c r="D3" s="58"/>
      <c r="E3" s="58"/>
      <c r="F3" s="58"/>
      <c r="G3" s="59"/>
    </row>
    <row r="4" spans="2:10" ht="24.75" customHeight="1" x14ac:dyDescent="0.2">
      <c r="B4" s="272" t="s">
        <v>555</v>
      </c>
      <c r="C4" s="273"/>
      <c r="D4" s="273"/>
      <c r="E4" s="273"/>
      <c r="F4" s="273"/>
      <c r="G4" s="274"/>
    </row>
    <row r="5" spans="2:10" ht="15.75" customHeight="1" x14ac:dyDescent="0.2">
      <c r="B5" s="275"/>
      <c r="C5" s="276"/>
      <c r="D5" s="276"/>
      <c r="E5" s="276"/>
      <c r="F5" s="276"/>
      <c r="G5" s="277"/>
    </row>
    <row r="6" spans="2:10" ht="10" customHeight="1" x14ac:dyDescent="0.2">
      <c r="B6" s="35"/>
      <c r="C6" s="30"/>
      <c r="D6" s="31"/>
      <c r="E6" s="32"/>
      <c r="F6" s="33"/>
      <c r="G6" s="34"/>
    </row>
    <row r="7" spans="2:10" ht="58.5" customHeight="1" x14ac:dyDescent="0.2">
      <c r="B7" s="301" t="s">
        <v>586</v>
      </c>
      <c r="C7" s="301"/>
      <c r="D7" s="301"/>
      <c r="E7" s="301"/>
      <c r="F7" s="301"/>
      <c r="G7" s="301"/>
    </row>
    <row r="8" spans="2:10" ht="10" customHeight="1" x14ac:dyDescent="0.2">
      <c r="B8" s="37"/>
      <c r="C8" s="37"/>
      <c r="D8" s="37"/>
      <c r="E8" s="37"/>
      <c r="F8" s="37"/>
      <c r="G8" s="37"/>
    </row>
    <row r="9" spans="2:10" s="3" customFormat="1" ht="25.5" customHeight="1" x14ac:dyDescent="0.2">
      <c r="B9" s="279" t="s">
        <v>559</v>
      </c>
      <c r="C9" s="280"/>
      <c r="D9" s="280"/>
      <c r="E9" s="280"/>
      <c r="F9" s="280"/>
      <c r="G9" s="281"/>
      <c r="J9" s="4"/>
    </row>
    <row r="10" spans="2:10" s="5" customFormat="1" ht="15.75" customHeight="1" x14ac:dyDescent="0.2">
      <c r="B10" s="91" t="s">
        <v>0</v>
      </c>
      <c r="C10" s="302" t="s">
        <v>577</v>
      </c>
      <c r="D10" s="302"/>
      <c r="E10" s="302"/>
      <c r="F10" s="92" t="s">
        <v>2</v>
      </c>
      <c r="G10" s="93" t="s">
        <v>3</v>
      </c>
      <c r="J10" s="6"/>
    </row>
    <row r="11" spans="2:10" ht="17" thickBot="1" x14ac:dyDescent="0.25">
      <c r="B11" s="94" t="s">
        <v>81</v>
      </c>
      <c r="C11" s="303" t="str">
        <f>C16</f>
        <v>AMENAGEMENTS EXTERIEURS - VRD</v>
      </c>
      <c r="D11" s="303"/>
      <c r="E11" s="303"/>
      <c r="F11" s="95" t="e">
        <f>G11/G15</f>
        <v>#DIV/0!</v>
      </c>
      <c r="G11" s="96">
        <f>G32</f>
        <v>0</v>
      </c>
    </row>
    <row r="12" spans="2:10" ht="19" thickBot="1" x14ac:dyDescent="0.25">
      <c r="B12" s="304"/>
      <c r="C12" s="305" t="s">
        <v>4</v>
      </c>
      <c r="D12" s="305"/>
      <c r="E12" s="306"/>
      <c r="F12" s="97" t="e">
        <f>SUM(F11)</f>
        <v>#DIV/0!</v>
      </c>
      <c r="G12" s="98">
        <f>SUM(G11)</f>
        <v>0</v>
      </c>
    </row>
    <row r="13" spans="2:10" s="7" customFormat="1" ht="9.75" customHeight="1" x14ac:dyDescent="0.2">
      <c r="B13" s="35"/>
      <c r="C13" s="30"/>
      <c r="D13" s="31"/>
      <c r="E13" s="32"/>
      <c r="F13" s="33"/>
      <c r="G13" s="34"/>
      <c r="J13" s="8"/>
    </row>
    <row r="14" spans="2:10" s="5" customFormat="1" ht="19.5" customHeight="1" x14ac:dyDescent="0.2">
      <c r="B14" s="64" t="s">
        <v>5</v>
      </c>
      <c r="C14" s="65" t="s">
        <v>6</v>
      </c>
      <c r="D14" s="65" t="s">
        <v>7</v>
      </c>
      <c r="E14" s="99" t="s">
        <v>8</v>
      </c>
      <c r="F14" s="100" t="s">
        <v>9</v>
      </c>
      <c r="G14" s="67" t="s">
        <v>3</v>
      </c>
      <c r="J14" s="6"/>
    </row>
    <row r="15" spans="2:10" s="5" customFormat="1" ht="10" customHeight="1" thickBot="1" x14ac:dyDescent="0.25">
      <c r="B15" s="307"/>
      <c r="C15" s="307"/>
      <c r="D15" s="307"/>
      <c r="E15" s="307"/>
      <c r="F15" s="307"/>
      <c r="G15" s="307"/>
      <c r="J15" s="6"/>
    </row>
    <row r="16" spans="2:10" ht="17" thickBot="1" x14ac:dyDescent="0.25">
      <c r="B16" s="143" t="s">
        <v>81</v>
      </c>
      <c r="C16" s="314" t="s">
        <v>557</v>
      </c>
      <c r="D16" s="315"/>
      <c r="E16" s="315"/>
      <c r="F16" s="315"/>
      <c r="G16" s="316">
        <f>ROUND(E16*F16,0)</f>
        <v>0</v>
      </c>
    </row>
    <row r="17" spans="2:9" ht="12" customHeight="1" x14ac:dyDescent="0.2">
      <c r="B17" s="203"/>
      <c r="C17" s="204"/>
      <c r="D17" s="148"/>
      <c r="E17" s="205"/>
      <c r="F17" s="150"/>
      <c r="G17" s="106"/>
    </row>
    <row r="18" spans="2:9" ht="17" x14ac:dyDescent="0.2">
      <c r="B18" s="198" t="s">
        <v>82</v>
      </c>
      <c r="C18" s="126" t="s">
        <v>130</v>
      </c>
      <c r="D18" s="109"/>
      <c r="E18" s="110"/>
      <c r="F18" s="115"/>
      <c r="G18" s="112"/>
    </row>
    <row r="19" spans="2:9" x14ac:dyDescent="0.2">
      <c r="B19" s="201" t="s">
        <v>145</v>
      </c>
      <c r="C19" s="138" t="s">
        <v>128</v>
      </c>
      <c r="D19" s="109"/>
      <c r="E19" s="110"/>
      <c r="F19" s="115"/>
      <c r="G19" s="112"/>
    </row>
    <row r="20" spans="2:9" ht="42" x14ac:dyDescent="0.2">
      <c r="B20" s="113"/>
      <c r="C20" s="108" t="s">
        <v>129</v>
      </c>
      <c r="D20" s="109" t="s">
        <v>27</v>
      </c>
      <c r="E20" s="110">
        <v>1</v>
      </c>
      <c r="F20" s="111"/>
      <c r="G20" s="112">
        <f>E20*F20</f>
        <v>0</v>
      </c>
    </row>
    <row r="21" spans="2:9" x14ac:dyDescent="0.2">
      <c r="B21" s="113"/>
      <c r="C21" s="108"/>
      <c r="D21" s="109"/>
      <c r="E21" s="110"/>
      <c r="F21" s="115"/>
      <c r="G21" s="112"/>
    </row>
    <row r="22" spans="2:9" x14ac:dyDescent="0.2">
      <c r="B22" s="194" t="s">
        <v>424</v>
      </c>
      <c r="C22" s="130" t="s">
        <v>173</v>
      </c>
      <c r="D22" s="109"/>
      <c r="E22" s="110"/>
      <c r="F22" s="115"/>
      <c r="G22" s="112"/>
    </row>
    <row r="23" spans="2:9" ht="56" x14ac:dyDescent="0.2">
      <c r="B23" s="113"/>
      <c r="C23" s="108" t="s">
        <v>261</v>
      </c>
      <c r="D23" s="109" t="s">
        <v>46</v>
      </c>
      <c r="E23" s="110">
        <v>1</v>
      </c>
      <c r="F23" s="111"/>
      <c r="G23" s="112">
        <f t="shared" ref="G23:G31" si="0">E23*F23</f>
        <v>0</v>
      </c>
    </row>
    <row r="24" spans="2:9" x14ac:dyDescent="0.2">
      <c r="B24" s="113"/>
      <c r="C24" s="108"/>
      <c r="D24" s="109"/>
      <c r="E24" s="110"/>
      <c r="F24" s="115"/>
      <c r="G24" s="112"/>
    </row>
    <row r="25" spans="2:9" ht="17" x14ac:dyDescent="0.2">
      <c r="B25" s="198" t="s">
        <v>83</v>
      </c>
      <c r="C25" s="126" t="s">
        <v>525</v>
      </c>
      <c r="D25" s="109"/>
      <c r="E25" s="110"/>
      <c r="F25" s="115"/>
      <c r="G25" s="112"/>
    </row>
    <row r="26" spans="2:9" x14ac:dyDescent="0.2">
      <c r="B26" s="201" t="s">
        <v>546</v>
      </c>
      <c r="C26" s="138" t="s">
        <v>131</v>
      </c>
      <c r="D26" s="109"/>
      <c r="E26" s="110"/>
      <c r="F26" s="115"/>
      <c r="G26" s="112"/>
    </row>
    <row r="27" spans="2:9" ht="56" x14ac:dyDescent="0.2">
      <c r="B27" s="113" t="s">
        <v>174</v>
      </c>
      <c r="C27" s="108" t="s">
        <v>133</v>
      </c>
      <c r="D27" s="109" t="s">
        <v>28</v>
      </c>
      <c r="E27" s="110">
        <v>447</v>
      </c>
      <c r="F27" s="111"/>
      <c r="G27" s="112">
        <f t="shared" si="0"/>
        <v>0</v>
      </c>
    </row>
    <row r="28" spans="2:9" x14ac:dyDescent="0.2">
      <c r="B28" s="113"/>
      <c r="C28" s="108"/>
      <c r="D28" s="109"/>
      <c r="E28" s="110"/>
      <c r="F28" s="115"/>
      <c r="G28" s="112"/>
    </row>
    <row r="29" spans="2:9" ht="17" x14ac:dyDescent="0.2">
      <c r="B29" s="198" t="s">
        <v>84</v>
      </c>
      <c r="C29" s="126" t="s">
        <v>547</v>
      </c>
      <c r="D29" s="109"/>
      <c r="E29" s="110"/>
      <c r="F29" s="115"/>
      <c r="G29" s="112"/>
    </row>
    <row r="30" spans="2:9" ht="98" x14ac:dyDescent="0.2">
      <c r="B30" s="113"/>
      <c r="C30" s="133" t="s">
        <v>553</v>
      </c>
      <c r="D30" s="109" t="s">
        <v>27</v>
      </c>
      <c r="E30" s="110">
        <v>1</v>
      </c>
      <c r="F30" s="111"/>
      <c r="G30" s="112">
        <f t="shared" ref="G30" si="1">E30*F30</f>
        <v>0</v>
      </c>
    </row>
    <row r="31" spans="2:9" ht="17" thickBot="1" x14ac:dyDescent="0.25">
      <c r="B31" s="113"/>
      <c r="C31" s="108" t="s">
        <v>550</v>
      </c>
      <c r="D31" s="109" t="s">
        <v>46</v>
      </c>
      <c r="E31" s="110">
        <v>2</v>
      </c>
      <c r="F31" s="111"/>
      <c r="G31" s="112">
        <f t="shared" si="0"/>
        <v>0</v>
      </c>
    </row>
    <row r="32" spans="2:9" ht="17" thickBot="1" x14ac:dyDescent="0.25">
      <c r="B32" s="311" t="s">
        <v>588</v>
      </c>
      <c r="C32" s="312" t="s">
        <v>85</v>
      </c>
      <c r="D32" s="312"/>
      <c r="E32" s="312"/>
      <c r="F32" s="313"/>
      <c r="G32" s="123">
        <f>SUM(G17:G31)</f>
        <v>0</v>
      </c>
      <c r="I32" s="20"/>
    </row>
    <row r="33" spans="3:7" x14ac:dyDescent="0.2">
      <c r="C33" s="1"/>
      <c r="D33" s="1"/>
      <c r="E33" s="1"/>
      <c r="F33" s="11"/>
      <c r="G33" s="11"/>
    </row>
    <row r="34" spans="3:7" x14ac:dyDescent="0.2">
      <c r="C34" s="1"/>
      <c r="D34" s="1"/>
      <c r="E34" s="1"/>
      <c r="F34" s="11"/>
      <c r="G34" s="11"/>
    </row>
    <row r="35" spans="3:7" x14ac:dyDescent="0.2">
      <c r="C35" s="1"/>
      <c r="D35" s="1"/>
      <c r="E35" s="1"/>
      <c r="F35" s="11"/>
      <c r="G35" s="11"/>
    </row>
    <row r="36" spans="3:7" x14ac:dyDescent="0.2">
      <c r="C36" s="1"/>
      <c r="D36" s="1"/>
      <c r="E36" s="1"/>
      <c r="F36" s="11"/>
      <c r="G36" s="11"/>
    </row>
    <row r="37" spans="3:7" x14ac:dyDescent="0.2">
      <c r="C37" s="1"/>
    </row>
  </sheetData>
  <mergeCells count="11">
    <mergeCell ref="B32:F32"/>
    <mergeCell ref="B2:G2"/>
    <mergeCell ref="B4:G4"/>
    <mergeCell ref="B5:G5"/>
    <mergeCell ref="B7:G7"/>
    <mergeCell ref="B9:G9"/>
    <mergeCell ref="C16:G16"/>
    <mergeCell ref="C10:E10"/>
    <mergeCell ref="C11:E11"/>
    <mergeCell ref="B15:G15"/>
    <mergeCell ref="B12:E12"/>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&amp;L&amp;"Century Gothic,Gras"&amp;9&amp;K0070C0DSSR - CSR KANFARANDE&amp;C&amp;"Century Gothic,Gras"&amp;9&amp;KC00000DPGF AMENAGEMENTS EXTERIEURS &amp; DIVERS&amp;R&amp;"Century Gothic,Gras"&amp;9&amp;K0070C0&amp;P/&amp;N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267"/>
  <sheetViews>
    <sheetView showGridLines="0" view="pageBreakPreview" zoomScale="120" zoomScaleNormal="100" zoomScaleSheetLayoutView="120" workbookViewId="0">
      <selection activeCell="C178" sqref="C178:G178"/>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2.1640625" style="1" bestFit="1" customWidth="1"/>
    <col min="10" max="16384" width="11.5" style="1"/>
  </cols>
  <sheetData>
    <row r="1" spans="2:7" ht="10" customHeight="1" x14ac:dyDescent="0.2"/>
    <row r="2" spans="2:7" ht="30.75" customHeight="1" x14ac:dyDescent="0.2">
      <c r="B2" s="269" t="s">
        <v>554</v>
      </c>
      <c r="C2" s="270"/>
      <c r="D2" s="270"/>
      <c r="E2" s="270"/>
      <c r="F2" s="270"/>
      <c r="G2" s="271"/>
    </row>
    <row r="3" spans="2:7" ht="11.25" customHeight="1" x14ac:dyDescent="0.2">
      <c r="B3" s="57"/>
      <c r="C3" s="58"/>
      <c r="D3" s="58"/>
      <c r="E3" s="58"/>
      <c r="F3" s="58"/>
      <c r="G3" s="59"/>
    </row>
    <row r="4" spans="2:7" ht="24.75" customHeight="1" x14ac:dyDescent="0.2">
      <c r="B4" s="272" t="s">
        <v>555</v>
      </c>
      <c r="C4" s="273"/>
      <c r="D4" s="273"/>
      <c r="E4" s="273"/>
      <c r="F4" s="273"/>
      <c r="G4" s="274"/>
    </row>
    <row r="5" spans="2:7" ht="24.75" customHeight="1" x14ac:dyDescent="0.2">
      <c r="B5" s="275"/>
      <c r="C5" s="276"/>
      <c r="D5" s="276"/>
      <c r="E5" s="276"/>
      <c r="F5" s="276"/>
      <c r="G5" s="277"/>
    </row>
    <row r="6" spans="2:7" ht="10" customHeight="1" x14ac:dyDescent="0.2">
      <c r="B6" s="35"/>
      <c r="C6" s="30"/>
      <c r="D6" s="31"/>
      <c r="E6" s="32"/>
      <c r="F6" s="33"/>
      <c r="G6" s="34"/>
    </row>
    <row r="7" spans="2:7" ht="35" customHeight="1" x14ac:dyDescent="0.2">
      <c r="B7" s="301" t="s">
        <v>590</v>
      </c>
      <c r="C7" s="301"/>
      <c r="D7" s="301"/>
      <c r="E7" s="301"/>
      <c r="F7" s="301"/>
      <c r="G7" s="301"/>
    </row>
    <row r="8" spans="2:7" ht="10" customHeight="1" x14ac:dyDescent="0.2">
      <c r="B8" s="37"/>
      <c r="C8" s="37"/>
      <c r="D8" s="37"/>
      <c r="E8" s="37"/>
      <c r="F8" s="37"/>
      <c r="G8" s="37"/>
    </row>
    <row r="9" spans="2:7" s="3" customFormat="1" ht="25.5" customHeight="1" x14ac:dyDescent="0.2">
      <c r="B9" s="279" t="s">
        <v>559</v>
      </c>
      <c r="C9" s="280"/>
      <c r="D9" s="280"/>
      <c r="E9" s="280"/>
      <c r="F9" s="280"/>
      <c r="G9" s="281"/>
    </row>
    <row r="10" spans="2:7" s="5" customFormat="1" ht="15.75" customHeight="1" x14ac:dyDescent="0.2">
      <c r="B10" s="91" t="s">
        <v>0</v>
      </c>
      <c r="C10" s="302" t="s">
        <v>577</v>
      </c>
      <c r="D10" s="302"/>
      <c r="E10" s="302"/>
      <c r="F10" s="92" t="s">
        <v>2</v>
      </c>
      <c r="G10" s="93" t="s">
        <v>3</v>
      </c>
    </row>
    <row r="11" spans="2:7" ht="34" customHeight="1" x14ac:dyDescent="0.2">
      <c r="B11" s="94" t="s">
        <v>578</v>
      </c>
      <c r="C11" s="303" t="s">
        <v>323</v>
      </c>
      <c r="D11" s="303"/>
      <c r="E11" s="303"/>
      <c r="F11" s="95" t="e">
        <f>G11/G16</f>
        <v>#DIV/0!</v>
      </c>
      <c r="G11" s="96">
        <f>G74</f>
        <v>0</v>
      </c>
    </row>
    <row r="12" spans="2:7" ht="20.25" customHeight="1" x14ac:dyDescent="0.2">
      <c r="B12" s="94" t="s">
        <v>48</v>
      </c>
      <c r="C12" s="303" t="s">
        <v>227</v>
      </c>
      <c r="D12" s="303"/>
      <c r="E12" s="303"/>
      <c r="F12" s="95" t="e">
        <f>G12/G16</f>
        <v>#DIV/0!</v>
      </c>
      <c r="G12" s="96">
        <f>G95</f>
        <v>0</v>
      </c>
    </row>
    <row r="13" spans="2:7" ht="24" customHeight="1" x14ac:dyDescent="0.2">
      <c r="B13" s="94" t="s">
        <v>53</v>
      </c>
      <c r="C13" s="303" t="s">
        <v>54</v>
      </c>
      <c r="D13" s="303"/>
      <c r="E13" s="303"/>
      <c r="F13" s="95" t="e">
        <f>G13/G16</f>
        <v>#DIV/0!</v>
      </c>
      <c r="G13" s="96">
        <f>G166</f>
        <v>0</v>
      </c>
    </row>
    <row r="14" spans="2:7" ht="24" customHeight="1" x14ac:dyDescent="0.2">
      <c r="B14" s="94" t="s">
        <v>62</v>
      </c>
      <c r="C14" s="303" t="s">
        <v>63</v>
      </c>
      <c r="D14" s="303"/>
      <c r="E14" s="303"/>
      <c r="F14" s="95" t="e">
        <f>G14/G16</f>
        <v>#DIV/0!</v>
      </c>
      <c r="G14" s="96">
        <f>G257</f>
        <v>0</v>
      </c>
    </row>
    <row r="15" spans="2:7" ht="24" customHeight="1" thickBot="1" x14ac:dyDescent="0.25">
      <c r="B15" s="94" t="s">
        <v>74</v>
      </c>
      <c r="C15" s="303" t="s">
        <v>146</v>
      </c>
      <c r="D15" s="303"/>
      <c r="E15" s="303"/>
      <c r="F15" s="95" t="e">
        <f>G15/G16</f>
        <v>#DIV/0!</v>
      </c>
      <c r="G15" s="96">
        <f>G267</f>
        <v>0</v>
      </c>
    </row>
    <row r="16" spans="2:7" ht="19" thickBot="1" x14ac:dyDescent="0.25">
      <c r="B16" s="304"/>
      <c r="C16" s="305" t="s">
        <v>4</v>
      </c>
      <c r="D16" s="305"/>
      <c r="E16" s="306"/>
      <c r="F16" s="97" t="e">
        <f>SUM(F11:F15)</f>
        <v>#DIV/0!</v>
      </c>
      <c r="G16" s="98">
        <f>SUM(G11:G15)</f>
        <v>0</v>
      </c>
    </row>
    <row r="17" spans="2:7" x14ac:dyDescent="0.2">
      <c r="B17" s="35"/>
      <c r="C17" s="30"/>
      <c r="D17" s="31"/>
      <c r="E17" s="32"/>
      <c r="F17" s="33"/>
      <c r="G17" s="34"/>
    </row>
    <row r="18" spans="2:7" s="5" customFormat="1" ht="19.5" customHeight="1" x14ac:dyDescent="0.2">
      <c r="B18" s="64" t="s">
        <v>5</v>
      </c>
      <c r="C18" s="65" t="s">
        <v>6</v>
      </c>
      <c r="D18" s="65" t="s">
        <v>7</v>
      </c>
      <c r="E18" s="99" t="s">
        <v>8</v>
      </c>
      <c r="F18" s="100" t="s">
        <v>9</v>
      </c>
      <c r="G18" s="67" t="s">
        <v>3</v>
      </c>
    </row>
    <row r="19" spans="2:7" s="5" customFormat="1" ht="10" customHeight="1" thickBot="1" x14ac:dyDescent="0.25">
      <c r="B19" s="307"/>
      <c r="C19" s="307"/>
      <c r="D19" s="307"/>
      <c r="E19" s="307"/>
      <c r="F19" s="307"/>
      <c r="G19" s="307"/>
    </row>
    <row r="20" spans="2:7" s="5" customFormat="1" ht="19.5" customHeight="1" thickBot="1" x14ac:dyDescent="0.25">
      <c r="B20" s="101" t="s">
        <v>187</v>
      </c>
      <c r="C20" s="308" t="s">
        <v>323</v>
      </c>
      <c r="D20" s="309"/>
      <c r="E20" s="309"/>
      <c r="F20" s="309"/>
      <c r="G20" s="310"/>
    </row>
    <row r="21" spans="2:7" s="5" customFormat="1" ht="16.5" customHeight="1" x14ac:dyDescent="0.2">
      <c r="B21" s="231"/>
      <c r="C21" s="232"/>
      <c r="D21" s="190"/>
      <c r="E21" s="191"/>
      <c r="F21" s="192"/>
      <c r="G21" s="193"/>
    </row>
    <row r="22" spans="2:7" s="5" customFormat="1" ht="17" x14ac:dyDescent="0.2">
      <c r="B22" s="198" t="s">
        <v>320</v>
      </c>
      <c r="C22" s="126" t="s">
        <v>324</v>
      </c>
      <c r="D22" s="263"/>
      <c r="E22" s="128"/>
      <c r="F22" s="264"/>
      <c r="G22" s="195"/>
    </row>
    <row r="23" spans="2:7" s="5" customFormat="1" ht="14" x14ac:dyDescent="0.2">
      <c r="B23" s="194" t="s">
        <v>325</v>
      </c>
      <c r="C23" s="130" t="s">
        <v>326</v>
      </c>
      <c r="D23" s="263"/>
      <c r="E23" s="128"/>
      <c r="F23" s="264"/>
      <c r="G23" s="195"/>
    </row>
    <row r="24" spans="2:7" s="5" customFormat="1" ht="14" x14ac:dyDescent="0.2">
      <c r="B24" s="196"/>
      <c r="C24" s="132" t="s">
        <v>327</v>
      </c>
      <c r="D24" s="131" t="s">
        <v>27</v>
      </c>
      <c r="E24" s="128">
        <v>1</v>
      </c>
      <c r="F24" s="267"/>
      <c r="G24" s="195">
        <f>E24*F24</f>
        <v>0</v>
      </c>
    </row>
    <row r="25" spans="2:7" s="5" customFormat="1" ht="13" x14ac:dyDescent="0.2">
      <c r="B25" s="194"/>
      <c r="C25" s="132"/>
      <c r="D25" s="131"/>
      <c r="E25" s="128"/>
      <c r="F25" s="115"/>
      <c r="G25" s="195"/>
    </row>
    <row r="26" spans="2:7" s="5" customFormat="1" ht="14" x14ac:dyDescent="0.2">
      <c r="B26" s="194" t="s">
        <v>321</v>
      </c>
      <c r="C26" s="130" t="s">
        <v>328</v>
      </c>
      <c r="D26" s="131"/>
      <c r="E26" s="128"/>
      <c r="F26" s="115"/>
      <c r="G26" s="195"/>
    </row>
    <row r="27" spans="2:7" s="5" customFormat="1" ht="14" x14ac:dyDescent="0.2">
      <c r="B27" s="196"/>
      <c r="C27" s="132" t="s">
        <v>329</v>
      </c>
      <c r="D27" s="131" t="s">
        <v>27</v>
      </c>
      <c r="E27" s="128">
        <v>1</v>
      </c>
      <c r="F27" s="111"/>
      <c r="G27" s="195">
        <f t="shared" ref="G27:G72" si="0">E27*F27</f>
        <v>0</v>
      </c>
    </row>
    <row r="28" spans="2:7" s="5" customFormat="1" ht="13" x14ac:dyDescent="0.2">
      <c r="B28" s="194"/>
      <c r="C28" s="132"/>
      <c r="D28" s="131"/>
      <c r="E28" s="128"/>
      <c r="F28" s="115"/>
      <c r="G28" s="195"/>
    </row>
    <row r="29" spans="2:7" s="5" customFormat="1" ht="28" x14ac:dyDescent="0.2">
      <c r="B29" s="194" t="s">
        <v>330</v>
      </c>
      <c r="C29" s="130" t="s">
        <v>331</v>
      </c>
      <c r="D29" s="131"/>
      <c r="E29" s="128"/>
      <c r="F29" s="115"/>
      <c r="G29" s="195"/>
    </row>
    <row r="30" spans="2:7" s="5" customFormat="1" ht="14" x14ac:dyDescent="0.2">
      <c r="B30" s="196" t="s">
        <v>332</v>
      </c>
      <c r="C30" s="132" t="s">
        <v>333</v>
      </c>
      <c r="D30" s="131" t="s">
        <v>27</v>
      </c>
      <c r="E30" s="128">
        <v>1</v>
      </c>
      <c r="F30" s="111"/>
      <c r="G30" s="195">
        <f t="shared" si="0"/>
        <v>0</v>
      </c>
    </row>
    <row r="31" spans="2:7" s="5" customFormat="1" ht="13" x14ac:dyDescent="0.2">
      <c r="B31" s="194"/>
      <c r="C31" s="132"/>
      <c r="D31" s="131"/>
      <c r="E31" s="128"/>
      <c r="F31" s="115"/>
      <c r="G31" s="195"/>
    </row>
    <row r="32" spans="2:7" s="5" customFormat="1" ht="17" x14ac:dyDescent="0.2">
      <c r="B32" s="198" t="s">
        <v>134</v>
      </c>
      <c r="C32" s="126" t="s">
        <v>180</v>
      </c>
      <c r="D32" s="127"/>
      <c r="E32" s="128"/>
      <c r="F32" s="115"/>
      <c r="G32" s="195"/>
    </row>
    <row r="33" spans="2:7" s="5" customFormat="1" ht="14" x14ac:dyDescent="0.2">
      <c r="B33" s="194" t="s">
        <v>334</v>
      </c>
      <c r="C33" s="130" t="s">
        <v>181</v>
      </c>
      <c r="D33" s="127"/>
      <c r="E33" s="128"/>
      <c r="F33" s="115"/>
      <c r="G33" s="195"/>
    </row>
    <row r="34" spans="2:7" s="5" customFormat="1" ht="13" x14ac:dyDescent="0.2">
      <c r="B34" s="196" t="s">
        <v>136</v>
      </c>
      <c r="C34" s="197" t="s">
        <v>335</v>
      </c>
      <c r="D34" s="131"/>
      <c r="E34" s="128"/>
      <c r="F34" s="115"/>
      <c r="G34" s="195"/>
    </row>
    <row r="35" spans="2:7" s="5" customFormat="1" ht="28" x14ac:dyDescent="0.2">
      <c r="B35" s="196"/>
      <c r="C35" s="132" t="s">
        <v>336</v>
      </c>
      <c r="D35" s="131" t="s">
        <v>27</v>
      </c>
      <c r="E35" s="128">
        <v>1</v>
      </c>
      <c r="F35" s="111"/>
      <c r="G35" s="195">
        <f t="shared" si="0"/>
        <v>0</v>
      </c>
    </row>
    <row r="36" spans="2:7" s="5" customFormat="1" ht="13" x14ac:dyDescent="0.2">
      <c r="B36" s="196"/>
      <c r="C36" s="132"/>
      <c r="D36" s="131"/>
      <c r="E36" s="128"/>
      <c r="F36" s="115"/>
      <c r="G36" s="195"/>
    </row>
    <row r="37" spans="2:7" s="5" customFormat="1" ht="17" x14ac:dyDescent="0.2">
      <c r="B37" s="198" t="s">
        <v>182</v>
      </c>
      <c r="C37" s="126" t="s">
        <v>183</v>
      </c>
      <c r="D37" s="131"/>
      <c r="E37" s="128"/>
      <c r="F37" s="115"/>
      <c r="G37" s="195"/>
    </row>
    <row r="38" spans="2:7" s="5" customFormat="1" ht="14" x14ac:dyDescent="0.2">
      <c r="B38" s="196" t="s">
        <v>184</v>
      </c>
      <c r="C38" s="132" t="s">
        <v>185</v>
      </c>
      <c r="D38" s="131"/>
      <c r="E38" s="128"/>
      <c r="F38" s="134"/>
      <c r="G38" s="195"/>
    </row>
    <row r="39" spans="2:7" s="5" customFormat="1" ht="42" x14ac:dyDescent="0.2">
      <c r="B39" s="196"/>
      <c r="C39" s="132" t="s">
        <v>186</v>
      </c>
      <c r="D39" s="131" t="s">
        <v>27</v>
      </c>
      <c r="E39" s="128">
        <v>1</v>
      </c>
      <c r="F39" s="111"/>
      <c r="G39" s="195">
        <f t="shared" si="0"/>
        <v>0</v>
      </c>
    </row>
    <row r="40" spans="2:7" s="5" customFormat="1" ht="13" x14ac:dyDescent="0.2">
      <c r="B40" s="196"/>
      <c r="C40" s="132"/>
      <c r="D40" s="127"/>
      <c r="E40" s="128"/>
      <c r="F40" s="115"/>
      <c r="G40" s="195"/>
    </row>
    <row r="41" spans="2:7" ht="17" x14ac:dyDescent="0.2">
      <c r="B41" s="198" t="s">
        <v>199</v>
      </c>
      <c r="C41" s="126" t="s">
        <v>96</v>
      </c>
      <c r="D41" s="109"/>
      <c r="E41" s="110"/>
      <c r="F41" s="115"/>
      <c r="G41" s="195"/>
    </row>
    <row r="42" spans="2:7" ht="28" x14ac:dyDescent="0.2">
      <c r="B42" s="142" t="s">
        <v>221</v>
      </c>
      <c r="C42" s="142" t="s">
        <v>36</v>
      </c>
      <c r="D42" s="109"/>
      <c r="E42" s="110"/>
      <c r="F42" s="115"/>
      <c r="G42" s="195"/>
    </row>
    <row r="43" spans="2:7" x14ac:dyDescent="0.2">
      <c r="B43" s="200" t="s">
        <v>224</v>
      </c>
      <c r="C43" s="139" t="s">
        <v>99</v>
      </c>
      <c r="D43" s="109"/>
      <c r="E43" s="110"/>
      <c r="F43" s="115"/>
      <c r="G43" s="195"/>
    </row>
    <row r="44" spans="2:7" x14ac:dyDescent="0.2">
      <c r="B44" s="113"/>
      <c r="C44" s="108" t="s">
        <v>32</v>
      </c>
      <c r="D44" s="109" t="s">
        <v>29</v>
      </c>
      <c r="E44" s="110">
        <v>0.3</v>
      </c>
      <c r="F44" s="111"/>
      <c r="G44" s="195">
        <f t="shared" si="0"/>
        <v>0</v>
      </c>
    </row>
    <row r="45" spans="2:7" x14ac:dyDescent="0.2">
      <c r="B45" s="113"/>
      <c r="C45" s="108" t="s">
        <v>37</v>
      </c>
      <c r="D45" s="109" t="s">
        <v>34</v>
      </c>
      <c r="E45" s="110">
        <v>18</v>
      </c>
      <c r="F45" s="111"/>
      <c r="G45" s="195">
        <f t="shared" si="0"/>
        <v>0</v>
      </c>
    </row>
    <row r="46" spans="2:7" x14ac:dyDescent="0.2">
      <c r="B46" s="113"/>
      <c r="C46" s="108" t="s">
        <v>35</v>
      </c>
      <c r="D46" s="109" t="s">
        <v>28</v>
      </c>
      <c r="E46" s="110">
        <v>3</v>
      </c>
      <c r="F46" s="111"/>
      <c r="G46" s="195">
        <f t="shared" si="0"/>
        <v>0</v>
      </c>
    </row>
    <row r="47" spans="2:7" x14ac:dyDescent="0.2">
      <c r="B47" s="113"/>
      <c r="C47" s="108"/>
      <c r="D47" s="109"/>
      <c r="E47" s="110"/>
      <c r="F47" s="115"/>
      <c r="G47" s="195"/>
    </row>
    <row r="48" spans="2:7" x14ac:dyDescent="0.2">
      <c r="B48" s="199" t="s">
        <v>435</v>
      </c>
      <c r="C48" s="135" t="s">
        <v>38</v>
      </c>
      <c r="D48" s="109"/>
      <c r="E48" s="110"/>
      <c r="F48" s="115"/>
      <c r="G48" s="195"/>
    </row>
    <row r="49" spans="2:9" x14ac:dyDescent="0.2">
      <c r="B49" s="201" t="s">
        <v>436</v>
      </c>
      <c r="C49" s="138" t="s">
        <v>337</v>
      </c>
      <c r="D49" s="109"/>
      <c r="E49" s="110"/>
      <c r="F49" s="115"/>
      <c r="G49" s="195"/>
    </row>
    <row r="50" spans="2:9" x14ac:dyDescent="0.2">
      <c r="B50" s="113" t="s">
        <v>441</v>
      </c>
      <c r="C50" s="108" t="s">
        <v>245</v>
      </c>
      <c r="D50" s="109"/>
      <c r="E50" s="110"/>
      <c r="F50" s="115"/>
      <c r="G50" s="195"/>
    </row>
    <row r="51" spans="2:9" ht="28" x14ac:dyDescent="0.2">
      <c r="B51" s="113"/>
      <c r="C51" s="108" t="s">
        <v>338</v>
      </c>
      <c r="D51" s="109" t="s">
        <v>28</v>
      </c>
      <c r="E51" s="128">
        <v>3</v>
      </c>
      <c r="F51" s="111"/>
      <c r="G51" s="195">
        <f t="shared" si="0"/>
        <v>0</v>
      </c>
    </row>
    <row r="52" spans="2:9" x14ac:dyDescent="0.2">
      <c r="B52" s="113"/>
      <c r="C52" s="108"/>
      <c r="D52" s="109"/>
      <c r="E52" s="128"/>
      <c r="F52" s="115"/>
      <c r="G52" s="195"/>
    </row>
    <row r="53" spans="2:9" x14ac:dyDescent="0.2">
      <c r="B53" s="201" t="s">
        <v>209</v>
      </c>
      <c r="C53" s="138" t="s">
        <v>39</v>
      </c>
      <c r="D53" s="109" t="s">
        <v>17</v>
      </c>
      <c r="E53" s="110"/>
      <c r="F53" s="115"/>
      <c r="G53" s="195"/>
      <c r="H53" s="2"/>
      <c r="I53" s="2"/>
    </row>
    <row r="54" spans="2:9" ht="28" x14ac:dyDescent="0.2">
      <c r="B54" s="201"/>
      <c r="C54" s="138" t="s">
        <v>339</v>
      </c>
      <c r="D54" s="109"/>
      <c r="E54" s="110"/>
      <c r="F54" s="115"/>
      <c r="G54" s="195"/>
      <c r="H54" s="2"/>
      <c r="I54" s="2"/>
    </row>
    <row r="55" spans="2:9" x14ac:dyDescent="0.2">
      <c r="B55" s="201" t="s">
        <v>340</v>
      </c>
      <c r="C55" s="138" t="s">
        <v>341</v>
      </c>
      <c r="D55" s="109"/>
      <c r="E55" s="110"/>
      <c r="F55" s="115"/>
      <c r="G55" s="195"/>
      <c r="H55" s="2"/>
      <c r="I55" s="2"/>
    </row>
    <row r="56" spans="2:9" ht="28" x14ac:dyDescent="0.2">
      <c r="B56" s="113" t="s">
        <v>342</v>
      </c>
      <c r="C56" s="108" t="s">
        <v>343</v>
      </c>
      <c r="D56" s="109" t="s">
        <v>27</v>
      </c>
      <c r="E56" s="110">
        <v>1</v>
      </c>
      <c r="F56" s="111"/>
      <c r="G56" s="195">
        <f t="shared" si="0"/>
        <v>0</v>
      </c>
      <c r="H56" s="2"/>
      <c r="I56" s="2"/>
    </row>
    <row r="57" spans="2:9" x14ac:dyDescent="0.2">
      <c r="B57" s="113"/>
      <c r="C57" s="108"/>
      <c r="D57" s="109"/>
      <c r="E57" s="128"/>
      <c r="F57" s="115"/>
      <c r="G57" s="195"/>
      <c r="H57" s="2"/>
      <c r="I57" s="2"/>
    </row>
    <row r="58" spans="2:9" ht="17" x14ac:dyDescent="0.2">
      <c r="B58" s="198" t="s">
        <v>211</v>
      </c>
      <c r="C58" s="126" t="s">
        <v>41</v>
      </c>
      <c r="D58" s="109"/>
      <c r="E58" s="110"/>
      <c r="F58" s="115"/>
      <c r="G58" s="195"/>
    </row>
    <row r="59" spans="2:9" x14ac:dyDescent="0.2">
      <c r="B59" s="201" t="s">
        <v>212</v>
      </c>
      <c r="C59" s="138" t="s">
        <v>42</v>
      </c>
      <c r="D59" s="109"/>
      <c r="E59" s="110"/>
      <c r="F59" s="115"/>
      <c r="G59" s="195"/>
    </row>
    <row r="60" spans="2:9" ht="28" x14ac:dyDescent="0.2">
      <c r="B60" s="113" t="s">
        <v>213</v>
      </c>
      <c r="C60" s="108" t="s">
        <v>225</v>
      </c>
      <c r="D60" s="109"/>
      <c r="E60" s="110"/>
      <c r="F60" s="115"/>
      <c r="G60" s="195"/>
    </row>
    <row r="61" spans="2:9" x14ac:dyDescent="0.2">
      <c r="B61" s="113" t="s">
        <v>214</v>
      </c>
      <c r="C61" s="108" t="s">
        <v>344</v>
      </c>
      <c r="D61" s="109" t="s">
        <v>28</v>
      </c>
      <c r="E61" s="110">
        <v>130</v>
      </c>
      <c r="F61" s="111"/>
      <c r="G61" s="195">
        <f t="shared" si="0"/>
        <v>0</v>
      </c>
    </row>
    <row r="62" spans="2:9" x14ac:dyDescent="0.2">
      <c r="B62" s="113" t="s">
        <v>478</v>
      </c>
      <c r="C62" s="108" t="s">
        <v>101</v>
      </c>
      <c r="D62" s="109" t="s">
        <v>28</v>
      </c>
      <c r="E62" s="110">
        <v>16</v>
      </c>
      <c r="F62" s="111"/>
      <c r="G62" s="195">
        <f t="shared" si="0"/>
        <v>0</v>
      </c>
    </row>
    <row r="63" spans="2:9" x14ac:dyDescent="0.2">
      <c r="B63" s="113"/>
      <c r="C63" s="108" t="s">
        <v>345</v>
      </c>
      <c r="D63" s="109" t="s">
        <v>28</v>
      </c>
      <c r="E63" s="110">
        <v>10</v>
      </c>
      <c r="F63" s="111"/>
      <c r="G63" s="195">
        <f t="shared" si="0"/>
        <v>0</v>
      </c>
    </row>
    <row r="64" spans="2:9" ht="28" x14ac:dyDescent="0.2">
      <c r="B64" s="113" t="s">
        <v>247</v>
      </c>
      <c r="C64" s="108" t="s">
        <v>346</v>
      </c>
      <c r="D64" s="109" t="s">
        <v>28</v>
      </c>
      <c r="E64" s="110">
        <v>25</v>
      </c>
      <c r="F64" s="111"/>
      <c r="G64" s="195">
        <f t="shared" si="0"/>
        <v>0</v>
      </c>
    </row>
    <row r="65" spans="2:8" x14ac:dyDescent="0.2">
      <c r="B65" s="113"/>
      <c r="C65" s="108" t="s">
        <v>347</v>
      </c>
      <c r="D65" s="109" t="s">
        <v>28</v>
      </c>
      <c r="E65" s="110">
        <v>13</v>
      </c>
      <c r="F65" s="111"/>
      <c r="G65" s="195">
        <f t="shared" si="0"/>
        <v>0</v>
      </c>
    </row>
    <row r="66" spans="2:8" x14ac:dyDescent="0.2">
      <c r="B66" s="113" t="s">
        <v>479</v>
      </c>
      <c r="C66" s="108" t="s">
        <v>348</v>
      </c>
      <c r="D66" s="109" t="s">
        <v>40</v>
      </c>
      <c r="E66" s="110">
        <v>135</v>
      </c>
      <c r="F66" s="111"/>
      <c r="G66" s="195">
        <f t="shared" si="0"/>
        <v>0</v>
      </c>
    </row>
    <row r="67" spans="2:8" x14ac:dyDescent="0.2">
      <c r="B67" s="113"/>
      <c r="C67" s="108"/>
      <c r="D67" s="109"/>
      <c r="E67" s="110"/>
      <c r="F67" s="115"/>
      <c r="G67" s="195"/>
    </row>
    <row r="68" spans="2:8" x14ac:dyDescent="0.2">
      <c r="B68" s="201" t="s">
        <v>248</v>
      </c>
      <c r="C68" s="138" t="s">
        <v>45</v>
      </c>
      <c r="D68" s="109"/>
      <c r="E68" s="110"/>
      <c r="F68" s="115"/>
      <c r="G68" s="195"/>
    </row>
    <row r="69" spans="2:8" ht="28" x14ac:dyDescent="0.2">
      <c r="B69" s="113" t="s">
        <v>249</v>
      </c>
      <c r="C69" s="108" t="s">
        <v>226</v>
      </c>
      <c r="D69" s="109"/>
      <c r="E69" s="110"/>
      <c r="F69" s="115"/>
      <c r="G69" s="195"/>
    </row>
    <row r="70" spans="2:8" ht="28" x14ac:dyDescent="0.2">
      <c r="B70" s="113" t="s">
        <v>250</v>
      </c>
      <c r="C70" s="108" t="s">
        <v>349</v>
      </c>
      <c r="D70" s="109" t="s">
        <v>28</v>
      </c>
      <c r="E70" s="110">
        <v>95</v>
      </c>
      <c r="F70" s="111"/>
      <c r="G70" s="195">
        <f t="shared" si="0"/>
        <v>0</v>
      </c>
    </row>
    <row r="71" spans="2:8" ht="28" x14ac:dyDescent="0.2">
      <c r="B71" s="113"/>
      <c r="C71" s="108" t="s">
        <v>350</v>
      </c>
      <c r="D71" s="109" t="s">
        <v>28</v>
      </c>
      <c r="E71" s="110">
        <v>29</v>
      </c>
      <c r="F71" s="111"/>
      <c r="G71" s="195">
        <f t="shared" si="0"/>
        <v>0</v>
      </c>
    </row>
    <row r="72" spans="2:8" x14ac:dyDescent="0.2">
      <c r="B72" s="113" t="s">
        <v>251</v>
      </c>
      <c r="C72" s="113" t="s">
        <v>351</v>
      </c>
      <c r="D72" s="109" t="s">
        <v>28</v>
      </c>
      <c r="E72" s="110">
        <v>7</v>
      </c>
      <c r="F72" s="111"/>
      <c r="G72" s="195">
        <f t="shared" si="0"/>
        <v>0</v>
      </c>
    </row>
    <row r="73" spans="2:8" ht="17" thickBot="1" x14ac:dyDescent="0.25">
      <c r="B73" s="113"/>
      <c r="C73" s="108"/>
      <c r="D73" s="109"/>
      <c r="E73" s="110"/>
      <c r="F73" s="115"/>
      <c r="G73" s="195"/>
      <c r="H73" s="20"/>
    </row>
    <row r="74" spans="2:8" s="7" customFormat="1" ht="19" thickBot="1" x14ac:dyDescent="0.25">
      <c r="B74" s="311" t="s">
        <v>580</v>
      </c>
      <c r="C74" s="312" t="s">
        <v>47</v>
      </c>
      <c r="D74" s="312"/>
      <c r="E74" s="312"/>
      <c r="F74" s="313"/>
      <c r="G74" s="123">
        <f>SUM(G21:G73)</f>
        <v>0</v>
      </c>
    </row>
    <row r="75" spans="2:8" s="7" customFormat="1" ht="19" thickBot="1" x14ac:dyDescent="0.25">
      <c r="B75" s="317"/>
      <c r="C75" s="317"/>
      <c r="D75" s="317"/>
      <c r="E75" s="317"/>
      <c r="F75" s="317"/>
      <c r="G75" s="317"/>
    </row>
    <row r="76" spans="2:8" ht="17" thickBot="1" x14ac:dyDescent="0.25">
      <c r="B76" s="143" t="s">
        <v>48</v>
      </c>
      <c r="C76" s="314" t="s">
        <v>227</v>
      </c>
      <c r="D76" s="315"/>
      <c r="E76" s="315"/>
      <c r="F76" s="315"/>
      <c r="G76" s="316">
        <f>ROUND(E76*F76,0)</f>
        <v>0</v>
      </c>
    </row>
    <row r="77" spans="2:8" ht="17" x14ac:dyDescent="0.2">
      <c r="B77" s="188" t="s">
        <v>49</v>
      </c>
      <c r="C77" s="189" t="s">
        <v>228</v>
      </c>
      <c r="D77" s="249"/>
      <c r="E77" s="149"/>
      <c r="F77" s="150"/>
      <c r="G77" s="106"/>
    </row>
    <row r="78" spans="2:8" x14ac:dyDescent="0.2">
      <c r="B78" s="201" t="s">
        <v>50</v>
      </c>
      <c r="C78" s="138" t="s">
        <v>102</v>
      </c>
      <c r="D78" s="109"/>
      <c r="E78" s="152"/>
      <c r="F78" s="153"/>
      <c r="G78" s="218"/>
    </row>
    <row r="79" spans="2:8" ht="28" x14ac:dyDescent="0.2">
      <c r="B79" s="113" t="s">
        <v>232</v>
      </c>
      <c r="C79" s="108" t="s">
        <v>352</v>
      </c>
      <c r="D79" s="109"/>
      <c r="E79" s="152"/>
      <c r="F79" s="153"/>
      <c r="G79" s="218"/>
    </row>
    <row r="80" spans="2:8" ht="56" x14ac:dyDescent="0.2">
      <c r="B80" s="113" t="s">
        <v>233</v>
      </c>
      <c r="C80" s="132" t="s">
        <v>353</v>
      </c>
      <c r="D80" s="109" t="s">
        <v>28</v>
      </c>
      <c r="E80" s="152">
        <v>200</v>
      </c>
      <c r="F80" s="225"/>
      <c r="G80" s="218">
        <f>E80*F80</f>
        <v>0</v>
      </c>
    </row>
    <row r="81" spans="2:7" ht="28" x14ac:dyDescent="0.2">
      <c r="B81" s="113" t="s">
        <v>512</v>
      </c>
      <c r="C81" s="108" t="s">
        <v>354</v>
      </c>
      <c r="D81" s="109" t="s">
        <v>40</v>
      </c>
      <c r="E81" s="152">
        <v>60</v>
      </c>
      <c r="F81" s="225"/>
      <c r="G81" s="218">
        <f t="shared" ref="G81:G93" si="1">E81*F81</f>
        <v>0</v>
      </c>
    </row>
    <row r="82" spans="2:7" x14ac:dyDescent="0.2">
      <c r="B82" s="113" t="s">
        <v>513</v>
      </c>
      <c r="C82" s="108" t="s">
        <v>355</v>
      </c>
      <c r="D82" s="109" t="s">
        <v>40</v>
      </c>
      <c r="E82" s="152">
        <f>E81</f>
        <v>60</v>
      </c>
      <c r="F82" s="225"/>
      <c r="G82" s="218">
        <f t="shared" si="1"/>
        <v>0</v>
      </c>
    </row>
    <row r="83" spans="2:7" x14ac:dyDescent="0.2">
      <c r="B83" s="198"/>
      <c r="C83" s="126"/>
      <c r="D83" s="151"/>
      <c r="E83" s="152"/>
      <c r="F83" s="153"/>
      <c r="G83" s="218"/>
    </row>
    <row r="84" spans="2:7" x14ac:dyDescent="0.2">
      <c r="B84" s="201" t="s">
        <v>229</v>
      </c>
      <c r="C84" s="138" t="s">
        <v>230</v>
      </c>
      <c r="D84" s="109"/>
      <c r="E84" s="155"/>
      <c r="F84" s="115"/>
      <c r="G84" s="218"/>
    </row>
    <row r="85" spans="2:7" x14ac:dyDescent="0.2">
      <c r="B85" s="113" t="s">
        <v>231</v>
      </c>
      <c r="C85" s="108" t="s">
        <v>103</v>
      </c>
      <c r="D85" s="109"/>
      <c r="E85" s="155"/>
      <c r="F85" s="115"/>
      <c r="G85" s="218"/>
    </row>
    <row r="86" spans="2:7" ht="42" x14ac:dyDescent="0.2">
      <c r="B86" s="113"/>
      <c r="C86" s="108" t="s">
        <v>105</v>
      </c>
      <c r="D86" s="109" t="s">
        <v>28</v>
      </c>
      <c r="E86" s="155">
        <f>E80</f>
        <v>200</v>
      </c>
      <c r="F86" s="111"/>
      <c r="G86" s="218">
        <f t="shared" si="1"/>
        <v>0</v>
      </c>
    </row>
    <row r="87" spans="2:7" x14ac:dyDescent="0.2">
      <c r="B87" s="113"/>
      <c r="C87" s="108"/>
      <c r="D87" s="109"/>
      <c r="E87" s="155"/>
      <c r="F87" s="115"/>
      <c r="G87" s="218"/>
    </row>
    <row r="88" spans="2:7" ht="17" x14ac:dyDescent="0.2">
      <c r="B88" s="198" t="s">
        <v>51</v>
      </c>
      <c r="C88" s="126" t="s">
        <v>104</v>
      </c>
      <c r="D88" s="151"/>
      <c r="E88" s="155"/>
      <c r="F88" s="115"/>
      <c r="G88" s="218"/>
    </row>
    <row r="89" spans="2:7" x14ac:dyDescent="0.2">
      <c r="B89" s="201" t="s">
        <v>215</v>
      </c>
      <c r="C89" s="117" t="s">
        <v>198</v>
      </c>
      <c r="D89" s="151"/>
      <c r="E89" s="155"/>
      <c r="F89" s="115"/>
      <c r="G89" s="218"/>
    </row>
    <row r="90" spans="2:7" ht="42" x14ac:dyDescent="0.2">
      <c r="B90" s="113"/>
      <c r="C90" s="114" t="s">
        <v>235</v>
      </c>
      <c r="D90" s="109" t="s">
        <v>28</v>
      </c>
      <c r="E90" s="155">
        <v>110</v>
      </c>
      <c r="F90" s="111"/>
      <c r="G90" s="218">
        <f t="shared" si="1"/>
        <v>0</v>
      </c>
    </row>
    <row r="91" spans="2:7" x14ac:dyDescent="0.2">
      <c r="B91" s="113"/>
      <c r="C91" s="114"/>
      <c r="D91" s="109"/>
      <c r="E91" s="155"/>
      <c r="F91" s="115"/>
      <c r="G91" s="218"/>
    </row>
    <row r="92" spans="2:7" x14ac:dyDescent="0.2">
      <c r="B92" s="201" t="s">
        <v>216</v>
      </c>
      <c r="C92" s="117" t="s">
        <v>196</v>
      </c>
      <c r="D92" s="109"/>
      <c r="E92" s="155"/>
      <c r="F92" s="115"/>
      <c r="G92" s="218"/>
    </row>
    <row r="93" spans="2:7" ht="42" x14ac:dyDescent="0.2">
      <c r="B93" s="113"/>
      <c r="C93" s="114" t="s">
        <v>197</v>
      </c>
      <c r="D93" s="109" t="s">
        <v>28</v>
      </c>
      <c r="E93" s="155">
        <v>45</v>
      </c>
      <c r="F93" s="111"/>
      <c r="G93" s="218">
        <f t="shared" si="1"/>
        <v>0</v>
      </c>
    </row>
    <row r="94" spans="2:7" ht="17" thickBot="1" x14ac:dyDescent="0.25">
      <c r="B94" s="113"/>
      <c r="C94" s="108"/>
      <c r="D94" s="109"/>
      <c r="E94" s="155"/>
      <c r="F94" s="115"/>
      <c r="G94" s="218"/>
    </row>
    <row r="95" spans="2:7" s="7" customFormat="1" ht="19" thickBot="1" x14ac:dyDescent="0.25">
      <c r="B95" s="311" t="s">
        <v>582</v>
      </c>
      <c r="C95" s="312" t="s">
        <v>52</v>
      </c>
      <c r="D95" s="312"/>
      <c r="E95" s="312"/>
      <c r="F95" s="313"/>
      <c r="G95" s="123">
        <f>SUM(G77:G94)</f>
        <v>0</v>
      </c>
    </row>
    <row r="96" spans="2:7" s="7" customFormat="1" ht="19" thickBot="1" x14ac:dyDescent="0.25">
      <c r="B96" s="317"/>
      <c r="C96" s="317"/>
      <c r="D96" s="317"/>
      <c r="E96" s="317"/>
      <c r="F96" s="317"/>
      <c r="G96" s="317"/>
    </row>
    <row r="97" spans="2:7" ht="17" thickBot="1" x14ac:dyDescent="0.25">
      <c r="B97" s="266" t="s">
        <v>53</v>
      </c>
      <c r="C97" s="314" t="s">
        <v>54</v>
      </c>
      <c r="D97" s="315"/>
      <c r="E97" s="315"/>
      <c r="F97" s="315"/>
      <c r="G97" s="320">
        <f>ROUND(E97*F97,0)</f>
        <v>0</v>
      </c>
    </row>
    <row r="98" spans="2:7" s="3" customFormat="1" ht="21" x14ac:dyDescent="0.2">
      <c r="B98" s="113"/>
      <c r="C98" s="108"/>
      <c r="D98" s="109"/>
      <c r="E98" s="110"/>
      <c r="F98" s="115"/>
      <c r="G98" s="112"/>
    </row>
    <row r="99" spans="2:7" ht="17" x14ac:dyDescent="0.2">
      <c r="B99" s="198" t="s">
        <v>91</v>
      </c>
      <c r="C99" s="126" t="s">
        <v>356</v>
      </c>
      <c r="D99" s="109"/>
      <c r="E99" s="110"/>
      <c r="F99" s="115"/>
      <c r="G99" s="112"/>
    </row>
    <row r="100" spans="2:7" x14ac:dyDescent="0.2">
      <c r="B100" s="201" t="s">
        <v>357</v>
      </c>
      <c r="C100" s="138" t="s">
        <v>514</v>
      </c>
      <c r="D100" s="109"/>
      <c r="E100" s="110"/>
      <c r="F100" s="115"/>
      <c r="G100" s="112"/>
    </row>
    <row r="101" spans="2:7" x14ac:dyDescent="0.2">
      <c r="B101" s="113" t="s">
        <v>515</v>
      </c>
      <c r="C101" s="108" t="s">
        <v>358</v>
      </c>
      <c r="D101" s="109"/>
      <c r="E101" s="110"/>
      <c r="F101" s="115"/>
      <c r="G101" s="112"/>
    </row>
    <row r="102" spans="2:7" x14ac:dyDescent="0.2">
      <c r="B102" s="201"/>
      <c r="C102" s="108" t="s">
        <v>359</v>
      </c>
      <c r="D102" s="109" t="s">
        <v>46</v>
      </c>
      <c r="E102" s="110">
        <v>8</v>
      </c>
      <c r="F102" s="111"/>
      <c r="G102" s="112">
        <f>+E102*F102</f>
        <v>0</v>
      </c>
    </row>
    <row r="103" spans="2:7" x14ac:dyDescent="0.2">
      <c r="B103" s="201"/>
      <c r="C103" s="108" t="s">
        <v>360</v>
      </c>
      <c r="D103" s="109" t="s">
        <v>46</v>
      </c>
      <c r="E103" s="110">
        <v>2</v>
      </c>
      <c r="F103" s="111"/>
      <c r="G103" s="112">
        <f t="shared" ref="G103:G164" si="2">+E103*F103</f>
        <v>0</v>
      </c>
    </row>
    <row r="104" spans="2:7" x14ac:dyDescent="0.2">
      <c r="B104" s="113"/>
      <c r="C104" s="108" t="s">
        <v>361</v>
      </c>
      <c r="D104" s="109" t="s">
        <v>46</v>
      </c>
      <c r="E104" s="110">
        <v>3</v>
      </c>
      <c r="F104" s="111"/>
      <c r="G104" s="112">
        <f t="shared" si="2"/>
        <v>0</v>
      </c>
    </row>
    <row r="105" spans="2:7" x14ac:dyDescent="0.2">
      <c r="B105" s="113"/>
      <c r="C105" s="108" t="s">
        <v>362</v>
      </c>
      <c r="D105" s="109" t="s">
        <v>46</v>
      </c>
      <c r="E105" s="110">
        <v>1</v>
      </c>
      <c r="F105" s="111"/>
      <c r="G105" s="112">
        <f t="shared" si="2"/>
        <v>0</v>
      </c>
    </row>
    <row r="106" spans="2:7" x14ac:dyDescent="0.2">
      <c r="B106" s="113"/>
      <c r="C106" s="108" t="s">
        <v>363</v>
      </c>
      <c r="D106" s="109" t="s">
        <v>46</v>
      </c>
      <c r="E106" s="110">
        <v>4</v>
      </c>
      <c r="F106" s="111"/>
      <c r="G106" s="112">
        <f t="shared" si="2"/>
        <v>0</v>
      </c>
    </row>
    <row r="107" spans="2:7" x14ac:dyDescent="0.2">
      <c r="B107" s="113"/>
      <c r="C107" s="108"/>
      <c r="D107" s="109"/>
      <c r="E107" s="110"/>
      <c r="F107" s="115"/>
      <c r="G107" s="112"/>
    </row>
    <row r="108" spans="2:7" x14ac:dyDescent="0.2">
      <c r="B108" s="201" t="s">
        <v>257</v>
      </c>
      <c r="C108" s="138" t="s">
        <v>516</v>
      </c>
      <c r="D108" s="109"/>
      <c r="E108" s="110"/>
      <c r="F108" s="115"/>
      <c r="G108" s="112"/>
    </row>
    <row r="109" spans="2:7" x14ac:dyDescent="0.2">
      <c r="B109" s="113" t="s">
        <v>511</v>
      </c>
      <c r="C109" s="108" t="s">
        <v>364</v>
      </c>
      <c r="D109" s="109"/>
      <c r="E109" s="110"/>
      <c r="F109" s="115"/>
      <c r="G109" s="112"/>
    </row>
    <row r="110" spans="2:7" x14ac:dyDescent="0.2">
      <c r="B110" s="113"/>
      <c r="C110" s="108" t="s">
        <v>365</v>
      </c>
      <c r="D110" s="109"/>
      <c r="E110" s="110"/>
      <c r="F110" s="115"/>
      <c r="G110" s="112"/>
    </row>
    <row r="111" spans="2:7" x14ac:dyDescent="0.2">
      <c r="B111" s="113"/>
      <c r="C111" s="108" t="s">
        <v>366</v>
      </c>
      <c r="D111" s="109" t="s">
        <v>46</v>
      </c>
      <c r="E111" s="110">
        <v>1</v>
      </c>
      <c r="F111" s="111"/>
      <c r="G111" s="112">
        <f t="shared" si="2"/>
        <v>0</v>
      </c>
    </row>
    <row r="112" spans="2:7" x14ac:dyDescent="0.2">
      <c r="B112" s="113"/>
      <c r="C112" s="108"/>
      <c r="D112" s="109"/>
      <c r="E112" s="110"/>
      <c r="F112" s="115"/>
      <c r="G112" s="112"/>
    </row>
    <row r="113" spans="2:7" x14ac:dyDescent="0.2">
      <c r="B113" s="201" t="s">
        <v>367</v>
      </c>
      <c r="C113" s="138" t="s">
        <v>368</v>
      </c>
      <c r="D113" s="109"/>
      <c r="E113" s="110"/>
      <c r="F113" s="115"/>
      <c r="G113" s="112"/>
    </row>
    <row r="114" spans="2:7" x14ac:dyDescent="0.2">
      <c r="B114" s="113"/>
      <c r="C114" s="108" t="s">
        <v>369</v>
      </c>
      <c r="D114" s="109" t="s">
        <v>40</v>
      </c>
      <c r="E114" s="110">
        <v>8</v>
      </c>
      <c r="F114" s="111"/>
      <c r="G114" s="112">
        <f t="shared" si="2"/>
        <v>0</v>
      </c>
    </row>
    <row r="115" spans="2:7" x14ac:dyDescent="0.2">
      <c r="B115" s="113"/>
      <c r="C115" s="108"/>
      <c r="D115" s="109"/>
      <c r="E115" s="110"/>
      <c r="F115" s="115"/>
      <c r="G115" s="112"/>
    </row>
    <row r="116" spans="2:7" ht="17" x14ac:dyDescent="0.2">
      <c r="B116" s="198" t="s">
        <v>217</v>
      </c>
      <c r="C116" s="126" t="s">
        <v>107</v>
      </c>
      <c r="D116" s="109"/>
      <c r="E116" s="110"/>
      <c r="F116" s="115"/>
      <c r="G116" s="112"/>
    </row>
    <row r="117" spans="2:7" ht="42" x14ac:dyDescent="0.2">
      <c r="B117" s="113"/>
      <c r="C117" s="108" t="s">
        <v>370</v>
      </c>
      <c r="D117" s="109"/>
      <c r="E117" s="110"/>
      <c r="F117" s="115"/>
      <c r="G117" s="112"/>
    </row>
    <row r="118" spans="2:7" x14ac:dyDescent="0.2">
      <c r="B118" s="113" t="s">
        <v>55</v>
      </c>
      <c r="C118" s="138" t="s">
        <v>371</v>
      </c>
      <c r="D118" s="109"/>
      <c r="E118" s="110"/>
      <c r="F118" s="115"/>
      <c r="G118" s="112"/>
    </row>
    <row r="119" spans="2:7" x14ac:dyDescent="0.2">
      <c r="B119" s="113"/>
      <c r="C119" s="108" t="s">
        <v>372</v>
      </c>
      <c r="D119" s="109" t="s">
        <v>46</v>
      </c>
      <c r="E119" s="110">
        <v>5</v>
      </c>
      <c r="F119" s="111"/>
      <c r="G119" s="112">
        <f t="shared" si="2"/>
        <v>0</v>
      </c>
    </row>
    <row r="120" spans="2:7" x14ac:dyDescent="0.2">
      <c r="B120" s="113"/>
      <c r="C120" s="108"/>
      <c r="D120" s="109"/>
      <c r="E120" s="110"/>
      <c r="F120" s="115"/>
      <c r="G120" s="112"/>
    </row>
    <row r="121" spans="2:7" ht="17" x14ac:dyDescent="0.2">
      <c r="B121" s="198" t="s">
        <v>537</v>
      </c>
      <c r="C121" s="126" t="s">
        <v>374</v>
      </c>
      <c r="D121" s="109"/>
      <c r="E121" s="110"/>
      <c r="F121" s="115"/>
      <c r="G121" s="112"/>
    </row>
    <row r="122" spans="2:7" ht="42" x14ac:dyDescent="0.2">
      <c r="B122" s="113"/>
      <c r="C122" s="108" t="s">
        <v>194</v>
      </c>
      <c r="D122" s="109"/>
      <c r="E122" s="110"/>
      <c r="F122" s="115"/>
      <c r="G122" s="112"/>
    </row>
    <row r="123" spans="2:7" x14ac:dyDescent="0.2">
      <c r="B123" s="201" t="s">
        <v>538</v>
      </c>
      <c r="C123" s="138" t="s">
        <v>376</v>
      </c>
      <c r="D123" s="109"/>
      <c r="E123" s="110"/>
      <c r="F123" s="115"/>
      <c r="G123" s="112"/>
    </row>
    <row r="124" spans="2:7" x14ac:dyDescent="0.2">
      <c r="B124" s="113"/>
      <c r="C124" s="108" t="s">
        <v>377</v>
      </c>
      <c r="D124" s="109" t="s">
        <v>46</v>
      </c>
      <c r="E124" s="110">
        <v>5</v>
      </c>
      <c r="F124" s="111"/>
      <c r="G124" s="112">
        <f t="shared" si="2"/>
        <v>0</v>
      </c>
    </row>
    <row r="125" spans="2:7" x14ac:dyDescent="0.2">
      <c r="B125" s="113"/>
      <c r="C125" s="108"/>
      <c r="D125" s="109"/>
      <c r="E125" s="110"/>
      <c r="F125" s="115"/>
      <c r="G125" s="112"/>
    </row>
    <row r="126" spans="2:7" ht="17" x14ac:dyDescent="0.2">
      <c r="B126" s="198">
        <v>4.3</v>
      </c>
      <c r="C126" s="126" t="s">
        <v>379</v>
      </c>
      <c r="D126" s="109"/>
      <c r="E126" s="110"/>
      <c r="F126" s="115"/>
      <c r="G126" s="112"/>
    </row>
    <row r="127" spans="2:7" x14ac:dyDescent="0.2">
      <c r="B127" s="201" t="s">
        <v>375</v>
      </c>
      <c r="C127" s="138" t="s">
        <v>454</v>
      </c>
      <c r="D127" s="109"/>
      <c r="E127" s="110"/>
      <c r="F127" s="115"/>
      <c r="G127" s="112"/>
    </row>
    <row r="128" spans="2:7" x14ac:dyDescent="0.2">
      <c r="B128" s="113" t="s">
        <v>458</v>
      </c>
      <c r="C128" s="108" t="s">
        <v>393</v>
      </c>
      <c r="D128" s="109"/>
      <c r="E128" s="110"/>
      <c r="F128" s="115"/>
      <c r="G128" s="112"/>
    </row>
    <row r="129" spans="2:7" x14ac:dyDescent="0.2">
      <c r="B129" s="113"/>
      <c r="C129" s="108" t="s">
        <v>394</v>
      </c>
      <c r="D129" s="109" t="s">
        <v>46</v>
      </c>
      <c r="E129" s="110">
        <v>2</v>
      </c>
      <c r="F129" s="111"/>
      <c r="G129" s="112">
        <f t="shared" si="2"/>
        <v>0</v>
      </c>
    </row>
    <row r="130" spans="2:7" x14ac:dyDescent="0.2">
      <c r="B130" s="113"/>
      <c r="C130" s="108"/>
      <c r="D130" s="109"/>
      <c r="E130" s="110"/>
      <c r="F130" s="115"/>
      <c r="G130" s="112"/>
    </row>
    <row r="131" spans="2:7" x14ac:dyDescent="0.2">
      <c r="B131" s="201" t="s">
        <v>482</v>
      </c>
      <c r="C131" s="138" t="s">
        <v>381</v>
      </c>
      <c r="D131" s="109"/>
      <c r="E131" s="110"/>
      <c r="F131" s="115"/>
      <c r="G131" s="112"/>
    </row>
    <row r="132" spans="2:7" x14ac:dyDescent="0.2">
      <c r="B132" s="113" t="s">
        <v>483</v>
      </c>
      <c r="C132" s="108" t="s">
        <v>385</v>
      </c>
      <c r="D132" s="109"/>
      <c r="E132" s="110"/>
      <c r="F132" s="115"/>
      <c r="G132" s="112"/>
    </row>
    <row r="133" spans="2:7" x14ac:dyDescent="0.2">
      <c r="B133" s="113"/>
      <c r="C133" s="108" t="s">
        <v>386</v>
      </c>
      <c r="D133" s="109" t="s">
        <v>46</v>
      </c>
      <c r="E133" s="110">
        <v>8</v>
      </c>
      <c r="F133" s="111"/>
      <c r="G133" s="112">
        <f t="shared" si="2"/>
        <v>0</v>
      </c>
    </row>
    <row r="134" spans="2:7" x14ac:dyDescent="0.2">
      <c r="B134" s="113"/>
      <c r="C134" s="108" t="s">
        <v>387</v>
      </c>
      <c r="D134" s="109" t="s">
        <v>46</v>
      </c>
      <c r="E134" s="110">
        <v>2</v>
      </c>
      <c r="F134" s="111"/>
      <c r="G134" s="112">
        <f t="shared" si="2"/>
        <v>0</v>
      </c>
    </row>
    <row r="135" spans="2:7" x14ac:dyDescent="0.2">
      <c r="B135" s="113"/>
      <c r="C135" s="108" t="s">
        <v>388</v>
      </c>
      <c r="D135" s="109" t="s">
        <v>46</v>
      </c>
      <c r="E135" s="110">
        <v>3</v>
      </c>
      <c r="F135" s="111"/>
      <c r="G135" s="112">
        <f t="shared" si="2"/>
        <v>0</v>
      </c>
    </row>
    <row r="136" spans="2:7" x14ac:dyDescent="0.2">
      <c r="B136" s="113"/>
      <c r="C136" s="108" t="s">
        <v>389</v>
      </c>
      <c r="D136" s="109" t="s">
        <v>46</v>
      </c>
      <c r="E136" s="110">
        <v>1</v>
      </c>
      <c r="F136" s="111"/>
      <c r="G136" s="112">
        <f t="shared" si="2"/>
        <v>0</v>
      </c>
    </row>
    <row r="137" spans="2:7" x14ac:dyDescent="0.2">
      <c r="B137" s="113"/>
      <c r="C137" s="108" t="s">
        <v>390</v>
      </c>
      <c r="D137" s="109" t="s">
        <v>46</v>
      </c>
      <c r="E137" s="110">
        <v>4</v>
      </c>
      <c r="F137" s="111"/>
      <c r="G137" s="112">
        <f t="shared" si="2"/>
        <v>0</v>
      </c>
    </row>
    <row r="138" spans="2:7" x14ac:dyDescent="0.2">
      <c r="B138" s="113"/>
      <c r="C138" s="108"/>
      <c r="D138" s="109"/>
      <c r="E138" s="110"/>
      <c r="F138" s="115"/>
      <c r="G138" s="112"/>
    </row>
    <row r="139" spans="2:7" x14ac:dyDescent="0.2">
      <c r="B139" s="113" t="s">
        <v>484</v>
      </c>
      <c r="C139" s="108" t="s">
        <v>383</v>
      </c>
      <c r="D139" s="109"/>
      <c r="E139" s="110"/>
      <c r="F139" s="115"/>
      <c r="G139" s="112"/>
    </row>
    <row r="140" spans="2:7" x14ac:dyDescent="0.2">
      <c r="B140" s="113"/>
      <c r="C140" s="108" t="s">
        <v>384</v>
      </c>
      <c r="D140" s="109" t="s">
        <v>46</v>
      </c>
      <c r="E140" s="110">
        <v>1</v>
      </c>
      <c r="F140" s="111"/>
      <c r="G140" s="112">
        <f t="shared" si="2"/>
        <v>0</v>
      </c>
    </row>
    <row r="141" spans="2:7" x14ac:dyDescent="0.2">
      <c r="B141" s="113"/>
      <c r="C141" s="108"/>
      <c r="D141" s="109"/>
      <c r="E141" s="110"/>
      <c r="F141" s="115"/>
      <c r="G141" s="112"/>
    </row>
    <row r="142" spans="2:7" x14ac:dyDescent="0.2">
      <c r="B142" s="201" t="s">
        <v>517</v>
      </c>
      <c r="C142" s="138" t="s">
        <v>395</v>
      </c>
      <c r="D142" s="109"/>
      <c r="E142" s="110"/>
      <c r="F142" s="115"/>
      <c r="G142" s="112"/>
    </row>
    <row r="143" spans="2:7" ht="30" x14ac:dyDescent="0.2">
      <c r="B143" s="113"/>
      <c r="C143" s="265" t="s">
        <v>396</v>
      </c>
      <c r="D143" s="109" t="s">
        <v>40</v>
      </c>
      <c r="E143" s="110">
        <v>25</v>
      </c>
      <c r="F143" s="111"/>
      <c r="G143" s="112">
        <f t="shared" si="2"/>
        <v>0</v>
      </c>
    </row>
    <row r="144" spans="2:7" x14ac:dyDescent="0.2">
      <c r="B144" s="113"/>
      <c r="C144" s="108"/>
      <c r="D144" s="109"/>
      <c r="E144" s="110"/>
      <c r="F144" s="115"/>
      <c r="G144" s="112"/>
    </row>
    <row r="145" spans="2:7" ht="17" x14ac:dyDescent="0.2">
      <c r="B145" s="198" t="s">
        <v>378</v>
      </c>
      <c r="C145" s="126" t="s">
        <v>56</v>
      </c>
      <c r="D145" s="109"/>
      <c r="E145" s="110"/>
      <c r="F145" s="115"/>
      <c r="G145" s="112"/>
    </row>
    <row r="146" spans="2:7" x14ac:dyDescent="0.2">
      <c r="B146" s="201" t="s">
        <v>380</v>
      </c>
      <c r="C146" s="138" t="s">
        <v>57</v>
      </c>
      <c r="D146" s="109"/>
      <c r="E146" s="110"/>
      <c r="F146" s="115"/>
      <c r="G146" s="112"/>
    </row>
    <row r="147" spans="2:7" ht="28" x14ac:dyDescent="0.2">
      <c r="B147" s="113" t="s">
        <v>382</v>
      </c>
      <c r="C147" s="114" t="s">
        <v>195</v>
      </c>
      <c r="D147" s="55"/>
      <c r="E147" s="110"/>
      <c r="F147" s="115"/>
      <c r="G147" s="112"/>
    </row>
    <row r="148" spans="2:7" ht="42" x14ac:dyDescent="0.2">
      <c r="B148" s="113"/>
      <c r="C148" s="108" t="s">
        <v>58</v>
      </c>
      <c r="D148" s="109" t="s">
        <v>28</v>
      </c>
      <c r="E148" s="128">
        <v>370</v>
      </c>
      <c r="F148" s="111"/>
      <c r="G148" s="112">
        <f t="shared" si="2"/>
        <v>0</v>
      </c>
    </row>
    <row r="149" spans="2:7" x14ac:dyDescent="0.2">
      <c r="B149" s="113"/>
      <c r="C149" s="108"/>
      <c r="D149" s="109"/>
      <c r="E149" s="128"/>
      <c r="F149" s="115"/>
      <c r="G149" s="112"/>
    </row>
    <row r="150" spans="2:7" ht="28" x14ac:dyDescent="0.2">
      <c r="B150" s="113" t="s">
        <v>490</v>
      </c>
      <c r="C150" s="114" t="s">
        <v>236</v>
      </c>
      <c r="D150" s="109"/>
      <c r="E150" s="128"/>
      <c r="F150" s="115"/>
      <c r="G150" s="112"/>
    </row>
    <row r="151" spans="2:7" ht="28" x14ac:dyDescent="0.2">
      <c r="B151" s="113"/>
      <c r="C151" s="114" t="s">
        <v>60</v>
      </c>
      <c r="D151" s="109" t="s">
        <v>28</v>
      </c>
      <c r="E151" s="128">
        <f>E90</f>
        <v>110</v>
      </c>
      <c r="F151" s="111"/>
      <c r="G151" s="112">
        <f t="shared" si="2"/>
        <v>0</v>
      </c>
    </row>
    <row r="152" spans="2:7" x14ac:dyDescent="0.2">
      <c r="B152" s="113"/>
      <c r="C152" s="114"/>
      <c r="D152" s="109"/>
      <c r="E152" s="128"/>
      <c r="F152" s="115"/>
      <c r="G152" s="112"/>
    </row>
    <row r="153" spans="2:7" ht="28" x14ac:dyDescent="0.2">
      <c r="B153" s="113" t="s">
        <v>491</v>
      </c>
      <c r="C153" s="114" t="s">
        <v>238</v>
      </c>
      <c r="D153" s="157"/>
      <c r="E153" s="128"/>
      <c r="F153" s="115"/>
      <c r="G153" s="112"/>
    </row>
    <row r="154" spans="2:7" ht="56" x14ac:dyDescent="0.2">
      <c r="B154" s="113"/>
      <c r="C154" s="114" t="s">
        <v>237</v>
      </c>
      <c r="D154" s="157" t="s">
        <v>28</v>
      </c>
      <c r="E154" s="128">
        <v>35</v>
      </c>
      <c r="F154" s="111"/>
      <c r="G154" s="112">
        <f t="shared" si="2"/>
        <v>0</v>
      </c>
    </row>
    <row r="155" spans="2:7" x14ac:dyDescent="0.2">
      <c r="B155" s="113"/>
      <c r="C155" s="114"/>
      <c r="D155" s="109"/>
      <c r="E155" s="128"/>
      <c r="F155" s="115"/>
      <c r="G155" s="112"/>
    </row>
    <row r="156" spans="2:7" ht="28" x14ac:dyDescent="0.2">
      <c r="B156" s="113" t="s">
        <v>400</v>
      </c>
      <c r="C156" s="114" t="s">
        <v>398</v>
      </c>
      <c r="D156" s="109"/>
      <c r="E156" s="128"/>
      <c r="F156" s="115"/>
      <c r="G156" s="112"/>
    </row>
    <row r="157" spans="2:7" ht="42" x14ac:dyDescent="0.2">
      <c r="B157" s="113"/>
      <c r="C157" s="114" t="s">
        <v>399</v>
      </c>
      <c r="D157" s="109" t="s">
        <v>28</v>
      </c>
      <c r="E157" s="128">
        <v>105</v>
      </c>
      <c r="F157" s="111"/>
      <c r="G157" s="112">
        <f t="shared" si="2"/>
        <v>0</v>
      </c>
    </row>
    <row r="158" spans="2:7" x14ac:dyDescent="0.2">
      <c r="B158" s="113"/>
      <c r="C158" s="114"/>
      <c r="D158" s="109"/>
      <c r="E158" s="128"/>
      <c r="F158" s="115"/>
      <c r="G158" s="112"/>
    </row>
    <row r="159" spans="2:7" x14ac:dyDescent="0.2">
      <c r="B159" s="201" t="s">
        <v>391</v>
      </c>
      <c r="C159" s="138" t="s">
        <v>59</v>
      </c>
      <c r="D159" s="109"/>
      <c r="E159" s="110"/>
      <c r="F159" s="115"/>
      <c r="G159" s="112"/>
    </row>
    <row r="160" spans="2:7" ht="42" x14ac:dyDescent="0.2">
      <c r="B160" s="113" t="s">
        <v>392</v>
      </c>
      <c r="C160" s="108" t="s">
        <v>108</v>
      </c>
      <c r="D160" s="109"/>
      <c r="E160" s="110"/>
      <c r="F160" s="115"/>
      <c r="G160" s="112"/>
    </row>
    <row r="161" spans="2:8" ht="28" x14ac:dyDescent="0.2">
      <c r="B161" s="113"/>
      <c r="C161" s="108" t="s">
        <v>60</v>
      </c>
      <c r="D161" s="109" t="s">
        <v>28</v>
      </c>
      <c r="E161" s="128">
        <v>286</v>
      </c>
      <c r="F161" s="111"/>
      <c r="G161" s="112">
        <f t="shared" si="2"/>
        <v>0</v>
      </c>
      <c r="H161" s="45"/>
    </row>
    <row r="162" spans="2:8" x14ac:dyDescent="0.2">
      <c r="B162" s="113"/>
      <c r="C162" s="108"/>
      <c r="D162" s="109"/>
      <c r="E162" s="110"/>
      <c r="F162" s="115"/>
      <c r="G162" s="112"/>
    </row>
    <row r="163" spans="2:8" x14ac:dyDescent="0.2">
      <c r="B163" s="113" t="s">
        <v>462</v>
      </c>
      <c r="C163" s="108" t="s">
        <v>401</v>
      </c>
      <c r="D163" s="109"/>
      <c r="E163" s="110"/>
      <c r="F163" s="115"/>
      <c r="G163" s="112"/>
    </row>
    <row r="164" spans="2:8" ht="42" x14ac:dyDescent="0.2">
      <c r="B164" s="113"/>
      <c r="C164" s="108" t="s">
        <v>402</v>
      </c>
      <c r="D164" s="109" t="s">
        <v>28</v>
      </c>
      <c r="E164" s="110">
        <v>56</v>
      </c>
      <c r="F164" s="111"/>
      <c r="G164" s="112">
        <f t="shared" si="2"/>
        <v>0</v>
      </c>
    </row>
    <row r="165" spans="2:8" ht="17" thickBot="1" x14ac:dyDescent="0.25">
      <c r="B165" s="113"/>
      <c r="C165" s="108"/>
      <c r="D165" s="109"/>
      <c r="E165" s="110"/>
      <c r="F165" s="115"/>
      <c r="G165" s="112"/>
    </row>
    <row r="166" spans="2:8" s="7" customFormat="1" ht="19" thickBot="1" x14ac:dyDescent="0.25">
      <c r="B166" s="311" t="s">
        <v>583</v>
      </c>
      <c r="C166" s="312" t="s">
        <v>61</v>
      </c>
      <c r="D166" s="312"/>
      <c r="E166" s="312"/>
      <c r="F166" s="313"/>
      <c r="G166" s="123">
        <f>SUM(G98:G165)</f>
        <v>0</v>
      </c>
    </row>
    <row r="167" spans="2:8" ht="17" thickBot="1" x14ac:dyDescent="0.25">
      <c r="B167" s="158"/>
      <c r="C167" s="159"/>
      <c r="D167" s="159"/>
      <c r="E167" s="160"/>
      <c r="F167" s="161"/>
      <c r="G167" s="162"/>
    </row>
    <row r="168" spans="2:8" ht="17" thickBot="1" x14ac:dyDescent="0.25">
      <c r="B168" s="143" t="s">
        <v>62</v>
      </c>
      <c r="C168" s="314" t="s">
        <v>63</v>
      </c>
      <c r="D168" s="315"/>
      <c r="E168" s="315"/>
      <c r="F168" s="315"/>
      <c r="G168" s="316">
        <f>ROUND(E168*F168,0)</f>
        <v>0</v>
      </c>
    </row>
    <row r="169" spans="2:8" x14ac:dyDescent="0.2">
      <c r="B169" s="206"/>
      <c r="C169" s="207"/>
      <c r="D169" s="208"/>
      <c r="E169" s="209"/>
      <c r="F169" s="210"/>
      <c r="G169" s="211"/>
    </row>
    <row r="170" spans="2:8" x14ac:dyDescent="0.2">
      <c r="B170" s="219" t="s">
        <v>64</v>
      </c>
      <c r="C170" s="220" t="s">
        <v>68</v>
      </c>
      <c r="D170" s="221"/>
      <c r="E170" s="222"/>
      <c r="F170" s="223"/>
      <c r="G170" s="224"/>
    </row>
    <row r="171" spans="2:8" x14ac:dyDescent="0.2">
      <c r="B171" s="142" t="s">
        <v>492</v>
      </c>
      <c r="C171" s="142" t="s">
        <v>493</v>
      </c>
      <c r="D171" s="109"/>
      <c r="E171" s="110"/>
      <c r="F171" s="115"/>
      <c r="G171" s="112"/>
    </row>
    <row r="172" spans="2:8" x14ac:dyDescent="0.2">
      <c r="B172" s="201" t="s">
        <v>494</v>
      </c>
      <c r="C172" s="117" t="s">
        <v>111</v>
      </c>
      <c r="D172" s="109"/>
      <c r="E172" s="167"/>
      <c r="F172" s="115"/>
      <c r="G172" s="112"/>
    </row>
    <row r="173" spans="2:8" ht="28" x14ac:dyDescent="0.2">
      <c r="B173" s="212"/>
      <c r="C173" s="114" t="s">
        <v>112</v>
      </c>
      <c r="D173" s="109"/>
      <c r="E173" s="167"/>
      <c r="F173" s="115"/>
      <c r="G173" s="112"/>
    </row>
    <row r="174" spans="2:8" x14ac:dyDescent="0.2">
      <c r="B174" s="212"/>
      <c r="C174" s="168" t="s">
        <v>110</v>
      </c>
      <c r="D174" s="109" t="s">
        <v>40</v>
      </c>
      <c r="E174" s="110">
        <v>20</v>
      </c>
      <c r="F174" s="111"/>
      <c r="G174" s="112">
        <f>+E174*F174</f>
        <v>0</v>
      </c>
    </row>
    <row r="175" spans="2:8" x14ac:dyDescent="0.2">
      <c r="B175" s="212"/>
      <c r="C175" s="168" t="s">
        <v>109</v>
      </c>
      <c r="D175" s="109" t="s">
        <v>40</v>
      </c>
      <c r="E175" s="110">
        <v>18</v>
      </c>
      <c r="F175" s="111"/>
      <c r="G175" s="112">
        <f t="shared" ref="G175:G238" si="3">+E175*F175</f>
        <v>0</v>
      </c>
    </row>
    <row r="176" spans="2:8" x14ac:dyDescent="0.2">
      <c r="B176" s="113"/>
      <c r="C176" s="114"/>
      <c r="D176" s="109"/>
      <c r="E176" s="110"/>
      <c r="F176" s="115"/>
      <c r="G176" s="112"/>
    </row>
    <row r="177" spans="2:7" x14ac:dyDescent="0.2">
      <c r="B177" s="135" t="s">
        <v>65</v>
      </c>
      <c r="C177" s="135" t="s">
        <v>254</v>
      </c>
      <c r="D177" s="109"/>
      <c r="E177" s="110"/>
      <c r="F177" s="115"/>
      <c r="G177" s="112"/>
    </row>
    <row r="178" spans="2:7" ht="84" x14ac:dyDescent="0.2">
      <c r="B178" s="113" t="s">
        <v>113</v>
      </c>
      <c r="C178" s="114" t="s">
        <v>595</v>
      </c>
      <c r="D178" s="109" t="s">
        <v>27</v>
      </c>
      <c r="E178" s="110">
        <v>1</v>
      </c>
      <c r="F178" s="111"/>
      <c r="G178" s="112">
        <f t="shared" ref="G178" si="4">+E178*F178</f>
        <v>0</v>
      </c>
    </row>
    <row r="179" spans="2:7" x14ac:dyDescent="0.2">
      <c r="B179" s="212"/>
      <c r="C179" s="168" t="s">
        <v>114</v>
      </c>
      <c r="D179" s="109" t="s">
        <v>40</v>
      </c>
      <c r="E179" s="110">
        <v>12</v>
      </c>
      <c r="F179" s="111"/>
      <c r="G179" s="112">
        <f t="shared" si="3"/>
        <v>0</v>
      </c>
    </row>
    <row r="180" spans="2:7" x14ac:dyDescent="0.2">
      <c r="B180" s="212"/>
      <c r="C180" s="168" t="s">
        <v>115</v>
      </c>
      <c r="D180" s="109" t="s">
        <v>40</v>
      </c>
      <c r="E180" s="110">
        <v>16</v>
      </c>
      <c r="F180" s="111"/>
      <c r="G180" s="112">
        <f t="shared" si="3"/>
        <v>0</v>
      </c>
    </row>
    <row r="181" spans="2:7" x14ac:dyDescent="0.2">
      <c r="B181" s="212"/>
      <c r="C181" s="168" t="s">
        <v>284</v>
      </c>
      <c r="D181" s="109" t="s">
        <v>40</v>
      </c>
      <c r="E181" s="110">
        <v>20</v>
      </c>
      <c r="F181" s="111"/>
      <c r="G181" s="112">
        <f t="shared" si="3"/>
        <v>0</v>
      </c>
    </row>
    <row r="182" spans="2:7" x14ac:dyDescent="0.2">
      <c r="B182" s="113"/>
      <c r="C182" s="114"/>
      <c r="D182" s="109"/>
      <c r="E182" s="110"/>
      <c r="F182" s="115"/>
      <c r="G182" s="112"/>
    </row>
    <row r="183" spans="2:7" x14ac:dyDescent="0.2">
      <c r="B183" s="113" t="s">
        <v>116</v>
      </c>
      <c r="C183" s="114" t="s">
        <v>117</v>
      </c>
      <c r="D183" s="109"/>
      <c r="E183" s="110"/>
      <c r="F183" s="115"/>
      <c r="G183" s="112"/>
    </row>
    <row r="184" spans="2:7" x14ac:dyDescent="0.2">
      <c r="B184" s="212"/>
      <c r="C184" s="169" t="s">
        <v>118</v>
      </c>
      <c r="D184" s="109" t="s">
        <v>40</v>
      </c>
      <c r="E184" s="110">
        <v>75</v>
      </c>
      <c r="F184" s="111"/>
      <c r="G184" s="112">
        <f t="shared" si="3"/>
        <v>0</v>
      </c>
    </row>
    <row r="185" spans="2:7" x14ac:dyDescent="0.2">
      <c r="B185" s="113"/>
      <c r="C185" s="108"/>
      <c r="D185" s="109"/>
      <c r="E185" s="110"/>
      <c r="F185" s="115"/>
      <c r="G185" s="112"/>
    </row>
    <row r="186" spans="2:7" x14ac:dyDescent="0.2">
      <c r="B186" s="135" t="s">
        <v>138</v>
      </c>
      <c r="C186" s="135" t="s">
        <v>69</v>
      </c>
      <c r="D186" s="109"/>
      <c r="E186" s="110"/>
      <c r="F186" s="115"/>
      <c r="G186" s="112"/>
    </row>
    <row r="187" spans="2:7" ht="28" x14ac:dyDescent="0.2">
      <c r="B187" s="201" t="s">
        <v>139</v>
      </c>
      <c r="C187" s="130" t="s">
        <v>253</v>
      </c>
      <c r="D187" s="109"/>
      <c r="E187" s="110"/>
      <c r="F187" s="115"/>
      <c r="G187" s="112"/>
    </row>
    <row r="188" spans="2:7" ht="112" x14ac:dyDescent="0.2">
      <c r="B188" s="113"/>
      <c r="C188" s="108" t="s">
        <v>592</v>
      </c>
      <c r="D188" s="109" t="s">
        <v>46</v>
      </c>
      <c r="E188" s="110">
        <v>4</v>
      </c>
      <c r="F188" s="111"/>
      <c r="G188" s="112">
        <f t="shared" si="3"/>
        <v>0</v>
      </c>
    </row>
    <row r="189" spans="2:7" x14ac:dyDescent="0.2">
      <c r="B189" s="113"/>
      <c r="C189" s="108"/>
      <c r="D189" s="109"/>
      <c r="E189" s="110"/>
      <c r="F189" s="115"/>
      <c r="G189" s="112"/>
    </row>
    <row r="190" spans="2:7" ht="28" x14ac:dyDescent="0.2">
      <c r="B190" s="201" t="s">
        <v>140</v>
      </c>
      <c r="C190" s="138" t="s">
        <v>242</v>
      </c>
      <c r="D190" s="109"/>
      <c r="E190" s="110"/>
      <c r="F190" s="115"/>
      <c r="G190" s="112"/>
    </row>
    <row r="191" spans="2:7" ht="140" x14ac:dyDescent="0.2">
      <c r="B191" s="113" t="s">
        <v>141</v>
      </c>
      <c r="C191" s="108" t="s">
        <v>591</v>
      </c>
      <c r="D191" s="109" t="s">
        <v>46</v>
      </c>
      <c r="E191" s="110">
        <v>4</v>
      </c>
      <c r="F191" s="111"/>
      <c r="G191" s="112">
        <f t="shared" si="3"/>
        <v>0</v>
      </c>
    </row>
    <row r="192" spans="2:7" x14ac:dyDescent="0.2">
      <c r="B192" s="113"/>
      <c r="C192" s="108"/>
      <c r="D192" s="109"/>
      <c r="E192" s="110"/>
      <c r="F192" s="115"/>
      <c r="G192" s="112"/>
    </row>
    <row r="193" spans="2:7" ht="42" x14ac:dyDescent="0.2">
      <c r="B193" s="201" t="s">
        <v>496</v>
      </c>
      <c r="C193" s="117" t="s">
        <v>119</v>
      </c>
      <c r="D193" s="109"/>
      <c r="E193" s="110"/>
      <c r="F193" s="115"/>
      <c r="G193" s="112"/>
    </row>
    <row r="194" spans="2:7" x14ac:dyDescent="0.2">
      <c r="B194" s="113"/>
      <c r="C194" s="114" t="s">
        <v>240</v>
      </c>
      <c r="D194" s="109" t="s">
        <v>46</v>
      </c>
      <c r="E194" s="110">
        <v>1</v>
      </c>
      <c r="F194" s="111"/>
      <c r="G194" s="112">
        <f t="shared" si="3"/>
        <v>0</v>
      </c>
    </row>
    <row r="195" spans="2:7" x14ac:dyDescent="0.2">
      <c r="B195" s="113"/>
      <c r="C195" s="114"/>
      <c r="D195" s="109"/>
      <c r="E195" s="110"/>
      <c r="F195" s="115"/>
      <c r="G195" s="112"/>
    </row>
    <row r="196" spans="2:7" x14ac:dyDescent="0.2">
      <c r="B196" s="201" t="s">
        <v>239</v>
      </c>
      <c r="C196" s="117" t="s">
        <v>404</v>
      </c>
      <c r="D196" s="109"/>
      <c r="E196" s="110"/>
      <c r="F196" s="115"/>
      <c r="G196" s="112"/>
    </row>
    <row r="197" spans="2:7" ht="56" x14ac:dyDescent="0.2">
      <c r="B197" s="113"/>
      <c r="C197" s="114" t="s">
        <v>405</v>
      </c>
      <c r="D197" s="109" t="s">
        <v>46</v>
      </c>
      <c r="E197" s="110">
        <v>4</v>
      </c>
      <c r="F197" s="111"/>
      <c r="G197" s="112">
        <f t="shared" si="3"/>
        <v>0</v>
      </c>
    </row>
    <row r="198" spans="2:7" x14ac:dyDescent="0.2">
      <c r="B198" s="113"/>
      <c r="C198" s="114"/>
      <c r="D198" s="109"/>
      <c r="E198" s="110"/>
      <c r="F198" s="115"/>
      <c r="G198" s="112"/>
    </row>
    <row r="199" spans="2:7" x14ac:dyDescent="0.2">
      <c r="B199" s="201" t="s">
        <v>403</v>
      </c>
      <c r="C199" s="117" t="s">
        <v>241</v>
      </c>
      <c r="D199" s="109"/>
      <c r="E199" s="110"/>
      <c r="F199" s="115"/>
      <c r="G199" s="112"/>
    </row>
    <row r="200" spans="2:7" x14ac:dyDescent="0.2">
      <c r="B200" s="201" t="s">
        <v>497</v>
      </c>
      <c r="C200" s="117" t="s">
        <v>120</v>
      </c>
      <c r="D200" s="109"/>
      <c r="E200" s="110"/>
      <c r="F200" s="115"/>
      <c r="G200" s="112"/>
    </row>
    <row r="201" spans="2:7" x14ac:dyDescent="0.2">
      <c r="B201" s="113"/>
      <c r="C201" s="114" t="s">
        <v>121</v>
      </c>
      <c r="D201" s="109" t="s">
        <v>46</v>
      </c>
      <c r="E201" s="110">
        <v>1</v>
      </c>
      <c r="F201" s="111"/>
      <c r="G201" s="112">
        <f t="shared" si="3"/>
        <v>0</v>
      </c>
    </row>
    <row r="202" spans="2:7" x14ac:dyDescent="0.2">
      <c r="B202" s="113"/>
      <c r="C202" s="114"/>
      <c r="D202" s="109"/>
      <c r="E202" s="110"/>
      <c r="F202" s="115"/>
      <c r="G202" s="112"/>
    </row>
    <row r="203" spans="2:7" x14ac:dyDescent="0.2">
      <c r="B203" s="201" t="s">
        <v>518</v>
      </c>
      <c r="C203" s="117" t="s">
        <v>406</v>
      </c>
      <c r="D203" s="109"/>
      <c r="E203" s="110"/>
      <c r="F203" s="115"/>
      <c r="G203" s="112"/>
    </row>
    <row r="204" spans="2:7" ht="42" x14ac:dyDescent="0.2">
      <c r="B204" s="113"/>
      <c r="C204" s="114" t="s">
        <v>407</v>
      </c>
      <c r="D204" s="109" t="s">
        <v>46</v>
      </c>
      <c r="E204" s="110">
        <v>4</v>
      </c>
      <c r="F204" s="111"/>
      <c r="G204" s="112">
        <f t="shared" si="3"/>
        <v>0</v>
      </c>
    </row>
    <row r="205" spans="2:7" x14ac:dyDescent="0.2">
      <c r="B205" s="113"/>
      <c r="C205" s="114"/>
      <c r="D205" s="109"/>
      <c r="E205" s="110"/>
      <c r="F205" s="115"/>
      <c r="G205" s="112"/>
    </row>
    <row r="206" spans="2:7" x14ac:dyDescent="0.2">
      <c r="B206" s="142" t="s">
        <v>142</v>
      </c>
      <c r="C206" s="135" t="s">
        <v>122</v>
      </c>
      <c r="D206" s="109"/>
      <c r="E206" s="110"/>
      <c r="F206" s="115"/>
      <c r="G206" s="112"/>
    </row>
    <row r="207" spans="2:7" x14ac:dyDescent="0.2">
      <c r="B207" s="113" t="s">
        <v>143</v>
      </c>
      <c r="C207" s="114" t="s">
        <v>123</v>
      </c>
      <c r="D207" s="109" t="s">
        <v>46</v>
      </c>
      <c r="E207" s="110">
        <v>4</v>
      </c>
      <c r="F207" s="111"/>
      <c r="G207" s="112">
        <f t="shared" si="3"/>
        <v>0</v>
      </c>
    </row>
    <row r="208" spans="2:7" x14ac:dyDescent="0.2">
      <c r="B208" s="113" t="s">
        <v>519</v>
      </c>
      <c r="C208" s="114" t="s">
        <v>408</v>
      </c>
      <c r="D208" s="109" t="s">
        <v>46</v>
      </c>
      <c r="E208" s="110">
        <v>4</v>
      </c>
      <c r="F208" s="111"/>
      <c r="G208" s="112">
        <f t="shared" si="3"/>
        <v>0</v>
      </c>
    </row>
    <row r="209" spans="2:7" x14ac:dyDescent="0.2">
      <c r="B209" s="113" t="s">
        <v>144</v>
      </c>
      <c r="C209" s="114" t="s">
        <v>409</v>
      </c>
      <c r="D209" s="109" t="s">
        <v>46</v>
      </c>
      <c r="E209" s="110">
        <v>4</v>
      </c>
      <c r="F209" s="111"/>
      <c r="G209" s="112">
        <f t="shared" si="3"/>
        <v>0</v>
      </c>
    </row>
    <row r="210" spans="2:7" x14ac:dyDescent="0.2">
      <c r="B210" s="113"/>
      <c r="C210" s="114"/>
      <c r="D210" s="109"/>
      <c r="E210" s="110"/>
      <c r="F210" s="115"/>
      <c r="G210" s="112"/>
    </row>
    <row r="211" spans="2:7" x14ac:dyDescent="0.2">
      <c r="B211" s="219" t="s">
        <v>67</v>
      </c>
      <c r="C211" s="220" t="s">
        <v>499</v>
      </c>
      <c r="D211" s="221"/>
      <c r="E211" s="222"/>
      <c r="F211" s="223"/>
      <c r="G211" s="224"/>
    </row>
    <row r="212" spans="2:7" x14ac:dyDescent="0.2">
      <c r="B212" s="213"/>
      <c r="C212" s="171"/>
      <c r="D212" s="172"/>
      <c r="E212" s="173"/>
      <c r="F212" s="115"/>
      <c r="G212" s="112"/>
    </row>
    <row r="213" spans="2:7" x14ac:dyDescent="0.2">
      <c r="B213" s="201" t="s">
        <v>500</v>
      </c>
      <c r="C213" s="138" t="s">
        <v>66</v>
      </c>
      <c r="D213" s="109"/>
      <c r="E213" s="110"/>
      <c r="F213" s="115"/>
      <c r="G213" s="112"/>
    </row>
    <row r="214" spans="2:7" x14ac:dyDescent="0.2">
      <c r="B214" s="201" t="s">
        <v>501</v>
      </c>
      <c r="C214" s="138" t="s">
        <v>127</v>
      </c>
      <c r="D214" s="109"/>
      <c r="E214" s="110"/>
      <c r="F214" s="115"/>
      <c r="G214" s="112"/>
    </row>
    <row r="215" spans="2:7" x14ac:dyDescent="0.2">
      <c r="B215" s="113"/>
      <c r="C215" s="108" t="s">
        <v>410</v>
      </c>
      <c r="D215" s="109" t="s">
        <v>46</v>
      </c>
      <c r="E215" s="110">
        <v>5</v>
      </c>
      <c r="F215" s="111"/>
      <c r="G215" s="112">
        <f t="shared" si="3"/>
        <v>0</v>
      </c>
    </row>
    <row r="216" spans="2:7" x14ac:dyDescent="0.2">
      <c r="B216" s="113"/>
      <c r="C216" s="114"/>
      <c r="D216" s="109"/>
      <c r="E216" s="110"/>
      <c r="F216" s="115"/>
      <c r="G216" s="112"/>
    </row>
    <row r="217" spans="2:7" x14ac:dyDescent="0.2">
      <c r="B217" s="219" t="s">
        <v>70</v>
      </c>
      <c r="C217" s="220" t="s">
        <v>71</v>
      </c>
      <c r="D217" s="221"/>
      <c r="E217" s="222"/>
      <c r="F217" s="223"/>
      <c r="G217" s="224"/>
    </row>
    <row r="218" spans="2:7" x14ac:dyDescent="0.2">
      <c r="B218" s="214"/>
      <c r="C218" s="174"/>
      <c r="D218" s="172"/>
      <c r="E218" s="173"/>
      <c r="F218" s="115"/>
      <c r="G218" s="112"/>
    </row>
    <row r="219" spans="2:7" x14ac:dyDescent="0.2">
      <c r="B219" s="194" t="s">
        <v>166</v>
      </c>
      <c r="C219" s="175" t="s">
        <v>262</v>
      </c>
      <c r="D219" s="176"/>
      <c r="E219" s="173"/>
      <c r="F219" s="115"/>
      <c r="G219" s="112"/>
    </row>
    <row r="220" spans="2:7" x14ac:dyDescent="0.2">
      <c r="B220" s="196"/>
      <c r="C220" s="133" t="s">
        <v>172</v>
      </c>
      <c r="D220" s="127" t="s">
        <v>46</v>
      </c>
      <c r="E220" s="173">
        <v>1</v>
      </c>
      <c r="F220" s="111"/>
      <c r="G220" s="112">
        <f t="shared" si="3"/>
        <v>0</v>
      </c>
    </row>
    <row r="221" spans="2:7" x14ac:dyDescent="0.2">
      <c r="B221" s="196"/>
      <c r="C221" s="133" t="s">
        <v>411</v>
      </c>
      <c r="D221" s="127" t="s">
        <v>46</v>
      </c>
      <c r="E221" s="173">
        <v>1</v>
      </c>
      <c r="F221" s="111"/>
      <c r="G221" s="112">
        <f t="shared" si="3"/>
        <v>0</v>
      </c>
    </row>
    <row r="222" spans="2:7" x14ac:dyDescent="0.2">
      <c r="B222" s="197"/>
      <c r="C222" s="133"/>
      <c r="D222" s="127"/>
      <c r="E222" s="173"/>
      <c r="F222" s="115"/>
      <c r="G222" s="112"/>
    </row>
    <row r="223" spans="2:7" x14ac:dyDescent="0.2">
      <c r="B223" s="194" t="s">
        <v>167</v>
      </c>
      <c r="C223" s="175" t="s">
        <v>147</v>
      </c>
      <c r="D223" s="127"/>
      <c r="E223" s="173"/>
      <c r="F223" s="115"/>
      <c r="G223" s="112"/>
    </row>
    <row r="224" spans="2:7" x14ac:dyDescent="0.2">
      <c r="B224" s="196"/>
      <c r="C224" s="133" t="s">
        <v>148</v>
      </c>
      <c r="D224" s="127" t="s">
        <v>27</v>
      </c>
      <c r="E224" s="173">
        <v>1</v>
      </c>
      <c r="F224" s="111"/>
      <c r="G224" s="112">
        <f t="shared" si="3"/>
        <v>0</v>
      </c>
    </row>
    <row r="225" spans="2:7" x14ac:dyDescent="0.2">
      <c r="B225" s="196"/>
      <c r="C225" s="133"/>
      <c r="D225" s="127"/>
      <c r="E225" s="173"/>
      <c r="F225" s="115"/>
      <c r="G225" s="112"/>
    </row>
    <row r="226" spans="2:7" x14ac:dyDescent="0.2">
      <c r="B226" s="194" t="s">
        <v>168</v>
      </c>
      <c r="C226" s="175" t="s">
        <v>149</v>
      </c>
      <c r="D226" s="176"/>
      <c r="E226" s="173"/>
      <c r="F226" s="115"/>
      <c r="G226" s="112"/>
    </row>
    <row r="227" spans="2:7" x14ac:dyDescent="0.2">
      <c r="B227" s="196" t="s">
        <v>177</v>
      </c>
      <c r="C227" s="133" t="s">
        <v>150</v>
      </c>
      <c r="D227" s="127"/>
      <c r="E227" s="173"/>
      <c r="F227" s="115"/>
      <c r="G227" s="112"/>
    </row>
    <row r="228" spans="2:7" x14ac:dyDescent="0.2">
      <c r="B228" s="196"/>
      <c r="C228" s="133" t="s">
        <v>151</v>
      </c>
      <c r="D228" s="127" t="s">
        <v>40</v>
      </c>
      <c r="E228" s="173">
        <v>370</v>
      </c>
      <c r="F228" s="111"/>
      <c r="G228" s="112">
        <f t="shared" si="3"/>
        <v>0</v>
      </c>
    </row>
    <row r="229" spans="2:7" x14ac:dyDescent="0.2">
      <c r="B229" s="196"/>
      <c r="C229" s="133" t="s">
        <v>152</v>
      </c>
      <c r="D229" s="127" t="s">
        <v>40</v>
      </c>
      <c r="E229" s="173">
        <v>560</v>
      </c>
      <c r="F229" s="111"/>
      <c r="G229" s="112">
        <f t="shared" si="3"/>
        <v>0</v>
      </c>
    </row>
    <row r="230" spans="2:7" x14ac:dyDescent="0.2">
      <c r="B230" s="196"/>
      <c r="C230" s="133" t="s">
        <v>412</v>
      </c>
      <c r="D230" s="127" t="s">
        <v>40</v>
      </c>
      <c r="E230" s="173">
        <v>150</v>
      </c>
      <c r="F230" s="111"/>
      <c r="G230" s="112">
        <f t="shared" si="3"/>
        <v>0</v>
      </c>
    </row>
    <row r="231" spans="2:7" x14ac:dyDescent="0.2">
      <c r="B231" s="196"/>
      <c r="C231" s="133"/>
      <c r="D231" s="127"/>
      <c r="E231" s="173"/>
      <c r="F231" s="115"/>
      <c r="G231" s="112"/>
    </row>
    <row r="232" spans="2:7" x14ac:dyDescent="0.2">
      <c r="B232" s="196" t="s">
        <v>178</v>
      </c>
      <c r="C232" s="133" t="s">
        <v>153</v>
      </c>
      <c r="D232" s="127"/>
      <c r="E232" s="173"/>
      <c r="F232" s="115"/>
      <c r="G232" s="112"/>
    </row>
    <row r="233" spans="2:7" x14ac:dyDescent="0.2">
      <c r="B233" s="196"/>
      <c r="C233" s="133" t="s">
        <v>154</v>
      </c>
      <c r="D233" s="127" t="s">
        <v>40</v>
      </c>
      <c r="E233" s="173">
        <v>400</v>
      </c>
      <c r="F233" s="111"/>
      <c r="G233" s="112">
        <f t="shared" si="3"/>
        <v>0</v>
      </c>
    </row>
    <row r="234" spans="2:7" x14ac:dyDescent="0.2">
      <c r="B234" s="196"/>
      <c r="C234" s="133" t="s">
        <v>155</v>
      </c>
      <c r="D234" s="127" t="s">
        <v>40</v>
      </c>
      <c r="E234" s="173">
        <v>600</v>
      </c>
      <c r="F234" s="111"/>
      <c r="G234" s="112">
        <f t="shared" si="3"/>
        <v>0</v>
      </c>
    </row>
    <row r="235" spans="2:7" x14ac:dyDescent="0.2">
      <c r="B235" s="196"/>
      <c r="C235" s="133" t="s">
        <v>413</v>
      </c>
      <c r="D235" s="127" t="s">
        <v>40</v>
      </c>
      <c r="E235" s="173">
        <v>200</v>
      </c>
      <c r="F235" s="111"/>
      <c r="G235" s="112">
        <f t="shared" si="3"/>
        <v>0</v>
      </c>
    </row>
    <row r="236" spans="2:7" x14ac:dyDescent="0.2">
      <c r="B236" s="196"/>
      <c r="C236" s="133"/>
      <c r="D236" s="127"/>
      <c r="E236" s="173"/>
      <c r="F236" s="115"/>
      <c r="G236" s="112"/>
    </row>
    <row r="237" spans="2:7" x14ac:dyDescent="0.2">
      <c r="B237" s="194" t="s">
        <v>169</v>
      </c>
      <c r="C237" s="175" t="s">
        <v>157</v>
      </c>
      <c r="D237" s="127"/>
      <c r="E237" s="173"/>
      <c r="F237" s="115"/>
      <c r="G237" s="112"/>
    </row>
    <row r="238" spans="2:7" x14ac:dyDescent="0.2">
      <c r="B238" s="196"/>
      <c r="C238" s="133" t="s">
        <v>158</v>
      </c>
      <c r="D238" s="127" t="s">
        <v>46</v>
      </c>
      <c r="E238" s="173">
        <v>4</v>
      </c>
      <c r="F238" s="111"/>
      <c r="G238" s="112">
        <f t="shared" si="3"/>
        <v>0</v>
      </c>
    </row>
    <row r="239" spans="2:7" x14ac:dyDescent="0.2">
      <c r="B239" s="196"/>
      <c r="C239" s="133" t="s">
        <v>159</v>
      </c>
      <c r="D239" s="127" t="s">
        <v>46</v>
      </c>
      <c r="E239" s="173">
        <v>1</v>
      </c>
      <c r="F239" s="111"/>
      <c r="G239" s="112">
        <f t="shared" ref="G239:G255" si="5">+E239*F239</f>
        <v>0</v>
      </c>
    </row>
    <row r="240" spans="2:7" x14ac:dyDescent="0.2">
      <c r="B240" s="196"/>
      <c r="C240" s="133" t="s">
        <v>255</v>
      </c>
      <c r="D240" s="127" t="s">
        <v>46</v>
      </c>
      <c r="E240" s="173">
        <v>4</v>
      </c>
      <c r="F240" s="111"/>
      <c r="G240" s="112">
        <f t="shared" si="5"/>
        <v>0</v>
      </c>
    </row>
    <row r="241" spans="2:7" x14ac:dyDescent="0.2">
      <c r="B241" s="196"/>
      <c r="C241" s="133" t="s">
        <v>161</v>
      </c>
      <c r="D241" s="127" t="s">
        <v>46</v>
      </c>
      <c r="E241" s="173">
        <v>7</v>
      </c>
      <c r="F241" s="111"/>
      <c r="G241" s="112">
        <f t="shared" si="5"/>
        <v>0</v>
      </c>
    </row>
    <row r="242" spans="2:7" x14ac:dyDescent="0.2">
      <c r="B242" s="196"/>
      <c r="C242" s="133" t="s">
        <v>414</v>
      </c>
      <c r="D242" s="127" t="s">
        <v>46</v>
      </c>
      <c r="E242" s="173">
        <v>15</v>
      </c>
      <c r="F242" s="111"/>
      <c r="G242" s="112">
        <f t="shared" si="5"/>
        <v>0</v>
      </c>
    </row>
    <row r="243" spans="2:7" x14ac:dyDescent="0.2">
      <c r="B243" s="196"/>
      <c r="C243" s="133" t="s">
        <v>415</v>
      </c>
      <c r="D243" s="127" t="s">
        <v>46</v>
      </c>
      <c r="E243" s="173">
        <v>3</v>
      </c>
      <c r="F243" s="111"/>
      <c r="G243" s="112">
        <f t="shared" si="5"/>
        <v>0</v>
      </c>
    </row>
    <row r="244" spans="2:7" x14ac:dyDescent="0.2">
      <c r="B244" s="196"/>
      <c r="C244" s="108" t="s">
        <v>416</v>
      </c>
      <c r="D244" s="109" t="s">
        <v>46</v>
      </c>
      <c r="E244" s="173">
        <v>2</v>
      </c>
      <c r="F244" s="111"/>
      <c r="G244" s="112">
        <f t="shared" si="5"/>
        <v>0</v>
      </c>
    </row>
    <row r="245" spans="2:7" x14ac:dyDescent="0.2">
      <c r="B245" s="196"/>
      <c r="C245" s="108"/>
      <c r="D245" s="109"/>
      <c r="E245" s="173"/>
      <c r="F245" s="115"/>
      <c r="G245" s="112"/>
    </row>
    <row r="246" spans="2:7" x14ac:dyDescent="0.2">
      <c r="B246" s="194" t="s">
        <v>170</v>
      </c>
      <c r="C246" s="175" t="s">
        <v>162</v>
      </c>
      <c r="D246" s="127"/>
      <c r="E246" s="173"/>
      <c r="F246" s="115"/>
      <c r="G246" s="112"/>
    </row>
    <row r="247" spans="2:7" x14ac:dyDescent="0.2">
      <c r="B247" s="194"/>
      <c r="C247" s="178" t="s">
        <v>417</v>
      </c>
      <c r="D247" s="127" t="s">
        <v>46</v>
      </c>
      <c r="E247" s="173">
        <v>7</v>
      </c>
      <c r="F247" s="111"/>
      <c r="G247" s="112">
        <f t="shared" si="5"/>
        <v>0</v>
      </c>
    </row>
    <row r="248" spans="2:7" ht="28" x14ac:dyDescent="0.2">
      <c r="B248" s="194"/>
      <c r="C248" s="133" t="s">
        <v>418</v>
      </c>
      <c r="D248" s="127" t="s">
        <v>46</v>
      </c>
      <c r="E248" s="173">
        <v>3</v>
      </c>
      <c r="F248" s="111"/>
      <c r="G248" s="112">
        <f t="shared" si="5"/>
        <v>0</v>
      </c>
    </row>
    <row r="249" spans="2:7" ht="28" x14ac:dyDescent="0.2">
      <c r="B249" s="194"/>
      <c r="C249" s="133" t="s">
        <v>419</v>
      </c>
      <c r="D249" s="127" t="s">
        <v>46</v>
      </c>
      <c r="E249" s="173">
        <v>9</v>
      </c>
      <c r="F249" s="111"/>
      <c r="G249" s="112">
        <f t="shared" si="5"/>
        <v>0</v>
      </c>
    </row>
    <row r="250" spans="2:7" x14ac:dyDescent="0.2">
      <c r="B250" s="194"/>
      <c r="C250" s="133" t="s">
        <v>420</v>
      </c>
      <c r="D250" s="127" t="s">
        <v>46</v>
      </c>
      <c r="E250" s="173">
        <v>4</v>
      </c>
      <c r="F250" s="111"/>
      <c r="G250" s="112">
        <f t="shared" si="5"/>
        <v>0</v>
      </c>
    </row>
    <row r="251" spans="2:7" x14ac:dyDescent="0.2">
      <c r="B251" s="194"/>
      <c r="C251" s="133" t="s">
        <v>421</v>
      </c>
      <c r="D251" s="127" t="s">
        <v>46</v>
      </c>
      <c r="E251" s="173">
        <v>4</v>
      </c>
      <c r="F251" s="111"/>
      <c r="G251" s="112">
        <f t="shared" si="5"/>
        <v>0</v>
      </c>
    </row>
    <row r="252" spans="2:7" x14ac:dyDescent="0.2">
      <c r="B252" s="194"/>
      <c r="C252" s="133"/>
      <c r="D252" s="127"/>
      <c r="E252" s="173"/>
      <c r="F252" s="115"/>
      <c r="G252" s="112"/>
    </row>
    <row r="253" spans="2:7" x14ac:dyDescent="0.2">
      <c r="B253" s="201" t="s">
        <v>466</v>
      </c>
      <c r="C253" s="138" t="s">
        <v>422</v>
      </c>
      <c r="D253" s="109"/>
      <c r="E253" s="173"/>
      <c r="F253" s="115"/>
      <c r="G253" s="112"/>
    </row>
    <row r="254" spans="2:7" x14ac:dyDescent="0.2">
      <c r="B254" s="113" t="s">
        <v>502</v>
      </c>
      <c r="C254" s="133" t="s">
        <v>78</v>
      </c>
      <c r="D254" s="109" t="s">
        <v>46</v>
      </c>
      <c r="E254" s="173">
        <v>1</v>
      </c>
      <c r="F254" s="111"/>
      <c r="G254" s="112">
        <f t="shared" si="5"/>
        <v>0</v>
      </c>
    </row>
    <row r="255" spans="2:7" x14ac:dyDescent="0.2">
      <c r="B255" s="113" t="s">
        <v>467</v>
      </c>
      <c r="C255" s="133" t="s">
        <v>423</v>
      </c>
      <c r="D255" s="109" t="s">
        <v>46</v>
      </c>
      <c r="E255" s="173">
        <v>1</v>
      </c>
      <c r="F255" s="111"/>
      <c r="G255" s="112">
        <f t="shared" si="5"/>
        <v>0</v>
      </c>
    </row>
    <row r="256" spans="2:7" ht="17" thickBot="1" x14ac:dyDescent="0.25">
      <c r="B256" s="194"/>
      <c r="C256" s="133"/>
      <c r="D256" s="127"/>
      <c r="E256" s="173"/>
      <c r="F256" s="115"/>
      <c r="G256" s="112"/>
    </row>
    <row r="257" spans="2:7" ht="17" thickBot="1" x14ac:dyDescent="0.25">
      <c r="B257" s="311" t="s">
        <v>584</v>
      </c>
      <c r="C257" s="312" t="s">
        <v>73</v>
      </c>
      <c r="D257" s="312"/>
      <c r="E257" s="312"/>
      <c r="F257" s="313"/>
      <c r="G257" s="123">
        <f>SUM(G171:G256)</f>
        <v>0</v>
      </c>
    </row>
    <row r="258" spans="2:7" ht="17" thickBot="1" x14ac:dyDescent="0.25">
      <c r="B258" s="158"/>
      <c r="C258" s="185"/>
      <c r="D258" s="185"/>
      <c r="E258" s="186"/>
      <c r="F258" s="187"/>
      <c r="G258" s="187"/>
    </row>
    <row r="259" spans="2:7" ht="17" thickBot="1" x14ac:dyDescent="0.25">
      <c r="B259" s="143" t="s">
        <v>74</v>
      </c>
      <c r="C259" s="314" t="s">
        <v>146</v>
      </c>
      <c r="D259" s="315"/>
      <c r="E259" s="315"/>
      <c r="F259" s="315"/>
      <c r="G259" s="316">
        <f>ROUND(E259*F259,0)</f>
        <v>0</v>
      </c>
    </row>
    <row r="260" spans="2:7" x14ac:dyDescent="0.2">
      <c r="B260" s="203"/>
      <c r="C260" s="204"/>
      <c r="D260" s="148"/>
      <c r="E260" s="205"/>
      <c r="F260" s="150"/>
      <c r="G260" s="106"/>
    </row>
    <row r="261" spans="2:7" ht="34" x14ac:dyDescent="0.2">
      <c r="B261" s="198" t="s">
        <v>76</v>
      </c>
      <c r="C261" s="126" t="s">
        <v>175</v>
      </c>
      <c r="D261" s="109"/>
      <c r="E261" s="110"/>
      <c r="F261" s="115"/>
      <c r="G261" s="112"/>
    </row>
    <row r="262" spans="2:7" x14ac:dyDescent="0.2">
      <c r="B262" s="113" t="s">
        <v>93</v>
      </c>
      <c r="C262" s="108" t="s">
        <v>79</v>
      </c>
      <c r="D262" s="109" t="s">
        <v>46</v>
      </c>
      <c r="E262" s="110">
        <v>2</v>
      </c>
      <c r="F262" s="111"/>
      <c r="G262" s="112">
        <f>+E262*F262</f>
        <v>0</v>
      </c>
    </row>
    <row r="263" spans="2:7" x14ac:dyDescent="0.2">
      <c r="B263" s="113"/>
      <c r="C263" s="108"/>
      <c r="D263" s="109"/>
      <c r="E263" s="110"/>
      <c r="F263" s="115"/>
      <c r="G263" s="112"/>
    </row>
    <row r="264" spans="2:7" ht="34" x14ac:dyDescent="0.2">
      <c r="B264" s="198" t="s">
        <v>77</v>
      </c>
      <c r="C264" s="126" t="s">
        <v>176</v>
      </c>
      <c r="D264" s="109"/>
      <c r="E264" s="110"/>
      <c r="F264" s="115"/>
      <c r="G264" s="112"/>
    </row>
    <row r="265" spans="2:7" x14ac:dyDescent="0.2">
      <c r="B265" s="113" t="s">
        <v>95</v>
      </c>
      <c r="C265" s="108" t="s">
        <v>132</v>
      </c>
      <c r="D265" s="109" t="s">
        <v>46</v>
      </c>
      <c r="E265" s="110">
        <v>1</v>
      </c>
      <c r="F265" s="111"/>
      <c r="G265" s="112">
        <f t="shared" ref="G265" si="6">+E265*F265</f>
        <v>0</v>
      </c>
    </row>
    <row r="266" spans="2:7" ht="17" thickBot="1" x14ac:dyDescent="0.25">
      <c r="B266" s="201"/>
      <c r="C266" s="138"/>
      <c r="D266" s="109"/>
      <c r="E266" s="110"/>
      <c r="F266" s="115"/>
      <c r="G266" s="112"/>
    </row>
    <row r="267" spans="2:7" ht="17" thickBot="1" x14ac:dyDescent="0.25">
      <c r="B267" s="311" t="s">
        <v>585</v>
      </c>
      <c r="C267" s="312" t="s">
        <v>80</v>
      </c>
      <c r="D267" s="312"/>
      <c r="E267" s="312"/>
      <c r="F267" s="313"/>
      <c r="G267" s="123">
        <f>SUM(G260:G266)</f>
        <v>0</v>
      </c>
    </row>
  </sheetData>
  <mergeCells count="25">
    <mergeCell ref="B267:F267"/>
    <mergeCell ref="C15:E15"/>
    <mergeCell ref="B16:E16"/>
    <mergeCell ref="B19:G19"/>
    <mergeCell ref="B74:F74"/>
    <mergeCell ref="B95:F95"/>
    <mergeCell ref="C259:G259"/>
    <mergeCell ref="C20:G20"/>
    <mergeCell ref="B75:G75"/>
    <mergeCell ref="C76:G76"/>
    <mergeCell ref="B96:G96"/>
    <mergeCell ref="C97:G97"/>
    <mergeCell ref="C168:G168"/>
    <mergeCell ref="B166:F166"/>
    <mergeCell ref="B257:F257"/>
    <mergeCell ref="C14:E14"/>
    <mergeCell ref="B2:G2"/>
    <mergeCell ref="B4:G4"/>
    <mergeCell ref="B5:G5"/>
    <mergeCell ref="B7:G7"/>
    <mergeCell ref="C10:E10"/>
    <mergeCell ref="C11:E11"/>
    <mergeCell ref="C12:E12"/>
    <mergeCell ref="C13:E13"/>
    <mergeCell ref="B9:G9"/>
  </mergeCells>
  <pageMargins left="0.7" right="0.7" top="0.75" bottom="0.75" header="0.3" footer="0.3"/>
  <pageSetup paperSize="9" scale="1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67"/>
  <sheetViews>
    <sheetView showGridLines="0" view="pageBreakPreview" zoomScale="120" zoomScaleNormal="100" zoomScaleSheetLayoutView="120" workbookViewId="0">
      <selection activeCell="K16" sqref="K16"/>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4.6640625" style="1" bestFit="1" customWidth="1"/>
    <col min="10" max="10" width="12.1640625" style="1" bestFit="1" customWidth="1"/>
    <col min="11" max="16384" width="11.5" style="1"/>
  </cols>
  <sheetData>
    <row r="1" spans="2:7" ht="10" customHeight="1" x14ac:dyDescent="0.2"/>
    <row r="2" spans="2:7" ht="30.75" customHeight="1" x14ac:dyDescent="0.2">
      <c r="B2" s="269" t="s">
        <v>554</v>
      </c>
      <c r="C2" s="270"/>
      <c r="D2" s="270"/>
      <c r="E2" s="270"/>
      <c r="F2" s="270"/>
      <c r="G2" s="271"/>
    </row>
    <row r="3" spans="2:7" ht="11.25" customHeight="1" x14ac:dyDescent="0.2">
      <c r="B3" s="57"/>
      <c r="C3" s="58"/>
      <c r="D3" s="58"/>
      <c r="E3" s="58"/>
      <c r="F3" s="58"/>
      <c r="G3" s="59"/>
    </row>
    <row r="4" spans="2:7" ht="24.75" customHeight="1" x14ac:dyDescent="0.2">
      <c r="B4" s="272" t="s">
        <v>555</v>
      </c>
      <c r="C4" s="273"/>
      <c r="D4" s="273"/>
      <c r="E4" s="273"/>
      <c r="F4" s="273"/>
      <c r="G4" s="274"/>
    </row>
    <row r="5" spans="2:7" ht="24.75" customHeight="1" x14ac:dyDescent="0.2">
      <c r="B5" s="275"/>
      <c r="C5" s="276"/>
      <c r="D5" s="276"/>
      <c r="E5" s="276"/>
      <c r="F5" s="276"/>
      <c r="G5" s="277"/>
    </row>
    <row r="6" spans="2:7" ht="10" customHeight="1" x14ac:dyDescent="0.2">
      <c r="B6" s="35"/>
      <c r="C6" s="30"/>
      <c r="D6" s="31"/>
      <c r="E6" s="32"/>
      <c r="F6" s="33"/>
      <c r="G6" s="34"/>
    </row>
    <row r="7" spans="2:7" ht="35" customHeight="1" x14ac:dyDescent="0.2">
      <c r="B7" s="301" t="s">
        <v>593</v>
      </c>
      <c r="C7" s="301"/>
      <c r="D7" s="301"/>
      <c r="E7" s="301"/>
      <c r="F7" s="301"/>
      <c r="G7" s="301"/>
    </row>
    <row r="8" spans="2:7" ht="10" customHeight="1" x14ac:dyDescent="0.2">
      <c r="B8" s="37"/>
      <c r="C8" s="37"/>
      <c r="D8" s="37"/>
      <c r="E8" s="37"/>
      <c r="F8" s="37"/>
      <c r="G8" s="37"/>
    </row>
    <row r="9" spans="2:7" s="3" customFormat="1" ht="25.5" customHeight="1" x14ac:dyDescent="0.2">
      <c r="B9" s="279" t="s">
        <v>559</v>
      </c>
      <c r="C9" s="280"/>
      <c r="D9" s="280"/>
      <c r="E9" s="280"/>
      <c r="F9" s="280"/>
      <c r="G9" s="281"/>
    </row>
    <row r="10" spans="2:7" s="5" customFormat="1" ht="15.75" customHeight="1" x14ac:dyDescent="0.2">
      <c r="B10" s="91" t="s">
        <v>0</v>
      </c>
      <c r="C10" s="302" t="s">
        <v>577</v>
      </c>
      <c r="D10" s="302"/>
      <c r="E10" s="302"/>
      <c r="F10" s="92" t="s">
        <v>2</v>
      </c>
      <c r="G10" s="93" t="s">
        <v>3</v>
      </c>
    </row>
    <row r="11" spans="2:7" ht="16" customHeight="1" x14ac:dyDescent="0.2">
      <c r="B11" s="94" t="s">
        <v>578</v>
      </c>
      <c r="C11" s="303" t="s">
        <v>323</v>
      </c>
      <c r="D11" s="303"/>
      <c r="E11" s="303"/>
      <c r="F11" s="95" t="e">
        <f>G11/G16</f>
        <v>#DIV/0!</v>
      </c>
      <c r="G11" s="96">
        <f>G74</f>
        <v>0</v>
      </c>
    </row>
    <row r="12" spans="2:7" ht="20.25" customHeight="1" x14ac:dyDescent="0.2">
      <c r="B12" s="94" t="s">
        <v>48</v>
      </c>
      <c r="C12" s="303" t="s">
        <v>227</v>
      </c>
      <c r="D12" s="303"/>
      <c r="E12" s="303"/>
      <c r="F12" s="95" t="e">
        <f>G12/G16</f>
        <v>#DIV/0!</v>
      </c>
      <c r="G12" s="96">
        <f>G95</f>
        <v>0</v>
      </c>
    </row>
    <row r="13" spans="2:7" ht="24" customHeight="1" x14ac:dyDescent="0.2">
      <c r="B13" s="94" t="s">
        <v>53</v>
      </c>
      <c r="C13" s="303" t="s">
        <v>54</v>
      </c>
      <c r="D13" s="303"/>
      <c r="E13" s="303"/>
      <c r="F13" s="95" t="e">
        <f>G13/G16</f>
        <v>#DIV/0!</v>
      </c>
      <c r="G13" s="96">
        <f>G166</f>
        <v>0</v>
      </c>
    </row>
    <row r="14" spans="2:7" ht="24" customHeight="1" x14ac:dyDescent="0.2">
      <c r="B14" s="94" t="s">
        <v>62</v>
      </c>
      <c r="C14" s="303" t="s">
        <v>63</v>
      </c>
      <c r="D14" s="303"/>
      <c r="E14" s="303"/>
      <c r="F14" s="95" t="e">
        <f>G14/G16</f>
        <v>#DIV/0!</v>
      </c>
      <c r="G14" s="96">
        <f>G257</f>
        <v>0</v>
      </c>
    </row>
    <row r="15" spans="2:7" ht="24" customHeight="1" thickBot="1" x14ac:dyDescent="0.25">
      <c r="B15" s="94" t="s">
        <v>74</v>
      </c>
      <c r="C15" s="303" t="s">
        <v>146</v>
      </c>
      <c r="D15" s="303"/>
      <c r="E15" s="303"/>
      <c r="F15" s="95" t="e">
        <f>G15/G16</f>
        <v>#DIV/0!</v>
      </c>
      <c r="G15" s="96">
        <f>G267</f>
        <v>0</v>
      </c>
    </row>
    <row r="16" spans="2:7" ht="19" thickBot="1" x14ac:dyDescent="0.25">
      <c r="B16" s="304"/>
      <c r="C16" s="305" t="s">
        <v>4</v>
      </c>
      <c r="D16" s="305"/>
      <c r="E16" s="306"/>
      <c r="F16" s="97" t="e">
        <f>SUM(F11:F15)</f>
        <v>#DIV/0!</v>
      </c>
      <c r="G16" s="98">
        <f>SUM(G11:G15)</f>
        <v>0</v>
      </c>
    </row>
    <row r="17" spans="2:7" s="7" customFormat="1" ht="10" customHeight="1" x14ac:dyDescent="0.2">
      <c r="B17" s="35"/>
      <c r="C17" s="30"/>
      <c r="D17" s="31"/>
      <c r="E17" s="32"/>
      <c r="F17" s="33"/>
      <c r="G17" s="34"/>
    </row>
    <row r="18" spans="2:7" s="5" customFormat="1" ht="19.5" customHeight="1" x14ac:dyDescent="0.2">
      <c r="B18" s="64" t="s">
        <v>5</v>
      </c>
      <c r="C18" s="65" t="s">
        <v>6</v>
      </c>
      <c r="D18" s="65" t="s">
        <v>7</v>
      </c>
      <c r="E18" s="99" t="s">
        <v>8</v>
      </c>
      <c r="F18" s="100" t="s">
        <v>9</v>
      </c>
      <c r="G18" s="67" t="s">
        <v>3</v>
      </c>
    </row>
    <row r="19" spans="2:7" s="5" customFormat="1" ht="10" customHeight="1" thickBot="1" x14ac:dyDescent="0.25">
      <c r="B19" s="307"/>
      <c r="C19" s="307"/>
      <c r="D19" s="307"/>
      <c r="E19" s="307"/>
      <c r="F19" s="307"/>
      <c r="G19" s="307"/>
    </row>
    <row r="20" spans="2:7" s="5" customFormat="1" ht="19.5" customHeight="1" thickBot="1" x14ac:dyDescent="0.25">
      <c r="B20" s="101" t="s">
        <v>187</v>
      </c>
      <c r="C20" s="308" t="s">
        <v>323</v>
      </c>
      <c r="D20" s="309"/>
      <c r="E20" s="309"/>
      <c r="F20" s="309"/>
      <c r="G20" s="310"/>
    </row>
    <row r="21" spans="2:7" s="5" customFormat="1" ht="13" x14ac:dyDescent="0.2">
      <c r="B21" s="231"/>
      <c r="C21" s="232"/>
      <c r="D21" s="190"/>
      <c r="E21" s="191"/>
      <c r="F21" s="192"/>
      <c r="G21" s="193"/>
    </row>
    <row r="22" spans="2:7" s="5" customFormat="1" ht="17" x14ac:dyDescent="0.2">
      <c r="B22" s="198" t="s">
        <v>320</v>
      </c>
      <c r="C22" s="126" t="s">
        <v>324</v>
      </c>
      <c r="D22" s="263"/>
      <c r="E22" s="128"/>
      <c r="F22" s="264"/>
      <c r="G22" s="195"/>
    </row>
    <row r="23" spans="2:7" s="5" customFormat="1" ht="14" x14ac:dyDescent="0.2">
      <c r="B23" s="194" t="s">
        <v>325</v>
      </c>
      <c r="C23" s="130" t="s">
        <v>326</v>
      </c>
      <c r="D23" s="263"/>
      <c r="E23" s="128"/>
      <c r="F23" s="264"/>
      <c r="G23" s="195"/>
    </row>
    <row r="24" spans="2:7" s="5" customFormat="1" ht="28" customHeight="1" x14ac:dyDescent="0.2">
      <c r="B24" s="196"/>
      <c r="C24" s="132" t="s">
        <v>327</v>
      </c>
      <c r="D24" s="131" t="s">
        <v>27</v>
      </c>
      <c r="E24" s="128">
        <v>1</v>
      </c>
      <c r="F24" s="267"/>
      <c r="G24" s="195">
        <f>E24*F24</f>
        <v>0</v>
      </c>
    </row>
    <row r="25" spans="2:7" s="5" customFormat="1" ht="13" x14ac:dyDescent="0.2">
      <c r="B25" s="194"/>
      <c r="C25" s="132"/>
      <c r="D25" s="131"/>
      <c r="E25" s="128"/>
      <c r="F25" s="115"/>
      <c r="G25" s="195"/>
    </row>
    <row r="26" spans="2:7" s="5" customFormat="1" ht="14" x14ac:dyDescent="0.2">
      <c r="B26" s="194" t="s">
        <v>321</v>
      </c>
      <c r="C26" s="130" t="s">
        <v>328</v>
      </c>
      <c r="D26" s="131"/>
      <c r="E26" s="128"/>
      <c r="F26" s="115"/>
      <c r="G26" s="195"/>
    </row>
    <row r="27" spans="2:7" s="5" customFormat="1" ht="14" x14ac:dyDescent="0.2">
      <c r="B27" s="196"/>
      <c r="C27" s="132" t="s">
        <v>329</v>
      </c>
      <c r="D27" s="131" t="s">
        <v>27</v>
      </c>
      <c r="E27" s="128">
        <v>1</v>
      </c>
      <c r="F27" s="111"/>
      <c r="G27" s="195">
        <f t="shared" ref="G27:G72" si="0">E27*F27</f>
        <v>0</v>
      </c>
    </row>
    <row r="28" spans="2:7" s="5" customFormat="1" ht="13" x14ac:dyDescent="0.2">
      <c r="B28" s="194"/>
      <c r="C28" s="132"/>
      <c r="D28" s="131"/>
      <c r="E28" s="128"/>
      <c r="F28" s="115"/>
      <c r="G28" s="195"/>
    </row>
    <row r="29" spans="2:7" s="5" customFormat="1" ht="28" x14ac:dyDescent="0.2">
      <c r="B29" s="194" t="s">
        <v>330</v>
      </c>
      <c r="C29" s="130" t="s">
        <v>331</v>
      </c>
      <c r="D29" s="131"/>
      <c r="E29" s="128"/>
      <c r="F29" s="115"/>
      <c r="G29" s="195"/>
    </row>
    <row r="30" spans="2:7" s="5" customFormat="1" ht="14" x14ac:dyDescent="0.2">
      <c r="B30" s="196" t="s">
        <v>332</v>
      </c>
      <c r="C30" s="132" t="s">
        <v>333</v>
      </c>
      <c r="D30" s="131" t="s">
        <v>27</v>
      </c>
      <c r="E30" s="128">
        <v>1</v>
      </c>
      <c r="F30" s="111"/>
      <c r="G30" s="195">
        <f t="shared" si="0"/>
        <v>0</v>
      </c>
    </row>
    <row r="31" spans="2:7" s="5" customFormat="1" ht="13" x14ac:dyDescent="0.2">
      <c r="B31" s="194"/>
      <c r="C31" s="132"/>
      <c r="D31" s="131"/>
      <c r="E31" s="128"/>
      <c r="F31" s="115"/>
      <c r="G31" s="195"/>
    </row>
    <row r="32" spans="2:7" s="5" customFormat="1" ht="17" x14ac:dyDescent="0.2">
      <c r="B32" s="198" t="s">
        <v>134</v>
      </c>
      <c r="C32" s="126" t="s">
        <v>180</v>
      </c>
      <c r="D32" s="127"/>
      <c r="E32" s="128"/>
      <c r="F32" s="115"/>
      <c r="G32" s="195"/>
    </row>
    <row r="33" spans="2:7" s="5" customFormat="1" ht="14" x14ac:dyDescent="0.2">
      <c r="B33" s="194" t="s">
        <v>334</v>
      </c>
      <c r="C33" s="130" t="s">
        <v>181</v>
      </c>
      <c r="D33" s="127"/>
      <c r="E33" s="128"/>
      <c r="F33" s="115"/>
      <c r="G33" s="195"/>
    </row>
    <row r="34" spans="2:7" s="5" customFormat="1" ht="13" x14ac:dyDescent="0.2">
      <c r="B34" s="196" t="s">
        <v>136</v>
      </c>
      <c r="C34" s="197" t="s">
        <v>335</v>
      </c>
      <c r="D34" s="131"/>
      <c r="E34" s="128"/>
      <c r="F34" s="115"/>
      <c r="G34" s="195"/>
    </row>
    <row r="35" spans="2:7" s="5" customFormat="1" ht="28" x14ac:dyDescent="0.2">
      <c r="B35" s="196"/>
      <c r="C35" s="132" t="s">
        <v>336</v>
      </c>
      <c r="D35" s="131" t="s">
        <v>27</v>
      </c>
      <c r="E35" s="128">
        <v>1</v>
      </c>
      <c r="F35" s="111"/>
      <c r="G35" s="195">
        <f t="shared" si="0"/>
        <v>0</v>
      </c>
    </row>
    <row r="36" spans="2:7" s="5" customFormat="1" ht="13" x14ac:dyDescent="0.2">
      <c r="B36" s="196"/>
      <c r="C36" s="132"/>
      <c r="D36" s="131"/>
      <c r="E36" s="128"/>
      <c r="F36" s="115"/>
      <c r="G36" s="195"/>
    </row>
    <row r="37" spans="2:7" s="5" customFormat="1" ht="17" x14ac:dyDescent="0.2">
      <c r="B37" s="198" t="s">
        <v>182</v>
      </c>
      <c r="C37" s="126" t="s">
        <v>183</v>
      </c>
      <c r="D37" s="131"/>
      <c r="E37" s="128"/>
      <c r="F37" s="115"/>
      <c r="G37" s="195"/>
    </row>
    <row r="38" spans="2:7" s="5" customFormat="1" ht="14" x14ac:dyDescent="0.2">
      <c r="B38" s="196" t="s">
        <v>184</v>
      </c>
      <c r="C38" s="132" t="s">
        <v>185</v>
      </c>
      <c r="D38" s="131"/>
      <c r="E38" s="128"/>
      <c r="F38" s="134"/>
      <c r="G38" s="195"/>
    </row>
    <row r="39" spans="2:7" s="5" customFormat="1" ht="42" x14ac:dyDescent="0.2">
      <c r="B39" s="196"/>
      <c r="C39" s="132" t="s">
        <v>186</v>
      </c>
      <c r="D39" s="131" t="s">
        <v>27</v>
      </c>
      <c r="E39" s="128">
        <v>1</v>
      </c>
      <c r="F39" s="111"/>
      <c r="G39" s="195">
        <f t="shared" si="0"/>
        <v>0</v>
      </c>
    </row>
    <row r="40" spans="2:7" s="5" customFormat="1" ht="13" x14ac:dyDescent="0.2">
      <c r="B40" s="196"/>
      <c r="C40" s="132"/>
      <c r="D40" s="127"/>
      <c r="E40" s="128"/>
      <c r="F40" s="115"/>
      <c r="G40" s="195"/>
    </row>
    <row r="41" spans="2:7" ht="17" x14ac:dyDescent="0.2">
      <c r="B41" s="198" t="s">
        <v>199</v>
      </c>
      <c r="C41" s="126" t="s">
        <v>96</v>
      </c>
      <c r="D41" s="109"/>
      <c r="E41" s="110"/>
      <c r="F41" s="115"/>
      <c r="G41" s="195"/>
    </row>
    <row r="42" spans="2:7" ht="28" x14ac:dyDescent="0.2">
      <c r="B42" s="142" t="s">
        <v>221</v>
      </c>
      <c r="C42" s="142" t="s">
        <v>36</v>
      </c>
      <c r="D42" s="109"/>
      <c r="E42" s="110"/>
      <c r="F42" s="115"/>
      <c r="G42" s="195"/>
    </row>
    <row r="43" spans="2:7" x14ac:dyDescent="0.2">
      <c r="B43" s="200" t="s">
        <v>224</v>
      </c>
      <c r="C43" s="139" t="s">
        <v>99</v>
      </c>
      <c r="D43" s="109"/>
      <c r="E43" s="110"/>
      <c r="F43" s="115"/>
      <c r="G43" s="195"/>
    </row>
    <row r="44" spans="2:7" x14ac:dyDescent="0.2">
      <c r="B44" s="113"/>
      <c r="C44" s="108" t="s">
        <v>32</v>
      </c>
      <c r="D44" s="109" t="s">
        <v>29</v>
      </c>
      <c r="E44" s="110">
        <v>0.3</v>
      </c>
      <c r="F44" s="111"/>
      <c r="G44" s="195">
        <f t="shared" si="0"/>
        <v>0</v>
      </c>
    </row>
    <row r="45" spans="2:7" x14ac:dyDescent="0.2">
      <c r="B45" s="113"/>
      <c r="C45" s="108" t="s">
        <v>37</v>
      </c>
      <c r="D45" s="109" t="s">
        <v>34</v>
      </c>
      <c r="E45" s="110">
        <v>18</v>
      </c>
      <c r="F45" s="111"/>
      <c r="G45" s="195">
        <f t="shared" si="0"/>
        <v>0</v>
      </c>
    </row>
    <row r="46" spans="2:7" x14ac:dyDescent="0.2">
      <c r="B46" s="113"/>
      <c r="C46" s="108" t="s">
        <v>35</v>
      </c>
      <c r="D46" s="109" t="s">
        <v>28</v>
      </c>
      <c r="E46" s="110">
        <v>3</v>
      </c>
      <c r="F46" s="111"/>
      <c r="G46" s="195">
        <f t="shared" si="0"/>
        <v>0</v>
      </c>
    </row>
    <row r="47" spans="2:7" x14ac:dyDescent="0.2">
      <c r="B47" s="113"/>
      <c r="C47" s="108"/>
      <c r="D47" s="109"/>
      <c r="E47" s="110"/>
      <c r="F47" s="115"/>
      <c r="G47" s="195"/>
    </row>
    <row r="48" spans="2:7" x14ac:dyDescent="0.2">
      <c r="B48" s="199" t="s">
        <v>435</v>
      </c>
      <c r="C48" s="135" t="s">
        <v>38</v>
      </c>
      <c r="D48" s="109"/>
      <c r="E48" s="110"/>
      <c r="F48" s="115"/>
      <c r="G48" s="195"/>
    </row>
    <row r="49" spans="2:10" x14ac:dyDescent="0.2">
      <c r="B49" s="201" t="s">
        <v>436</v>
      </c>
      <c r="C49" s="138" t="s">
        <v>337</v>
      </c>
      <c r="D49" s="109"/>
      <c r="E49" s="110"/>
      <c r="F49" s="115"/>
      <c r="G49" s="195"/>
    </row>
    <row r="50" spans="2:10" x14ac:dyDescent="0.2">
      <c r="B50" s="113" t="s">
        <v>441</v>
      </c>
      <c r="C50" s="108" t="s">
        <v>245</v>
      </c>
      <c r="D50" s="109"/>
      <c r="E50" s="110"/>
      <c r="F50" s="115"/>
      <c r="G50" s="195"/>
    </row>
    <row r="51" spans="2:10" ht="28" x14ac:dyDescent="0.2">
      <c r="B51" s="113"/>
      <c r="C51" s="108" t="s">
        <v>338</v>
      </c>
      <c r="D51" s="109" t="s">
        <v>28</v>
      </c>
      <c r="E51" s="128">
        <v>3</v>
      </c>
      <c r="F51" s="111"/>
      <c r="G51" s="195">
        <f t="shared" si="0"/>
        <v>0</v>
      </c>
    </row>
    <row r="52" spans="2:10" x14ac:dyDescent="0.2">
      <c r="B52" s="113"/>
      <c r="C52" s="108"/>
      <c r="D52" s="109"/>
      <c r="E52" s="128"/>
      <c r="F52" s="115"/>
      <c r="G52" s="195"/>
    </row>
    <row r="53" spans="2:10" x14ac:dyDescent="0.2">
      <c r="B53" s="201" t="s">
        <v>209</v>
      </c>
      <c r="C53" s="138" t="s">
        <v>39</v>
      </c>
      <c r="D53" s="109" t="s">
        <v>17</v>
      </c>
      <c r="E53" s="110"/>
      <c r="F53" s="115"/>
      <c r="G53" s="195"/>
      <c r="I53" s="2"/>
      <c r="J53" s="2"/>
    </row>
    <row r="54" spans="2:10" ht="28" x14ac:dyDescent="0.2">
      <c r="B54" s="201"/>
      <c r="C54" s="138" t="s">
        <v>339</v>
      </c>
      <c r="D54" s="109"/>
      <c r="E54" s="110"/>
      <c r="F54" s="115"/>
      <c r="G54" s="195"/>
      <c r="I54" s="2"/>
      <c r="J54" s="2"/>
    </row>
    <row r="55" spans="2:10" x14ac:dyDescent="0.2">
      <c r="B55" s="201" t="s">
        <v>340</v>
      </c>
      <c r="C55" s="138" t="s">
        <v>341</v>
      </c>
      <c r="D55" s="109"/>
      <c r="E55" s="110"/>
      <c r="F55" s="115"/>
      <c r="G55" s="195"/>
      <c r="I55" s="2"/>
      <c r="J55" s="2"/>
    </row>
    <row r="56" spans="2:10" ht="28" x14ac:dyDescent="0.2">
      <c r="B56" s="113" t="s">
        <v>342</v>
      </c>
      <c r="C56" s="108" t="s">
        <v>343</v>
      </c>
      <c r="D56" s="109" t="s">
        <v>92</v>
      </c>
      <c r="E56" s="110">
        <v>1</v>
      </c>
      <c r="F56" s="111"/>
      <c r="G56" s="195">
        <f t="shared" si="0"/>
        <v>0</v>
      </c>
      <c r="I56" s="2"/>
      <c r="J56" s="2"/>
    </row>
    <row r="57" spans="2:10" x14ac:dyDescent="0.2">
      <c r="B57" s="113"/>
      <c r="C57" s="108"/>
      <c r="D57" s="109"/>
      <c r="E57" s="128"/>
      <c r="F57" s="115"/>
      <c r="G57" s="195"/>
      <c r="I57" s="2"/>
      <c r="J57" s="2"/>
    </row>
    <row r="58" spans="2:10" ht="17" x14ac:dyDescent="0.2">
      <c r="B58" s="198" t="s">
        <v>211</v>
      </c>
      <c r="C58" s="126" t="s">
        <v>41</v>
      </c>
      <c r="D58" s="109"/>
      <c r="E58" s="110"/>
      <c r="F58" s="115"/>
      <c r="G58" s="195"/>
    </row>
    <row r="59" spans="2:10" x14ac:dyDescent="0.2">
      <c r="B59" s="201" t="s">
        <v>212</v>
      </c>
      <c r="C59" s="138" t="s">
        <v>42</v>
      </c>
      <c r="D59" s="109"/>
      <c r="E59" s="110"/>
      <c r="F59" s="115"/>
      <c r="G59" s="195"/>
    </row>
    <row r="60" spans="2:10" ht="28" x14ac:dyDescent="0.2">
      <c r="B60" s="113" t="s">
        <v>213</v>
      </c>
      <c r="C60" s="108" t="s">
        <v>225</v>
      </c>
      <c r="D60" s="109"/>
      <c r="E60" s="110"/>
      <c r="F60" s="115"/>
      <c r="G60" s="195"/>
    </row>
    <row r="61" spans="2:10" x14ac:dyDescent="0.2">
      <c r="B61" s="113" t="s">
        <v>214</v>
      </c>
      <c r="C61" s="108" t="s">
        <v>344</v>
      </c>
      <c r="D61" s="109" t="s">
        <v>28</v>
      </c>
      <c r="E61" s="110">
        <v>130</v>
      </c>
      <c r="F61" s="111"/>
      <c r="G61" s="195">
        <f t="shared" si="0"/>
        <v>0</v>
      </c>
    </row>
    <row r="62" spans="2:10" x14ac:dyDescent="0.2">
      <c r="B62" s="113" t="s">
        <v>478</v>
      </c>
      <c r="C62" s="108" t="s">
        <v>101</v>
      </c>
      <c r="D62" s="109" t="s">
        <v>28</v>
      </c>
      <c r="E62" s="110">
        <v>16</v>
      </c>
      <c r="F62" s="111"/>
      <c r="G62" s="195">
        <f t="shared" si="0"/>
        <v>0</v>
      </c>
    </row>
    <row r="63" spans="2:10" x14ac:dyDescent="0.2">
      <c r="B63" s="113"/>
      <c r="C63" s="108" t="s">
        <v>345</v>
      </c>
      <c r="D63" s="109" t="s">
        <v>28</v>
      </c>
      <c r="E63" s="110">
        <v>10</v>
      </c>
      <c r="F63" s="111"/>
      <c r="G63" s="195">
        <f t="shared" si="0"/>
        <v>0</v>
      </c>
    </row>
    <row r="64" spans="2:10" ht="28" x14ac:dyDescent="0.2">
      <c r="B64" s="113" t="s">
        <v>247</v>
      </c>
      <c r="C64" s="108" t="s">
        <v>346</v>
      </c>
      <c r="D64" s="109" t="s">
        <v>28</v>
      </c>
      <c r="E64" s="110">
        <v>25</v>
      </c>
      <c r="F64" s="111"/>
      <c r="G64" s="195">
        <f t="shared" si="0"/>
        <v>0</v>
      </c>
    </row>
    <row r="65" spans="2:9" x14ac:dyDescent="0.2">
      <c r="B65" s="113"/>
      <c r="C65" s="108" t="s">
        <v>347</v>
      </c>
      <c r="D65" s="109" t="s">
        <v>28</v>
      </c>
      <c r="E65" s="110">
        <v>13</v>
      </c>
      <c r="F65" s="111"/>
      <c r="G65" s="195">
        <f t="shared" si="0"/>
        <v>0</v>
      </c>
    </row>
    <row r="66" spans="2:9" x14ac:dyDescent="0.2">
      <c r="B66" s="113" t="s">
        <v>479</v>
      </c>
      <c r="C66" s="108" t="s">
        <v>348</v>
      </c>
      <c r="D66" s="109" t="s">
        <v>40</v>
      </c>
      <c r="E66" s="110">
        <v>135</v>
      </c>
      <c r="F66" s="111"/>
      <c r="G66" s="195">
        <f t="shared" si="0"/>
        <v>0</v>
      </c>
    </row>
    <row r="67" spans="2:9" x14ac:dyDescent="0.2">
      <c r="B67" s="113"/>
      <c r="C67" s="108"/>
      <c r="D67" s="109"/>
      <c r="E67" s="110"/>
      <c r="F67" s="115"/>
      <c r="G67" s="195"/>
    </row>
    <row r="68" spans="2:9" x14ac:dyDescent="0.2">
      <c r="B68" s="201" t="s">
        <v>248</v>
      </c>
      <c r="C68" s="138" t="s">
        <v>45</v>
      </c>
      <c r="D68" s="109"/>
      <c r="E68" s="110"/>
      <c r="F68" s="115"/>
      <c r="G68" s="195"/>
    </row>
    <row r="69" spans="2:9" ht="28" x14ac:dyDescent="0.2">
      <c r="B69" s="113" t="s">
        <v>249</v>
      </c>
      <c r="C69" s="108" t="s">
        <v>226</v>
      </c>
      <c r="D69" s="109"/>
      <c r="E69" s="110"/>
      <c r="F69" s="115"/>
      <c r="G69" s="195"/>
      <c r="H69" s="19"/>
    </row>
    <row r="70" spans="2:9" ht="28" x14ac:dyDescent="0.2">
      <c r="B70" s="113" t="s">
        <v>250</v>
      </c>
      <c r="C70" s="108" t="s">
        <v>349</v>
      </c>
      <c r="D70" s="109" t="s">
        <v>28</v>
      </c>
      <c r="E70" s="110">
        <v>95</v>
      </c>
      <c r="F70" s="111"/>
      <c r="G70" s="195">
        <f t="shared" si="0"/>
        <v>0</v>
      </c>
    </row>
    <row r="71" spans="2:9" ht="28" x14ac:dyDescent="0.2">
      <c r="B71" s="113"/>
      <c r="C71" s="108" t="s">
        <v>350</v>
      </c>
      <c r="D71" s="109" t="s">
        <v>28</v>
      </c>
      <c r="E71" s="110">
        <v>29</v>
      </c>
      <c r="F71" s="111"/>
      <c r="G71" s="195">
        <f t="shared" si="0"/>
        <v>0</v>
      </c>
    </row>
    <row r="72" spans="2:9" x14ac:dyDescent="0.2">
      <c r="B72" s="113" t="s">
        <v>251</v>
      </c>
      <c r="C72" s="113" t="s">
        <v>351</v>
      </c>
      <c r="D72" s="109" t="s">
        <v>28</v>
      </c>
      <c r="E72" s="110">
        <v>7</v>
      </c>
      <c r="F72" s="111"/>
      <c r="G72" s="195">
        <f t="shared" si="0"/>
        <v>0</v>
      </c>
    </row>
    <row r="73" spans="2:9" ht="17" thickBot="1" x14ac:dyDescent="0.25">
      <c r="B73" s="113"/>
      <c r="C73" s="108"/>
      <c r="D73" s="109"/>
      <c r="E73" s="110"/>
      <c r="F73" s="115"/>
      <c r="G73" s="195"/>
      <c r="H73" s="20"/>
      <c r="I73" s="20"/>
    </row>
    <row r="74" spans="2:9" s="7" customFormat="1" ht="19" thickBot="1" x14ac:dyDescent="0.25">
      <c r="B74" s="311" t="s">
        <v>580</v>
      </c>
      <c r="C74" s="312" t="s">
        <v>47</v>
      </c>
      <c r="D74" s="312"/>
      <c r="E74" s="312"/>
      <c r="F74" s="313"/>
      <c r="G74" s="123">
        <f>SUM(G21:G73)</f>
        <v>0</v>
      </c>
    </row>
    <row r="75" spans="2:9" s="7" customFormat="1" ht="19" thickBot="1" x14ac:dyDescent="0.25">
      <c r="B75" s="317"/>
      <c r="C75" s="317"/>
      <c r="D75" s="317"/>
      <c r="E75" s="317"/>
      <c r="F75" s="317"/>
      <c r="G75" s="317"/>
    </row>
    <row r="76" spans="2:9" ht="17" customHeight="1" thickBot="1" x14ac:dyDescent="0.25">
      <c r="B76" s="143" t="s">
        <v>48</v>
      </c>
      <c r="C76" s="314" t="s">
        <v>227</v>
      </c>
      <c r="D76" s="315"/>
      <c r="E76" s="315"/>
      <c r="F76" s="315"/>
      <c r="G76" s="316">
        <f>ROUND(E76*F76,0)</f>
        <v>0</v>
      </c>
    </row>
    <row r="77" spans="2:9" ht="17" x14ac:dyDescent="0.2">
      <c r="B77" s="188" t="s">
        <v>49</v>
      </c>
      <c r="C77" s="189" t="s">
        <v>228</v>
      </c>
      <c r="D77" s="249"/>
      <c r="E77" s="149"/>
      <c r="F77" s="150"/>
      <c r="G77" s="106"/>
    </row>
    <row r="78" spans="2:9" x14ac:dyDescent="0.2">
      <c r="B78" s="201" t="s">
        <v>50</v>
      </c>
      <c r="C78" s="138" t="s">
        <v>102</v>
      </c>
      <c r="D78" s="109"/>
      <c r="E78" s="152"/>
      <c r="F78" s="153"/>
      <c r="G78" s="218"/>
    </row>
    <row r="79" spans="2:9" ht="28" x14ac:dyDescent="0.2">
      <c r="B79" s="113" t="s">
        <v>232</v>
      </c>
      <c r="C79" s="108" t="s">
        <v>352</v>
      </c>
      <c r="D79" s="109"/>
      <c r="E79" s="152"/>
      <c r="F79" s="153"/>
      <c r="G79" s="218"/>
    </row>
    <row r="80" spans="2:9" ht="56" x14ac:dyDescent="0.2">
      <c r="B80" s="113" t="s">
        <v>233</v>
      </c>
      <c r="C80" s="132" t="s">
        <v>353</v>
      </c>
      <c r="D80" s="109" t="s">
        <v>28</v>
      </c>
      <c r="E80" s="152">
        <v>200</v>
      </c>
      <c r="F80" s="225"/>
      <c r="G80" s="218">
        <f>E80*F80</f>
        <v>0</v>
      </c>
    </row>
    <row r="81" spans="2:7" ht="28" x14ac:dyDescent="0.2">
      <c r="B81" s="113" t="s">
        <v>512</v>
      </c>
      <c r="C81" s="108" t="s">
        <v>354</v>
      </c>
      <c r="D81" s="109" t="s">
        <v>40</v>
      </c>
      <c r="E81" s="152">
        <v>60</v>
      </c>
      <c r="F81" s="225"/>
      <c r="G81" s="218">
        <f t="shared" ref="G81:G93" si="1">E81*F81</f>
        <v>0</v>
      </c>
    </row>
    <row r="82" spans="2:7" x14ac:dyDescent="0.2">
      <c r="B82" s="113" t="s">
        <v>513</v>
      </c>
      <c r="C82" s="108" t="s">
        <v>355</v>
      </c>
      <c r="D82" s="109" t="s">
        <v>40</v>
      </c>
      <c r="E82" s="152">
        <f>E81</f>
        <v>60</v>
      </c>
      <c r="F82" s="225"/>
      <c r="G82" s="218">
        <f t="shared" si="1"/>
        <v>0</v>
      </c>
    </row>
    <row r="83" spans="2:7" x14ac:dyDescent="0.2">
      <c r="B83" s="198"/>
      <c r="C83" s="126"/>
      <c r="D83" s="151"/>
      <c r="E83" s="152"/>
      <c r="F83" s="153"/>
      <c r="G83" s="218"/>
    </row>
    <row r="84" spans="2:7" x14ac:dyDescent="0.2">
      <c r="B84" s="201" t="s">
        <v>229</v>
      </c>
      <c r="C84" s="138" t="s">
        <v>230</v>
      </c>
      <c r="D84" s="109"/>
      <c r="E84" s="155"/>
      <c r="F84" s="115"/>
      <c r="G84" s="218"/>
    </row>
    <row r="85" spans="2:7" x14ac:dyDescent="0.2">
      <c r="B85" s="113" t="s">
        <v>231</v>
      </c>
      <c r="C85" s="108" t="s">
        <v>103</v>
      </c>
      <c r="D85" s="109"/>
      <c r="E85" s="155"/>
      <c r="F85" s="115"/>
      <c r="G85" s="218"/>
    </row>
    <row r="86" spans="2:7" ht="42" x14ac:dyDescent="0.2">
      <c r="B86" s="113"/>
      <c r="C86" s="108" t="s">
        <v>105</v>
      </c>
      <c r="D86" s="109" t="s">
        <v>28</v>
      </c>
      <c r="E86" s="155">
        <f>E80</f>
        <v>200</v>
      </c>
      <c r="F86" s="111"/>
      <c r="G86" s="218">
        <f t="shared" si="1"/>
        <v>0</v>
      </c>
    </row>
    <row r="87" spans="2:7" x14ac:dyDescent="0.2">
      <c r="B87" s="113"/>
      <c r="C87" s="108"/>
      <c r="D87" s="109"/>
      <c r="E87" s="155"/>
      <c r="F87" s="115"/>
      <c r="G87" s="218"/>
    </row>
    <row r="88" spans="2:7" ht="17" x14ac:dyDescent="0.2">
      <c r="B88" s="198" t="s">
        <v>51</v>
      </c>
      <c r="C88" s="126" t="s">
        <v>104</v>
      </c>
      <c r="D88" s="151"/>
      <c r="E88" s="155"/>
      <c r="F88" s="115"/>
      <c r="G88" s="218"/>
    </row>
    <row r="89" spans="2:7" x14ac:dyDescent="0.2">
      <c r="B89" s="201" t="s">
        <v>215</v>
      </c>
      <c r="C89" s="117" t="s">
        <v>198</v>
      </c>
      <c r="D89" s="151"/>
      <c r="E89" s="155"/>
      <c r="F89" s="115"/>
      <c r="G89" s="218"/>
    </row>
    <row r="90" spans="2:7" ht="42" x14ac:dyDescent="0.2">
      <c r="B90" s="113"/>
      <c r="C90" s="114" t="s">
        <v>235</v>
      </c>
      <c r="D90" s="109" t="s">
        <v>28</v>
      </c>
      <c r="E90" s="155">
        <v>110</v>
      </c>
      <c r="F90" s="111"/>
      <c r="G90" s="218">
        <f t="shared" si="1"/>
        <v>0</v>
      </c>
    </row>
    <row r="91" spans="2:7" x14ac:dyDescent="0.2">
      <c r="B91" s="113"/>
      <c r="C91" s="114"/>
      <c r="D91" s="109"/>
      <c r="E91" s="155"/>
      <c r="F91" s="115"/>
      <c r="G91" s="218"/>
    </row>
    <row r="92" spans="2:7" x14ac:dyDescent="0.2">
      <c r="B92" s="201" t="s">
        <v>216</v>
      </c>
      <c r="C92" s="117" t="s">
        <v>196</v>
      </c>
      <c r="D92" s="109"/>
      <c r="E92" s="155"/>
      <c r="F92" s="115"/>
      <c r="G92" s="218"/>
    </row>
    <row r="93" spans="2:7" ht="42" x14ac:dyDescent="0.2">
      <c r="B93" s="113"/>
      <c r="C93" s="114" t="s">
        <v>197</v>
      </c>
      <c r="D93" s="109" t="s">
        <v>28</v>
      </c>
      <c r="E93" s="155">
        <v>45</v>
      </c>
      <c r="F93" s="111"/>
      <c r="G93" s="218">
        <f t="shared" si="1"/>
        <v>0</v>
      </c>
    </row>
    <row r="94" spans="2:7" ht="17" thickBot="1" x14ac:dyDescent="0.25">
      <c r="B94" s="113"/>
      <c r="C94" s="108"/>
      <c r="D94" s="109"/>
      <c r="E94" s="155"/>
      <c r="F94" s="115"/>
      <c r="G94" s="218"/>
    </row>
    <row r="95" spans="2:7" s="7" customFormat="1" ht="19" thickBot="1" x14ac:dyDescent="0.25">
      <c r="B95" s="311" t="s">
        <v>582</v>
      </c>
      <c r="C95" s="312" t="s">
        <v>52</v>
      </c>
      <c r="D95" s="312"/>
      <c r="E95" s="312"/>
      <c r="F95" s="313"/>
      <c r="G95" s="123">
        <f>SUM(G77:G94)</f>
        <v>0</v>
      </c>
    </row>
    <row r="96" spans="2:7" s="7" customFormat="1" ht="19" thickBot="1" x14ac:dyDescent="0.25">
      <c r="B96" s="317"/>
      <c r="C96" s="317"/>
      <c r="D96" s="317"/>
      <c r="E96" s="317"/>
      <c r="F96" s="317"/>
      <c r="G96" s="317"/>
    </row>
    <row r="97" spans="2:7" ht="17" customHeight="1" thickBot="1" x14ac:dyDescent="0.25">
      <c r="B97" s="266" t="s">
        <v>53</v>
      </c>
      <c r="C97" s="314" t="s">
        <v>54</v>
      </c>
      <c r="D97" s="315"/>
      <c r="E97" s="315"/>
      <c r="F97" s="315"/>
      <c r="G97" s="320">
        <f>ROUND(E97*F97,0)</f>
        <v>0</v>
      </c>
    </row>
    <row r="98" spans="2:7" s="3" customFormat="1" ht="21" x14ac:dyDescent="0.2">
      <c r="B98" s="113"/>
      <c r="C98" s="108"/>
      <c r="D98" s="109"/>
      <c r="E98" s="110"/>
      <c r="F98" s="115"/>
      <c r="G98" s="112"/>
    </row>
    <row r="99" spans="2:7" ht="17" x14ac:dyDescent="0.2">
      <c r="B99" s="198" t="s">
        <v>91</v>
      </c>
      <c r="C99" s="126" t="s">
        <v>356</v>
      </c>
      <c r="D99" s="109"/>
      <c r="E99" s="110"/>
      <c r="F99" s="115"/>
      <c r="G99" s="112"/>
    </row>
    <row r="100" spans="2:7" x14ac:dyDescent="0.2">
      <c r="B100" s="201" t="s">
        <v>357</v>
      </c>
      <c r="C100" s="138" t="s">
        <v>514</v>
      </c>
      <c r="D100" s="109"/>
      <c r="E100" s="110"/>
      <c r="F100" s="115"/>
      <c r="G100" s="112"/>
    </row>
    <row r="101" spans="2:7" x14ac:dyDescent="0.2">
      <c r="B101" s="113" t="s">
        <v>515</v>
      </c>
      <c r="C101" s="108" t="s">
        <v>358</v>
      </c>
      <c r="D101" s="109"/>
      <c r="E101" s="110"/>
      <c r="F101" s="115"/>
      <c r="G101" s="112"/>
    </row>
    <row r="102" spans="2:7" x14ac:dyDescent="0.2">
      <c r="B102" s="201"/>
      <c r="C102" s="108" t="s">
        <v>359</v>
      </c>
      <c r="D102" s="109" t="s">
        <v>46</v>
      </c>
      <c r="E102" s="110">
        <v>8</v>
      </c>
      <c r="F102" s="111"/>
      <c r="G102" s="112">
        <f>+E102*F102</f>
        <v>0</v>
      </c>
    </row>
    <row r="103" spans="2:7" x14ac:dyDescent="0.2">
      <c r="B103" s="201"/>
      <c r="C103" s="108" t="s">
        <v>360</v>
      </c>
      <c r="D103" s="109" t="s">
        <v>46</v>
      </c>
      <c r="E103" s="110">
        <v>2</v>
      </c>
      <c r="F103" s="111"/>
      <c r="G103" s="112">
        <f t="shared" ref="G103:G164" si="2">+E103*F103</f>
        <v>0</v>
      </c>
    </row>
    <row r="104" spans="2:7" x14ac:dyDescent="0.2">
      <c r="B104" s="113"/>
      <c r="C104" s="108" t="s">
        <v>361</v>
      </c>
      <c r="D104" s="109" t="s">
        <v>46</v>
      </c>
      <c r="E104" s="110">
        <v>3</v>
      </c>
      <c r="F104" s="111"/>
      <c r="G104" s="112">
        <f t="shared" si="2"/>
        <v>0</v>
      </c>
    </row>
    <row r="105" spans="2:7" x14ac:dyDescent="0.2">
      <c r="B105" s="113"/>
      <c r="C105" s="108" t="s">
        <v>362</v>
      </c>
      <c r="D105" s="109" t="s">
        <v>46</v>
      </c>
      <c r="E105" s="110">
        <v>1</v>
      </c>
      <c r="F105" s="111"/>
      <c r="G105" s="112">
        <f t="shared" si="2"/>
        <v>0</v>
      </c>
    </row>
    <row r="106" spans="2:7" x14ac:dyDescent="0.2">
      <c r="B106" s="113"/>
      <c r="C106" s="108" t="s">
        <v>363</v>
      </c>
      <c r="D106" s="109" t="s">
        <v>46</v>
      </c>
      <c r="E106" s="110">
        <v>4</v>
      </c>
      <c r="F106" s="111"/>
      <c r="G106" s="112">
        <f t="shared" si="2"/>
        <v>0</v>
      </c>
    </row>
    <row r="107" spans="2:7" x14ac:dyDescent="0.2">
      <c r="B107" s="113"/>
      <c r="C107" s="108"/>
      <c r="D107" s="109"/>
      <c r="E107" s="110"/>
      <c r="F107" s="115"/>
      <c r="G107" s="112"/>
    </row>
    <row r="108" spans="2:7" x14ac:dyDescent="0.2">
      <c r="B108" s="201" t="s">
        <v>257</v>
      </c>
      <c r="C108" s="138" t="s">
        <v>516</v>
      </c>
      <c r="D108" s="109"/>
      <c r="E108" s="110"/>
      <c r="F108" s="115"/>
      <c r="G108" s="112"/>
    </row>
    <row r="109" spans="2:7" x14ac:dyDescent="0.2">
      <c r="B109" s="113" t="s">
        <v>511</v>
      </c>
      <c r="C109" s="108" t="s">
        <v>364</v>
      </c>
      <c r="D109" s="109"/>
      <c r="E109" s="110"/>
      <c r="F109" s="115"/>
      <c r="G109" s="112"/>
    </row>
    <row r="110" spans="2:7" x14ac:dyDescent="0.2">
      <c r="B110" s="113"/>
      <c r="C110" s="108" t="s">
        <v>365</v>
      </c>
      <c r="D110" s="109"/>
      <c r="E110" s="110"/>
      <c r="F110" s="115"/>
      <c r="G110" s="112"/>
    </row>
    <row r="111" spans="2:7" x14ac:dyDescent="0.2">
      <c r="B111" s="113"/>
      <c r="C111" s="108" t="s">
        <v>366</v>
      </c>
      <c r="D111" s="109" t="s">
        <v>46</v>
      </c>
      <c r="E111" s="110">
        <v>1</v>
      </c>
      <c r="F111" s="111"/>
      <c r="G111" s="112">
        <f t="shared" si="2"/>
        <v>0</v>
      </c>
    </row>
    <row r="112" spans="2:7" x14ac:dyDescent="0.2">
      <c r="B112" s="113"/>
      <c r="C112" s="108"/>
      <c r="D112" s="109"/>
      <c r="E112" s="110"/>
      <c r="F112" s="115"/>
      <c r="G112" s="112"/>
    </row>
    <row r="113" spans="2:7" x14ac:dyDescent="0.2">
      <c r="B113" s="201" t="s">
        <v>367</v>
      </c>
      <c r="C113" s="138" t="s">
        <v>368</v>
      </c>
      <c r="D113" s="109"/>
      <c r="E113" s="110"/>
      <c r="F113" s="115"/>
      <c r="G113" s="112"/>
    </row>
    <row r="114" spans="2:7" x14ac:dyDescent="0.2">
      <c r="B114" s="113"/>
      <c r="C114" s="108" t="s">
        <v>369</v>
      </c>
      <c r="D114" s="109" t="s">
        <v>40</v>
      </c>
      <c r="E114" s="110">
        <v>8</v>
      </c>
      <c r="F114" s="111"/>
      <c r="G114" s="112">
        <f t="shared" si="2"/>
        <v>0</v>
      </c>
    </row>
    <row r="115" spans="2:7" x14ac:dyDescent="0.2">
      <c r="B115" s="113"/>
      <c r="C115" s="108"/>
      <c r="D115" s="109"/>
      <c r="E115" s="110"/>
      <c r="F115" s="115"/>
      <c r="G115" s="112"/>
    </row>
    <row r="116" spans="2:7" ht="17" x14ac:dyDescent="0.2">
      <c r="B116" s="198" t="s">
        <v>217</v>
      </c>
      <c r="C116" s="126" t="s">
        <v>107</v>
      </c>
      <c r="D116" s="109"/>
      <c r="E116" s="110"/>
      <c r="F116" s="115"/>
      <c r="G116" s="112"/>
    </row>
    <row r="117" spans="2:7" ht="42" x14ac:dyDescent="0.2">
      <c r="B117" s="113"/>
      <c r="C117" s="108" t="s">
        <v>370</v>
      </c>
      <c r="D117" s="109"/>
      <c r="E117" s="110"/>
      <c r="F117" s="115"/>
      <c r="G117" s="112"/>
    </row>
    <row r="118" spans="2:7" x14ac:dyDescent="0.2">
      <c r="B118" s="113" t="s">
        <v>55</v>
      </c>
      <c r="C118" s="138" t="s">
        <v>371</v>
      </c>
      <c r="D118" s="109"/>
      <c r="E118" s="110"/>
      <c r="F118" s="115"/>
      <c r="G118" s="112"/>
    </row>
    <row r="119" spans="2:7" x14ac:dyDescent="0.2">
      <c r="B119" s="113"/>
      <c r="C119" s="108" t="s">
        <v>372</v>
      </c>
      <c r="D119" s="109" t="s">
        <v>46</v>
      </c>
      <c r="E119" s="110">
        <v>5</v>
      </c>
      <c r="F119" s="111"/>
      <c r="G119" s="112">
        <f t="shared" si="2"/>
        <v>0</v>
      </c>
    </row>
    <row r="120" spans="2:7" x14ac:dyDescent="0.2">
      <c r="B120" s="113"/>
      <c r="C120" s="108"/>
      <c r="D120" s="109"/>
      <c r="E120" s="110"/>
      <c r="F120" s="115"/>
      <c r="G120" s="112"/>
    </row>
    <row r="121" spans="2:7" ht="17" x14ac:dyDescent="0.2">
      <c r="B121" s="198" t="s">
        <v>537</v>
      </c>
      <c r="C121" s="126" t="s">
        <v>374</v>
      </c>
      <c r="D121" s="109"/>
      <c r="E121" s="110"/>
      <c r="F121" s="115"/>
      <c r="G121" s="112"/>
    </row>
    <row r="122" spans="2:7" ht="42" x14ac:dyDescent="0.2">
      <c r="B122" s="113"/>
      <c r="C122" s="108" t="s">
        <v>194</v>
      </c>
      <c r="D122" s="109"/>
      <c r="E122" s="110"/>
      <c r="F122" s="115"/>
      <c r="G122" s="112"/>
    </row>
    <row r="123" spans="2:7" x14ac:dyDescent="0.2">
      <c r="B123" s="201" t="s">
        <v>538</v>
      </c>
      <c r="C123" s="138" t="s">
        <v>376</v>
      </c>
      <c r="D123" s="109"/>
      <c r="E123" s="110"/>
      <c r="F123" s="115"/>
      <c r="G123" s="112"/>
    </row>
    <row r="124" spans="2:7" x14ac:dyDescent="0.2">
      <c r="B124" s="113"/>
      <c r="C124" s="108" t="s">
        <v>377</v>
      </c>
      <c r="D124" s="109" t="s">
        <v>46</v>
      </c>
      <c r="E124" s="110">
        <v>5</v>
      </c>
      <c r="F124" s="111"/>
      <c r="G124" s="112">
        <f t="shared" si="2"/>
        <v>0</v>
      </c>
    </row>
    <row r="125" spans="2:7" x14ac:dyDescent="0.2">
      <c r="B125" s="113"/>
      <c r="C125" s="108"/>
      <c r="D125" s="109"/>
      <c r="E125" s="110"/>
      <c r="F125" s="115"/>
      <c r="G125" s="112"/>
    </row>
    <row r="126" spans="2:7" ht="17" x14ac:dyDescent="0.2">
      <c r="B126" s="198">
        <v>4.3</v>
      </c>
      <c r="C126" s="126" t="s">
        <v>379</v>
      </c>
      <c r="D126" s="109"/>
      <c r="E126" s="110"/>
      <c r="F126" s="115"/>
      <c r="G126" s="112"/>
    </row>
    <row r="127" spans="2:7" x14ac:dyDescent="0.2">
      <c r="B127" s="201" t="s">
        <v>375</v>
      </c>
      <c r="C127" s="138" t="s">
        <v>454</v>
      </c>
      <c r="D127" s="109"/>
      <c r="E127" s="110"/>
      <c r="F127" s="115"/>
      <c r="G127" s="112"/>
    </row>
    <row r="128" spans="2:7" x14ac:dyDescent="0.2">
      <c r="B128" s="113" t="s">
        <v>458</v>
      </c>
      <c r="C128" s="108" t="s">
        <v>393</v>
      </c>
      <c r="D128" s="109"/>
      <c r="E128" s="110"/>
      <c r="F128" s="115"/>
      <c r="G128" s="112"/>
    </row>
    <row r="129" spans="2:7" x14ac:dyDescent="0.2">
      <c r="B129" s="113"/>
      <c r="C129" s="108" t="s">
        <v>394</v>
      </c>
      <c r="D129" s="109" t="s">
        <v>46</v>
      </c>
      <c r="E129" s="110">
        <v>2</v>
      </c>
      <c r="F129" s="111"/>
      <c r="G129" s="112">
        <f t="shared" si="2"/>
        <v>0</v>
      </c>
    </row>
    <row r="130" spans="2:7" x14ac:dyDescent="0.2">
      <c r="B130" s="113"/>
      <c r="C130" s="108"/>
      <c r="D130" s="109"/>
      <c r="E130" s="110"/>
      <c r="F130" s="115"/>
      <c r="G130" s="112"/>
    </row>
    <row r="131" spans="2:7" x14ac:dyDescent="0.2">
      <c r="B131" s="201" t="s">
        <v>482</v>
      </c>
      <c r="C131" s="138" t="s">
        <v>381</v>
      </c>
      <c r="D131" s="109"/>
      <c r="E131" s="110"/>
      <c r="F131" s="115"/>
      <c r="G131" s="112"/>
    </row>
    <row r="132" spans="2:7" x14ac:dyDescent="0.2">
      <c r="B132" s="113" t="s">
        <v>483</v>
      </c>
      <c r="C132" s="108" t="s">
        <v>385</v>
      </c>
      <c r="D132" s="109"/>
      <c r="E132" s="110"/>
      <c r="F132" s="115"/>
      <c r="G132" s="112"/>
    </row>
    <row r="133" spans="2:7" x14ac:dyDescent="0.2">
      <c r="B133" s="113"/>
      <c r="C133" s="108" t="s">
        <v>386</v>
      </c>
      <c r="D133" s="109" t="s">
        <v>46</v>
      </c>
      <c r="E133" s="110">
        <v>8</v>
      </c>
      <c r="F133" s="111"/>
      <c r="G133" s="112">
        <f t="shared" si="2"/>
        <v>0</v>
      </c>
    </row>
    <row r="134" spans="2:7" x14ac:dyDescent="0.2">
      <c r="B134" s="113"/>
      <c r="C134" s="108" t="s">
        <v>387</v>
      </c>
      <c r="D134" s="109" t="s">
        <v>46</v>
      </c>
      <c r="E134" s="110">
        <v>2</v>
      </c>
      <c r="F134" s="111"/>
      <c r="G134" s="112">
        <f t="shared" si="2"/>
        <v>0</v>
      </c>
    </row>
    <row r="135" spans="2:7" x14ac:dyDescent="0.2">
      <c r="B135" s="113"/>
      <c r="C135" s="108" t="s">
        <v>388</v>
      </c>
      <c r="D135" s="109" t="s">
        <v>46</v>
      </c>
      <c r="E135" s="110">
        <v>3</v>
      </c>
      <c r="F135" s="111"/>
      <c r="G135" s="112">
        <f t="shared" si="2"/>
        <v>0</v>
      </c>
    </row>
    <row r="136" spans="2:7" x14ac:dyDescent="0.2">
      <c r="B136" s="113"/>
      <c r="C136" s="108" t="s">
        <v>389</v>
      </c>
      <c r="D136" s="109" t="s">
        <v>46</v>
      </c>
      <c r="E136" s="110">
        <v>1</v>
      </c>
      <c r="F136" s="111"/>
      <c r="G136" s="112">
        <f t="shared" si="2"/>
        <v>0</v>
      </c>
    </row>
    <row r="137" spans="2:7" x14ac:dyDescent="0.2">
      <c r="B137" s="113"/>
      <c r="C137" s="108" t="s">
        <v>390</v>
      </c>
      <c r="D137" s="109" t="s">
        <v>46</v>
      </c>
      <c r="E137" s="110">
        <v>4</v>
      </c>
      <c r="F137" s="111"/>
      <c r="G137" s="112">
        <f t="shared" si="2"/>
        <v>0</v>
      </c>
    </row>
    <row r="138" spans="2:7" x14ac:dyDescent="0.2">
      <c r="B138" s="113"/>
      <c r="C138" s="108"/>
      <c r="D138" s="109"/>
      <c r="E138" s="110"/>
      <c r="F138" s="115"/>
      <c r="G138" s="112"/>
    </row>
    <row r="139" spans="2:7" x14ac:dyDescent="0.2">
      <c r="B139" s="113" t="s">
        <v>484</v>
      </c>
      <c r="C139" s="108" t="s">
        <v>383</v>
      </c>
      <c r="D139" s="109"/>
      <c r="E139" s="110"/>
      <c r="F139" s="115"/>
      <c r="G139" s="112"/>
    </row>
    <row r="140" spans="2:7" x14ac:dyDescent="0.2">
      <c r="B140" s="113"/>
      <c r="C140" s="108" t="s">
        <v>384</v>
      </c>
      <c r="D140" s="109" t="s">
        <v>46</v>
      </c>
      <c r="E140" s="110">
        <v>1</v>
      </c>
      <c r="F140" s="111"/>
      <c r="G140" s="112">
        <f t="shared" si="2"/>
        <v>0</v>
      </c>
    </row>
    <row r="141" spans="2:7" x14ac:dyDescent="0.2">
      <c r="B141" s="113"/>
      <c r="C141" s="108"/>
      <c r="D141" s="109"/>
      <c r="E141" s="110"/>
      <c r="F141" s="115"/>
      <c r="G141" s="112"/>
    </row>
    <row r="142" spans="2:7" x14ac:dyDescent="0.2">
      <c r="B142" s="201" t="s">
        <v>517</v>
      </c>
      <c r="C142" s="138" t="s">
        <v>395</v>
      </c>
      <c r="D142" s="109"/>
      <c r="E142" s="110"/>
      <c r="F142" s="115"/>
      <c r="G142" s="112"/>
    </row>
    <row r="143" spans="2:7" ht="30" x14ac:dyDescent="0.2">
      <c r="B143" s="113"/>
      <c r="C143" s="265" t="s">
        <v>396</v>
      </c>
      <c r="D143" s="109" t="s">
        <v>40</v>
      </c>
      <c r="E143" s="110">
        <v>25</v>
      </c>
      <c r="F143" s="111"/>
      <c r="G143" s="112">
        <f t="shared" si="2"/>
        <v>0</v>
      </c>
    </row>
    <row r="144" spans="2:7" x14ac:dyDescent="0.2">
      <c r="B144" s="113"/>
      <c r="C144" s="108"/>
      <c r="D144" s="109"/>
      <c r="E144" s="110"/>
      <c r="F144" s="115"/>
      <c r="G144" s="112"/>
    </row>
    <row r="145" spans="2:8" ht="17" x14ac:dyDescent="0.2">
      <c r="B145" s="198" t="s">
        <v>378</v>
      </c>
      <c r="C145" s="126" t="s">
        <v>56</v>
      </c>
      <c r="D145" s="109"/>
      <c r="E145" s="110"/>
      <c r="F145" s="115"/>
      <c r="G145" s="112"/>
    </row>
    <row r="146" spans="2:8" x14ac:dyDescent="0.2">
      <c r="B146" s="201" t="s">
        <v>380</v>
      </c>
      <c r="C146" s="138" t="s">
        <v>57</v>
      </c>
      <c r="D146" s="109"/>
      <c r="E146" s="110"/>
      <c r="F146" s="115"/>
      <c r="G146" s="112"/>
    </row>
    <row r="147" spans="2:8" ht="28" x14ac:dyDescent="0.2">
      <c r="B147" s="113" t="s">
        <v>382</v>
      </c>
      <c r="C147" s="114" t="s">
        <v>195</v>
      </c>
      <c r="D147" s="55"/>
      <c r="E147" s="110"/>
      <c r="F147" s="115"/>
      <c r="G147" s="112"/>
    </row>
    <row r="148" spans="2:8" ht="42" x14ac:dyDescent="0.2">
      <c r="B148" s="113"/>
      <c r="C148" s="108" t="s">
        <v>58</v>
      </c>
      <c r="D148" s="109" t="s">
        <v>28</v>
      </c>
      <c r="E148" s="128">
        <v>370</v>
      </c>
      <c r="F148" s="111"/>
      <c r="G148" s="112">
        <f t="shared" si="2"/>
        <v>0</v>
      </c>
    </row>
    <row r="149" spans="2:8" x14ac:dyDescent="0.2">
      <c r="B149" s="113"/>
      <c r="C149" s="108"/>
      <c r="D149" s="109"/>
      <c r="E149" s="128"/>
      <c r="F149" s="115"/>
      <c r="G149" s="112"/>
    </row>
    <row r="150" spans="2:8" ht="28" x14ac:dyDescent="0.2">
      <c r="B150" s="113" t="s">
        <v>490</v>
      </c>
      <c r="C150" s="114" t="s">
        <v>236</v>
      </c>
      <c r="D150" s="109"/>
      <c r="E150" s="128"/>
      <c r="F150" s="115"/>
      <c r="G150" s="112"/>
    </row>
    <row r="151" spans="2:8" ht="28" x14ac:dyDescent="0.2">
      <c r="B151" s="113"/>
      <c r="C151" s="114" t="s">
        <v>60</v>
      </c>
      <c r="D151" s="109" t="s">
        <v>28</v>
      </c>
      <c r="E151" s="128">
        <f>E90</f>
        <v>110</v>
      </c>
      <c r="F151" s="111"/>
      <c r="G151" s="112">
        <f t="shared" si="2"/>
        <v>0</v>
      </c>
    </row>
    <row r="152" spans="2:8" x14ac:dyDescent="0.2">
      <c r="B152" s="113"/>
      <c r="C152" s="114"/>
      <c r="D152" s="109"/>
      <c r="E152" s="128"/>
      <c r="F152" s="115"/>
      <c r="G152" s="112"/>
    </row>
    <row r="153" spans="2:8" ht="28" x14ac:dyDescent="0.2">
      <c r="B153" s="113" t="s">
        <v>491</v>
      </c>
      <c r="C153" s="114" t="s">
        <v>238</v>
      </c>
      <c r="D153" s="157"/>
      <c r="E153" s="128"/>
      <c r="F153" s="115"/>
      <c r="G153" s="112"/>
    </row>
    <row r="154" spans="2:8" ht="56" x14ac:dyDescent="0.2">
      <c r="B154" s="113"/>
      <c r="C154" s="114" t="s">
        <v>237</v>
      </c>
      <c r="D154" s="157" t="s">
        <v>28</v>
      </c>
      <c r="E154" s="128">
        <v>35</v>
      </c>
      <c r="F154" s="111"/>
      <c r="G154" s="112">
        <f t="shared" si="2"/>
        <v>0</v>
      </c>
    </row>
    <row r="155" spans="2:8" x14ac:dyDescent="0.2">
      <c r="B155" s="113"/>
      <c r="C155" s="114"/>
      <c r="D155" s="109"/>
      <c r="E155" s="128"/>
      <c r="F155" s="115"/>
      <c r="G155" s="112"/>
    </row>
    <row r="156" spans="2:8" ht="28" x14ac:dyDescent="0.2">
      <c r="B156" s="113" t="s">
        <v>400</v>
      </c>
      <c r="C156" s="114" t="s">
        <v>398</v>
      </c>
      <c r="D156" s="109"/>
      <c r="E156" s="128"/>
      <c r="F156" s="115"/>
      <c r="G156" s="112"/>
    </row>
    <row r="157" spans="2:8" ht="42" x14ac:dyDescent="0.2">
      <c r="B157" s="113"/>
      <c r="C157" s="114" t="s">
        <v>399</v>
      </c>
      <c r="D157" s="109" t="s">
        <v>28</v>
      </c>
      <c r="E157" s="128">
        <v>105</v>
      </c>
      <c r="F157" s="111"/>
      <c r="G157" s="112">
        <f t="shared" si="2"/>
        <v>0</v>
      </c>
    </row>
    <row r="158" spans="2:8" x14ac:dyDescent="0.2">
      <c r="B158" s="113"/>
      <c r="C158" s="114"/>
      <c r="D158" s="109"/>
      <c r="E158" s="128"/>
      <c r="F158" s="115"/>
      <c r="G158" s="112"/>
    </row>
    <row r="159" spans="2:8" x14ac:dyDescent="0.2">
      <c r="B159" s="201" t="s">
        <v>391</v>
      </c>
      <c r="C159" s="138" t="s">
        <v>59</v>
      </c>
      <c r="D159" s="109"/>
      <c r="E159" s="110"/>
      <c r="F159" s="115"/>
      <c r="G159" s="112"/>
      <c r="H159" s="23"/>
    </row>
    <row r="160" spans="2:8" ht="42" x14ac:dyDescent="0.2">
      <c r="B160" s="113" t="s">
        <v>392</v>
      </c>
      <c r="C160" s="108" t="s">
        <v>108</v>
      </c>
      <c r="D160" s="109"/>
      <c r="E160" s="110"/>
      <c r="F160" s="115"/>
      <c r="G160" s="112"/>
      <c r="H160" s="20"/>
    </row>
    <row r="161" spans="2:9" ht="28" x14ac:dyDescent="0.2">
      <c r="B161" s="113"/>
      <c r="C161" s="108" t="s">
        <v>60</v>
      </c>
      <c r="D161" s="109" t="s">
        <v>28</v>
      </c>
      <c r="E161" s="128">
        <v>286</v>
      </c>
      <c r="F161" s="111"/>
      <c r="G161" s="112">
        <f t="shared" si="2"/>
        <v>0</v>
      </c>
      <c r="H161" s="45"/>
      <c r="I161" s="45"/>
    </row>
    <row r="162" spans="2:9" x14ac:dyDescent="0.2">
      <c r="B162" s="113"/>
      <c r="C162" s="108"/>
      <c r="D162" s="109"/>
      <c r="E162" s="110"/>
      <c r="F162" s="115"/>
      <c r="G162" s="112"/>
    </row>
    <row r="163" spans="2:9" x14ac:dyDescent="0.2">
      <c r="B163" s="113" t="s">
        <v>462</v>
      </c>
      <c r="C163" s="108" t="s">
        <v>401</v>
      </c>
      <c r="D163" s="109"/>
      <c r="E163" s="110"/>
      <c r="F163" s="115"/>
      <c r="G163" s="112"/>
      <c r="H163" s="18"/>
    </row>
    <row r="164" spans="2:9" ht="42" x14ac:dyDescent="0.2">
      <c r="B164" s="113"/>
      <c r="C164" s="108" t="s">
        <v>402</v>
      </c>
      <c r="D164" s="109" t="s">
        <v>28</v>
      </c>
      <c r="E164" s="110">
        <v>56</v>
      </c>
      <c r="F164" s="111"/>
      <c r="G164" s="112">
        <f t="shared" si="2"/>
        <v>0</v>
      </c>
      <c r="H164" s="48"/>
    </row>
    <row r="165" spans="2:9" ht="17" thickBot="1" x14ac:dyDescent="0.25">
      <c r="B165" s="113"/>
      <c r="C165" s="108"/>
      <c r="D165" s="109"/>
      <c r="E165" s="110"/>
      <c r="F165" s="115"/>
      <c r="G165" s="112"/>
      <c r="H165" s="48"/>
    </row>
    <row r="166" spans="2:9" s="7" customFormat="1" ht="19" thickBot="1" x14ac:dyDescent="0.25">
      <c r="B166" s="311" t="s">
        <v>583</v>
      </c>
      <c r="C166" s="312" t="s">
        <v>61</v>
      </c>
      <c r="D166" s="312"/>
      <c r="E166" s="312"/>
      <c r="F166" s="313"/>
      <c r="G166" s="123">
        <f>SUM(G98:G165)</f>
        <v>0</v>
      </c>
      <c r="H166" s="40"/>
    </row>
    <row r="167" spans="2:9" ht="17" thickBot="1" x14ac:dyDescent="0.25">
      <c r="B167" s="158"/>
      <c r="C167" s="159"/>
      <c r="D167" s="159"/>
      <c r="E167" s="160"/>
      <c r="F167" s="161"/>
      <c r="G167" s="162"/>
    </row>
    <row r="168" spans="2:9" ht="17" customHeight="1" thickBot="1" x14ac:dyDescent="0.25">
      <c r="B168" s="143" t="s">
        <v>62</v>
      </c>
      <c r="C168" s="314" t="s">
        <v>63</v>
      </c>
      <c r="D168" s="315"/>
      <c r="E168" s="315"/>
      <c r="F168" s="315"/>
      <c r="G168" s="316">
        <f>ROUND(E168*F168,0)</f>
        <v>0</v>
      </c>
      <c r="H168" s="22"/>
    </row>
    <row r="169" spans="2:9" x14ac:dyDescent="0.2">
      <c r="B169" s="206"/>
      <c r="C169" s="207"/>
      <c r="D169" s="208"/>
      <c r="E169" s="209"/>
      <c r="F169" s="210"/>
      <c r="G169" s="211"/>
      <c r="H169" s="22"/>
    </row>
    <row r="170" spans="2:9" x14ac:dyDescent="0.2">
      <c r="B170" s="219" t="s">
        <v>64</v>
      </c>
      <c r="C170" s="220" t="s">
        <v>68</v>
      </c>
      <c r="D170" s="221"/>
      <c r="E170" s="222"/>
      <c r="F170" s="223"/>
      <c r="G170" s="224"/>
      <c r="H170" s="22"/>
    </row>
    <row r="171" spans="2:9" x14ac:dyDescent="0.2">
      <c r="B171" s="142" t="s">
        <v>492</v>
      </c>
      <c r="C171" s="142" t="s">
        <v>493</v>
      </c>
      <c r="D171" s="109"/>
      <c r="E171" s="110"/>
      <c r="F171" s="115"/>
      <c r="G171" s="112"/>
      <c r="H171" s="22"/>
    </row>
    <row r="172" spans="2:9" x14ac:dyDescent="0.2">
      <c r="B172" s="201" t="s">
        <v>494</v>
      </c>
      <c r="C172" s="117" t="s">
        <v>111</v>
      </c>
      <c r="D172" s="109"/>
      <c r="E172" s="167"/>
      <c r="F172" s="115"/>
      <c r="G172" s="112"/>
    </row>
    <row r="173" spans="2:9" ht="28" x14ac:dyDescent="0.2">
      <c r="B173" s="212"/>
      <c r="C173" s="114" t="s">
        <v>112</v>
      </c>
      <c r="D173" s="109"/>
      <c r="E173" s="167"/>
      <c r="F173" s="115"/>
      <c r="G173" s="112"/>
    </row>
    <row r="174" spans="2:9" x14ac:dyDescent="0.2">
      <c r="B174" s="212"/>
      <c r="C174" s="168" t="s">
        <v>110</v>
      </c>
      <c r="D174" s="109" t="s">
        <v>40</v>
      </c>
      <c r="E174" s="110">
        <v>20</v>
      </c>
      <c r="F174" s="111"/>
      <c r="G174" s="112">
        <f>+E174*F174</f>
        <v>0</v>
      </c>
    </row>
    <row r="175" spans="2:9" x14ac:dyDescent="0.2">
      <c r="B175" s="212"/>
      <c r="C175" s="168" t="s">
        <v>109</v>
      </c>
      <c r="D175" s="109" t="s">
        <v>40</v>
      </c>
      <c r="E175" s="110">
        <v>18</v>
      </c>
      <c r="F175" s="111"/>
      <c r="G175" s="112">
        <f t="shared" ref="G175:G238" si="3">+E175*F175</f>
        <v>0</v>
      </c>
    </row>
    <row r="176" spans="2:9" x14ac:dyDescent="0.2">
      <c r="B176" s="113"/>
      <c r="C176" s="114"/>
      <c r="D176" s="109"/>
      <c r="E176" s="110"/>
      <c r="F176" s="115"/>
      <c r="G176" s="112"/>
    </row>
    <row r="177" spans="2:8" x14ac:dyDescent="0.2">
      <c r="B177" s="135" t="s">
        <v>65</v>
      </c>
      <c r="C177" s="135" t="s">
        <v>254</v>
      </c>
      <c r="D177" s="109"/>
      <c r="E177" s="110"/>
      <c r="F177" s="115"/>
      <c r="G177" s="112"/>
    </row>
    <row r="178" spans="2:8" ht="84" x14ac:dyDescent="0.2">
      <c r="B178" s="113" t="s">
        <v>113</v>
      </c>
      <c r="C178" s="114" t="s">
        <v>595</v>
      </c>
      <c r="D178" s="109" t="s">
        <v>27</v>
      </c>
      <c r="E178" s="110">
        <v>1</v>
      </c>
      <c r="F178" s="111"/>
      <c r="G178" s="112">
        <f t="shared" ref="G178" si="4">+E178*F178</f>
        <v>0</v>
      </c>
    </row>
    <row r="179" spans="2:8" x14ac:dyDescent="0.2">
      <c r="B179" s="212"/>
      <c r="C179" s="168" t="s">
        <v>114</v>
      </c>
      <c r="D179" s="109" t="s">
        <v>40</v>
      </c>
      <c r="E179" s="110">
        <v>12</v>
      </c>
      <c r="F179" s="111"/>
      <c r="G179" s="112">
        <f t="shared" si="3"/>
        <v>0</v>
      </c>
    </row>
    <row r="180" spans="2:8" x14ac:dyDescent="0.2">
      <c r="B180" s="212"/>
      <c r="C180" s="168" t="s">
        <v>115</v>
      </c>
      <c r="D180" s="109" t="s">
        <v>40</v>
      </c>
      <c r="E180" s="110">
        <v>16</v>
      </c>
      <c r="F180" s="111"/>
      <c r="G180" s="112">
        <f t="shared" si="3"/>
        <v>0</v>
      </c>
    </row>
    <row r="181" spans="2:8" x14ac:dyDescent="0.2">
      <c r="B181" s="212"/>
      <c r="C181" s="168" t="s">
        <v>284</v>
      </c>
      <c r="D181" s="109" t="s">
        <v>40</v>
      </c>
      <c r="E181" s="110">
        <v>20</v>
      </c>
      <c r="F181" s="111"/>
      <c r="G181" s="112">
        <f t="shared" si="3"/>
        <v>0</v>
      </c>
      <c r="H181" s="20"/>
    </row>
    <row r="182" spans="2:8" x14ac:dyDescent="0.2">
      <c r="B182" s="113"/>
      <c r="C182" s="114"/>
      <c r="D182" s="109"/>
      <c r="E182" s="110"/>
      <c r="F182" s="115"/>
      <c r="G182" s="112"/>
    </row>
    <row r="183" spans="2:8" x14ac:dyDescent="0.2">
      <c r="B183" s="113" t="s">
        <v>116</v>
      </c>
      <c r="C183" s="114" t="s">
        <v>117</v>
      </c>
      <c r="D183" s="109"/>
      <c r="E183" s="110"/>
      <c r="F183" s="115"/>
      <c r="G183" s="112"/>
    </row>
    <row r="184" spans="2:8" x14ac:dyDescent="0.2">
      <c r="B184" s="212"/>
      <c r="C184" s="169" t="s">
        <v>118</v>
      </c>
      <c r="D184" s="109" t="s">
        <v>40</v>
      </c>
      <c r="E184" s="110">
        <v>75</v>
      </c>
      <c r="F184" s="111"/>
      <c r="G184" s="112">
        <f t="shared" si="3"/>
        <v>0</v>
      </c>
    </row>
    <row r="185" spans="2:8" x14ac:dyDescent="0.2">
      <c r="B185" s="113"/>
      <c r="C185" s="108"/>
      <c r="D185" s="109"/>
      <c r="E185" s="110"/>
      <c r="F185" s="115"/>
      <c r="G185" s="112"/>
    </row>
    <row r="186" spans="2:8" x14ac:dyDescent="0.2">
      <c r="B186" s="135" t="s">
        <v>138</v>
      </c>
      <c r="C186" s="135" t="s">
        <v>69</v>
      </c>
      <c r="D186" s="109"/>
      <c r="E186" s="110"/>
      <c r="F186" s="115"/>
      <c r="G186" s="112"/>
    </row>
    <row r="187" spans="2:8" ht="28" x14ac:dyDescent="0.2">
      <c r="B187" s="201" t="s">
        <v>139</v>
      </c>
      <c r="C187" s="130" t="s">
        <v>253</v>
      </c>
      <c r="D187" s="109"/>
      <c r="E187" s="110"/>
      <c r="F187" s="115"/>
      <c r="G187" s="112"/>
    </row>
    <row r="188" spans="2:8" ht="112" x14ac:dyDescent="0.2">
      <c r="B188" s="113"/>
      <c r="C188" s="108" t="s">
        <v>592</v>
      </c>
      <c r="D188" s="109" t="s">
        <v>46</v>
      </c>
      <c r="E188" s="110">
        <v>4</v>
      </c>
      <c r="F188" s="111"/>
      <c r="G188" s="112">
        <f t="shared" si="3"/>
        <v>0</v>
      </c>
    </row>
    <row r="189" spans="2:8" x14ac:dyDescent="0.2">
      <c r="B189" s="113"/>
      <c r="C189" s="108"/>
      <c r="D189" s="109"/>
      <c r="E189" s="110"/>
      <c r="F189" s="115"/>
      <c r="G189" s="112"/>
    </row>
    <row r="190" spans="2:8" ht="28" x14ac:dyDescent="0.2">
      <c r="B190" s="201" t="s">
        <v>140</v>
      </c>
      <c r="C190" s="138" t="s">
        <v>242</v>
      </c>
      <c r="D190" s="109"/>
      <c r="E190" s="110"/>
      <c r="F190" s="115"/>
      <c r="G190" s="112"/>
    </row>
    <row r="191" spans="2:8" ht="140" x14ac:dyDescent="0.2">
      <c r="B191" s="113" t="s">
        <v>141</v>
      </c>
      <c r="C191" s="108" t="s">
        <v>591</v>
      </c>
      <c r="D191" s="109" t="s">
        <v>46</v>
      </c>
      <c r="E191" s="110">
        <v>4</v>
      </c>
      <c r="F191" s="111"/>
      <c r="G191" s="112">
        <f t="shared" si="3"/>
        <v>0</v>
      </c>
    </row>
    <row r="192" spans="2:8" x14ac:dyDescent="0.2">
      <c r="B192" s="113"/>
      <c r="C192" s="108"/>
      <c r="D192" s="109"/>
      <c r="E192" s="110"/>
      <c r="F192" s="115"/>
      <c r="G192" s="112"/>
    </row>
    <row r="193" spans="2:7" ht="42" x14ac:dyDescent="0.2">
      <c r="B193" s="201" t="s">
        <v>496</v>
      </c>
      <c r="C193" s="117" t="s">
        <v>119</v>
      </c>
      <c r="D193" s="109"/>
      <c r="E193" s="110"/>
      <c r="F193" s="115"/>
      <c r="G193" s="112"/>
    </row>
    <row r="194" spans="2:7" x14ac:dyDescent="0.2">
      <c r="B194" s="113"/>
      <c r="C194" s="114" t="s">
        <v>240</v>
      </c>
      <c r="D194" s="109" t="s">
        <v>46</v>
      </c>
      <c r="E194" s="110">
        <v>1</v>
      </c>
      <c r="F194" s="111"/>
      <c r="G194" s="112">
        <f t="shared" si="3"/>
        <v>0</v>
      </c>
    </row>
    <row r="195" spans="2:7" x14ac:dyDescent="0.2">
      <c r="B195" s="113"/>
      <c r="C195" s="114"/>
      <c r="D195" s="109"/>
      <c r="E195" s="110"/>
      <c r="F195" s="115"/>
      <c r="G195" s="112"/>
    </row>
    <row r="196" spans="2:7" x14ac:dyDescent="0.2">
      <c r="B196" s="201" t="s">
        <v>239</v>
      </c>
      <c r="C196" s="117" t="s">
        <v>404</v>
      </c>
      <c r="D196" s="109"/>
      <c r="E196" s="110"/>
      <c r="F196" s="115"/>
      <c r="G196" s="112"/>
    </row>
    <row r="197" spans="2:7" ht="56" x14ac:dyDescent="0.2">
      <c r="B197" s="113"/>
      <c r="C197" s="114" t="s">
        <v>405</v>
      </c>
      <c r="D197" s="109" t="s">
        <v>46</v>
      </c>
      <c r="E197" s="110">
        <v>4</v>
      </c>
      <c r="F197" s="111"/>
      <c r="G197" s="112">
        <f t="shared" si="3"/>
        <v>0</v>
      </c>
    </row>
    <row r="198" spans="2:7" x14ac:dyDescent="0.2">
      <c r="B198" s="113"/>
      <c r="C198" s="114"/>
      <c r="D198" s="109"/>
      <c r="E198" s="110"/>
      <c r="F198" s="115"/>
      <c r="G198" s="112"/>
    </row>
    <row r="199" spans="2:7" x14ac:dyDescent="0.2">
      <c r="B199" s="201" t="s">
        <v>403</v>
      </c>
      <c r="C199" s="117" t="s">
        <v>241</v>
      </c>
      <c r="D199" s="109"/>
      <c r="E199" s="110"/>
      <c r="F199" s="115"/>
      <c r="G199" s="112"/>
    </row>
    <row r="200" spans="2:7" x14ac:dyDescent="0.2">
      <c r="B200" s="201" t="s">
        <v>497</v>
      </c>
      <c r="C200" s="117" t="s">
        <v>120</v>
      </c>
      <c r="D200" s="109"/>
      <c r="E200" s="110"/>
      <c r="F200" s="115"/>
      <c r="G200" s="112"/>
    </row>
    <row r="201" spans="2:7" x14ac:dyDescent="0.2">
      <c r="B201" s="113"/>
      <c r="C201" s="114" t="s">
        <v>121</v>
      </c>
      <c r="D201" s="109" t="s">
        <v>46</v>
      </c>
      <c r="E201" s="110">
        <v>1</v>
      </c>
      <c r="F201" s="111"/>
      <c r="G201" s="112">
        <f t="shared" si="3"/>
        <v>0</v>
      </c>
    </row>
    <row r="202" spans="2:7" x14ac:dyDescent="0.2">
      <c r="B202" s="113"/>
      <c r="C202" s="114"/>
      <c r="D202" s="109"/>
      <c r="E202" s="110"/>
      <c r="F202" s="115"/>
      <c r="G202" s="112"/>
    </row>
    <row r="203" spans="2:7" x14ac:dyDescent="0.2">
      <c r="B203" s="201" t="s">
        <v>518</v>
      </c>
      <c r="C203" s="117" t="s">
        <v>406</v>
      </c>
      <c r="D203" s="109"/>
      <c r="E203" s="110"/>
      <c r="F203" s="115"/>
      <c r="G203" s="112"/>
    </row>
    <row r="204" spans="2:7" ht="42" x14ac:dyDescent="0.2">
      <c r="B204" s="113"/>
      <c r="C204" s="114" t="s">
        <v>407</v>
      </c>
      <c r="D204" s="109" t="s">
        <v>46</v>
      </c>
      <c r="E204" s="110">
        <v>4</v>
      </c>
      <c r="F204" s="111"/>
      <c r="G204" s="112">
        <f t="shared" si="3"/>
        <v>0</v>
      </c>
    </row>
    <row r="205" spans="2:7" x14ac:dyDescent="0.2">
      <c r="B205" s="113"/>
      <c r="C205" s="114"/>
      <c r="D205" s="109"/>
      <c r="E205" s="110"/>
      <c r="F205" s="115"/>
      <c r="G205" s="112"/>
    </row>
    <row r="206" spans="2:7" x14ac:dyDescent="0.2">
      <c r="B206" s="142" t="s">
        <v>142</v>
      </c>
      <c r="C206" s="135" t="s">
        <v>122</v>
      </c>
      <c r="D206" s="109"/>
      <c r="E206" s="110"/>
      <c r="F206" s="115"/>
      <c r="G206" s="112"/>
    </row>
    <row r="207" spans="2:7" x14ac:dyDescent="0.2">
      <c r="B207" s="113" t="s">
        <v>143</v>
      </c>
      <c r="C207" s="114" t="s">
        <v>123</v>
      </c>
      <c r="D207" s="109" t="s">
        <v>46</v>
      </c>
      <c r="E207" s="110">
        <v>4</v>
      </c>
      <c r="F207" s="111"/>
      <c r="G207" s="112">
        <f t="shared" si="3"/>
        <v>0</v>
      </c>
    </row>
    <row r="208" spans="2:7" x14ac:dyDescent="0.2">
      <c r="B208" s="113" t="s">
        <v>519</v>
      </c>
      <c r="C208" s="114" t="s">
        <v>408</v>
      </c>
      <c r="D208" s="109" t="s">
        <v>46</v>
      </c>
      <c r="E208" s="110">
        <v>4</v>
      </c>
      <c r="F208" s="111"/>
      <c r="G208" s="112">
        <f t="shared" si="3"/>
        <v>0</v>
      </c>
    </row>
    <row r="209" spans="2:7" x14ac:dyDescent="0.2">
      <c r="B209" s="113" t="s">
        <v>144</v>
      </c>
      <c r="C209" s="114" t="s">
        <v>409</v>
      </c>
      <c r="D209" s="109" t="s">
        <v>46</v>
      </c>
      <c r="E209" s="110">
        <v>4</v>
      </c>
      <c r="F209" s="111"/>
      <c r="G209" s="112">
        <f t="shared" si="3"/>
        <v>0</v>
      </c>
    </row>
    <row r="210" spans="2:7" x14ac:dyDescent="0.2">
      <c r="B210" s="113"/>
      <c r="C210" s="114"/>
      <c r="D210" s="109"/>
      <c r="E210" s="110"/>
      <c r="F210" s="115"/>
      <c r="G210" s="112"/>
    </row>
    <row r="211" spans="2:7" x14ac:dyDescent="0.2">
      <c r="B211" s="219" t="s">
        <v>67</v>
      </c>
      <c r="C211" s="220" t="s">
        <v>499</v>
      </c>
      <c r="D211" s="221"/>
      <c r="E211" s="222"/>
      <c r="F211" s="223"/>
      <c r="G211" s="224"/>
    </row>
    <row r="212" spans="2:7" x14ac:dyDescent="0.2">
      <c r="B212" s="213"/>
      <c r="C212" s="171"/>
      <c r="D212" s="172"/>
      <c r="E212" s="173"/>
      <c r="F212" s="115"/>
      <c r="G212" s="112"/>
    </row>
    <row r="213" spans="2:7" x14ac:dyDescent="0.2">
      <c r="B213" s="201" t="s">
        <v>500</v>
      </c>
      <c r="C213" s="138" t="s">
        <v>66</v>
      </c>
      <c r="D213" s="109"/>
      <c r="E213" s="110"/>
      <c r="F213" s="115"/>
      <c r="G213" s="112"/>
    </row>
    <row r="214" spans="2:7" x14ac:dyDescent="0.2">
      <c r="B214" s="201" t="s">
        <v>501</v>
      </c>
      <c r="C214" s="138" t="s">
        <v>127</v>
      </c>
      <c r="D214" s="109"/>
      <c r="E214" s="110"/>
      <c r="F214" s="115"/>
      <c r="G214" s="112"/>
    </row>
    <row r="215" spans="2:7" x14ac:dyDescent="0.2">
      <c r="B215" s="113"/>
      <c r="C215" s="108" t="s">
        <v>410</v>
      </c>
      <c r="D215" s="109" t="s">
        <v>46</v>
      </c>
      <c r="E215" s="110">
        <v>5</v>
      </c>
      <c r="F215" s="111"/>
      <c r="G215" s="112">
        <f t="shared" si="3"/>
        <v>0</v>
      </c>
    </row>
    <row r="216" spans="2:7" x14ac:dyDescent="0.2">
      <c r="B216" s="113"/>
      <c r="C216" s="114"/>
      <c r="D216" s="109"/>
      <c r="E216" s="110"/>
      <c r="F216" s="115"/>
      <c r="G216" s="112"/>
    </row>
    <row r="217" spans="2:7" x14ac:dyDescent="0.2">
      <c r="B217" s="219" t="s">
        <v>70</v>
      </c>
      <c r="C217" s="220" t="s">
        <v>71</v>
      </c>
      <c r="D217" s="221"/>
      <c r="E217" s="222"/>
      <c r="F217" s="223"/>
      <c r="G217" s="224"/>
    </row>
    <row r="218" spans="2:7" x14ac:dyDescent="0.2">
      <c r="B218" s="214"/>
      <c r="C218" s="174"/>
      <c r="D218" s="172"/>
      <c r="E218" s="173"/>
      <c r="F218" s="115"/>
      <c r="G218" s="112"/>
    </row>
    <row r="219" spans="2:7" x14ac:dyDescent="0.2">
      <c r="B219" s="194" t="s">
        <v>166</v>
      </c>
      <c r="C219" s="175" t="s">
        <v>262</v>
      </c>
      <c r="D219" s="176"/>
      <c r="E219" s="173"/>
      <c r="F219" s="115"/>
      <c r="G219" s="112"/>
    </row>
    <row r="220" spans="2:7" x14ac:dyDescent="0.2">
      <c r="B220" s="196"/>
      <c r="C220" s="133" t="s">
        <v>172</v>
      </c>
      <c r="D220" s="127" t="s">
        <v>46</v>
      </c>
      <c r="E220" s="173">
        <v>1</v>
      </c>
      <c r="F220" s="111"/>
      <c r="G220" s="112">
        <f t="shared" si="3"/>
        <v>0</v>
      </c>
    </row>
    <row r="221" spans="2:7" x14ac:dyDescent="0.2">
      <c r="B221" s="196"/>
      <c r="C221" s="133" t="s">
        <v>411</v>
      </c>
      <c r="D221" s="127" t="s">
        <v>46</v>
      </c>
      <c r="E221" s="173">
        <v>1</v>
      </c>
      <c r="F221" s="111"/>
      <c r="G221" s="112">
        <f t="shared" si="3"/>
        <v>0</v>
      </c>
    </row>
    <row r="222" spans="2:7" x14ac:dyDescent="0.2">
      <c r="B222" s="197"/>
      <c r="C222" s="133"/>
      <c r="D222" s="127"/>
      <c r="E222" s="173"/>
      <c r="F222" s="115"/>
      <c r="G222" s="112"/>
    </row>
    <row r="223" spans="2:7" x14ac:dyDescent="0.2">
      <c r="B223" s="194" t="s">
        <v>167</v>
      </c>
      <c r="C223" s="175" t="s">
        <v>147</v>
      </c>
      <c r="D223" s="127"/>
      <c r="E223" s="173"/>
      <c r="F223" s="115"/>
      <c r="G223" s="112"/>
    </row>
    <row r="224" spans="2:7" x14ac:dyDescent="0.2">
      <c r="B224" s="196"/>
      <c r="C224" s="133" t="s">
        <v>148</v>
      </c>
      <c r="D224" s="127" t="s">
        <v>27</v>
      </c>
      <c r="E224" s="173">
        <v>1</v>
      </c>
      <c r="F224" s="111"/>
      <c r="G224" s="112">
        <f t="shared" si="3"/>
        <v>0</v>
      </c>
    </row>
    <row r="225" spans="2:7" x14ac:dyDescent="0.2">
      <c r="B225" s="196"/>
      <c r="C225" s="133"/>
      <c r="D225" s="127"/>
      <c r="E225" s="173"/>
      <c r="F225" s="115"/>
      <c r="G225" s="112"/>
    </row>
    <row r="226" spans="2:7" x14ac:dyDescent="0.2">
      <c r="B226" s="194" t="s">
        <v>168</v>
      </c>
      <c r="C226" s="175" t="s">
        <v>149</v>
      </c>
      <c r="D226" s="176"/>
      <c r="E226" s="173"/>
      <c r="F226" s="115"/>
      <c r="G226" s="112"/>
    </row>
    <row r="227" spans="2:7" x14ac:dyDescent="0.2">
      <c r="B227" s="196" t="s">
        <v>177</v>
      </c>
      <c r="C227" s="133" t="s">
        <v>150</v>
      </c>
      <c r="D227" s="127"/>
      <c r="E227" s="173"/>
      <c r="F227" s="115"/>
      <c r="G227" s="112"/>
    </row>
    <row r="228" spans="2:7" x14ac:dyDescent="0.2">
      <c r="B228" s="196"/>
      <c r="C228" s="133" t="s">
        <v>151</v>
      </c>
      <c r="D228" s="127" t="s">
        <v>40</v>
      </c>
      <c r="E228" s="173">
        <v>370</v>
      </c>
      <c r="F228" s="111"/>
      <c r="G228" s="112">
        <f t="shared" si="3"/>
        <v>0</v>
      </c>
    </row>
    <row r="229" spans="2:7" x14ac:dyDescent="0.2">
      <c r="B229" s="196"/>
      <c r="C229" s="133" t="s">
        <v>152</v>
      </c>
      <c r="D229" s="127" t="s">
        <v>40</v>
      </c>
      <c r="E229" s="173">
        <v>560</v>
      </c>
      <c r="F229" s="111"/>
      <c r="G229" s="112">
        <f t="shared" si="3"/>
        <v>0</v>
      </c>
    </row>
    <row r="230" spans="2:7" x14ac:dyDescent="0.2">
      <c r="B230" s="196"/>
      <c r="C230" s="133" t="s">
        <v>412</v>
      </c>
      <c r="D230" s="127" t="s">
        <v>40</v>
      </c>
      <c r="E230" s="173">
        <v>150</v>
      </c>
      <c r="F230" s="111"/>
      <c r="G230" s="112">
        <f t="shared" si="3"/>
        <v>0</v>
      </c>
    </row>
    <row r="231" spans="2:7" x14ac:dyDescent="0.2">
      <c r="B231" s="196"/>
      <c r="C231" s="133"/>
      <c r="D231" s="127"/>
      <c r="E231" s="173"/>
      <c r="F231" s="115"/>
      <c r="G231" s="112"/>
    </row>
    <row r="232" spans="2:7" x14ac:dyDescent="0.2">
      <c r="B232" s="196" t="s">
        <v>178</v>
      </c>
      <c r="C232" s="133" t="s">
        <v>153</v>
      </c>
      <c r="D232" s="127"/>
      <c r="E232" s="173"/>
      <c r="F232" s="115"/>
      <c r="G232" s="112"/>
    </row>
    <row r="233" spans="2:7" x14ac:dyDescent="0.2">
      <c r="B233" s="196"/>
      <c r="C233" s="133" t="s">
        <v>154</v>
      </c>
      <c r="D233" s="127" t="s">
        <v>40</v>
      </c>
      <c r="E233" s="173">
        <v>400</v>
      </c>
      <c r="F233" s="111"/>
      <c r="G233" s="112">
        <f t="shared" si="3"/>
        <v>0</v>
      </c>
    </row>
    <row r="234" spans="2:7" x14ac:dyDescent="0.2">
      <c r="B234" s="196"/>
      <c r="C234" s="133" t="s">
        <v>155</v>
      </c>
      <c r="D234" s="127" t="s">
        <v>40</v>
      </c>
      <c r="E234" s="173">
        <v>600</v>
      </c>
      <c r="F234" s="111"/>
      <c r="G234" s="112">
        <f t="shared" si="3"/>
        <v>0</v>
      </c>
    </row>
    <row r="235" spans="2:7" x14ac:dyDescent="0.2">
      <c r="B235" s="196"/>
      <c r="C235" s="133" t="s">
        <v>413</v>
      </c>
      <c r="D235" s="127" t="s">
        <v>40</v>
      </c>
      <c r="E235" s="173">
        <v>200</v>
      </c>
      <c r="F235" s="111"/>
      <c r="G235" s="112">
        <f t="shared" si="3"/>
        <v>0</v>
      </c>
    </row>
    <row r="236" spans="2:7" x14ac:dyDescent="0.2">
      <c r="B236" s="196"/>
      <c r="C236" s="133"/>
      <c r="D236" s="127"/>
      <c r="E236" s="173"/>
      <c r="F236" s="115"/>
      <c r="G236" s="112"/>
    </row>
    <row r="237" spans="2:7" x14ac:dyDescent="0.2">
      <c r="B237" s="194" t="s">
        <v>169</v>
      </c>
      <c r="C237" s="175" t="s">
        <v>157</v>
      </c>
      <c r="D237" s="127"/>
      <c r="E237" s="173"/>
      <c r="F237" s="115"/>
      <c r="G237" s="112"/>
    </row>
    <row r="238" spans="2:7" x14ac:dyDescent="0.2">
      <c r="B238" s="196"/>
      <c r="C238" s="133" t="s">
        <v>158</v>
      </c>
      <c r="D238" s="127" t="s">
        <v>46</v>
      </c>
      <c r="E238" s="173">
        <v>4</v>
      </c>
      <c r="F238" s="111"/>
      <c r="G238" s="112">
        <f t="shared" si="3"/>
        <v>0</v>
      </c>
    </row>
    <row r="239" spans="2:7" x14ac:dyDescent="0.2">
      <c r="B239" s="196"/>
      <c r="C239" s="133" t="s">
        <v>159</v>
      </c>
      <c r="D239" s="127" t="s">
        <v>46</v>
      </c>
      <c r="E239" s="173">
        <v>1</v>
      </c>
      <c r="F239" s="111"/>
      <c r="G239" s="112">
        <f t="shared" ref="G239:G255" si="5">+E239*F239</f>
        <v>0</v>
      </c>
    </row>
    <row r="240" spans="2:7" x14ac:dyDescent="0.2">
      <c r="B240" s="196"/>
      <c r="C240" s="133" t="s">
        <v>255</v>
      </c>
      <c r="D240" s="127" t="s">
        <v>46</v>
      </c>
      <c r="E240" s="173">
        <v>4</v>
      </c>
      <c r="F240" s="111"/>
      <c r="G240" s="112">
        <f t="shared" si="5"/>
        <v>0</v>
      </c>
    </row>
    <row r="241" spans="2:7" x14ac:dyDescent="0.2">
      <c r="B241" s="196"/>
      <c r="C241" s="133" t="s">
        <v>161</v>
      </c>
      <c r="D241" s="127" t="s">
        <v>46</v>
      </c>
      <c r="E241" s="173">
        <v>7</v>
      </c>
      <c r="F241" s="111"/>
      <c r="G241" s="112">
        <f t="shared" si="5"/>
        <v>0</v>
      </c>
    </row>
    <row r="242" spans="2:7" x14ac:dyDescent="0.2">
      <c r="B242" s="196"/>
      <c r="C242" s="133" t="s">
        <v>414</v>
      </c>
      <c r="D242" s="127" t="s">
        <v>46</v>
      </c>
      <c r="E242" s="173">
        <v>15</v>
      </c>
      <c r="F242" s="111"/>
      <c r="G242" s="112">
        <f t="shared" si="5"/>
        <v>0</v>
      </c>
    </row>
    <row r="243" spans="2:7" x14ac:dyDescent="0.2">
      <c r="B243" s="196"/>
      <c r="C243" s="133" t="s">
        <v>415</v>
      </c>
      <c r="D243" s="127" t="s">
        <v>46</v>
      </c>
      <c r="E243" s="173">
        <v>3</v>
      </c>
      <c r="F243" s="111"/>
      <c r="G243" s="112">
        <f t="shared" si="5"/>
        <v>0</v>
      </c>
    </row>
    <row r="244" spans="2:7" x14ac:dyDescent="0.2">
      <c r="B244" s="196"/>
      <c r="C244" s="108" t="s">
        <v>416</v>
      </c>
      <c r="D244" s="109" t="s">
        <v>46</v>
      </c>
      <c r="E244" s="173">
        <v>2</v>
      </c>
      <c r="F244" s="111"/>
      <c r="G244" s="112">
        <f t="shared" si="5"/>
        <v>0</v>
      </c>
    </row>
    <row r="245" spans="2:7" x14ac:dyDescent="0.2">
      <c r="B245" s="196"/>
      <c r="C245" s="108"/>
      <c r="D245" s="109"/>
      <c r="E245" s="173"/>
      <c r="F245" s="115"/>
      <c r="G245" s="112"/>
    </row>
    <row r="246" spans="2:7" x14ac:dyDescent="0.2">
      <c r="B246" s="194" t="s">
        <v>170</v>
      </c>
      <c r="C246" s="175" t="s">
        <v>162</v>
      </c>
      <c r="D246" s="127"/>
      <c r="E246" s="173"/>
      <c r="F246" s="115"/>
      <c r="G246" s="112"/>
    </row>
    <row r="247" spans="2:7" x14ac:dyDescent="0.2">
      <c r="B247" s="194"/>
      <c r="C247" s="178" t="s">
        <v>417</v>
      </c>
      <c r="D247" s="127" t="s">
        <v>46</v>
      </c>
      <c r="E247" s="173">
        <v>7</v>
      </c>
      <c r="F247" s="111"/>
      <c r="G247" s="112">
        <f t="shared" si="5"/>
        <v>0</v>
      </c>
    </row>
    <row r="248" spans="2:7" ht="28" x14ac:dyDescent="0.2">
      <c r="B248" s="194"/>
      <c r="C248" s="133" t="s">
        <v>418</v>
      </c>
      <c r="D248" s="127" t="s">
        <v>46</v>
      </c>
      <c r="E248" s="173">
        <v>3</v>
      </c>
      <c r="F248" s="111"/>
      <c r="G248" s="112">
        <f t="shared" si="5"/>
        <v>0</v>
      </c>
    </row>
    <row r="249" spans="2:7" ht="28" x14ac:dyDescent="0.2">
      <c r="B249" s="194"/>
      <c r="C249" s="133" t="s">
        <v>419</v>
      </c>
      <c r="D249" s="127" t="s">
        <v>46</v>
      </c>
      <c r="E249" s="173">
        <v>9</v>
      </c>
      <c r="F249" s="111"/>
      <c r="G249" s="112">
        <f t="shared" si="5"/>
        <v>0</v>
      </c>
    </row>
    <row r="250" spans="2:7" x14ac:dyDescent="0.2">
      <c r="B250" s="194"/>
      <c r="C250" s="133" t="s">
        <v>420</v>
      </c>
      <c r="D250" s="127" t="s">
        <v>46</v>
      </c>
      <c r="E250" s="173">
        <v>4</v>
      </c>
      <c r="F250" s="111"/>
      <c r="G250" s="112">
        <f t="shared" si="5"/>
        <v>0</v>
      </c>
    </row>
    <row r="251" spans="2:7" x14ac:dyDescent="0.2">
      <c r="B251" s="194"/>
      <c r="C251" s="133" t="s">
        <v>421</v>
      </c>
      <c r="D251" s="127" t="s">
        <v>46</v>
      </c>
      <c r="E251" s="173">
        <v>4</v>
      </c>
      <c r="F251" s="111"/>
      <c r="G251" s="112">
        <f t="shared" si="5"/>
        <v>0</v>
      </c>
    </row>
    <row r="252" spans="2:7" x14ac:dyDescent="0.2">
      <c r="B252" s="194"/>
      <c r="C252" s="133"/>
      <c r="D252" s="127"/>
      <c r="E252" s="173"/>
      <c r="F252" s="115"/>
      <c r="G252" s="112"/>
    </row>
    <row r="253" spans="2:7" x14ac:dyDescent="0.2">
      <c r="B253" s="201" t="s">
        <v>466</v>
      </c>
      <c r="C253" s="138" t="s">
        <v>422</v>
      </c>
      <c r="D253" s="109"/>
      <c r="E253" s="173"/>
      <c r="F253" s="115"/>
      <c r="G253" s="112"/>
    </row>
    <row r="254" spans="2:7" x14ac:dyDescent="0.2">
      <c r="B254" s="113" t="s">
        <v>502</v>
      </c>
      <c r="C254" s="133" t="s">
        <v>78</v>
      </c>
      <c r="D254" s="109" t="s">
        <v>46</v>
      </c>
      <c r="E254" s="173">
        <v>1</v>
      </c>
      <c r="F254" s="111"/>
      <c r="G254" s="112">
        <f t="shared" si="5"/>
        <v>0</v>
      </c>
    </row>
    <row r="255" spans="2:7" x14ac:dyDescent="0.2">
      <c r="B255" s="113" t="s">
        <v>467</v>
      </c>
      <c r="C255" s="133" t="s">
        <v>423</v>
      </c>
      <c r="D255" s="109" t="s">
        <v>46</v>
      </c>
      <c r="E255" s="173">
        <v>1</v>
      </c>
      <c r="F255" s="111"/>
      <c r="G255" s="112">
        <f t="shared" si="5"/>
        <v>0</v>
      </c>
    </row>
    <row r="256" spans="2:7" ht="17" thickBot="1" x14ac:dyDescent="0.25">
      <c r="B256" s="194"/>
      <c r="C256" s="133"/>
      <c r="D256" s="127"/>
      <c r="E256" s="173"/>
      <c r="F256" s="115"/>
      <c r="G256" s="112"/>
    </row>
    <row r="257" spans="2:7" ht="17" thickBot="1" x14ac:dyDescent="0.25">
      <c r="B257" s="311" t="s">
        <v>584</v>
      </c>
      <c r="C257" s="312" t="s">
        <v>73</v>
      </c>
      <c r="D257" s="312"/>
      <c r="E257" s="312"/>
      <c r="F257" s="313"/>
      <c r="G257" s="123">
        <f>SUM(G171:G256)</f>
        <v>0</v>
      </c>
    </row>
    <row r="258" spans="2:7" ht="17" thickBot="1" x14ac:dyDescent="0.25">
      <c r="B258" s="158"/>
      <c r="C258" s="185"/>
      <c r="D258" s="185"/>
      <c r="E258" s="186"/>
      <c r="F258" s="187"/>
      <c r="G258" s="187"/>
    </row>
    <row r="259" spans="2:7" ht="17" customHeight="1" thickBot="1" x14ac:dyDescent="0.25">
      <c r="B259" s="143" t="s">
        <v>74</v>
      </c>
      <c r="C259" s="314" t="s">
        <v>146</v>
      </c>
      <c r="D259" s="315"/>
      <c r="E259" s="315"/>
      <c r="F259" s="315"/>
      <c r="G259" s="316">
        <f>ROUND(E259*F259,0)</f>
        <v>0</v>
      </c>
    </row>
    <row r="260" spans="2:7" x14ac:dyDescent="0.2">
      <c r="B260" s="203"/>
      <c r="C260" s="204"/>
      <c r="D260" s="148"/>
      <c r="E260" s="205"/>
      <c r="F260" s="150"/>
      <c r="G260" s="106"/>
    </row>
    <row r="261" spans="2:7" ht="34" x14ac:dyDescent="0.2">
      <c r="B261" s="198" t="s">
        <v>76</v>
      </c>
      <c r="C261" s="126" t="s">
        <v>175</v>
      </c>
      <c r="D261" s="109"/>
      <c r="E261" s="110"/>
      <c r="F261" s="115"/>
      <c r="G261" s="112"/>
    </row>
    <row r="262" spans="2:7" x14ac:dyDescent="0.2">
      <c r="B262" s="113" t="s">
        <v>93</v>
      </c>
      <c r="C262" s="108" t="s">
        <v>79</v>
      </c>
      <c r="D262" s="109" t="s">
        <v>46</v>
      </c>
      <c r="E262" s="110">
        <v>2</v>
      </c>
      <c r="F262" s="111"/>
      <c r="G262" s="112">
        <f>+E262*F262</f>
        <v>0</v>
      </c>
    </row>
    <row r="263" spans="2:7" x14ac:dyDescent="0.2">
      <c r="B263" s="113"/>
      <c r="C263" s="108"/>
      <c r="D263" s="109"/>
      <c r="E263" s="110"/>
      <c r="F263" s="115"/>
      <c r="G263" s="112"/>
    </row>
    <row r="264" spans="2:7" ht="34" x14ac:dyDescent="0.2">
      <c r="B264" s="198" t="s">
        <v>77</v>
      </c>
      <c r="C264" s="126" t="s">
        <v>176</v>
      </c>
      <c r="D264" s="109"/>
      <c r="E264" s="110"/>
      <c r="F264" s="115"/>
      <c r="G264" s="112"/>
    </row>
    <row r="265" spans="2:7" x14ac:dyDescent="0.2">
      <c r="B265" s="113" t="s">
        <v>95</v>
      </c>
      <c r="C265" s="108" t="s">
        <v>132</v>
      </c>
      <c r="D265" s="109" t="s">
        <v>46</v>
      </c>
      <c r="E265" s="110">
        <v>1</v>
      </c>
      <c r="F265" s="111"/>
      <c r="G265" s="112">
        <f t="shared" ref="G265" si="6">+E265*F265</f>
        <v>0</v>
      </c>
    </row>
    <row r="266" spans="2:7" ht="17" thickBot="1" x14ac:dyDescent="0.25">
      <c r="B266" s="201"/>
      <c r="C266" s="138"/>
      <c r="D266" s="109"/>
      <c r="E266" s="110"/>
      <c r="F266" s="115"/>
      <c r="G266" s="112"/>
    </row>
    <row r="267" spans="2:7" ht="17" thickBot="1" x14ac:dyDescent="0.25">
      <c r="B267" s="311" t="s">
        <v>585</v>
      </c>
      <c r="C267" s="312" t="s">
        <v>80</v>
      </c>
      <c r="D267" s="312"/>
      <c r="E267" s="312"/>
      <c r="F267" s="313"/>
      <c r="G267" s="123">
        <f>SUM(G260:G266)</f>
        <v>0</v>
      </c>
    </row>
  </sheetData>
  <mergeCells count="25">
    <mergeCell ref="B267:F267"/>
    <mergeCell ref="C15:E15"/>
    <mergeCell ref="B16:E16"/>
    <mergeCell ref="B19:G19"/>
    <mergeCell ref="B74:F74"/>
    <mergeCell ref="B95:F95"/>
    <mergeCell ref="C259:G259"/>
    <mergeCell ref="C20:G20"/>
    <mergeCell ref="B75:G75"/>
    <mergeCell ref="C76:G76"/>
    <mergeCell ref="B96:G96"/>
    <mergeCell ref="C97:G97"/>
    <mergeCell ref="C168:G168"/>
    <mergeCell ref="B166:F166"/>
    <mergeCell ref="B257:F257"/>
    <mergeCell ref="C14:E14"/>
    <mergeCell ref="B2:G2"/>
    <mergeCell ref="B4:G4"/>
    <mergeCell ref="B5:G5"/>
    <mergeCell ref="B7:G7"/>
    <mergeCell ref="C10:E10"/>
    <mergeCell ref="C12:E12"/>
    <mergeCell ref="C11:E11"/>
    <mergeCell ref="C13:E13"/>
    <mergeCell ref="B9:G9"/>
  </mergeCells>
  <pageMargins left="0.70866141732283472" right="0.70866141732283472" top="0.74803149606299213" bottom="0.74803149606299213" header="0.31496062992125984" footer="0.31496062992125984"/>
  <pageSetup paperSize="9" scale="75" orientation="portrait" r:id="rId1"/>
  <rowBreaks count="5" manualBreakCount="5">
    <brk id="56" max="7" man="1"/>
    <brk id="107" max="7" man="1"/>
    <brk id="157" max="7" man="1"/>
    <brk id="195" max="7" man="1"/>
    <brk id="252"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257"/>
  <sheetViews>
    <sheetView showGridLines="0" view="pageBreakPreview" zoomScale="120" zoomScaleNormal="100" zoomScaleSheetLayoutView="120" workbookViewId="0">
      <selection activeCell="K165" sqref="K165"/>
    </sheetView>
  </sheetViews>
  <sheetFormatPr baseColWidth="10" defaultColWidth="11.5" defaultRowHeight="16" x14ac:dyDescent="0.2"/>
  <cols>
    <col min="1" max="1" width="1.83203125" style="1" customWidth="1"/>
    <col min="2" max="2" width="5.83203125" style="36" customWidth="1"/>
    <col min="3" max="3" width="40.83203125" style="24" customWidth="1"/>
    <col min="4" max="4" width="7.83203125" style="24" customWidth="1"/>
    <col min="5" max="5" width="10.83203125" style="25" customWidth="1"/>
    <col min="6" max="6" width="15.83203125" style="26" customWidth="1"/>
    <col min="7" max="7" width="22.83203125" style="27" customWidth="1"/>
    <col min="8" max="8" width="1.83203125" style="1" customWidth="1"/>
    <col min="9" max="9" width="14.6640625" style="1" bestFit="1" customWidth="1"/>
    <col min="10" max="10" width="23.5" style="2" customWidth="1"/>
    <col min="11" max="11" width="23" style="1" customWidth="1"/>
    <col min="12" max="12" width="14.6640625" style="1" bestFit="1" customWidth="1"/>
    <col min="13" max="13" width="12.1640625" style="1" bestFit="1" customWidth="1"/>
    <col min="14" max="16384" width="11.5" style="1"/>
  </cols>
  <sheetData>
    <row r="1" spans="2:10" ht="10" customHeight="1" x14ac:dyDescent="0.2"/>
    <row r="2" spans="2:10" ht="30.75" customHeight="1" x14ac:dyDescent="0.2">
      <c r="B2" s="269" t="s">
        <v>554</v>
      </c>
      <c r="C2" s="270"/>
      <c r="D2" s="270"/>
      <c r="E2" s="270"/>
      <c r="F2" s="270"/>
      <c r="G2" s="271"/>
    </row>
    <row r="3" spans="2:10" ht="11.25" customHeight="1" x14ac:dyDescent="0.2">
      <c r="B3" s="57"/>
      <c r="C3" s="58"/>
      <c r="D3" s="58"/>
      <c r="E3" s="58"/>
      <c r="F3" s="58"/>
      <c r="G3" s="59"/>
    </row>
    <row r="4" spans="2:10" ht="24.75" customHeight="1" x14ac:dyDescent="0.2">
      <c r="B4" s="272" t="s">
        <v>555</v>
      </c>
      <c r="C4" s="273"/>
      <c r="D4" s="273"/>
      <c r="E4" s="273"/>
      <c r="F4" s="273"/>
      <c r="G4" s="274"/>
    </row>
    <row r="5" spans="2:10" ht="24.75" customHeight="1" x14ac:dyDescent="0.2">
      <c r="B5" s="275"/>
      <c r="C5" s="276"/>
      <c r="D5" s="276"/>
      <c r="E5" s="276"/>
      <c r="F5" s="276"/>
      <c r="G5" s="277"/>
    </row>
    <row r="6" spans="2:10" ht="10" customHeight="1" x14ac:dyDescent="0.2">
      <c r="B6" s="35"/>
      <c r="C6" s="30"/>
      <c r="D6" s="31"/>
      <c r="E6" s="32"/>
      <c r="F6" s="33"/>
      <c r="G6" s="34"/>
    </row>
    <row r="7" spans="2:10" ht="61" customHeight="1" x14ac:dyDescent="0.2">
      <c r="B7" s="301" t="s">
        <v>594</v>
      </c>
      <c r="C7" s="301"/>
      <c r="D7" s="301"/>
      <c r="E7" s="301"/>
      <c r="F7" s="301"/>
      <c r="G7" s="301"/>
    </row>
    <row r="8" spans="2:10" ht="10" customHeight="1" x14ac:dyDescent="0.2">
      <c r="B8" s="37"/>
      <c r="C8" s="37"/>
      <c r="D8" s="37"/>
      <c r="E8" s="37"/>
      <c r="F8" s="37"/>
      <c r="G8" s="37"/>
    </row>
    <row r="9" spans="2:10" s="3" customFormat="1" ht="25.5" customHeight="1" x14ac:dyDescent="0.2">
      <c r="B9" s="279" t="s">
        <v>559</v>
      </c>
      <c r="C9" s="280"/>
      <c r="D9" s="280"/>
      <c r="E9" s="280"/>
      <c r="F9" s="280"/>
      <c r="G9" s="281"/>
      <c r="J9" s="41"/>
    </row>
    <row r="10" spans="2:10" s="5" customFormat="1" ht="15.75" customHeight="1" x14ac:dyDescent="0.2">
      <c r="B10" s="91" t="s">
        <v>0</v>
      </c>
      <c r="C10" s="302" t="s">
        <v>577</v>
      </c>
      <c r="D10" s="302"/>
      <c r="E10" s="302"/>
      <c r="F10" s="92" t="s">
        <v>2</v>
      </c>
      <c r="G10" s="93" t="s">
        <v>3</v>
      </c>
      <c r="J10" s="6"/>
    </row>
    <row r="11" spans="2:10" ht="16" customHeight="1" x14ac:dyDescent="0.2">
      <c r="B11" s="94" t="s">
        <v>578</v>
      </c>
      <c r="C11" s="303" t="s">
        <v>323</v>
      </c>
      <c r="D11" s="303"/>
      <c r="E11" s="303"/>
      <c r="F11" s="95" t="e">
        <f>G11/G16</f>
        <v>#DIV/0!</v>
      </c>
      <c r="G11" s="96">
        <f>+G64</f>
        <v>0</v>
      </c>
    </row>
    <row r="12" spans="2:10" ht="20.25" customHeight="1" x14ac:dyDescent="0.2">
      <c r="B12" s="94" t="s">
        <v>48</v>
      </c>
      <c r="C12" s="303" t="s">
        <v>227</v>
      </c>
      <c r="D12" s="303"/>
      <c r="E12" s="303"/>
      <c r="F12" s="95" t="e">
        <f>G12/G16</f>
        <v>#DIV/0!</v>
      </c>
      <c r="G12" s="96">
        <f>G85</f>
        <v>0</v>
      </c>
    </row>
    <row r="13" spans="2:10" ht="24" customHeight="1" x14ac:dyDescent="0.2">
      <c r="B13" s="94" t="s">
        <v>53</v>
      </c>
      <c r="C13" s="303" t="s">
        <v>54</v>
      </c>
      <c r="D13" s="303"/>
      <c r="E13" s="303"/>
      <c r="F13" s="95" t="e">
        <f>G13/G16</f>
        <v>#DIV/0!</v>
      </c>
      <c r="G13" s="96">
        <f>G156</f>
        <v>0</v>
      </c>
    </row>
    <row r="14" spans="2:10" ht="24" customHeight="1" x14ac:dyDescent="0.2">
      <c r="B14" s="94" t="s">
        <v>62</v>
      </c>
      <c r="C14" s="303" t="s">
        <v>63</v>
      </c>
      <c r="D14" s="303"/>
      <c r="E14" s="303"/>
      <c r="F14" s="95" t="e">
        <f>G14/G16</f>
        <v>#DIV/0!</v>
      </c>
      <c r="G14" s="96">
        <f>G247</f>
        <v>0</v>
      </c>
    </row>
    <row r="15" spans="2:10" ht="24" customHeight="1" thickBot="1" x14ac:dyDescent="0.25">
      <c r="B15" s="94" t="s">
        <v>74</v>
      </c>
      <c r="C15" s="303" t="s">
        <v>146</v>
      </c>
      <c r="D15" s="303"/>
      <c r="E15" s="303"/>
      <c r="F15" s="95" t="e">
        <f>G15/G16</f>
        <v>#DIV/0!</v>
      </c>
      <c r="G15" s="96">
        <f>G257</f>
        <v>0</v>
      </c>
    </row>
    <row r="16" spans="2:10" ht="19" thickBot="1" x14ac:dyDescent="0.25">
      <c r="B16" s="304"/>
      <c r="C16" s="305" t="s">
        <v>4</v>
      </c>
      <c r="D16" s="305"/>
      <c r="E16" s="306"/>
      <c r="F16" s="97" t="e">
        <f>SUM(F11:F15)</f>
        <v>#DIV/0!</v>
      </c>
      <c r="G16" s="98">
        <f>SUM(G11:G15)</f>
        <v>0</v>
      </c>
    </row>
    <row r="17" spans="2:10" s="7" customFormat="1" ht="10" customHeight="1" x14ac:dyDescent="0.2">
      <c r="B17" s="35"/>
      <c r="C17" s="30"/>
      <c r="D17" s="31"/>
      <c r="E17" s="32"/>
      <c r="F17" s="33"/>
      <c r="G17" s="34"/>
      <c r="J17" s="8"/>
    </row>
    <row r="18" spans="2:10" s="5" customFormat="1" ht="19.5" customHeight="1" x14ac:dyDescent="0.2">
      <c r="B18" s="64" t="s">
        <v>5</v>
      </c>
      <c r="C18" s="65" t="s">
        <v>6</v>
      </c>
      <c r="D18" s="65" t="s">
        <v>7</v>
      </c>
      <c r="E18" s="99" t="s">
        <v>8</v>
      </c>
      <c r="F18" s="100" t="s">
        <v>9</v>
      </c>
      <c r="G18" s="67" t="s">
        <v>3</v>
      </c>
      <c r="J18" s="6"/>
    </row>
    <row r="19" spans="2:10" s="5" customFormat="1" ht="10" customHeight="1" thickBot="1" x14ac:dyDescent="0.25">
      <c r="B19" s="307"/>
      <c r="C19" s="307"/>
      <c r="D19" s="307"/>
      <c r="E19" s="307"/>
      <c r="F19" s="307"/>
      <c r="G19" s="307"/>
      <c r="J19" s="6"/>
    </row>
    <row r="20" spans="2:10" s="5" customFormat="1" ht="19.5" customHeight="1" thickBot="1" x14ac:dyDescent="0.25">
      <c r="B20" s="101" t="s">
        <v>187</v>
      </c>
      <c r="C20" s="308" t="s">
        <v>323</v>
      </c>
      <c r="D20" s="309"/>
      <c r="E20" s="309"/>
      <c r="F20" s="309"/>
      <c r="G20" s="310"/>
      <c r="J20" s="6"/>
    </row>
    <row r="21" spans="2:10" s="5" customFormat="1" ht="13" x14ac:dyDescent="0.2">
      <c r="B21" s="231"/>
      <c r="C21" s="232"/>
      <c r="D21" s="190"/>
      <c r="E21" s="191"/>
      <c r="F21" s="192"/>
      <c r="G21" s="193"/>
      <c r="J21" s="6"/>
    </row>
    <row r="22" spans="2:10" s="5" customFormat="1" ht="17" x14ac:dyDescent="0.2">
      <c r="B22" s="198" t="s">
        <v>134</v>
      </c>
      <c r="C22" s="126" t="s">
        <v>180</v>
      </c>
      <c r="D22" s="127"/>
      <c r="E22" s="128"/>
      <c r="F22" s="115"/>
      <c r="G22" s="112">
        <f t="shared" ref="G22:G24" si="0">+E22*F22</f>
        <v>0</v>
      </c>
      <c r="J22" s="6"/>
    </row>
    <row r="23" spans="2:10" s="5" customFormat="1" ht="14" x14ac:dyDescent="0.2">
      <c r="B23" s="194" t="s">
        <v>334</v>
      </c>
      <c r="C23" s="130" t="s">
        <v>181</v>
      </c>
      <c r="D23" s="127"/>
      <c r="E23" s="128"/>
      <c r="F23" s="115"/>
      <c r="G23" s="112">
        <f t="shared" si="0"/>
        <v>0</v>
      </c>
      <c r="J23" s="6"/>
    </row>
    <row r="24" spans="2:10" s="5" customFormat="1" ht="13" x14ac:dyDescent="0.2">
      <c r="B24" s="196" t="s">
        <v>136</v>
      </c>
      <c r="C24" s="197" t="s">
        <v>335</v>
      </c>
      <c r="D24" s="131"/>
      <c r="E24" s="128"/>
      <c r="F24" s="115"/>
      <c r="G24" s="112">
        <f t="shared" si="0"/>
        <v>0</v>
      </c>
      <c r="J24" s="6"/>
    </row>
    <row r="25" spans="2:10" s="5" customFormat="1" ht="28" x14ac:dyDescent="0.2">
      <c r="B25" s="196"/>
      <c r="C25" s="132" t="s">
        <v>336</v>
      </c>
      <c r="D25" s="131" t="s">
        <v>27</v>
      </c>
      <c r="E25" s="128">
        <v>1</v>
      </c>
      <c r="F25" s="115"/>
      <c r="G25" s="112">
        <f>E25*F25</f>
        <v>0</v>
      </c>
      <c r="J25" s="6"/>
    </row>
    <row r="26" spans="2:10" s="5" customFormat="1" ht="13" x14ac:dyDescent="0.2">
      <c r="B26" s="196"/>
      <c r="C26" s="132"/>
      <c r="D26" s="131"/>
      <c r="E26" s="128"/>
      <c r="F26" s="115"/>
      <c r="G26" s="112">
        <f t="shared" ref="G26:G63" si="1">E26*F26</f>
        <v>0</v>
      </c>
      <c r="J26" s="6"/>
    </row>
    <row r="27" spans="2:10" s="5" customFormat="1" ht="17" x14ac:dyDescent="0.2">
      <c r="B27" s="198" t="s">
        <v>182</v>
      </c>
      <c r="C27" s="126" t="s">
        <v>183</v>
      </c>
      <c r="D27" s="131"/>
      <c r="E27" s="128"/>
      <c r="F27" s="115"/>
      <c r="G27" s="112">
        <f t="shared" si="1"/>
        <v>0</v>
      </c>
      <c r="J27" s="6"/>
    </row>
    <row r="28" spans="2:10" s="5" customFormat="1" ht="14" x14ac:dyDescent="0.2">
      <c r="B28" s="196" t="s">
        <v>184</v>
      </c>
      <c r="C28" s="132" t="s">
        <v>185</v>
      </c>
      <c r="D28" s="131"/>
      <c r="E28" s="128"/>
      <c r="F28" s="134"/>
      <c r="G28" s="112">
        <f t="shared" si="1"/>
        <v>0</v>
      </c>
      <c r="J28" s="6"/>
    </row>
    <row r="29" spans="2:10" s="5" customFormat="1" ht="42" x14ac:dyDescent="0.2">
      <c r="B29" s="196"/>
      <c r="C29" s="132" t="s">
        <v>186</v>
      </c>
      <c r="D29" s="131" t="s">
        <v>27</v>
      </c>
      <c r="E29" s="128">
        <v>1</v>
      </c>
      <c r="F29" s="115"/>
      <c r="G29" s="112">
        <f t="shared" si="1"/>
        <v>0</v>
      </c>
      <c r="J29" s="6"/>
    </row>
    <row r="30" spans="2:10" s="5" customFormat="1" ht="13" x14ac:dyDescent="0.2">
      <c r="B30" s="196"/>
      <c r="C30" s="132"/>
      <c r="D30" s="127"/>
      <c r="E30" s="128"/>
      <c r="F30" s="115"/>
      <c r="G30" s="112">
        <f t="shared" si="1"/>
        <v>0</v>
      </c>
      <c r="J30" s="6"/>
    </row>
    <row r="31" spans="2:10" ht="17" x14ac:dyDescent="0.2">
      <c r="B31" s="198" t="s">
        <v>199</v>
      </c>
      <c r="C31" s="126" t="s">
        <v>96</v>
      </c>
      <c r="D31" s="109"/>
      <c r="E31" s="110"/>
      <c r="F31" s="115"/>
      <c r="G31" s="112">
        <f t="shared" si="1"/>
        <v>0</v>
      </c>
    </row>
    <row r="32" spans="2:10" ht="28" x14ac:dyDescent="0.2">
      <c r="B32" s="142" t="s">
        <v>221</v>
      </c>
      <c r="C32" s="142" t="s">
        <v>36</v>
      </c>
      <c r="D32" s="109"/>
      <c r="E32" s="110"/>
      <c r="F32" s="115"/>
      <c r="G32" s="112">
        <f t="shared" si="1"/>
        <v>0</v>
      </c>
    </row>
    <row r="33" spans="2:13" x14ac:dyDescent="0.2">
      <c r="B33" s="200" t="s">
        <v>224</v>
      </c>
      <c r="C33" s="139" t="s">
        <v>99</v>
      </c>
      <c r="D33" s="109"/>
      <c r="E33" s="110"/>
      <c r="F33" s="115"/>
      <c r="G33" s="112">
        <f t="shared" si="1"/>
        <v>0</v>
      </c>
    </row>
    <row r="34" spans="2:13" x14ac:dyDescent="0.2">
      <c r="B34" s="113"/>
      <c r="C34" s="108" t="s">
        <v>32</v>
      </c>
      <c r="D34" s="109" t="s">
        <v>29</v>
      </c>
      <c r="E34" s="110">
        <v>0.3</v>
      </c>
      <c r="F34" s="115"/>
      <c r="G34" s="112">
        <f t="shared" si="1"/>
        <v>0</v>
      </c>
      <c r="J34" s="1"/>
    </row>
    <row r="35" spans="2:13" x14ac:dyDescent="0.2">
      <c r="B35" s="113"/>
      <c r="C35" s="108" t="s">
        <v>37</v>
      </c>
      <c r="D35" s="109" t="s">
        <v>34</v>
      </c>
      <c r="E35" s="110">
        <v>18</v>
      </c>
      <c r="F35" s="115"/>
      <c r="G35" s="112">
        <f t="shared" si="1"/>
        <v>0</v>
      </c>
      <c r="J35" s="15"/>
    </row>
    <row r="36" spans="2:13" x14ac:dyDescent="0.2">
      <c r="B36" s="113"/>
      <c r="C36" s="108" t="s">
        <v>35</v>
      </c>
      <c r="D36" s="109" t="s">
        <v>28</v>
      </c>
      <c r="E36" s="110">
        <v>3</v>
      </c>
      <c r="F36" s="115"/>
      <c r="G36" s="112">
        <f t="shared" si="1"/>
        <v>0</v>
      </c>
    </row>
    <row r="37" spans="2:13" x14ac:dyDescent="0.2">
      <c r="B37" s="113"/>
      <c r="C37" s="108"/>
      <c r="D37" s="109"/>
      <c r="E37" s="110"/>
      <c r="F37" s="115"/>
      <c r="G37" s="112">
        <f t="shared" si="1"/>
        <v>0</v>
      </c>
    </row>
    <row r="38" spans="2:13" x14ac:dyDescent="0.2">
      <c r="B38" s="199" t="s">
        <v>435</v>
      </c>
      <c r="C38" s="135" t="s">
        <v>38</v>
      </c>
      <c r="D38" s="109"/>
      <c r="E38" s="110"/>
      <c r="F38" s="115"/>
      <c r="G38" s="112">
        <f t="shared" si="1"/>
        <v>0</v>
      </c>
    </row>
    <row r="39" spans="2:13" x14ac:dyDescent="0.2">
      <c r="B39" s="201" t="s">
        <v>436</v>
      </c>
      <c r="C39" s="138" t="s">
        <v>337</v>
      </c>
      <c r="D39" s="109"/>
      <c r="E39" s="110"/>
      <c r="F39" s="115"/>
      <c r="G39" s="112">
        <f t="shared" si="1"/>
        <v>0</v>
      </c>
      <c r="I39" s="21"/>
      <c r="J39" s="14"/>
    </row>
    <row r="40" spans="2:13" x14ac:dyDescent="0.2">
      <c r="B40" s="113" t="s">
        <v>441</v>
      </c>
      <c r="C40" s="108" t="s">
        <v>245</v>
      </c>
      <c r="D40" s="109"/>
      <c r="E40" s="110"/>
      <c r="F40" s="115"/>
      <c r="G40" s="112">
        <f t="shared" si="1"/>
        <v>0</v>
      </c>
      <c r="I40" s="21"/>
      <c r="J40" s="14"/>
    </row>
    <row r="41" spans="2:13" ht="28" x14ac:dyDescent="0.2">
      <c r="B41" s="113"/>
      <c r="C41" s="108" t="s">
        <v>338</v>
      </c>
      <c r="D41" s="109" t="s">
        <v>28</v>
      </c>
      <c r="E41" s="128">
        <v>3</v>
      </c>
      <c r="F41" s="115"/>
      <c r="G41" s="112">
        <f t="shared" si="1"/>
        <v>0</v>
      </c>
      <c r="J41" s="14"/>
    </row>
    <row r="42" spans="2:13" x14ac:dyDescent="0.2">
      <c r="B42" s="113"/>
      <c r="C42" s="108"/>
      <c r="D42" s="109"/>
      <c r="E42" s="128"/>
      <c r="F42" s="115"/>
      <c r="G42" s="112">
        <f t="shared" si="1"/>
        <v>0</v>
      </c>
      <c r="J42" s="14"/>
    </row>
    <row r="43" spans="2:13" x14ac:dyDescent="0.2">
      <c r="B43" s="201" t="s">
        <v>209</v>
      </c>
      <c r="C43" s="138" t="s">
        <v>39</v>
      </c>
      <c r="D43" s="109" t="s">
        <v>17</v>
      </c>
      <c r="E43" s="110"/>
      <c r="F43" s="115"/>
      <c r="G43" s="112">
        <f t="shared" si="1"/>
        <v>0</v>
      </c>
      <c r="I43" s="21"/>
      <c r="L43" s="2"/>
      <c r="M43" s="2"/>
    </row>
    <row r="44" spans="2:13" ht="28" x14ac:dyDescent="0.2">
      <c r="B44" s="201"/>
      <c r="C44" s="138" t="s">
        <v>339</v>
      </c>
      <c r="D44" s="109"/>
      <c r="E44" s="110"/>
      <c r="F44" s="115"/>
      <c r="G44" s="112">
        <f t="shared" si="1"/>
        <v>0</v>
      </c>
      <c r="I44" s="21"/>
      <c r="L44" s="2"/>
      <c r="M44" s="2"/>
    </row>
    <row r="45" spans="2:13" x14ac:dyDescent="0.2">
      <c r="B45" s="201" t="s">
        <v>340</v>
      </c>
      <c r="C45" s="138" t="s">
        <v>341</v>
      </c>
      <c r="D45" s="109"/>
      <c r="E45" s="110"/>
      <c r="F45" s="115"/>
      <c r="G45" s="112">
        <f t="shared" si="1"/>
        <v>0</v>
      </c>
      <c r="L45" s="2"/>
      <c r="M45" s="2"/>
    </row>
    <row r="46" spans="2:13" ht="28" x14ac:dyDescent="0.2">
      <c r="B46" s="113" t="s">
        <v>342</v>
      </c>
      <c r="C46" s="108" t="s">
        <v>343</v>
      </c>
      <c r="D46" s="109" t="s">
        <v>92</v>
      </c>
      <c r="E46" s="110">
        <v>1</v>
      </c>
      <c r="F46" s="115"/>
      <c r="G46" s="112">
        <f t="shared" si="1"/>
        <v>0</v>
      </c>
      <c r="L46" s="2"/>
      <c r="M46" s="2"/>
    </row>
    <row r="47" spans="2:13" x14ac:dyDescent="0.2">
      <c r="B47" s="113"/>
      <c r="C47" s="108"/>
      <c r="D47" s="109"/>
      <c r="E47" s="128"/>
      <c r="F47" s="115"/>
      <c r="G47" s="112">
        <f t="shared" si="1"/>
        <v>0</v>
      </c>
      <c r="L47" s="2"/>
      <c r="M47" s="2"/>
    </row>
    <row r="48" spans="2:13" ht="17" x14ac:dyDescent="0.2">
      <c r="B48" s="198" t="s">
        <v>211</v>
      </c>
      <c r="C48" s="126" t="s">
        <v>41</v>
      </c>
      <c r="D48" s="109"/>
      <c r="E48" s="110"/>
      <c r="F48" s="115"/>
      <c r="G48" s="112">
        <f t="shared" si="1"/>
        <v>0</v>
      </c>
    </row>
    <row r="49" spans="2:12" x14ac:dyDescent="0.2">
      <c r="B49" s="201" t="s">
        <v>212</v>
      </c>
      <c r="C49" s="138" t="s">
        <v>42</v>
      </c>
      <c r="D49" s="109"/>
      <c r="E49" s="110"/>
      <c r="F49" s="115"/>
      <c r="G49" s="112">
        <f t="shared" si="1"/>
        <v>0</v>
      </c>
    </row>
    <row r="50" spans="2:12" ht="28" x14ac:dyDescent="0.2">
      <c r="B50" s="113" t="s">
        <v>213</v>
      </c>
      <c r="C50" s="108" t="s">
        <v>225</v>
      </c>
      <c r="D50" s="109"/>
      <c r="E50" s="110"/>
      <c r="F50" s="115"/>
      <c r="G50" s="112">
        <f t="shared" si="1"/>
        <v>0</v>
      </c>
      <c r="J50" s="38"/>
    </row>
    <row r="51" spans="2:12" x14ac:dyDescent="0.2">
      <c r="B51" s="113" t="s">
        <v>214</v>
      </c>
      <c r="C51" s="108" t="s">
        <v>344</v>
      </c>
      <c r="D51" s="109" t="s">
        <v>28</v>
      </c>
      <c r="E51" s="110">
        <v>130</v>
      </c>
      <c r="F51" s="115"/>
      <c r="G51" s="112">
        <f t="shared" si="1"/>
        <v>0</v>
      </c>
      <c r="I51" s="18"/>
      <c r="J51" s="23"/>
    </row>
    <row r="52" spans="2:12" x14ac:dyDescent="0.2">
      <c r="B52" s="113" t="s">
        <v>478</v>
      </c>
      <c r="C52" s="108" t="s">
        <v>101</v>
      </c>
      <c r="D52" s="109" t="s">
        <v>28</v>
      </c>
      <c r="E52" s="110">
        <v>16</v>
      </c>
      <c r="F52" s="115"/>
      <c r="G52" s="112">
        <f t="shared" si="1"/>
        <v>0</v>
      </c>
      <c r="I52" s="46"/>
      <c r="J52" s="47"/>
    </row>
    <row r="53" spans="2:12" x14ac:dyDescent="0.2">
      <c r="B53" s="113"/>
      <c r="C53" s="108" t="s">
        <v>345</v>
      </c>
      <c r="D53" s="109" t="s">
        <v>28</v>
      </c>
      <c r="E53" s="110">
        <v>10</v>
      </c>
      <c r="F53" s="115"/>
      <c r="G53" s="112">
        <f t="shared" si="1"/>
        <v>0</v>
      </c>
      <c r="I53" s="46"/>
      <c r="J53" s="47"/>
    </row>
    <row r="54" spans="2:12" ht="28" x14ac:dyDescent="0.2">
      <c r="B54" s="113" t="s">
        <v>247</v>
      </c>
      <c r="C54" s="108" t="s">
        <v>346</v>
      </c>
      <c r="D54" s="109" t="s">
        <v>28</v>
      </c>
      <c r="E54" s="110">
        <v>25</v>
      </c>
      <c r="F54" s="115"/>
      <c r="G54" s="112">
        <f t="shared" si="1"/>
        <v>0</v>
      </c>
      <c r="I54" s="23"/>
      <c r="J54" s="23"/>
    </row>
    <row r="55" spans="2:12" x14ac:dyDescent="0.2">
      <c r="B55" s="113"/>
      <c r="C55" s="108" t="s">
        <v>347</v>
      </c>
      <c r="D55" s="109" t="s">
        <v>28</v>
      </c>
      <c r="E55" s="110">
        <v>13</v>
      </c>
      <c r="F55" s="115"/>
      <c r="G55" s="112">
        <f t="shared" si="1"/>
        <v>0</v>
      </c>
      <c r="I55" s="23"/>
      <c r="J55" s="23"/>
    </row>
    <row r="56" spans="2:12" x14ac:dyDescent="0.2">
      <c r="B56" s="113" t="s">
        <v>479</v>
      </c>
      <c r="C56" s="108" t="s">
        <v>348</v>
      </c>
      <c r="D56" s="109" t="s">
        <v>40</v>
      </c>
      <c r="E56" s="110">
        <v>135</v>
      </c>
      <c r="F56" s="115"/>
      <c r="G56" s="112">
        <f t="shared" si="1"/>
        <v>0</v>
      </c>
      <c r="J56" s="20"/>
    </row>
    <row r="57" spans="2:12" x14ac:dyDescent="0.2">
      <c r="B57" s="113"/>
      <c r="C57" s="108"/>
      <c r="D57" s="109"/>
      <c r="E57" s="110"/>
      <c r="F57" s="115"/>
      <c r="G57" s="112">
        <f t="shared" si="1"/>
        <v>0</v>
      </c>
      <c r="J57" s="1"/>
    </row>
    <row r="58" spans="2:12" x14ac:dyDescent="0.2">
      <c r="B58" s="201" t="s">
        <v>248</v>
      </c>
      <c r="C58" s="138" t="s">
        <v>45</v>
      </c>
      <c r="D58" s="109"/>
      <c r="E58" s="110"/>
      <c r="F58" s="115"/>
      <c r="G58" s="112">
        <f t="shared" si="1"/>
        <v>0</v>
      </c>
      <c r="I58" s="16"/>
      <c r="J58" s="16"/>
    </row>
    <row r="59" spans="2:12" ht="28" x14ac:dyDescent="0.2">
      <c r="B59" s="113" t="s">
        <v>249</v>
      </c>
      <c r="C59" s="108" t="s">
        <v>226</v>
      </c>
      <c r="D59" s="109"/>
      <c r="E59" s="110"/>
      <c r="F59" s="115"/>
      <c r="G59" s="112">
        <f t="shared" si="1"/>
        <v>0</v>
      </c>
      <c r="J59" s="1"/>
      <c r="K59" s="19"/>
    </row>
    <row r="60" spans="2:12" ht="28" x14ac:dyDescent="0.2">
      <c r="B60" s="113" t="s">
        <v>250</v>
      </c>
      <c r="C60" s="108" t="s">
        <v>349</v>
      </c>
      <c r="D60" s="109" t="s">
        <v>28</v>
      </c>
      <c r="E60" s="110">
        <v>95</v>
      </c>
      <c r="F60" s="115"/>
      <c r="G60" s="112">
        <f t="shared" si="1"/>
        <v>0</v>
      </c>
      <c r="J60" s="1"/>
    </row>
    <row r="61" spans="2:12" ht="28" x14ac:dyDescent="0.2">
      <c r="B61" s="113"/>
      <c r="C61" s="108" t="s">
        <v>350</v>
      </c>
      <c r="D61" s="109" t="s">
        <v>28</v>
      </c>
      <c r="E61" s="110">
        <v>29</v>
      </c>
      <c r="F61" s="115"/>
      <c r="G61" s="112">
        <f t="shared" si="1"/>
        <v>0</v>
      </c>
      <c r="J61" s="1"/>
    </row>
    <row r="62" spans="2:12" x14ac:dyDescent="0.2">
      <c r="B62" s="113" t="s">
        <v>251</v>
      </c>
      <c r="C62" s="113" t="s">
        <v>351</v>
      </c>
      <c r="D62" s="109" t="s">
        <v>28</v>
      </c>
      <c r="E62" s="110">
        <v>7</v>
      </c>
      <c r="F62" s="115"/>
      <c r="G62" s="112">
        <f t="shared" si="1"/>
        <v>0</v>
      </c>
      <c r="J62" s="1"/>
    </row>
    <row r="63" spans="2:12" ht="17" thickBot="1" x14ac:dyDescent="0.25">
      <c r="B63" s="113"/>
      <c r="C63" s="108"/>
      <c r="D63" s="109"/>
      <c r="E63" s="110"/>
      <c r="F63" s="115"/>
      <c r="G63" s="112">
        <f t="shared" si="1"/>
        <v>0</v>
      </c>
      <c r="K63" s="20"/>
      <c r="L63" s="20"/>
    </row>
    <row r="64" spans="2:12" s="7" customFormat="1" ht="19" thickBot="1" x14ac:dyDescent="0.25">
      <c r="B64" s="311" t="s">
        <v>580</v>
      </c>
      <c r="C64" s="312" t="s">
        <v>47</v>
      </c>
      <c r="D64" s="312"/>
      <c r="E64" s="312"/>
      <c r="F64" s="313"/>
      <c r="G64" s="123">
        <f>SUM(G22:G63)</f>
        <v>0</v>
      </c>
      <c r="J64" s="8"/>
    </row>
    <row r="65" spans="2:10" s="7" customFormat="1" ht="19" thickBot="1" x14ac:dyDescent="0.25">
      <c r="B65" s="321"/>
      <c r="C65" s="322"/>
      <c r="D65" s="322"/>
      <c r="E65" s="322"/>
      <c r="F65" s="322"/>
      <c r="G65" s="323"/>
      <c r="J65" s="8"/>
    </row>
    <row r="66" spans="2:10" ht="17" customHeight="1" thickBot="1" x14ac:dyDescent="0.25">
      <c r="B66" s="143" t="s">
        <v>48</v>
      </c>
      <c r="C66" s="314" t="s">
        <v>227</v>
      </c>
      <c r="D66" s="315"/>
      <c r="E66" s="315"/>
      <c r="F66" s="315"/>
      <c r="G66" s="316">
        <f>ROUND(E66*F66,0)</f>
        <v>0</v>
      </c>
    </row>
    <row r="67" spans="2:10" ht="17" x14ac:dyDescent="0.2">
      <c r="B67" s="188" t="s">
        <v>49</v>
      </c>
      <c r="C67" s="189" t="s">
        <v>228</v>
      </c>
      <c r="D67" s="249"/>
      <c r="E67" s="149"/>
      <c r="F67" s="150"/>
      <c r="G67" s="106"/>
      <c r="J67" s="15"/>
    </row>
    <row r="68" spans="2:10" x14ac:dyDescent="0.2">
      <c r="B68" s="201" t="s">
        <v>50</v>
      </c>
      <c r="C68" s="138" t="s">
        <v>102</v>
      </c>
      <c r="D68" s="109"/>
      <c r="E68" s="152"/>
      <c r="F68" s="153"/>
      <c r="G68" s="218"/>
      <c r="J68" s="15"/>
    </row>
    <row r="69" spans="2:10" ht="28" x14ac:dyDescent="0.2">
      <c r="B69" s="324" t="s">
        <v>425</v>
      </c>
      <c r="C69" s="108" t="s">
        <v>426</v>
      </c>
      <c r="D69" s="109"/>
      <c r="E69" s="152"/>
      <c r="F69" s="153"/>
      <c r="G69" s="218"/>
      <c r="J69" s="15"/>
    </row>
    <row r="70" spans="2:10" ht="98" x14ac:dyDescent="0.2">
      <c r="B70" s="325"/>
      <c r="C70" s="132" t="s">
        <v>427</v>
      </c>
      <c r="D70" s="109" t="s">
        <v>28</v>
      </c>
      <c r="E70" s="152">
        <v>200</v>
      </c>
      <c r="F70" s="225"/>
      <c r="G70" s="218">
        <f>E70*F70</f>
        <v>0</v>
      </c>
      <c r="J70" s="15"/>
    </row>
    <row r="71" spans="2:10" ht="28" x14ac:dyDescent="0.2">
      <c r="B71" s="113" t="s">
        <v>512</v>
      </c>
      <c r="C71" s="108" t="s">
        <v>354</v>
      </c>
      <c r="D71" s="109" t="s">
        <v>40</v>
      </c>
      <c r="E71" s="152">
        <v>60</v>
      </c>
      <c r="F71" s="225"/>
      <c r="G71" s="218">
        <f t="shared" ref="G71:G84" si="2">E71*F71</f>
        <v>0</v>
      </c>
      <c r="J71" s="15"/>
    </row>
    <row r="72" spans="2:10" x14ac:dyDescent="0.2">
      <c r="B72" s="113" t="s">
        <v>513</v>
      </c>
      <c r="C72" s="108" t="s">
        <v>355</v>
      </c>
      <c r="D72" s="109" t="s">
        <v>40</v>
      </c>
      <c r="E72" s="152">
        <f>E71</f>
        <v>60</v>
      </c>
      <c r="F72" s="225"/>
      <c r="G72" s="218">
        <f t="shared" si="2"/>
        <v>0</v>
      </c>
      <c r="J72" s="15"/>
    </row>
    <row r="73" spans="2:10" x14ac:dyDescent="0.2">
      <c r="B73" s="198"/>
      <c r="C73" s="126"/>
      <c r="D73" s="151"/>
      <c r="E73" s="152"/>
      <c r="F73" s="153"/>
      <c r="G73" s="218">
        <f t="shared" si="2"/>
        <v>0</v>
      </c>
      <c r="J73" s="15"/>
    </row>
    <row r="74" spans="2:10" x14ac:dyDescent="0.2">
      <c r="B74" s="201" t="s">
        <v>229</v>
      </c>
      <c r="C74" s="138" t="s">
        <v>230</v>
      </c>
      <c r="D74" s="109"/>
      <c r="E74" s="155"/>
      <c r="F74" s="115"/>
      <c r="G74" s="218">
        <f t="shared" si="2"/>
        <v>0</v>
      </c>
    </row>
    <row r="75" spans="2:10" x14ac:dyDescent="0.2">
      <c r="B75" s="113" t="s">
        <v>231</v>
      </c>
      <c r="C75" s="108" t="s">
        <v>103</v>
      </c>
      <c r="D75" s="109"/>
      <c r="E75" s="155"/>
      <c r="F75" s="115"/>
      <c r="G75" s="218">
        <f t="shared" si="2"/>
        <v>0</v>
      </c>
    </row>
    <row r="76" spans="2:10" ht="42" x14ac:dyDescent="0.2">
      <c r="B76" s="113"/>
      <c r="C76" s="108" t="s">
        <v>105</v>
      </c>
      <c r="D76" s="109" t="s">
        <v>28</v>
      </c>
      <c r="E76" s="155">
        <f>E70</f>
        <v>200</v>
      </c>
      <c r="F76" s="111"/>
      <c r="G76" s="218">
        <f t="shared" si="2"/>
        <v>0</v>
      </c>
    </row>
    <row r="77" spans="2:10" x14ac:dyDescent="0.2">
      <c r="B77" s="113"/>
      <c r="C77" s="108"/>
      <c r="D77" s="109"/>
      <c r="E77" s="155"/>
      <c r="F77" s="115"/>
      <c r="G77" s="218">
        <f t="shared" si="2"/>
        <v>0</v>
      </c>
    </row>
    <row r="78" spans="2:10" ht="17" x14ac:dyDescent="0.2">
      <c r="B78" s="198" t="s">
        <v>51</v>
      </c>
      <c r="C78" s="126" t="s">
        <v>104</v>
      </c>
      <c r="D78" s="151"/>
      <c r="E78" s="155"/>
      <c r="F78" s="115"/>
      <c r="G78" s="218">
        <f t="shared" si="2"/>
        <v>0</v>
      </c>
    </row>
    <row r="79" spans="2:10" x14ac:dyDescent="0.2">
      <c r="B79" s="201" t="s">
        <v>215</v>
      </c>
      <c r="C79" s="117" t="s">
        <v>198</v>
      </c>
      <c r="D79" s="151"/>
      <c r="E79" s="155"/>
      <c r="F79" s="115"/>
      <c r="G79" s="218">
        <f t="shared" si="2"/>
        <v>0</v>
      </c>
    </row>
    <row r="80" spans="2:10" ht="42" x14ac:dyDescent="0.2">
      <c r="B80" s="113"/>
      <c r="C80" s="114" t="s">
        <v>235</v>
      </c>
      <c r="D80" s="109" t="s">
        <v>28</v>
      </c>
      <c r="E80" s="155">
        <v>110</v>
      </c>
      <c r="F80" s="111"/>
      <c r="G80" s="218">
        <f t="shared" si="2"/>
        <v>0</v>
      </c>
    </row>
    <row r="81" spans="2:10" x14ac:dyDescent="0.2">
      <c r="B81" s="113"/>
      <c r="C81" s="114"/>
      <c r="D81" s="109"/>
      <c r="E81" s="155"/>
      <c r="F81" s="115"/>
      <c r="G81" s="218">
        <f t="shared" si="2"/>
        <v>0</v>
      </c>
    </row>
    <row r="82" spans="2:10" x14ac:dyDescent="0.2">
      <c r="B82" s="201" t="s">
        <v>216</v>
      </c>
      <c r="C82" s="117" t="s">
        <v>196</v>
      </c>
      <c r="D82" s="109"/>
      <c r="E82" s="155"/>
      <c r="F82" s="115"/>
      <c r="G82" s="218">
        <f t="shared" si="2"/>
        <v>0</v>
      </c>
    </row>
    <row r="83" spans="2:10" ht="42" x14ac:dyDescent="0.2">
      <c r="B83" s="113"/>
      <c r="C83" s="114" t="s">
        <v>197</v>
      </c>
      <c r="D83" s="109" t="s">
        <v>28</v>
      </c>
      <c r="E83" s="155">
        <v>45</v>
      </c>
      <c r="F83" s="111"/>
      <c r="G83" s="218">
        <f t="shared" si="2"/>
        <v>0</v>
      </c>
    </row>
    <row r="84" spans="2:10" ht="17" thickBot="1" x14ac:dyDescent="0.25">
      <c r="B84" s="113"/>
      <c r="C84" s="108"/>
      <c r="D84" s="109"/>
      <c r="E84" s="155"/>
      <c r="F84" s="115"/>
      <c r="G84" s="218">
        <f t="shared" si="2"/>
        <v>0</v>
      </c>
    </row>
    <row r="85" spans="2:10" s="7" customFormat="1" ht="19" thickBot="1" x14ac:dyDescent="0.25">
      <c r="B85" s="311" t="s">
        <v>582</v>
      </c>
      <c r="C85" s="312" t="s">
        <v>52</v>
      </c>
      <c r="D85" s="312"/>
      <c r="E85" s="312"/>
      <c r="F85" s="313"/>
      <c r="G85" s="123">
        <f>SUM(G74:G84)</f>
        <v>0</v>
      </c>
      <c r="J85" s="8"/>
    </row>
    <row r="86" spans="2:10" s="7" customFormat="1" ht="19" thickBot="1" x14ac:dyDescent="0.25">
      <c r="B86" s="322"/>
      <c r="C86" s="322"/>
      <c r="D86" s="322"/>
      <c r="E86" s="322"/>
      <c r="F86" s="322"/>
      <c r="G86" s="322"/>
      <c r="J86" s="8"/>
    </row>
    <row r="87" spans="2:10" ht="17" customHeight="1" thickBot="1" x14ac:dyDescent="0.25">
      <c r="B87" s="266" t="s">
        <v>53</v>
      </c>
      <c r="C87" s="314" t="s">
        <v>54</v>
      </c>
      <c r="D87" s="315"/>
      <c r="E87" s="315"/>
      <c r="F87" s="315"/>
      <c r="G87" s="320">
        <f>ROUND(E87*F87,0)</f>
        <v>0</v>
      </c>
    </row>
    <row r="88" spans="2:10" s="3" customFormat="1" ht="21" x14ac:dyDescent="0.2">
      <c r="B88" s="113"/>
      <c r="C88" s="108"/>
      <c r="D88" s="109"/>
      <c r="E88" s="110"/>
      <c r="F88" s="115"/>
      <c r="G88" s="112"/>
      <c r="J88" s="4"/>
    </row>
    <row r="89" spans="2:10" ht="17" x14ac:dyDescent="0.2">
      <c r="B89" s="198" t="s">
        <v>91</v>
      </c>
      <c r="C89" s="126" t="s">
        <v>356</v>
      </c>
      <c r="D89" s="109"/>
      <c r="E89" s="110"/>
      <c r="F89" s="115"/>
      <c r="G89" s="112"/>
    </row>
    <row r="90" spans="2:10" x14ac:dyDescent="0.2">
      <c r="B90" s="201" t="s">
        <v>357</v>
      </c>
      <c r="C90" s="138" t="s">
        <v>514</v>
      </c>
      <c r="D90" s="109"/>
      <c r="E90" s="110"/>
      <c r="F90" s="115"/>
      <c r="G90" s="112"/>
    </row>
    <row r="91" spans="2:10" x14ac:dyDescent="0.2">
      <c r="B91" s="113" t="s">
        <v>515</v>
      </c>
      <c r="C91" s="108" t="s">
        <v>358</v>
      </c>
      <c r="D91" s="109"/>
      <c r="E91" s="110"/>
      <c r="F91" s="115"/>
      <c r="G91" s="112"/>
    </row>
    <row r="92" spans="2:10" x14ac:dyDescent="0.2">
      <c r="B92" s="201"/>
      <c r="C92" s="108" t="s">
        <v>359</v>
      </c>
      <c r="D92" s="109" t="s">
        <v>46</v>
      </c>
      <c r="E92" s="110">
        <v>8</v>
      </c>
      <c r="F92" s="111"/>
      <c r="G92" s="112">
        <f>+E92*F92</f>
        <v>0</v>
      </c>
    </row>
    <row r="93" spans="2:10" x14ac:dyDescent="0.2">
      <c r="B93" s="201"/>
      <c r="C93" s="108" t="s">
        <v>360</v>
      </c>
      <c r="D93" s="109" t="s">
        <v>46</v>
      </c>
      <c r="E93" s="110">
        <v>2</v>
      </c>
      <c r="F93" s="111"/>
      <c r="G93" s="112">
        <f t="shared" ref="G93:G155" si="3">+E93*F93</f>
        <v>0</v>
      </c>
    </row>
    <row r="94" spans="2:10" x14ac:dyDescent="0.2">
      <c r="B94" s="113"/>
      <c r="C94" s="108" t="s">
        <v>361</v>
      </c>
      <c r="D94" s="109" t="s">
        <v>46</v>
      </c>
      <c r="E94" s="110">
        <v>3</v>
      </c>
      <c r="F94" s="111"/>
      <c r="G94" s="112">
        <f t="shared" si="3"/>
        <v>0</v>
      </c>
      <c r="J94" s="1"/>
    </row>
    <row r="95" spans="2:10" x14ac:dyDescent="0.2">
      <c r="B95" s="113"/>
      <c r="C95" s="108" t="s">
        <v>362</v>
      </c>
      <c r="D95" s="109" t="s">
        <v>46</v>
      </c>
      <c r="E95" s="110">
        <v>1</v>
      </c>
      <c r="F95" s="111"/>
      <c r="G95" s="112">
        <f t="shared" si="3"/>
        <v>0</v>
      </c>
      <c r="J95" s="1"/>
    </row>
    <row r="96" spans="2:10" x14ac:dyDescent="0.2">
      <c r="B96" s="113"/>
      <c r="C96" s="108" t="s">
        <v>363</v>
      </c>
      <c r="D96" s="109" t="s">
        <v>46</v>
      </c>
      <c r="E96" s="110">
        <v>4</v>
      </c>
      <c r="F96" s="111"/>
      <c r="G96" s="112">
        <f t="shared" si="3"/>
        <v>0</v>
      </c>
      <c r="J96" s="1"/>
    </row>
    <row r="97" spans="2:10" x14ac:dyDescent="0.2">
      <c r="B97" s="113"/>
      <c r="C97" s="108"/>
      <c r="D97" s="109"/>
      <c r="E97" s="110"/>
      <c r="F97" s="115"/>
      <c r="G97" s="112">
        <f t="shared" si="3"/>
        <v>0</v>
      </c>
      <c r="J97" s="1"/>
    </row>
    <row r="98" spans="2:10" x14ac:dyDescent="0.2">
      <c r="B98" s="201" t="s">
        <v>257</v>
      </c>
      <c r="C98" s="138" t="s">
        <v>516</v>
      </c>
      <c r="D98" s="109"/>
      <c r="E98" s="110"/>
      <c r="F98" s="115"/>
      <c r="G98" s="112">
        <f t="shared" si="3"/>
        <v>0</v>
      </c>
      <c r="J98" s="1"/>
    </row>
    <row r="99" spans="2:10" x14ac:dyDescent="0.2">
      <c r="B99" s="113" t="s">
        <v>511</v>
      </c>
      <c r="C99" s="108" t="s">
        <v>364</v>
      </c>
      <c r="D99" s="109"/>
      <c r="E99" s="110"/>
      <c r="F99" s="115"/>
      <c r="G99" s="112">
        <f t="shared" si="3"/>
        <v>0</v>
      </c>
      <c r="J99" s="1"/>
    </row>
    <row r="100" spans="2:10" x14ac:dyDescent="0.2">
      <c r="B100" s="113"/>
      <c r="C100" s="108" t="s">
        <v>365</v>
      </c>
      <c r="D100" s="109"/>
      <c r="E100" s="110"/>
      <c r="F100" s="115"/>
      <c r="G100" s="112">
        <f t="shared" si="3"/>
        <v>0</v>
      </c>
      <c r="J100" s="1"/>
    </row>
    <row r="101" spans="2:10" x14ac:dyDescent="0.2">
      <c r="B101" s="113"/>
      <c r="C101" s="108" t="s">
        <v>366</v>
      </c>
      <c r="D101" s="109" t="s">
        <v>46</v>
      </c>
      <c r="E101" s="110">
        <v>1</v>
      </c>
      <c r="F101" s="111"/>
      <c r="G101" s="112">
        <f t="shared" si="3"/>
        <v>0</v>
      </c>
      <c r="I101" s="10"/>
      <c r="J101" s="1"/>
    </row>
    <row r="102" spans="2:10" x14ac:dyDescent="0.2">
      <c r="B102" s="113"/>
      <c r="C102" s="108"/>
      <c r="D102" s="109"/>
      <c r="E102" s="110"/>
      <c r="F102" s="115"/>
      <c r="G102" s="112">
        <f t="shared" si="3"/>
        <v>0</v>
      </c>
      <c r="I102" s="10"/>
      <c r="J102" s="1"/>
    </row>
    <row r="103" spans="2:10" x14ac:dyDescent="0.2">
      <c r="B103" s="201" t="s">
        <v>367</v>
      </c>
      <c r="C103" s="138" t="s">
        <v>368</v>
      </c>
      <c r="D103" s="109"/>
      <c r="E103" s="110"/>
      <c r="F103" s="115"/>
      <c r="G103" s="112">
        <f t="shared" si="3"/>
        <v>0</v>
      </c>
      <c r="I103" s="10"/>
      <c r="J103" s="1"/>
    </row>
    <row r="104" spans="2:10" x14ac:dyDescent="0.2">
      <c r="B104" s="113"/>
      <c r="C104" s="108" t="s">
        <v>369</v>
      </c>
      <c r="D104" s="109" t="s">
        <v>40</v>
      </c>
      <c r="E104" s="110">
        <v>8</v>
      </c>
      <c r="F104" s="111"/>
      <c r="G104" s="112">
        <f t="shared" si="3"/>
        <v>0</v>
      </c>
      <c r="J104" s="1"/>
    </row>
    <row r="105" spans="2:10" x14ac:dyDescent="0.2">
      <c r="B105" s="113"/>
      <c r="C105" s="108"/>
      <c r="D105" s="109"/>
      <c r="E105" s="110"/>
      <c r="F105" s="115"/>
      <c r="G105" s="112">
        <f t="shared" si="3"/>
        <v>0</v>
      </c>
      <c r="J105" s="1"/>
    </row>
    <row r="106" spans="2:10" ht="17" x14ac:dyDescent="0.2">
      <c r="B106" s="198" t="s">
        <v>217</v>
      </c>
      <c r="C106" s="126" t="s">
        <v>107</v>
      </c>
      <c r="D106" s="109"/>
      <c r="E106" s="110"/>
      <c r="F106" s="115"/>
      <c r="G106" s="112">
        <f t="shared" si="3"/>
        <v>0</v>
      </c>
    </row>
    <row r="107" spans="2:10" ht="42" x14ac:dyDescent="0.2">
      <c r="B107" s="113"/>
      <c r="C107" s="108" t="s">
        <v>370</v>
      </c>
      <c r="D107" s="109"/>
      <c r="E107" s="110"/>
      <c r="F107" s="115"/>
      <c r="G107" s="112">
        <f t="shared" si="3"/>
        <v>0</v>
      </c>
    </row>
    <row r="108" spans="2:10" x14ac:dyDescent="0.2">
      <c r="B108" s="113" t="s">
        <v>55</v>
      </c>
      <c r="C108" s="138" t="s">
        <v>371</v>
      </c>
      <c r="D108" s="109"/>
      <c r="E108" s="110"/>
      <c r="F108" s="115"/>
      <c r="G108" s="112">
        <f t="shared" si="3"/>
        <v>0</v>
      </c>
      <c r="I108" s="29"/>
    </row>
    <row r="109" spans="2:10" x14ac:dyDescent="0.2">
      <c r="B109" s="113"/>
      <c r="C109" s="108" t="s">
        <v>372</v>
      </c>
      <c r="D109" s="109" t="s">
        <v>46</v>
      </c>
      <c r="E109" s="110">
        <v>5</v>
      </c>
      <c r="F109" s="111"/>
      <c r="G109" s="112">
        <f t="shared" si="3"/>
        <v>0</v>
      </c>
    </row>
    <row r="110" spans="2:10" x14ac:dyDescent="0.2">
      <c r="B110" s="113"/>
      <c r="C110" s="108"/>
      <c r="D110" s="109"/>
      <c r="E110" s="110"/>
      <c r="F110" s="115"/>
      <c r="G110" s="112">
        <f t="shared" si="3"/>
        <v>0</v>
      </c>
    </row>
    <row r="111" spans="2:10" ht="17" x14ac:dyDescent="0.2">
      <c r="B111" s="198" t="s">
        <v>373</v>
      </c>
      <c r="C111" s="126" t="s">
        <v>374</v>
      </c>
      <c r="D111" s="109"/>
      <c r="E111" s="110"/>
      <c r="F111" s="115"/>
      <c r="G111" s="112">
        <f t="shared" si="3"/>
        <v>0</v>
      </c>
    </row>
    <row r="112" spans="2:10" ht="42" x14ac:dyDescent="0.2">
      <c r="B112" s="113"/>
      <c r="C112" s="108" t="s">
        <v>194</v>
      </c>
      <c r="D112" s="109"/>
      <c r="E112" s="110"/>
      <c r="F112" s="115"/>
      <c r="G112" s="112">
        <f t="shared" si="3"/>
        <v>0</v>
      </c>
    </row>
    <row r="113" spans="2:7" x14ac:dyDescent="0.2">
      <c r="B113" s="201" t="s">
        <v>375</v>
      </c>
      <c r="C113" s="138" t="s">
        <v>376</v>
      </c>
      <c r="D113" s="109"/>
      <c r="E113" s="110"/>
      <c r="F113" s="115"/>
      <c r="G113" s="112">
        <f t="shared" si="3"/>
        <v>0</v>
      </c>
    </row>
    <row r="114" spans="2:7" x14ac:dyDescent="0.2">
      <c r="B114" s="113"/>
      <c r="C114" s="108" t="s">
        <v>377</v>
      </c>
      <c r="D114" s="109" t="s">
        <v>46</v>
      </c>
      <c r="E114" s="110">
        <v>5</v>
      </c>
      <c r="F114" s="111"/>
      <c r="G114" s="112">
        <f t="shared" si="3"/>
        <v>0</v>
      </c>
    </row>
    <row r="115" spans="2:7" x14ac:dyDescent="0.2">
      <c r="B115" s="113"/>
      <c r="C115" s="108"/>
      <c r="D115" s="109"/>
      <c r="E115" s="110"/>
      <c r="F115" s="115"/>
      <c r="G115" s="112">
        <f t="shared" si="3"/>
        <v>0</v>
      </c>
    </row>
    <row r="116" spans="2:7" ht="17" x14ac:dyDescent="0.2">
      <c r="B116" s="198" t="s">
        <v>373</v>
      </c>
      <c r="C116" s="126" t="s">
        <v>379</v>
      </c>
      <c r="D116" s="109"/>
      <c r="E116" s="110"/>
      <c r="F116" s="115"/>
      <c r="G116" s="112">
        <f t="shared" si="3"/>
        <v>0</v>
      </c>
    </row>
    <row r="117" spans="2:7" x14ac:dyDescent="0.2">
      <c r="B117" s="201" t="s">
        <v>375</v>
      </c>
      <c r="C117" s="138" t="s">
        <v>454</v>
      </c>
      <c r="D117" s="109"/>
      <c r="E117" s="110"/>
      <c r="F117" s="115"/>
      <c r="G117" s="112">
        <f t="shared" si="3"/>
        <v>0</v>
      </c>
    </row>
    <row r="118" spans="2:7" x14ac:dyDescent="0.2">
      <c r="B118" s="113" t="s">
        <v>458</v>
      </c>
      <c r="C118" s="108" t="s">
        <v>393</v>
      </c>
      <c r="D118" s="109"/>
      <c r="E118" s="110"/>
      <c r="F118" s="115"/>
      <c r="G118" s="112">
        <f t="shared" si="3"/>
        <v>0</v>
      </c>
    </row>
    <row r="119" spans="2:7" x14ac:dyDescent="0.2">
      <c r="B119" s="113"/>
      <c r="C119" s="108" t="s">
        <v>394</v>
      </c>
      <c r="D119" s="109" t="s">
        <v>46</v>
      </c>
      <c r="E119" s="110">
        <v>2</v>
      </c>
      <c r="F119" s="111"/>
      <c r="G119" s="112">
        <f t="shared" si="3"/>
        <v>0</v>
      </c>
    </row>
    <row r="120" spans="2:7" x14ac:dyDescent="0.2">
      <c r="B120" s="113"/>
      <c r="C120" s="108"/>
      <c r="D120" s="109"/>
      <c r="E120" s="110"/>
      <c r="F120" s="115"/>
      <c r="G120" s="112">
        <f t="shared" si="3"/>
        <v>0</v>
      </c>
    </row>
    <row r="121" spans="2:7" x14ac:dyDescent="0.2">
      <c r="B121" s="201" t="s">
        <v>482</v>
      </c>
      <c r="C121" s="138" t="s">
        <v>381</v>
      </c>
      <c r="D121" s="109"/>
      <c r="E121" s="110"/>
      <c r="F121" s="115"/>
      <c r="G121" s="112">
        <f t="shared" si="3"/>
        <v>0</v>
      </c>
    </row>
    <row r="122" spans="2:7" x14ac:dyDescent="0.2">
      <c r="B122" s="113" t="s">
        <v>483</v>
      </c>
      <c r="C122" s="108" t="s">
        <v>385</v>
      </c>
      <c r="D122" s="109"/>
      <c r="E122" s="110"/>
      <c r="F122" s="115"/>
      <c r="G122" s="112">
        <f t="shared" si="3"/>
        <v>0</v>
      </c>
    </row>
    <row r="123" spans="2:7" x14ac:dyDescent="0.2">
      <c r="B123" s="113"/>
      <c r="C123" s="108" t="s">
        <v>386</v>
      </c>
      <c r="D123" s="109" t="s">
        <v>46</v>
      </c>
      <c r="E123" s="110">
        <v>8</v>
      </c>
      <c r="F123" s="111"/>
      <c r="G123" s="112">
        <f t="shared" si="3"/>
        <v>0</v>
      </c>
    </row>
    <row r="124" spans="2:7" x14ac:dyDescent="0.2">
      <c r="B124" s="113"/>
      <c r="C124" s="108" t="s">
        <v>387</v>
      </c>
      <c r="D124" s="109" t="s">
        <v>46</v>
      </c>
      <c r="E124" s="110">
        <v>2</v>
      </c>
      <c r="F124" s="111"/>
      <c r="G124" s="112">
        <f t="shared" si="3"/>
        <v>0</v>
      </c>
    </row>
    <row r="125" spans="2:7" x14ac:dyDescent="0.2">
      <c r="B125" s="113"/>
      <c r="C125" s="108" t="s">
        <v>388</v>
      </c>
      <c r="D125" s="109" t="s">
        <v>46</v>
      </c>
      <c r="E125" s="110">
        <v>3</v>
      </c>
      <c r="F125" s="111"/>
      <c r="G125" s="112">
        <f t="shared" si="3"/>
        <v>0</v>
      </c>
    </row>
    <row r="126" spans="2:7" x14ac:dyDescent="0.2">
      <c r="B126" s="113"/>
      <c r="C126" s="108" t="s">
        <v>389</v>
      </c>
      <c r="D126" s="109" t="s">
        <v>46</v>
      </c>
      <c r="E126" s="110">
        <v>1</v>
      </c>
      <c r="F126" s="111"/>
      <c r="G126" s="112">
        <f t="shared" si="3"/>
        <v>0</v>
      </c>
    </row>
    <row r="127" spans="2:7" x14ac:dyDescent="0.2">
      <c r="B127" s="113"/>
      <c r="C127" s="108" t="s">
        <v>390</v>
      </c>
      <c r="D127" s="109" t="s">
        <v>46</v>
      </c>
      <c r="E127" s="110">
        <v>4</v>
      </c>
      <c r="F127" s="111"/>
      <c r="G127" s="112">
        <f t="shared" si="3"/>
        <v>0</v>
      </c>
    </row>
    <row r="128" spans="2:7" x14ac:dyDescent="0.2">
      <c r="B128" s="113"/>
      <c r="C128" s="108"/>
      <c r="D128" s="109"/>
      <c r="E128" s="110"/>
      <c r="F128" s="115"/>
      <c r="G128" s="112">
        <f t="shared" si="3"/>
        <v>0</v>
      </c>
    </row>
    <row r="129" spans="2:10" x14ac:dyDescent="0.2">
      <c r="B129" s="113" t="s">
        <v>484</v>
      </c>
      <c r="C129" s="108" t="s">
        <v>383</v>
      </c>
      <c r="D129" s="109"/>
      <c r="E129" s="110"/>
      <c r="F129" s="115"/>
      <c r="G129" s="112">
        <f t="shared" si="3"/>
        <v>0</v>
      </c>
    </row>
    <row r="130" spans="2:10" x14ac:dyDescent="0.2">
      <c r="B130" s="113"/>
      <c r="C130" s="108" t="s">
        <v>384</v>
      </c>
      <c r="D130" s="109" t="s">
        <v>46</v>
      </c>
      <c r="E130" s="110">
        <v>1</v>
      </c>
      <c r="F130" s="111"/>
      <c r="G130" s="112">
        <f t="shared" si="3"/>
        <v>0</v>
      </c>
    </row>
    <row r="131" spans="2:10" x14ac:dyDescent="0.2">
      <c r="B131" s="113"/>
      <c r="C131" s="108"/>
      <c r="D131" s="109"/>
      <c r="E131" s="110"/>
      <c r="F131" s="115"/>
      <c r="G131" s="112">
        <f t="shared" si="3"/>
        <v>0</v>
      </c>
    </row>
    <row r="132" spans="2:10" x14ac:dyDescent="0.2">
      <c r="B132" s="201" t="s">
        <v>517</v>
      </c>
      <c r="C132" s="138" t="s">
        <v>395</v>
      </c>
      <c r="D132" s="109"/>
      <c r="E132" s="110"/>
      <c r="F132" s="115"/>
      <c r="G132" s="112">
        <f t="shared" si="3"/>
        <v>0</v>
      </c>
    </row>
    <row r="133" spans="2:10" ht="30" x14ac:dyDescent="0.2">
      <c r="B133" s="113"/>
      <c r="C133" s="265" t="s">
        <v>396</v>
      </c>
      <c r="D133" s="109" t="s">
        <v>40</v>
      </c>
      <c r="E133" s="110">
        <v>25</v>
      </c>
      <c r="F133" s="111"/>
      <c r="G133" s="112">
        <f t="shared" si="3"/>
        <v>0</v>
      </c>
    </row>
    <row r="134" spans="2:10" x14ac:dyDescent="0.2">
      <c r="B134" s="113"/>
      <c r="C134" s="108"/>
      <c r="D134" s="109"/>
      <c r="E134" s="110"/>
      <c r="F134" s="115"/>
      <c r="G134" s="112">
        <f t="shared" si="3"/>
        <v>0</v>
      </c>
    </row>
    <row r="135" spans="2:10" ht="17" x14ac:dyDescent="0.2">
      <c r="B135" s="198" t="s">
        <v>378</v>
      </c>
      <c r="C135" s="126" t="s">
        <v>56</v>
      </c>
      <c r="D135" s="109"/>
      <c r="E135" s="110"/>
      <c r="F135" s="115"/>
      <c r="G135" s="112">
        <f t="shared" si="3"/>
        <v>0</v>
      </c>
    </row>
    <row r="136" spans="2:10" x14ac:dyDescent="0.2">
      <c r="B136" s="201" t="s">
        <v>380</v>
      </c>
      <c r="C136" s="138" t="s">
        <v>57</v>
      </c>
      <c r="D136" s="109"/>
      <c r="E136" s="110"/>
      <c r="F136" s="115"/>
      <c r="G136" s="112">
        <f t="shared" si="3"/>
        <v>0</v>
      </c>
    </row>
    <row r="137" spans="2:10" ht="28" x14ac:dyDescent="0.2">
      <c r="B137" s="113" t="s">
        <v>382</v>
      </c>
      <c r="C137" s="114" t="s">
        <v>195</v>
      </c>
      <c r="D137" s="55"/>
      <c r="E137" s="110"/>
      <c r="F137" s="115"/>
      <c r="G137" s="112">
        <f t="shared" si="3"/>
        <v>0</v>
      </c>
    </row>
    <row r="138" spans="2:10" ht="42" x14ac:dyDescent="0.2">
      <c r="B138" s="113"/>
      <c r="C138" s="108" t="s">
        <v>58</v>
      </c>
      <c r="D138" s="109" t="s">
        <v>28</v>
      </c>
      <c r="E138" s="128">
        <v>370</v>
      </c>
      <c r="F138" s="111"/>
      <c r="G138" s="112">
        <f t="shared" si="3"/>
        <v>0</v>
      </c>
      <c r="J138" s="1"/>
    </row>
    <row r="139" spans="2:10" x14ac:dyDescent="0.2">
      <c r="B139" s="113"/>
      <c r="C139" s="108"/>
      <c r="D139" s="109"/>
      <c r="E139" s="128"/>
      <c r="F139" s="115"/>
      <c r="G139" s="112">
        <f t="shared" si="3"/>
        <v>0</v>
      </c>
    </row>
    <row r="140" spans="2:10" ht="28" x14ac:dyDescent="0.2">
      <c r="B140" s="113" t="s">
        <v>490</v>
      </c>
      <c r="C140" s="114" t="s">
        <v>236</v>
      </c>
      <c r="D140" s="109"/>
      <c r="E140" s="128"/>
      <c r="F140" s="115"/>
      <c r="G140" s="112">
        <f t="shared" si="3"/>
        <v>0</v>
      </c>
    </row>
    <row r="141" spans="2:10" ht="28" x14ac:dyDescent="0.2">
      <c r="B141" s="113"/>
      <c r="C141" s="114" t="s">
        <v>60</v>
      </c>
      <c r="D141" s="109" t="s">
        <v>28</v>
      </c>
      <c r="E141" s="128">
        <f>E80</f>
        <v>110</v>
      </c>
      <c r="F141" s="111"/>
      <c r="G141" s="112">
        <f t="shared" si="3"/>
        <v>0</v>
      </c>
      <c r="I141" s="10"/>
    </row>
    <row r="142" spans="2:10" x14ac:dyDescent="0.2">
      <c r="B142" s="113"/>
      <c r="C142" s="114"/>
      <c r="D142" s="109"/>
      <c r="E142" s="128"/>
      <c r="F142" s="115"/>
      <c r="G142" s="112">
        <f t="shared" si="3"/>
        <v>0</v>
      </c>
      <c r="I142" s="10"/>
    </row>
    <row r="143" spans="2:10" ht="28" x14ac:dyDescent="0.2">
      <c r="B143" s="113" t="s">
        <v>397</v>
      </c>
      <c r="C143" s="114" t="s">
        <v>238</v>
      </c>
      <c r="D143" s="157"/>
      <c r="E143" s="128"/>
      <c r="F143" s="115"/>
      <c r="G143" s="112">
        <f t="shared" si="3"/>
        <v>0</v>
      </c>
      <c r="I143" s="10"/>
    </row>
    <row r="144" spans="2:10" ht="56" x14ac:dyDescent="0.2">
      <c r="B144" s="113"/>
      <c r="C144" s="114" t="s">
        <v>237</v>
      </c>
      <c r="D144" s="157" t="s">
        <v>28</v>
      </c>
      <c r="E144" s="128">
        <v>35</v>
      </c>
      <c r="F144" s="111"/>
      <c r="G144" s="112">
        <f t="shared" si="3"/>
        <v>0</v>
      </c>
      <c r="I144" s="10"/>
    </row>
    <row r="145" spans="2:12" x14ac:dyDescent="0.2">
      <c r="B145" s="113"/>
      <c r="C145" s="114"/>
      <c r="D145" s="109"/>
      <c r="E145" s="128"/>
      <c r="F145" s="115"/>
      <c r="G145" s="112">
        <f t="shared" si="3"/>
        <v>0</v>
      </c>
      <c r="I145" s="10"/>
    </row>
    <row r="146" spans="2:12" ht="28" x14ac:dyDescent="0.2">
      <c r="B146" s="113" t="s">
        <v>400</v>
      </c>
      <c r="C146" s="114" t="s">
        <v>398</v>
      </c>
      <c r="D146" s="109"/>
      <c r="E146" s="128"/>
      <c r="F146" s="115"/>
      <c r="G146" s="112">
        <f t="shared" si="3"/>
        <v>0</v>
      </c>
      <c r="I146" s="10"/>
    </row>
    <row r="147" spans="2:12" ht="42" x14ac:dyDescent="0.2">
      <c r="B147" s="113"/>
      <c r="C147" s="114" t="s">
        <v>399</v>
      </c>
      <c r="D147" s="109" t="s">
        <v>28</v>
      </c>
      <c r="E147" s="128">
        <v>105</v>
      </c>
      <c r="F147" s="111"/>
      <c r="G147" s="112">
        <f t="shared" si="3"/>
        <v>0</v>
      </c>
      <c r="I147" s="10"/>
    </row>
    <row r="148" spans="2:12" x14ac:dyDescent="0.2">
      <c r="B148" s="113"/>
      <c r="C148" s="114"/>
      <c r="D148" s="109"/>
      <c r="E148" s="128"/>
      <c r="F148" s="115"/>
      <c r="G148" s="112">
        <f t="shared" si="3"/>
        <v>0</v>
      </c>
      <c r="I148" s="10"/>
    </row>
    <row r="149" spans="2:12" x14ac:dyDescent="0.2">
      <c r="B149" s="201" t="s">
        <v>391</v>
      </c>
      <c r="C149" s="138" t="s">
        <v>59</v>
      </c>
      <c r="D149" s="109"/>
      <c r="E149" s="110"/>
      <c r="F149" s="115"/>
      <c r="G149" s="112">
        <f t="shared" si="3"/>
        <v>0</v>
      </c>
      <c r="J149" s="28"/>
      <c r="K149" s="23"/>
    </row>
    <row r="150" spans="2:12" ht="42" x14ac:dyDescent="0.2">
      <c r="B150" s="113" t="s">
        <v>392</v>
      </c>
      <c r="C150" s="108" t="s">
        <v>108</v>
      </c>
      <c r="D150" s="109"/>
      <c r="E150" s="110"/>
      <c r="F150" s="115"/>
      <c r="G150" s="112">
        <f t="shared" si="3"/>
        <v>0</v>
      </c>
      <c r="K150" s="20"/>
    </row>
    <row r="151" spans="2:12" ht="28" x14ac:dyDescent="0.2">
      <c r="B151" s="113"/>
      <c r="C151" s="108" t="s">
        <v>60</v>
      </c>
      <c r="D151" s="109" t="s">
        <v>28</v>
      </c>
      <c r="E151" s="128">
        <v>286</v>
      </c>
      <c r="F151" s="111"/>
      <c r="G151" s="112">
        <f t="shared" si="3"/>
        <v>0</v>
      </c>
      <c r="I151" s="45"/>
      <c r="J151" s="1"/>
      <c r="K151" s="45"/>
      <c r="L151" s="45"/>
    </row>
    <row r="152" spans="2:12" x14ac:dyDescent="0.2">
      <c r="B152" s="113"/>
      <c r="C152" s="108"/>
      <c r="D152" s="109"/>
      <c r="E152" s="110"/>
      <c r="F152" s="115"/>
      <c r="G152" s="112">
        <f t="shared" si="3"/>
        <v>0</v>
      </c>
      <c r="I152" s="9"/>
    </row>
    <row r="153" spans="2:12" x14ac:dyDescent="0.2">
      <c r="B153" s="113" t="s">
        <v>462</v>
      </c>
      <c r="C153" s="108" t="s">
        <v>401</v>
      </c>
      <c r="D153" s="109"/>
      <c r="E153" s="110"/>
      <c r="F153" s="115"/>
      <c r="G153" s="112">
        <f t="shared" si="3"/>
        <v>0</v>
      </c>
      <c r="K153" s="18"/>
    </row>
    <row r="154" spans="2:12" ht="42" x14ac:dyDescent="0.2">
      <c r="B154" s="113"/>
      <c r="C154" s="108" t="s">
        <v>402</v>
      </c>
      <c r="D154" s="109" t="s">
        <v>28</v>
      </c>
      <c r="E154" s="110">
        <v>56</v>
      </c>
      <c r="F154" s="111"/>
      <c r="G154" s="112">
        <f t="shared" si="3"/>
        <v>0</v>
      </c>
      <c r="J154" s="14"/>
      <c r="K154" s="48"/>
    </row>
    <row r="155" spans="2:12" ht="17" thickBot="1" x14ac:dyDescent="0.25">
      <c r="B155" s="113"/>
      <c r="C155" s="108"/>
      <c r="D155" s="109"/>
      <c r="E155" s="110"/>
      <c r="F155" s="115"/>
      <c r="G155" s="112">
        <f t="shared" si="3"/>
        <v>0</v>
      </c>
      <c r="K155" s="48"/>
    </row>
    <row r="156" spans="2:12" s="7" customFormat="1" ht="19" thickBot="1" x14ac:dyDescent="0.25">
      <c r="B156" s="311"/>
      <c r="C156" s="312" t="s">
        <v>61</v>
      </c>
      <c r="D156" s="312"/>
      <c r="E156" s="312"/>
      <c r="F156" s="313"/>
      <c r="G156" s="123">
        <f>SUM(G92:G155)</f>
        <v>0</v>
      </c>
      <c r="J156" s="8"/>
      <c r="K156" s="40"/>
    </row>
    <row r="157" spans="2:12" ht="17" thickBot="1" x14ac:dyDescent="0.25"/>
    <row r="158" spans="2:12" ht="17" customHeight="1" thickBot="1" x14ac:dyDescent="0.25">
      <c r="B158" s="143" t="s">
        <v>62</v>
      </c>
      <c r="C158" s="314" t="s">
        <v>63</v>
      </c>
      <c r="D158" s="315"/>
      <c r="E158" s="315"/>
      <c r="F158" s="315"/>
      <c r="G158" s="316">
        <f>ROUND(E158*F158,0)</f>
        <v>0</v>
      </c>
      <c r="K158" s="22"/>
    </row>
    <row r="159" spans="2:12" x14ac:dyDescent="0.2">
      <c r="B159" s="206"/>
      <c r="C159" s="207"/>
      <c r="D159" s="208"/>
      <c r="E159" s="209"/>
      <c r="F159" s="210"/>
      <c r="G159" s="211"/>
      <c r="K159" s="22"/>
    </row>
    <row r="160" spans="2:12" x14ac:dyDescent="0.2">
      <c r="B160" s="219" t="s">
        <v>64</v>
      </c>
      <c r="C160" s="220" t="s">
        <v>68</v>
      </c>
      <c r="D160" s="221"/>
      <c r="E160" s="222"/>
      <c r="F160" s="223"/>
      <c r="G160" s="224"/>
      <c r="K160" s="22"/>
    </row>
    <row r="161" spans="2:11" x14ac:dyDescent="0.2">
      <c r="B161" s="142" t="s">
        <v>492</v>
      </c>
      <c r="C161" s="142" t="s">
        <v>493</v>
      </c>
      <c r="D161" s="109"/>
      <c r="E161" s="110"/>
      <c r="F161" s="115"/>
      <c r="G161" s="112"/>
      <c r="K161" s="22"/>
    </row>
    <row r="162" spans="2:11" x14ac:dyDescent="0.2">
      <c r="B162" s="201" t="s">
        <v>494</v>
      </c>
      <c r="C162" s="117" t="s">
        <v>111</v>
      </c>
      <c r="D162" s="109"/>
      <c r="E162" s="167"/>
      <c r="F162" s="115"/>
      <c r="G162" s="112"/>
    </row>
    <row r="163" spans="2:11" ht="28" x14ac:dyDescent="0.2">
      <c r="B163" s="212"/>
      <c r="C163" s="114" t="s">
        <v>112</v>
      </c>
      <c r="D163" s="109"/>
      <c r="E163" s="167"/>
      <c r="F163" s="115"/>
      <c r="G163" s="112"/>
    </row>
    <row r="164" spans="2:11" x14ac:dyDescent="0.2">
      <c r="B164" s="212"/>
      <c r="C164" s="168" t="s">
        <v>110</v>
      </c>
      <c r="D164" s="109" t="s">
        <v>40</v>
      </c>
      <c r="E164" s="110">
        <v>20</v>
      </c>
      <c r="F164" s="111"/>
      <c r="G164" s="112">
        <f>+E164*F164</f>
        <v>0</v>
      </c>
    </row>
    <row r="165" spans="2:11" x14ac:dyDescent="0.2">
      <c r="B165" s="212"/>
      <c r="C165" s="168" t="s">
        <v>109</v>
      </c>
      <c r="D165" s="109" t="s">
        <v>40</v>
      </c>
      <c r="E165" s="110">
        <v>18</v>
      </c>
      <c r="F165" s="111"/>
      <c r="G165" s="112">
        <f t="shared" ref="G165:G228" si="4">+E165*F165</f>
        <v>0</v>
      </c>
    </row>
    <row r="166" spans="2:11" x14ac:dyDescent="0.2">
      <c r="B166" s="113"/>
      <c r="C166" s="114"/>
      <c r="D166" s="109"/>
      <c r="E166" s="110"/>
      <c r="F166" s="115"/>
      <c r="G166" s="112">
        <f t="shared" si="4"/>
        <v>0</v>
      </c>
    </row>
    <row r="167" spans="2:11" x14ac:dyDescent="0.2">
      <c r="B167" s="135" t="s">
        <v>65</v>
      </c>
      <c r="C167" s="135" t="s">
        <v>254</v>
      </c>
      <c r="D167" s="109"/>
      <c r="E167" s="110"/>
      <c r="F167" s="115"/>
      <c r="G167" s="112">
        <f t="shared" si="4"/>
        <v>0</v>
      </c>
    </row>
    <row r="168" spans="2:11" ht="84" x14ac:dyDescent="0.2">
      <c r="B168" s="113" t="s">
        <v>113</v>
      </c>
      <c r="C168" s="114" t="s">
        <v>595</v>
      </c>
      <c r="D168" s="109" t="s">
        <v>27</v>
      </c>
      <c r="E168" s="110">
        <v>1</v>
      </c>
      <c r="F168" s="111"/>
      <c r="G168" s="112">
        <f t="shared" si="4"/>
        <v>0</v>
      </c>
    </row>
    <row r="169" spans="2:11" x14ac:dyDescent="0.2">
      <c r="B169" s="212"/>
      <c r="C169" s="168" t="s">
        <v>114</v>
      </c>
      <c r="D169" s="109" t="s">
        <v>40</v>
      </c>
      <c r="E169" s="110">
        <v>12</v>
      </c>
      <c r="F169" s="111"/>
      <c r="G169" s="112">
        <f t="shared" si="4"/>
        <v>0</v>
      </c>
    </row>
    <row r="170" spans="2:11" x14ac:dyDescent="0.2">
      <c r="B170" s="212"/>
      <c r="C170" s="168" t="s">
        <v>115</v>
      </c>
      <c r="D170" s="109" t="s">
        <v>40</v>
      </c>
      <c r="E170" s="110">
        <v>16</v>
      </c>
      <c r="F170" s="111"/>
      <c r="G170" s="112">
        <f t="shared" si="4"/>
        <v>0</v>
      </c>
    </row>
    <row r="171" spans="2:11" x14ac:dyDescent="0.2">
      <c r="B171" s="212"/>
      <c r="C171" s="168" t="s">
        <v>284</v>
      </c>
      <c r="D171" s="109" t="s">
        <v>40</v>
      </c>
      <c r="E171" s="110">
        <v>20</v>
      </c>
      <c r="F171" s="111"/>
      <c r="G171" s="112">
        <f t="shared" si="4"/>
        <v>0</v>
      </c>
      <c r="K171" s="20"/>
    </row>
    <row r="172" spans="2:11" x14ac:dyDescent="0.2">
      <c r="B172" s="113"/>
      <c r="C172" s="114"/>
      <c r="D172" s="109"/>
      <c r="E172" s="110"/>
      <c r="F172" s="115"/>
      <c r="G172" s="112">
        <f t="shared" si="4"/>
        <v>0</v>
      </c>
    </row>
    <row r="173" spans="2:11" x14ac:dyDescent="0.2">
      <c r="B173" s="113" t="s">
        <v>116</v>
      </c>
      <c r="C173" s="114" t="s">
        <v>117</v>
      </c>
      <c r="D173" s="109"/>
      <c r="E173" s="110"/>
      <c r="F173" s="115"/>
      <c r="G173" s="112">
        <f t="shared" si="4"/>
        <v>0</v>
      </c>
    </row>
    <row r="174" spans="2:11" x14ac:dyDescent="0.2">
      <c r="B174" s="212"/>
      <c r="C174" s="169" t="s">
        <v>118</v>
      </c>
      <c r="D174" s="109" t="s">
        <v>40</v>
      </c>
      <c r="E174" s="110">
        <v>75</v>
      </c>
      <c r="F174" s="111"/>
      <c r="G174" s="112">
        <f t="shared" si="4"/>
        <v>0</v>
      </c>
    </row>
    <row r="175" spans="2:11" x14ac:dyDescent="0.2">
      <c r="B175" s="113"/>
      <c r="C175" s="108"/>
      <c r="D175" s="109"/>
      <c r="E175" s="110"/>
      <c r="F175" s="115"/>
      <c r="G175" s="112">
        <f t="shared" si="4"/>
        <v>0</v>
      </c>
    </row>
    <row r="176" spans="2:11" x14ac:dyDescent="0.2">
      <c r="B176" s="135" t="s">
        <v>138</v>
      </c>
      <c r="C176" s="135" t="s">
        <v>69</v>
      </c>
      <c r="D176" s="109"/>
      <c r="E176" s="110"/>
      <c r="F176" s="115"/>
      <c r="G176" s="112">
        <f t="shared" si="4"/>
        <v>0</v>
      </c>
    </row>
    <row r="177" spans="2:7" ht="28" x14ac:dyDescent="0.2">
      <c r="B177" s="201" t="s">
        <v>139</v>
      </c>
      <c r="C177" s="130" t="s">
        <v>253</v>
      </c>
      <c r="D177" s="109"/>
      <c r="E177" s="110"/>
      <c r="F177" s="115"/>
      <c r="G177" s="112">
        <f t="shared" si="4"/>
        <v>0</v>
      </c>
    </row>
    <row r="178" spans="2:7" ht="112" x14ac:dyDescent="0.2">
      <c r="B178" s="113"/>
      <c r="C178" s="108" t="s">
        <v>592</v>
      </c>
      <c r="D178" s="109" t="s">
        <v>46</v>
      </c>
      <c r="E178" s="110">
        <v>4</v>
      </c>
      <c r="F178" s="111"/>
      <c r="G178" s="112">
        <f t="shared" si="4"/>
        <v>0</v>
      </c>
    </row>
    <row r="179" spans="2:7" x14ac:dyDescent="0.2">
      <c r="B179" s="113"/>
      <c r="C179" s="108"/>
      <c r="D179" s="109"/>
      <c r="E179" s="110"/>
      <c r="F179" s="115"/>
      <c r="G179" s="112">
        <f t="shared" si="4"/>
        <v>0</v>
      </c>
    </row>
    <row r="180" spans="2:7" ht="28" x14ac:dyDescent="0.2">
      <c r="B180" s="201" t="s">
        <v>140</v>
      </c>
      <c r="C180" s="138" t="s">
        <v>242</v>
      </c>
      <c r="D180" s="109"/>
      <c r="E180" s="110"/>
      <c r="F180" s="115"/>
      <c r="G180" s="112">
        <f t="shared" si="4"/>
        <v>0</v>
      </c>
    </row>
    <row r="181" spans="2:7" ht="140" x14ac:dyDescent="0.2">
      <c r="B181" s="113" t="s">
        <v>141</v>
      </c>
      <c r="C181" s="108" t="s">
        <v>591</v>
      </c>
      <c r="D181" s="109" t="s">
        <v>46</v>
      </c>
      <c r="E181" s="110">
        <v>4</v>
      </c>
      <c r="F181" s="111"/>
      <c r="G181" s="112">
        <f t="shared" si="4"/>
        <v>0</v>
      </c>
    </row>
    <row r="182" spans="2:7" x14ac:dyDescent="0.2">
      <c r="B182" s="113"/>
      <c r="C182" s="108"/>
      <c r="D182" s="109"/>
      <c r="E182" s="110"/>
      <c r="F182" s="115"/>
      <c r="G182" s="112">
        <f t="shared" si="4"/>
        <v>0</v>
      </c>
    </row>
    <row r="183" spans="2:7" ht="42" x14ac:dyDescent="0.2">
      <c r="B183" s="201" t="s">
        <v>496</v>
      </c>
      <c r="C183" s="117" t="s">
        <v>119</v>
      </c>
      <c r="D183" s="109"/>
      <c r="E183" s="110"/>
      <c r="F183" s="115"/>
      <c r="G183" s="112">
        <f t="shared" si="4"/>
        <v>0</v>
      </c>
    </row>
    <row r="184" spans="2:7" x14ac:dyDescent="0.2">
      <c r="B184" s="113"/>
      <c r="C184" s="114" t="s">
        <v>240</v>
      </c>
      <c r="D184" s="109" t="s">
        <v>46</v>
      </c>
      <c r="E184" s="110">
        <v>1</v>
      </c>
      <c r="F184" s="111"/>
      <c r="G184" s="112">
        <f t="shared" si="4"/>
        <v>0</v>
      </c>
    </row>
    <row r="185" spans="2:7" x14ac:dyDescent="0.2">
      <c r="B185" s="113"/>
      <c r="C185" s="114"/>
      <c r="D185" s="109"/>
      <c r="E185" s="110"/>
      <c r="F185" s="115"/>
      <c r="G185" s="112">
        <f t="shared" si="4"/>
        <v>0</v>
      </c>
    </row>
    <row r="186" spans="2:7" x14ac:dyDescent="0.2">
      <c r="B186" s="201" t="s">
        <v>239</v>
      </c>
      <c r="C186" s="117" t="s">
        <v>404</v>
      </c>
      <c r="D186" s="109"/>
      <c r="E186" s="110"/>
      <c r="F186" s="115"/>
      <c r="G186" s="112">
        <f t="shared" si="4"/>
        <v>0</v>
      </c>
    </row>
    <row r="187" spans="2:7" ht="56" x14ac:dyDescent="0.2">
      <c r="B187" s="113"/>
      <c r="C187" s="114" t="s">
        <v>405</v>
      </c>
      <c r="D187" s="109" t="s">
        <v>46</v>
      </c>
      <c r="E187" s="110">
        <v>4</v>
      </c>
      <c r="F187" s="111"/>
      <c r="G187" s="112">
        <f t="shared" si="4"/>
        <v>0</v>
      </c>
    </row>
    <row r="188" spans="2:7" x14ac:dyDescent="0.2">
      <c r="B188" s="113"/>
      <c r="C188" s="114"/>
      <c r="D188" s="109"/>
      <c r="E188" s="110"/>
      <c r="F188" s="115"/>
      <c r="G188" s="112">
        <f t="shared" si="4"/>
        <v>0</v>
      </c>
    </row>
    <row r="189" spans="2:7" x14ac:dyDescent="0.2">
      <c r="B189" s="201" t="s">
        <v>403</v>
      </c>
      <c r="C189" s="117" t="s">
        <v>241</v>
      </c>
      <c r="D189" s="109"/>
      <c r="E189" s="110"/>
      <c r="F189" s="115"/>
      <c r="G189" s="112">
        <f t="shared" si="4"/>
        <v>0</v>
      </c>
    </row>
    <row r="190" spans="2:7" x14ac:dyDescent="0.2">
      <c r="B190" s="201" t="s">
        <v>497</v>
      </c>
      <c r="C190" s="117" t="s">
        <v>120</v>
      </c>
      <c r="D190" s="109"/>
      <c r="E190" s="110"/>
      <c r="F190" s="115"/>
      <c r="G190" s="112">
        <f t="shared" si="4"/>
        <v>0</v>
      </c>
    </row>
    <row r="191" spans="2:7" x14ac:dyDescent="0.2">
      <c r="B191" s="113"/>
      <c r="C191" s="114" t="s">
        <v>121</v>
      </c>
      <c r="D191" s="109" t="s">
        <v>46</v>
      </c>
      <c r="E191" s="110">
        <v>1</v>
      </c>
      <c r="F191" s="111"/>
      <c r="G191" s="112">
        <f t="shared" si="4"/>
        <v>0</v>
      </c>
    </row>
    <row r="192" spans="2:7" x14ac:dyDescent="0.2">
      <c r="B192" s="113"/>
      <c r="C192" s="114"/>
      <c r="D192" s="109"/>
      <c r="E192" s="110"/>
      <c r="F192" s="115"/>
      <c r="G192" s="112">
        <f t="shared" si="4"/>
        <v>0</v>
      </c>
    </row>
    <row r="193" spans="2:7" x14ac:dyDescent="0.2">
      <c r="B193" s="201" t="s">
        <v>518</v>
      </c>
      <c r="C193" s="117" t="s">
        <v>406</v>
      </c>
      <c r="D193" s="109"/>
      <c r="E193" s="110"/>
      <c r="F193" s="115"/>
      <c r="G193" s="112">
        <f t="shared" si="4"/>
        <v>0</v>
      </c>
    </row>
    <row r="194" spans="2:7" ht="42" x14ac:dyDescent="0.2">
      <c r="B194" s="113"/>
      <c r="C194" s="114" t="s">
        <v>407</v>
      </c>
      <c r="D194" s="109" t="s">
        <v>46</v>
      </c>
      <c r="E194" s="110">
        <v>4</v>
      </c>
      <c r="F194" s="111"/>
      <c r="G194" s="112">
        <f t="shared" si="4"/>
        <v>0</v>
      </c>
    </row>
    <row r="195" spans="2:7" x14ac:dyDescent="0.2">
      <c r="B195" s="113"/>
      <c r="C195" s="114"/>
      <c r="D195" s="109"/>
      <c r="E195" s="110"/>
      <c r="F195" s="115"/>
      <c r="G195" s="112">
        <f t="shared" si="4"/>
        <v>0</v>
      </c>
    </row>
    <row r="196" spans="2:7" x14ac:dyDescent="0.2">
      <c r="B196" s="142" t="s">
        <v>142</v>
      </c>
      <c r="C196" s="135" t="s">
        <v>122</v>
      </c>
      <c r="D196" s="109"/>
      <c r="E196" s="110"/>
      <c r="F196" s="115"/>
      <c r="G196" s="112">
        <f t="shared" si="4"/>
        <v>0</v>
      </c>
    </row>
    <row r="197" spans="2:7" x14ac:dyDescent="0.2">
      <c r="B197" s="113" t="s">
        <v>143</v>
      </c>
      <c r="C197" s="114" t="s">
        <v>123</v>
      </c>
      <c r="D197" s="109" t="s">
        <v>46</v>
      </c>
      <c r="E197" s="110">
        <v>4</v>
      </c>
      <c r="F197" s="111"/>
      <c r="G197" s="112">
        <f t="shared" si="4"/>
        <v>0</v>
      </c>
    </row>
    <row r="198" spans="2:7" x14ac:dyDescent="0.2">
      <c r="B198" s="113" t="s">
        <v>519</v>
      </c>
      <c r="C198" s="114" t="s">
        <v>408</v>
      </c>
      <c r="D198" s="109" t="s">
        <v>46</v>
      </c>
      <c r="E198" s="110">
        <v>4</v>
      </c>
      <c r="F198" s="111"/>
      <c r="G198" s="112">
        <f t="shared" si="4"/>
        <v>0</v>
      </c>
    </row>
    <row r="199" spans="2:7" x14ac:dyDescent="0.2">
      <c r="B199" s="113" t="s">
        <v>144</v>
      </c>
      <c r="C199" s="114" t="s">
        <v>409</v>
      </c>
      <c r="D199" s="109" t="s">
        <v>46</v>
      </c>
      <c r="E199" s="110">
        <v>4</v>
      </c>
      <c r="F199" s="111"/>
      <c r="G199" s="112">
        <f t="shared" si="4"/>
        <v>0</v>
      </c>
    </row>
    <row r="200" spans="2:7" x14ac:dyDescent="0.2">
      <c r="B200" s="113"/>
      <c r="C200" s="114"/>
      <c r="D200" s="109"/>
      <c r="E200" s="110"/>
      <c r="F200" s="115"/>
      <c r="G200" s="112">
        <f t="shared" si="4"/>
        <v>0</v>
      </c>
    </row>
    <row r="201" spans="2:7" x14ac:dyDescent="0.2">
      <c r="B201" s="219" t="s">
        <v>67</v>
      </c>
      <c r="C201" s="220" t="s">
        <v>499</v>
      </c>
      <c r="D201" s="221"/>
      <c r="E201" s="222"/>
      <c r="F201" s="223"/>
      <c r="G201" s="224">
        <f t="shared" si="4"/>
        <v>0</v>
      </c>
    </row>
    <row r="202" spans="2:7" x14ac:dyDescent="0.2">
      <c r="B202" s="213"/>
      <c r="C202" s="171"/>
      <c r="D202" s="172"/>
      <c r="E202" s="173"/>
      <c r="F202" s="115"/>
      <c r="G202" s="112">
        <f t="shared" si="4"/>
        <v>0</v>
      </c>
    </row>
    <row r="203" spans="2:7" x14ac:dyDescent="0.2">
      <c r="B203" s="201" t="s">
        <v>500</v>
      </c>
      <c r="C203" s="138" t="s">
        <v>66</v>
      </c>
      <c r="D203" s="109"/>
      <c r="E203" s="110"/>
      <c r="F203" s="115"/>
      <c r="G203" s="112">
        <f t="shared" si="4"/>
        <v>0</v>
      </c>
    </row>
    <row r="204" spans="2:7" x14ac:dyDescent="0.2">
      <c r="B204" s="201" t="s">
        <v>501</v>
      </c>
      <c r="C204" s="138" t="s">
        <v>127</v>
      </c>
      <c r="D204" s="109"/>
      <c r="E204" s="110"/>
      <c r="F204" s="115"/>
      <c r="G204" s="112">
        <f t="shared" si="4"/>
        <v>0</v>
      </c>
    </row>
    <row r="205" spans="2:7" x14ac:dyDescent="0.2">
      <c r="B205" s="113"/>
      <c r="C205" s="108" t="s">
        <v>410</v>
      </c>
      <c r="D205" s="109" t="s">
        <v>46</v>
      </c>
      <c r="E205" s="110">
        <v>5</v>
      </c>
      <c r="F205" s="111"/>
      <c r="G205" s="112">
        <f t="shared" si="4"/>
        <v>0</v>
      </c>
    </row>
    <row r="206" spans="2:7" x14ac:dyDescent="0.2">
      <c r="B206" s="113"/>
      <c r="C206" s="114"/>
      <c r="D206" s="109"/>
      <c r="E206" s="110"/>
      <c r="F206" s="115"/>
      <c r="G206" s="112">
        <f t="shared" si="4"/>
        <v>0</v>
      </c>
    </row>
    <row r="207" spans="2:7" x14ac:dyDescent="0.2">
      <c r="B207" s="219" t="s">
        <v>70</v>
      </c>
      <c r="C207" s="220" t="s">
        <v>71</v>
      </c>
      <c r="D207" s="221"/>
      <c r="E207" s="222"/>
      <c r="F207" s="223"/>
      <c r="G207" s="224">
        <f t="shared" si="4"/>
        <v>0</v>
      </c>
    </row>
    <row r="208" spans="2:7" x14ac:dyDescent="0.2">
      <c r="B208" s="214"/>
      <c r="C208" s="174"/>
      <c r="D208" s="172"/>
      <c r="E208" s="173"/>
      <c r="F208" s="115"/>
      <c r="G208" s="112">
        <f t="shared" si="4"/>
        <v>0</v>
      </c>
    </row>
    <row r="209" spans="2:7" x14ac:dyDescent="0.2">
      <c r="B209" s="194" t="s">
        <v>166</v>
      </c>
      <c r="C209" s="175" t="s">
        <v>262</v>
      </c>
      <c r="D209" s="176"/>
      <c r="E209" s="173"/>
      <c r="F209" s="115"/>
      <c r="G209" s="112">
        <f t="shared" si="4"/>
        <v>0</v>
      </c>
    </row>
    <row r="210" spans="2:7" x14ac:dyDescent="0.2">
      <c r="B210" s="196"/>
      <c r="C210" s="133" t="s">
        <v>172</v>
      </c>
      <c r="D210" s="127" t="s">
        <v>46</v>
      </c>
      <c r="E210" s="173">
        <v>1</v>
      </c>
      <c r="F210" s="111"/>
      <c r="G210" s="112">
        <f t="shared" si="4"/>
        <v>0</v>
      </c>
    </row>
    <row r="211" spans="2:7" x14ac:dyDescent="0.2">
      <c r="B211" s="196"/>
      <c r="C211" s="133" t="s">
        <v>411</v>
      </c>
      <c r="D211" s="127" t="s">
        <v>46</v>
      </c>
      <c r="E211" s="173">
        <v>1</v>
      </c>
      <c r="F211" s="111"/>
      <c r="G211" s="112">
        <f t="shared" si="4"/>
        <v>0</v>
      </c>
    </row>
    <row r="212" spans="2:7" x14ac:dyDescent="0.2">
      <c r="B212" s="197"/>
      <c r="C212" s="133"/>
      <c r="D212" s="127"/>
      <c r="E212" s="173"/>
      <c r="F212" s="115"/>
      <c r="G212" s="112">
        <f t="shared" si="4"/>
        <v>0</v>
      </c>
    </row>
    <row r="213" spans="2:7" x14ac:dyDescent="0.2">
      <c r="B213" s="194" t="s">
        <v>167</v>
      </c>
      <c r="C213" s="175" t="s">
        <v>147</v>
      </c>
      <c r="D213" s="127"/>
      <c r="E213" s="173"/>
      <c r="F213" s="115"/>
      <c r="G213" s="112">
        <f t="shared" si="4"/>
        <v>0</v>
      </c>
    </row>
    <row r="214" spans="2:7" x14ac:dyDescent="0.2">
      <c r="B214" s="196"/>
      <c r="C214" s="133" t="s">
        <v>148</v>
      </c>
      <c r="D214" s="127" t="s">
        <v>27</v>
      </c>
      <c r="E214" s="173">
        <v>1</v>
      </c>
      <c r="F214" s="111"/>
      <c r="G214" s="112">
        <f t="shared" si="4"/>
        <v>0</v>
      </c>
    </row>
    <row r="215" spans="2:7" x14ac:dyDescent="0.2">
      <c r="B215" s="196"/>
      <c r="C215" s="133"/>
      <c r="D215" s="127"/>
      <c r="E215" s="173"/>
      <c r="F215" s="115"/>
      <c r="G215" s="112">
        <f t="shared" si="4"/>
        <v>0</v>
      </c>
    </row>
    <row r="216" spans="2:7" x14ac:dyDescent="0.2">
      <c r="B216" s="194" t="s">
        <v>168</v>
      </c>
      <c r="C216" s="175" t="s">
        <v>149</v>
      </c>
      <c r="D216" s="176"/>
      <c r="E216" s="173"/>
      <c r="F216" s="115"/>
      <c r="G216" s="112">
        <f t="shared" si="4"/>
        <v>0</v>
      </c>
    </row>
    <row r="217" spans="2:7" x14ac:dyDescent="0.2">
      <c r="B217" s="196" t="s">
        <v>177</v>
      </c>
      <c r="C217" s="133" t="s">
        <v>150</v>
      </c>
      <c r="D217" s="127"/>
      <c r="E217" s="173"/>
      <c r="F217" s="115"/>
      <c r="G217" s="112">
        <f t="shared" si="4"/>
        <v>0</v>
      </c>
    </row>
    <row r="218" spans="2:7" x14ac:dyDescent="0.2">
      <c r="B218" s="196"/>
      <c r="C218" s="133" t="s">
        <v>151</v>
      </c>
      <c r="D218" s="127" t="s">
        <v>40</v>
      </c>
      <c r="E218" s="173">
        <v>370</v>
      </c>
      <c r="F218" s="111"/>
      <c r="G218" s="112">
        <f t="shared" si="4"/>
        <v>0</v>
      </c>
    </row>
    <row r="219" spans="2:7" x14ac:dyDescent="0.2">
      <c r="B219" s="196"/>
      <c r="C219" s="133" t="s">
        <v>152</v>
      </c>
      <c r="D219" s="127" t="s">
        <v>40</v>
      </c>
      <c r="E219" s="173">
        <v>560</v>
      </c>
      <c r="F219" s="111"/>
      <c r="G219" s="112">
        <f t="shared" si="4"/>
        <v>0</v>
      </c>
    </row>
    <row r="220" spans="2:7" x14ac:dyDescent="0.2">
      <c r="B220" s="196"/>
      <c r="C220" s="133" t="s">
        <v>412</v>
      </c>
      <c r="D220" s="127" t="s">
        <v>40</v>
      </c>
      <c r="E220" s="173">
        <v>150</v>
      </c>
      <c r="F220" s="111"/>
      <c r="G220" s="112">
        <f t="shared" si="4"/>
        <v>0</v>
      </c>
    </row>
    <row r="221" spans="2:7" x14ac:dyDescent="0.2">
      <c r="B221" s="196"/>
      <c r="C221" s="133"/>
      <c r="D221" s="127"/>
      <c r="E221" s="173"/>
      <c r="F221" s="115"/>
      <c r="G221" s="112">
        <f t="shared" si="4"/>
        <v>0</v>
      </c>
    </row>
    <row r="222" spans="2:7" x14ac:dyDescent="0.2">
      <c r="B222" s="196" t="s">
        <v>178</v>
      </c>
      <c r="C222" s="133" t="s">
        <v>153</v>
      </c>
      <c r="D222" s="127"/>
      <c r="E222" s="173"/>
      <c r="F222" s="115"/>
      <c r="G222" s="112">
        <f t="shared" si="4"/>
        <v>0</v>
      </c>
    </row>
    <row r="223" spans="2:7" x14ac:dyDescent="0.2">
      <c r="B223" s="196"/>
      <c r="C223" s="133" t="s">
        <v>154</v>
      </c>
      <c r="D223" s="127" t="s">
        <v>40</v>
      </c>
      <c r="E223" s="173">
        <v>400</v>
      </c>
      <c r="F223" s="111"/>
      <c r="G223" s="112">
        <f t="shared" si="4"/>
        <v>0</v>
      </c>
    </row>
    <row r="224" spans="2:7" x14ac:dyDescent="0.2">
      <c r="B224" s="196"/>
      <c r="C224" s="133" t="s">
        <v>155</v>
      </c>
      <c r="D224" s="127" t="s">
        <v>40</v>
      </c>
      <c r="E224" s="173">
        <v>600</v>
      </c>
      <c r="F224" s="111"/>
      <c r="G224" s="112">
        <f t="shared" si="4"/>
        <v>0</v>
      </c>
    </row>
    <row r="225" spans="2:7" x14ac:dyDescent="0.2">
      <c r="B225" s="196"/>
      <c r="C225" s="133" t="s">
        <v>413</v>
      </c>
      <c r="D225" s="127" t="s">
        <v>40</v>
      </c>
      <c r="E225" s="173">
        <v>200</v>
      </c>
      <c r="F225" s="111"/>
      <c r="G225" s="112">
        <f t="shared" si="4"/>
        <v>0</v>
      </c>
    </row>
    <row r="226" spans="2:7" x14ac:dyDescent="0.2">
      <c r="B226" s="196"/>
      <c r="C226" s="133"/>
      <c r="D226" s="127"/>
      <c r="E226" s="173"/>
      <c r="F226" s="115"/>
      <c r="G226" s="112">
        <f t="shared" si="4"/>
        <v>0</v>
      </c>
    </row>
    <row r="227" spans="2:7" x14ac:dyDescent="0.2">
      <c r="B227" s="194" t="s">
        <v>169</v>
      </c>
      <c r="C227" s="175" t="s">
        <v>157</v>
      </c>
      <c r="D227" s="127"/>
      <c r="E227" s="173"/>
      <c r="F227" s="115"/>
      <c r="G227" s="112">
        <f t="shared" si="4"/>
        <v>0</v>
      </c>
    </row>
    <row r="228" spans="2:7" x14ac:dyDescent="0.2">
      <c r="B228" s="196"/>
      <c r="C228" s="133" t="s">
        <v>158</v>
      </c>
      <c r="D228" s="127" t="s">
        <v>46</v>
      </c>
      <c r="E228" s="173">
        <v>4</v>
      </c>
      <c r="F228" s="111"/>
      <c r="G228" s="112">
        <f t="shared" si="4"/>
        <v>0</v>
      </c>
    </row>
    <row r="229" spans="2:7" x14ac:dyDescent="0.2">
      <c r="B229" s="196"/>
      <c r="C229" s="133" t="s">
        <v>159</v>
      </c>
      <c r="D229" s="127" t="s">
        <v>46</v>
      </c>
      <c r="E229" s="173">
        <v>1</v>
      </c>
      <c r="F229" s="111"/>
      <c r="G229" s="112">
        <f t="shared" ref="G229:G246" si="5">+E229*F229</f>
        <v>0</v>
      </c>
    </row>
    <row r="230" spans="2:7" x14ac:dyDescent="0.2">
      <c r="B230" s="196"/>
      <c r="C230" s="133" t="s">
        <v>255</v>
      </c>
      <c r="D230" s="127" t="s">
        <v>46</v>
      </c>
      <c r="E230" s="173">
        <v>4</v>
      </c>
      <c r="F230" s="111"/>
      <c r="G230" s="112">
        <f t="shared" si="5"/>
        <v>0</v>
      </c>
    </row>
    <row r="231" spans="2:7" x14ac:dyDescent="0.2">
      <c r="B231" s="196"/>
      <c r="C231" s="133" t="s">
        <v>161</v>
      </c>
      <c r="D231" s="127" t="s">
        <v>46</v>
      </c>
      <c r="E231" s="173">
        <v>7</v>
      </c>
      <c r="F231" s="111"/>
      <c r="G231" s="112">
        <f t="shared" si="5"/>
        <v>0</v>
      </c>
    </row>
    <row r="232" spans="2:7" x14ac:dyDescent="0.2">
      <c r="B232" s="196"/>
      <c r="C232" s="133" t="s">
        <v>414</v>
      </c>
      <c r="D232" s="127" t="s">
        <v>46</v>
      </c>
      <c r="E232" s="173">
        <v>15</v>
      </c>
      <c r="F232" s="111"/>
      <c r="G232" s="112">
        <f t="shared" si="5"/>
        <v>0</v>
      </c>
    </row>
    <row r="233" spans="2:7" x14ac:dyDescent="0.2">
      <c r="B233" s="196"/>
      <c r="C233" s="133" t="s">
        <v>415</v>
      </c>
      <c r="D233" s="127" t="s">
        <v>46</v>
      </c>
      <c r="E233" s="173">
        <v>3</v>
      </c>
      <c r="F233" s="111"/>
      <c r="G233" s="112">
        <f t="shared" si="5"/>
        <v>0</v>
      </c>
    </row>
    <row r="234" spans="2:7" x14ac:dyDescent="0.2">
      <c r="B234" s="196"/>
      <c r="C234" s="108" t="s">
        <v>416</v>
      </c>
      <c r="D234" s="109" t="s">
        <v>46</v>
      </c>
      <c r="E234" s="173">
        <v>2</v>
      </c>
      <c r="F234" s="111"/>
      <c r="G234" s="112">
        <f t="shared" si="5"/>
        <v>0</v>
      </c>
    </row>
    <row r="235" spans="2:7" x14ac:dyDescent="0.2">
      <c r="B235" s="196"/>
      <c r="C235" s="108"/>
      <c r="D235" s="109"/>
      <c r="E235" s="173"/>
      <c r="F235" s="115"/>
      <c r="G235" s="112">
        <f t="shared" si="5"/>
        <v>0</v>
      </c>
    </row>
    <row r="236" spans="2:7" x14ac:dyDescent="0.2">
      <c r="B236" s="194" t="s">
        <v>170</v>
      </c>
      <c r="C236" s="175" t="s">
        <v>162</v>
      </c>
      <c r="D236" s="127"/>
      <c r="E236" s="173"/>
      <c r="F236" s="115"/>
      <c r="G236" s="112">
        <f t="shared" si="5"/>
        <v>0</v>
      </c>
    </row>
    <row r="237" spans="2:7" x14ac:dyDescent="0.2">
      <c r="B237" s="194"/>
      <c r="C237" s="178" t="s">
        <v>417</v>
      </c>
      <c r="D237" s="127" t="s">
        <v>46</v>
      </c>
      <c r="E237" s="173">
        <v>7</v>
      </c>
      <c r="F237" s="111"/>
      <c r="G237" s="112">
        <f t="shared" si="5"/>
        <v>0</v>
      </c>
    </row>
    <row r="238" spans="2:7" ht="28" x14ac:dyDescent="0.2">
      <c r="B238" s="194"/>
      <c r="C238" s="133" t="s">
        <v>418</v>
      </c>
      <c r="D238" s="127" t="s">
        <v>46</v>
      </c>
      <c r="E238" s="173">
        <v>3</v>
      </c>
      <c r="F238" s="111"/>
      <c r="G238" s="112">
        <f t="shared" si="5"/>
        <v>0</v>
      </c>
    </row>
    <row r="239" spans="2:7" ht="28" x14ac:dyDescent="0.2">
      <c r="B239" s="194"/>
      <c r="C239" s="133" t="s">
        <v>419</v>
      </c>
      <c r="D239" s="127" t="s">
        <v>46</v>
      </c>
      <c r="E239" s="173">
        <v>9</v>
      </c>
      <c r="F239" s="111"/>
      <c r="G239" s="112">
        <f t="shared" si="5"/>
        <v>0</v>
      </c>
    </row>
    <row r="240" spans="2:7" x14ac:dyDescent="0.2">
      <c r="B240" s="194"/>
      <c r="C240" s="133" t="s">
        <v>420</v>
      </c>
      <c r="D240" s="127" t="s">
        <v>46</v>
      </c>
      <c r="E240" s="173">
        <v>4</v>
      </c>
      <c r="F240" s="111"/>
      <c r="G240" s="112">
        <f t="shared" si="5"/>
        <v>0</v>
      </c>
    </row>
    <row r="241" spans="2:7" x14ac:dyDescent="0.2">
      <c r="B241" s="194"/>
      <c r="C241" s="133" t="s">
        <v>421</v>
      </c>
      <c r="D241" s="127" t="s">
        <v>46</v>
      </c>
      <c r="E241" s="173">
        <v>4</v>
      </c>
      <c r="F241" s="111"/>
      <c r="G241" s="112">
        <f t="shared" si="5"/>
        <v>0</v>
      </c>
    </row>
    <row r="242" spans="2:7" x14ac:dyDescent="0.2">
      <c r="B242" s="194"/>
      <c r="C242" s="133"/>
      <c r="D242" s="127"/>
      <c r="E242" s="173"/>
      <c r="F242" s="115"/>
      <c r="G242" s="112">
        <f t="shared" si="5"/>
        <v>0</v>
      </c>
    </row>
    <row r="243" spans="2:7" x14ac:dyDescent="0.2">
      <c r="B243" s="201" t="s">
        <v>466</v>
      </c>
      <c r="C243" s="138" t="s">
        <v>422</v>
      </c>
      <c r="D243" s="109"/>
      <c r="E243" s="173"/>
      <c r="F243" s="115"/>
      <c r="G243" s="112">
        <f t="shared" si="5"/>
        <v>0</v>
      </c>
    </row>
    <row r="244" spans="2:7" x14ac:dyDescent="0.2">
      <c r="B244" s="113" t="s">
        <v>502</v>
      </c>
      <c r="C244" s="133" t="s">
        <v>78</v>
      </c>
      <c r="D244" s="109" t="s">
        <v>46</v>
      </c>
      <c r="E244" s="173">
        <v>1</v>
      </c>
      <c r="F244" s="111"/>
      <c r="G244" s="112">
        <f t="shared" si="5"/>
        <v>0</v>
      </c>
    </row>
    <row r="245" spans="2:7" x14ac:dyDescent="0.2">
      <c r="B245" s="113" t="s">
        <v>467</v>
      </c>
      <c r="C245" s="133" t="s">
        <v>423</v>
      </c>
      <c r="D245" s="109" t="s">
        <v>46</v>
      </c>
      <c r="E245" s="173">
        <v>1</v>
      </c>
      <c r="F245" s="111"/>
      <c r="G245" s="112">
        <f t="shared" si="5"/>
        <v>0</v>
      </c>
    </row>
    <row r="246" spans="2:7" ht="17" thickBot="1" x14ac:dyDescent="0.25">
      <c r="B246" s="194"/>
      <c r="C246" s="133"/>
      <c r="D246" s="127"/>
      <c r="E246" s="173"/>
      <c r="F246" s="115"/>
      <c r="G246" s="112">
        <f t="shared" si="5"/>
        <v>0</v>
      </c>
    </row>
    <row r="247" spans="2:7" ht="17" thickBot="1" x14ac:dyDescent="0.25">
      <c r="B247" s="311"/>
      <c r="C247" s="312" t="s">
        <v>73</v>
      </c>
      <c r="D247" s="312"/>
      <c r="E247" s="312"/>
      <c r="F247" s="313"/>
      <c r="G247" s="123">
        <f>SUM(G164:G246)</f>
        <v>0</v>
      </c>
    </row>
    <row r="248" spans="2:7" ht="17" thickBot="1" x14ac:dyDescent="0.25">
      <c r="C248" s="1"/>
      <c r="D248" s="1"/>
      <c r="E248" s="10"/>
      <c r="F248" s="11"/>
      <c r="G248" s="11"/>
    </row>
    <row r="249" spans="2:7" ht="17" thickBot="1" x14ac:dyDescent="0.25">
      <c r="B249" s="143" t="s">
        <v>74</v>
      </c>
      <c r="C249" s="314" t="s">
        <v>146</v>
      </c>
      <c r="D249" s="315"/>
      <c r="E249" s="315"/>
      <c r="F249" s="315"/>
      <c r="G249" s="316">
        <f>ROUND(E249*F249,0)</f>
        <v>0</v>
      </c>
    </row>
    <row r="250" spans="2:7" x14ac:dyDescent="0.2">
      <c r="B250" s="203"/>
      <c r="C250" s="204"/>
      <c r="D250" s="148"/>
      <c r="E250" s="205"/>
      <c r="F250" s="150"/>
      <c r="G250" s="106"/>
    </row>
    <row r="251" spans="2:7" ht="34" x14ac:dyDescent="0.2">
      <c r="B251" s="198" t="s">
        <v>76</v>
      </c>
      <c r="C251" s="126" t="s">
        <v>175</v>
      </c>
      <c r="D251" s="109"/>
      <c r="E251" s="110"/>
      <c r="F251" s="115"/>
      <c r="G251" s="112"/>
    </row>
    <row r="252" spans="2:7" x14ac:dyDescent="0.2">
      <c r="B252" s="113" t="s">
        <v>93</v>
      </c>
      <c r="C252" s="108" t="s">
        <v>79</v>
      </c>
      <c r="D252" s="109" t="s">
        <v>46</v>
      </c>
      <c r="E252" s="110">
        <v>2</v>
      </c>
      <c r="F252" s="111"/>
      <c r="G252" s="112">
        <f>+E252*F252</f>
        <v>0</v>
      </c>
    </row>
    <row r="253" spans="2:7" x14ac:dyDescent="0.2">
      <c r="B253" s="113"/>
      <c r="C253" s="108"/>
      <c r="D253" s="109"/>
      <c r="E253" s="110"/>
      <c r="F253" s="115"/>
      <c r="G253" s="112">
        <f t="shared" ref="G253:G256" si="6">+E253*F253</f>
        <v>0</v>
      </c>
    </row>
    <row r="254" spans="2:7" ht="34" x14ac:dyDescent="0.2">
      <c r="B254" s="198" t="s">
        <v>77</v>
      </c>
      <c r="C254" s="126" t="s">
        <v>176</v>
      </c>
      <c r="D254" s="109"/>
      <c r="E254" s="110"/>
      <c r="F254" s="115"/>
      <c r="G254" s="112">
        <f t="shared" si="6"/>
        <v>0</v>
      </c>
    </row>
    <row r="255" spans="2:7" x14ac:dyDescent="0.2">
      <c r="B255" s="113" t="s">
        <v>95</v>
      </c>
      <c r="C255" s="108" t="s">
        <v>132</v>
      </c>
      <c r="D255" s="109" t="s">
        <v>46</v>
      </c>
      <c r="E255" s="110">
        <v>1</v>
      </c>
      <c r="F255" s="111"/>
      <c r="G255" s="112">
        <f t="shared" si="6"/>
        <v>0</v>
      </c>
    </row>
    <row r="256" spans="2:7" ht="17" thickBot="1" x14ac:dyDescent="0.25">
      <c r="B256" s="201"/>
      <c r="C256" s="138"/>
      <c r="D256" s="109"/>
      <c r="E256" s="110"/>
      <c r="F256" s="115"/>
      <c r="G256" s="112">
        <f t="shared" si="6"/>
        <v>0</v>
      </c>
    </row>
    <row r="257" spans="2:7" ht="17" thickBot="1" x14ac:dyDescent="0.25">
      <c r="B257" s="311" t="s">
        <v>585</v>
      </c>
      <c r="C257" s="312" t="s">
        <v>80</v>
      </c>
      <c r="D257" s="312"/>
      <c r="E257" s="312"/>
      <c r="F257" s="313"/>
      <c r="G257" s="123">
        <f>SUM(G252:G256)</f>
        <v>0</v>
      </c>
    </row>
  </sheetData>
  <mergeCells count="26">
    <mergeCell ref="B257:F257"/>
    <mergeCell ref="B9:G9"/>
    <mergeCell ref="C15:E15"/>
    <mergeCell ref="B16:E16"/>
    <mergeCell ref="B19:G19"/>
    <mergeCell ref="B64:F64"/>
    <mergeCell ref="B85:F85"/>
    <mergeCell ref="B69:B70"/>
    <mergeCell ref="B156:F156"/>
    <mergeCell ref="B247:F247"/>
    <mergeCell ref="C14:E14"/>
    <mergeCell ref="C12:E12"/>
    <mergeCell ref="C11:E11"/>
    <mergeCell ref="C13:E13"/>
    <mergeCell ref="C249:G249"/>
    <mergeCell ref="C20:G20"/>
    <mergeCell ref="B2:G2"/>
    <mergeCell ref="B4:G4"/>
    <mergeCell ref="B5:G5"/>
    <mergeCell ref="B7:G7"/>
    <mergeCell ref="C10:E10"/>
    <mergeCell ref="B65:G65"/>
    <mergeCell ref="C66:G66"/>
    <mergeCell ref="B86:G86"/>
    <mergeCell ref="C87:G87"/>
    <mergeCell ref="C158:G158"/>
  </mergeCells>
  <pageMargins left="0.7" right="0.7" top="0.75" bottom="0.75" header="0.3" footer="0.3"/>
  <pageSetup paperSize="9" scale="12"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9</vt:i4>
      </vt:variant>
      <vt:variant>
        <vt:lpstr>Plages nommées</vt:lpstr>
      </vt:variant>
      <vt:variant>
        <vt:i4>12</vt:i4>
      </vt:variant>
    </vt:vector>
  </HeadingPairs>
  <TitlesOfParts>
    <vt:vector size="21" baseType="lpstr">
      <vt:lpstr>TOTAL</vt:lpstr>
      <vt:lpstr>Frais généraux</vt:lpstr>
      <vt:lpstr>Pavillon ambulatoire</vt:lpstr>
      <vt:lpstr>Bloc médicotechnique</vt:lpstr>
      <vt:lpstr>Tour d'énergie</vt:lpstr>
      <vt:lpstr>Aménagements ext.</vt:lpstr>
      <vt:lpstr>Logement 1</vt:lpstr>
      <vt:lpstr>Logement 2</vt:lpstr>
      <vt:lpstr>Logement 3</vt:lpstr>
      <vt:lpstr>'Aménagements ext.'!Impression_des_titres</vt:lpstr>
      <vt:lpstr>'Bloc médicotechnique'!Impression_des_titres</vt:lpstr>
      <vt:lpstr>'Pavillon ambulatoire'!Impression_des_titres</vt:lpstr>
      <vt:lpstr>'Aménagements ext.'!Zone_d_impression</vt:lpstr>
      <vt:lpstr>'Bloc médicotechnique'!Zone_d_impression</vt:lpstr>
      <vt:lpstr>'Frais généraux'!Zone_d_impression</vt:lpstr>
      <vt:lpstr>'Logement 1'!Zone_d_impression</vt:lpstr>
      <vt:lpstr>'Logement 2'!Zone_d_impression</vt:lpstr>
      <vt:lpstr>'Logement 3'!Zone_d_impression</vt:lpstr>
      <vt:lpstr>'Pavillon ambulatoire'!Zone_d_impression</vt:lpstr>
      <vt:lpstr>TOTAL!Zone_d_impression</vt:lpstr>
      <vt:lpstr>'Tour d''énergie'!Zone_d_impression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wane_mamadou</dc:creator>
  <cp:lastModifiedBy>Henri Castay</cp:lastModifiedBy>
  <cp:lastPrinted>2024-06-24T12:24:32Z</cp:lastPrinted>
  <dcterms:created xsi:type="dcterms:W3CDTF">2017-03-24T12:06:14Z</dcterms:created>
  <dcterms:modified xsi:type="dcterms:W3CDTF">2025-05-28T10:59:07Z</dcterms:modified>
</cp:coreProperties>
</file>