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9-TRANSPORTS\00-Patients\2025-2029_Transp_art 80 GHT\2BIS-CONSULTATION LOT4\1-DOCS DE TRAVAIL\"/>
    </mc:Choice>
  </mc:AlternateContent>
  <bookViews>
    <workbookView xWindow="0" yWindow="0" windowWidth="20490" windowHeight="7320" tabRatio="831" activeTab="1"/>
  </bookViews>
  <sheets>
    <sheet name="Commun tous lots" sheetId="12" r:id="rId1"/>
    <sheet name="lot 1 - Carhaix Ambu" sheetId="15" r:id="rId2"/>
    <sheet name="lot 2 - Carhaix VSL" sheetId="2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1" l="1"/>
  <c r="P10" i="15"/>
  <c r="D4" i="15"/>
  <c r="G25" i="21" l="1"/>
  <c r="H25" i="21" s="1"/>
  <c r="I25" i="21" s="1"/>
  <c r="J25" i="21" s="1"/>
  <c r="F25" i="21"/>
  <c r="K25" i="21" s="1"/>
  <c r="G24" i="21"/>
  <c r="H24" i="21" s="1"/>
  <c r="I24" i="21" s="1"/>
  <c r="J24" i="21" s="1"/>
  <c r="F24" i="21"/>
  <c r="K24" i="21" s="1"/>
  <c r="G23" i="21"/>
  <c r="H23" i="21" s="1"/>
  <c r="I23" i="21" s="1"/>
  <c r="J23" i="21" s="1"/>
  <c r="F23" i="21"/>
  <c r="G22" i="21"/>
  <c r="H22" i="21" s="1"/>
  <c r="I22" i="21" s="1"/>
  <c r="J22" i="21" s="1"/>
  <c r="F22" i="21"/>
  <c r="G21" i="21"/>
  <c r="H21" i="21" s="1"/>
  <c r="I21" i="21" s="1"/>
  <c r="J21" i="21" s="1"/>
  <c r="F21" i="21"/>
  <c r="G20" i="21"/>
  <c r="H20" i="21" s="1"/>
  <c r="I20" i="21" s="1"/>
  <c r="J20" i="21" s="1"/>
  <c r="F20" i="21"/>
  <c r="G19" i="21"/>
  <c r="H19" i="21" s="1"/>
  <c r="I19" i="21" s="1"/>
  <c r="J19" i="21" s="1"/>
  <c r="F19" i="21"/>
  <c r="K19" i="21" s="1"/>
  <c r="G18" i="21"/>
  <c r="H18" i="21" s="1"/>
  <c r="I18" i="21" s="1"/>
  <c r="J18" i="21" s="1"/>
  <c r="F18" i="21"/>
  <c r="G17" i="21"/>
  <c r="H17" i="21" s="1"/>
  <c r="I17" i="21" s="1"/>
  <c r="J17" i="21" s="1"/>
  <c r="F17" i="21"/>
  <c r="G16" i="21"/>
  <c r="H16" i="21" s="1"/>
  <c r="I16" i="21" s="1"/>
  <c r="J16" i="21" s="1"/>
  <c r="F16" i="21"/>
  <c r="G15" i="21"/>
  <c r="H15" i="21" s="1"/>
  <c r="I15" i="21" s="1"/>
  <c r="J15" i="21" s="1"/>
  <c r="F15" i="21"/>
  <c r="G14" i="21"/>
  <c r="H14" i="21" s="1"/>
  <c r="I14" i="21" s="1"/>
  <c r="J14" i="21" s="1"/>
  <c r="F14" i="21"/>
  <c r="K14" i="21" s="1"/>
  <c r="G13" i="21"/>
  <c r="H13" i="21" s="1"/>
  <c r="I13" i="21" s="1"/>
  <c r="J13" i="21" s="1"/>
  <c r="F13" i="21"/>
  <c r="K13" i="21" s="1"/>
  <c r="G12" i="21"/>
  <c r="H12" i="21" s="1"/>
  <c r="I12" i="21" s="1"/>
  <c r="J12" i="21" s="1"/>
  <c r="F12" i="21"/>
  <c r="G11" i="21"/>
  <c r="H11" i="21" s="1"/>
  <c r="I11" i="21" s="1"/>
  <c r="J11" i="21" s="1"/>
  <c r="F11" i="21"/>
  <c r="G10" i="21"/>
  <c r="H10" i="21" s="1"/>
  <c r="I10" i="21" s="1"/>
  <c r="J10" i="21" s="1"/>
  <c r="F10" i="21"/>
  <c r="G9" i="21"/>
  <c r="H9" i="21" s="1"/>
  <c r="I9" i="21" s="1"/>
  <c r="J9" i="21" s="1"/>
  <c r="F9" i="21"/>
  <c r="G8" i="21"/>
  <c r="H8" i="21" s="1"/>
  <c r="I8" i="21" s="1"/>
  <c r="J8" i="21" s="1"/>
  <c r="F8" i="21"/>
  <c r="K18" i="21" l="1"/>
  <c r="K8" i="21"/>
  <c r="K12" i="21"/>
  <c r="K20" i="21"/>
  <c r="K10" i="21"/>
  <c r="K16" i="21"/>
  <c r="L14" i="21" s="1"/>
  <c r="K22" i="21"/>
  <c r="K9" i="21"/>
  <c r="K11" i="21"/>
  <c r="K15" i="21"/>
  <c r="K17" i="21"/>
  <c r="L17" i="21" s="1"/>
  <c r="K21" i="21"/>
  <c r="K23" i="21"/>
  <c r="L23" i="21" s="1"/>
  <c r="L20" i="21" l="1"/>
  <c r="L11" i="21"/>
  <c r="L8" i="21"/>
  <c r="G25" i="15"/>
  <c r="H25" i="15" s="1"/>
  <c r="I25" i="15" s="1"/>
  <c r="J25" i="15" s="1"/>
  <c r="F25" i="15"/>
  <c r="E24" i="15"/>
  <c r="F24" i="15" s="1"/>
  <c r="G23" i="15"/>
  <c r="H23" i="15" s="1"/>
  <c r="I23" i="15" s="1"/>
  <c r="J23" i="15" s="1"/>
  <c r="F23" i="15"/>
  <c r="G22" i="15"/>
  <c r="H22" i="15" s="1"/>
  <c r="I22" i="15" s="1"/>
  <c r="J22" i="15" s="1"/>
  <c r="F22" i="15"/>
  <c r="E21" i="15"/>
  <c r="G20" i="15"/>
  <c r="H20" i="15" s="1"/>
  <c r="I20" i="15" s="1"/>
  <c r="J20" i="15" s="1"/>
  <c r="F20" i="15"/>
  <c r="G19" i="15"/>
  <c r="H19" i="15" s="1"/>
  <c r="I19" i="15" s="1"/>
  <c r="J19" i="15" s="1"/>
  <c r="F19" i="15"/>
  <c r="E18" i="15"/>
  <c r="G18" i="15" s="1"/>
  <c r="H18" i="15" s="1"/>
  <c r="I18" i="15" s="1"/>
  <c r="J18" i="15" s="1"/>
  <c r="G17" i="15"/>
  <c r="H17" i="15" s="1"/>
  <c r="I17" i="15" s="1"/>
  <c r="J17" i="15" s="1"/>
  <c r="F17" i="15"/>
  <c r="G16" i="15"/>
  <c r="H16" i="15" s="1"/>
  <c r="I16" i="15" s="1"/>
  <c r="J16" i="15" s="1"/>
  <c r="F16" i="15"/>
  <c r="E15" i="15"/>
  <c r="F15" i="15" s="1"/>
  <c r="G14" i="15"/>
  <c r="H14" i="15" s="1"/>
  <c r="I14" i="15" s="1"/>
  <c r="J14" i="15" s="1"/>
  <c r="F14" i="15"/>
  <c r="G13" i="15"/>
  <c r="H13" i="15" s="1"/>
  <c r="I13" i="15" s="1"/>
  <c r="J13" i="15" s="1"/>
  <c r="F13" i="15"/>
  <c r="E12" i="15"/>
  <c r="F12" i="15" s="1"/>
  <c r="G11" i="15"/>
  <c r="H11" i="15" s="1"/>
  <c r="I11" i="15" s="1"/>
  <c r="J11" i="15" s="1"/>
  <c r="F11" i="15"/>
  <c r="G10" i="15"/>
  <c r="H10" i="15" s="1"/>
  <c r="I10" i="15" s="1"/>
  <c r="J10" i="15" s="1"/>
  <c r="F10" i="15"/>
  <c r="E9" i="15"/>
  <c r="G9" i="15" s="1"/>
  <c r="H9" i="15" s="1"/>
  <c r="I9" i="15" s="1"/>
  <c r="J9" i="15" s="1"/>
  <c r="G8" i="15"/>
  <c r="H8" i="15" s="1"/>
  <c r="I8" i="15" s="1"/>
  <c r="J8" i="15" s="1"/>
  <c r="F8" i="15"/>
  <c r="G12" i="15" l="1"/>
  <c r="H12" i="15" s="1"/>
  <c r="I12" i="15" s="1"/>
  <c r="J12" i="15" s="1"/>
  <c r="G24" i="15"/>
  <c r="H24" i="15" s="1"/>
  <c r="I24" i="15" s="1"/>
  <c r="J24" i="15" s="1"/>
  <c r="F9" i="15"/>
  <c r="G15" i="15"/>
  <c r="H15" i="15" s="1"/>
  <c r="I15" i="15" s="1"/>
  <c r="J15" i="15" s="1"/>
  <c r="G21" i="15"/>
  <c r="H21" i="15" s="1"/>
  <c r="I21" i="15" s="1"/>
  <c r="J21" i="15" s="1"/>
  <c r="F21" i="15"/>
  <c r="K21" i="15" s="1"/>
  <c r="F18" i="15"/>
  <c r="K18" i="15" s="1"/>
  <c r="K23" i="15"/>
  <c r="K24" i="15"/>
  <c r="K16" i="15"/>
  <c r="K19" i="15"/>
  <c r="K17" i="15"/>
  <c r="K20" i="15"/>
  <c r="K9" i="15"/>
  <c r="K10" i="15"/>
  <c r="K15" i="15"/>
  <c r="K14" i="15"/>
  <c r="K11" i="15"/>
  <c r="K13" i="15"/>
  <c r="K12" i="15"/>
  <c r="K8" i="15"/>
  <c r="L14" i="15" l="1"/>
  <c r="L8" i="15"/>
  <c r="L17" i="15"/>
  <c r="L11" i="15"/>
  <c r="K25" i="15"/>
  <c r="L23" i="15" s="1"/>
  <c r="K22" i="15"/>
  <c r="L20" i="15" s="1"/>
</calcChain>
</file>

<file path=xl/sharedStrings.xml><?xml version="1.0" encoding="utf-8"?>
<sst xmlns="http://schemas.openxmlformats.org/spreadsheetml/2006/main" count="167" uniqueCount="51">
  <si>
    <t>ambulance</t>
  </si>
  <si>
    <t>forfait de prise en charge</t>
  </si>
  <si>
    <t>semaine</t>
  </si>
  <si>
    <t>cout HT</t>
  </si>
  <si>
    <t>cout TTC</t>
  </si>
  <si>
    <t>samedi</t>
  </si>
  <si>
    <t>dimanche /férié</t>
  </si>
  <si>
    <t>VSL</t>
  </si>
  <si>
    <t>TVA VSL</t>
  </si>
  <si>
    <t>jour (8h-20h)</t>
  </si>
  <si>
    <t>nuit (20h-8h)</t>
  </si>
  <si>
    <t>volume</t>
  </si>
  <si>
    <t xml:space="preserve">moyenne km distances longue (&gt; 10 km) </t>
  </si>
  <si>
    <t xml:space="preserve">moyenne km distances courtes (&lt; 10 km) </t>
  </si>
  <si>
    <t>Nb transports (Ambu+ VSL ) estimatif</t>
  </si>
  <si>
    <t>majoration trajet court</t>
  </si>
  <si>
    <t>cout au km</t>
  </si>
  <si>
    <t>Calcul du prix du trajet</t>
  </si>
  <si>
    <t>ex trajet court de 8 km</t>
  </si>
  <si>
    <t>cout du trajet = X+Y+Z*8</t>
  </si>
  <si>
    <t>X</t>
  </si>
  <si>
    <t>Y</t>
  </si>
  <si>
    <t>Z</t>
  </si>
  <si>
    <t>ex trajet de 70 km</t>
  </si>
  <si>
    <t>cout du trajet = X+Z*70</t>
  </si>
  <si>
    <t>La majoration pourra par contre etre distincte en semaine/samedi/dimanche/jour et nuit</t>
  </si>
  <si>
    <t>majoration trajets courts</t>
  </si>
  <si>
    <t>Ambulance</t>
  </si>
  <si>
    <t>Cout HT</t>
  </si>
  <si>
    <t>Saisie à effectuer ici</t>
  </si>
  <si>
    <t xml:space="preserve">La majoration trajet court sera commune tous lots </t>
  </si>
  <si>
    <t>TVA Ambulances</t>
  </si>
  <si>
    <t>trajets &lt;10 km</t>
  </si>
  <si>
    <t>trajets &gt; 10 km</t>
  </si>
  <si>
    <t>Semaine jour</t>
  </si>
  <si>
    <t>Semaine nuit</t>
  </si>
  <si>
    <t>Samedi jour</t>
  </si>
  <si>
    <t>Samedi nuit</t>
  </si>
  <si>
    <t>Dimanche jour</t>
  </si>
  <si>
    <t>Dimanche nuit</t>
  </si>
  <si>
    <t>Facturation par demi heure en cas de temps d'attente &gt;30min</t>
  </si>
  <si>
    <t>Revalorisation 6 mois</t>
  </si>
  <si>
    <t>valorisation fournisseur à remise de l'AO</t>
  </si>
  <si>
    <t>Revalorisation 1</t>
  </si>
  <si>
    <t>Revalorisation 2</t>
  </si>
  <si>
    <t>Revalorisation 3</t>
  </si>
  <si>
    <t xml:space="preserve">Lot 1 : </t>
  </si>
  <si>
    <t xml:space="preserve">Ambulances - Carhaix - 24/24 - 7/7 </t>
  </si>
  <si>
    <t xml:space="preserve">Nb transports </t>
  </si>
  <si>
    <t xml:space="preserve">Lot 2 : </t>
  </si>
  <si>
    <t xml:space="preserve">TAP - Carhaix - 24/24 - 7/7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</si>
</sst>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0" fillId="0" borderId="0" xfId="0" applyFont="1"/>
    <xf numFmtId="0" fontId="3" fillId="0" borderId="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9" fontId="5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5" borderId="1" xfId="0" applyFill="1" applyBorder="1"/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65" fontId="1" fillId="4" borderId="0" xfId="0" applyNumberFormat="1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65" fontId="0" fillId="0" borderId="1" xfId="0" applyNumberForma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6"/>
  <sheetViews>
    <sheetView topLeftCell="A4" workbookViewId="0">
      <selection activeCell="G22" sqref="G22"/>
    </sheetView>
  </sheetViews>
  <sheetFormatPr baseColWidth="10" defaultRowHeight="14.5" x14ac:dyDescent="0.35"/>
  <cols>
    <col min="1" max="1" width="2" customWidth="1"/>
    <col min="2" max="2" width="35.453125" customWidth="1"/>
    <col min="4" max="4" width="14.453125" customWidth="1"/>
    <col min="5" max="5" width="21.26953125" customWidth="1"/>
  </cols>
  <sheetData>
    <row r="1" spans="1:7" x14ac:dyDescent="0.35">
      <c r="A1" t="s">
        <v>17</v>
      </c>
    </row>
    <row r="3" spans="1:7" x14ac:dyDescent="0.35">
      <c r="B3" s="1"/>
      <c r="C3" s="3" t="s">
        <v>3</v>
      </c>
    </row>
    <row r="4" spans="1:7" x14ac:dyDescent="0.35">
      <c r="B4" s="23" t="s">
        <v>1</v>
      </c>
      <c r="C4" s="11" t="s">
        <v>20</v>
      </c>
    </row>
    <row r="5" spans="1:7" x14ac:dyDescent="0.35">
      <c r="B5" s="23" t="s">
        <v>15</v>
      </c>
      <c r="C5" s="12" t="s">
        <v>21</v>
      </c>
      <c r="E5" s="27" t="s">
        <v>30</v>
      </c>
    </row>
    <row r="6" spans="1:7" x14ac:dyDescent="0.35">
      <c r="B6" s="23" t="s">
        <v>16</v>
      </c>
      <c r="C6" s="12" t="s">
        <v>22</v>
      </c>
      <c r="E6" t="s">
        <v>25</v>
      </c>
    </row>
    <row r="8" spans="1:7" x14ac:dyDescent="0.35">
      <c r="A8" t="s">
        <v>18</v>
      </c>
    </row>
    <row r="9" spans="1:7" x14ac:dyDescent="0.35">
      <c r="B9" s="28" t="s">
        <v>19</v>
      </c>
    </row>
    <row r="10" spans="1:7" x14ac:dyDescent="0.35">
      <c r="A10" t="s">
        <v>23</v>
      </c>
    </row>
    <row r="11" spans="1:7" x14ac:dyDescent="0.35">
      <c r="B11" s="28" t="s">
        <v>24</v>
      </c>
    </row>
    <row r="14" spans="1:7" x14ac:dyDescent="0.35">
      <c r="A14" t="s">
        <v>26</v>
      </c>
      <c r="E14" s="3" t="s">
        <v>28</v>
      </c>
    </row>
    <row r="15" spans="1:7" x14ac:dyDescent="0.35">
      <c r="B15" s="65" t="s">
        <v>27</v>
      </c>
      <c r="C15" s="61" t="s">
        <v>2</v>
      </c>
      <c r="D15" s="29" t="s">
        <v>9</v>
      </c>
      <c r="E15" s="49"/>
      <c r="G15" s="27" t="s">
        <v>29</v>
      </c>
    </row>
    <row r="16" spans="1:7" x14ac:dyDescent="0.35">
      <c r="B16" s="65"/>
      <c r="C16" s="62"/>
      <c r="D16" s="30" t="s">
        <v>10</v>
      </c>
      <c r="E16" s="49"/>
    </row>
    <row r="17" spans="2:5" x14ac:dyDescent="0.35">
      <c r="B17" s="65"/>
      <c r="C17" s="59" t="s">
        <v>5</v>
      </c>
      <c r="D17" s="31" t="s">
        <v>9</v>
      </c>
      <c r="E17" s="49"/>
    </row>
    <row r="18" spans="2:5" x14ac:dyDescent="0.35">
      <c r="B18" s="65"/>
      <c r="C18" s="60"/>
      <c r="D18" s="32" t="s">
        <v>10</v>
      </c>
      <c r="E18" s="49"/>
    </row>
    <row r="19" spans="2:5" ht="14.25" customHeight="1" x14ac:dyDescent="0.35">
      <c r="B19" s="65"/>
      <c r="C19" s="63" t="s">
        <v>6</v>
      </c>
      <c r="D19" s="29" t="s">
        <v>9</v>
      </c>
      <c r="E19" s="49"/>
    </row>
    <row r="20" spans="2:5" x14ac:dyDescent="0.35">
      <c r="B20" s="65"/>
      <c r="C20" s="64"/>
      <c r="D20" s="30" t="s">
        <v>10</v>
      </c>
      <c r="E20" s="49"/>
    </row>
    <row r="21" spans="2:5" x14ac:dyDescent="0.35">
      <c r="B21" s="66" t="s">
        <v>7</v>
      </c>
      <c r="C21" s="61" t="s">
        <v>2</v>
      </c>
      <c r="D21" s="29" t="s">
        <v>9</v>
      </c>
      <c r="E21" s="49"/>
    </row>
    <row r="22" spans="2:5" x14ac:dyDescent="0.35">
      <c r="B22" s="66"/>
      <c r="C22" s="62"/>
      <c r="D22" s="30" t="s">
        <v>10</v>
      </c>
      <c r="E22" s="49"/>
    </row>
    <row r="23" spans="2:5" x14ac:dyDescent="0.35">
      <c r="B23" s="66"/>
      <c r="C23" s="59" t="s">
        <v>5</v>
      </c>
      <c r="D23" s="31" t="s">
        <v>9</v>
      </c>
      <c r="E23" s="49"/>
    </row>
    <row r="24" spans="2:5" x14ac:dyDescent="0.35">
      <c r="B24" s="66"/>
      <c r="C24" s="60"/>
      <c r="D24" s="32" t="s">
        <v>10</v>
      </c>
      <c r="E24" s="49"/>
    </row>
    <row r="25" spans="2:5" x14ac:dyDescent="0.35">
      <c r="B25" s="66"/>
      <c r="C25" s="63" t="s">
        <v>6</v>
      </c>
      <c r="D25" s="29" t="s">
        <v>9</v>
      </c>
      <c r="E25" s="49"/>
    </row>
    <row r="26" spans="2:5" x14ac:dyDescent="0.35">
      <c r="B26" s="66"/>
      <c r="C26" s="64"/>
      <c r="D26" s="30" t="s">
        <v>10</v>
      </c>
      <c r="E26" s="49"/>
    </row>
  </sheetData>
  <mergeCells count="8">
    <mergeCell ref="C17:C18"/>
    <mergeCell ref="C15:C16"/>
    <mergeCell ref="C19:C20"/>
    <mergeCell ref="B15:B20"/>
    <mergeCell ref="B21:B26"/>
    <mergeCell ref="C21:C22"/>
    <mergeCell ref="C23:C24"/>
    <mergeCell ref="C25:C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8"/>
  <sheetViews>
    <sheetView tabSelected="1" zoomScale="80" zoomScaleNormal="80" workbookViewId="0">
      <pane xSplit="6" ySplit="7" topLeftCell="N8" activePane="bottomRight" state="frozen"/>
      <selection pane="topRight" activeCell="F1" sqref="F1"/>
      <selection pane="bottomLeft" activeCell="A2" sqref="A2"/>
      <selection pane="bottomRight" activeCell="O4" sqref="O4"/>
    </sheetView>
  </sheetViews>
  <sheetFormatPr baseColWidth="10" defaultColWidth="11.453125" defaultRowHeight="14.5" x14ac:dyDescent="0.35"/>
  <cols>
    <col min="1" max="2" width="11.453125" style="1"/>
    <col min="3" max="3" width="25" style="1" customWidth="1"/>
    <col min="4" max="4" width="41.26953125" style="2" customWidth="1"/>
    <col min="5" max="5" width="19.26953125" style="7" customWidth="1"/>
    <col min="6" max="6" width="17.54296875" style="1" customWidth="1"/>
    <col min="7" max="7" width="13.1796875" style="1" customWidth="1"/>
    <col min="8" max="10" width="13.1796875" style="1" hidden="1" customWidth="1"/>
    <col min="11" max="11" width="11.453125" style="1"/>
    <col min="12" max="12" width="19" style="4" customWidth="1"/>
    <col min="13" max="13" width="8.26953125" style="4" customWidth="1"/>
    <col min="14" max="14" width="14.26953125" style="4" customWidth="1"/>
    <col min="15" max="15" width="16.7265625" style="1" customWidth="1"/>
    <col min="16" max="17" width="11.453125" style="1"/>
    <col min="18" max="18" width="13.54296875" style="1" customWidth="1"/>
    <col min="19" max="19" width="11.453125" style="24"/>
    <col min="20" max="20" width="23.453125" style="1" customWidth="1"/>
    <col min="21" max="16384" width="11.453125" style="1"/>
  </cols>
  <sheetData>
    <row r="1" spans="1:19" ht="15" customHeight="1" x14ac:dyDescent="0.35">
      <c r="G1" s="68" t="s">
        <v>41</v>
      </c>
      <c r="H1" s="68" t="s">
        <v>43</v>
      </c>
      <c r="I1" s="68" t="s">
        <v>44</v>
      </c>
      <c r="J1" s="68" t="s">
        <v>45</v>
      </c>
    </row>
    <row r="2" spans="1:19" x14ac:dyDescent="0.35">
      <c r="A2" s="1" t="s">
        <v>46</v>
      </c>
      <c r="B2" s="24" t="s">
        <v>47</v>
      </c>
      <c r="E2" s="50"/>
      <c r="G2" s="68"/>
      <c r="H2" s="68"/>
      <c r="I2" s="68"/>
      <c r="J2" s="68"/>
    </row>
    <row r="3" spans="1:19" x14ac:dyDescent="0.35">
      <c r="G3" s="44"/>
      <c r="H3" s="44"/>
      <c r="I3" s="44"/>
      <c r="J3" s="44"/>
    </row>
    <row r="4" spans="1:19" ht="15.75" customHeight="1" x14ac:dyDescent="0.35">
      <c r="A4" s="69" t="s">
        <v>48</v>
      </c>
      <c r="B4" s="69"/>
      <c r="C4" s="69"/>
      <c r="D4" s="9">
        <f>P8+P11+P14+P17+P20+P23</f>
        <v>1319</v>
      </c>
      <c r="E4" s="35" t="s">
        <v>31</v>
      </c>
      <c r="F4" s="36">
        <v>0</v>
      </c>
      <c r="G4" s="36"/>
      <c r="H4" s="36"/>
      <c r="I4" s="36"/>
      <c r="J4" s="36"/>
    </row>
    <row r="5" spans="1:19" ht="15.75" customHeight="1" x14ac:dyDescent="0.35">
      <c r="A5" s="70" t="s">
        <v>13</v>
      </c>
      <c r="B5" s="70"/>
      <c r="C5" s="70"/>
      <c r="D5" s="10">
        <v>1</v>
      </c>
      <c r="F5" s="36"/>
    </row>
    <row r="6" spans="1:19" ht="15.75" customHeight="1" x14ac:dyDescent="0.35">
      <c r="A6" s="70" t="s">
        <v>12</v>
      </c>
      <c r="B6" s="70"/>
      <c r="C6" s="70"/>
      <c r="D6" s="10">
        <v>84</v>
      </c>
    </row>
    <row r="7" spans="1:19" ht="30.75" customHeight="1" x14ac:dyDescent="0.35">
      <c r="D7" s="1"/>
      <c r="E7" s="3" t="s">
        <v>3</v>
      </c>
      <c r="F7" s="3" t="s">
        <v>4</v>
      </c>
      <c r="G7" s="3" t="s">
        <v>3</v>
      </c>
      <c r="H7" s="3" t="s">
        <v>3</v>
      </c>
      <c r="I7" s="3" t="s">
        <v>3</v>
      </c>
      <c r="J7" s="3" t="s">
        <v>3</v>
      </c>
      <c r="K7" s="67" t="s">
        <v>42</v>
      </c>
      <c r="L7" s="67"/>
      <c r="M7" s="1"/>
      <c r="N7" s="1"/>
      <c r="P7" s="6" t="s">
        <v>11</v>
      </c>
      <c r="S7" s="1"/>
    </row>
    <row r="8" spans="1:19" x14ac:dyDescent="0.35">
      <c r="A8" s="71" t="s">
        <v>0</v>
      </c>
      <c r="B8" s="72" t="s">
        <v>2</v>
      </c>
      <c r="C8" s="73" t="s">
        <v>9</v>
      </c>
      <c r="D8" s="26" t="s">
        <v>1</v>
      </c>
      <c r="E8" s="11"/>
      <c r="F8" s="38">
        <f>E8*(1+$F$4)</f>
        <v>0</v>
      </c>
      <c r="G8" s="38">
        <f>E8*G$3</f>
        <v>0</v>
      </c>
      <c r="H8" s="38">
        <f>G8*H$3</f>
        <v>0</v>
      </c>
      <c r="I8" s="38">
        <f t="shared" ref="I8:J8" si="0">H8*I$3</f>
        <v>0</v>
      </c>
      <c r="J8" s="38">
        <f t="shared" si="0"/>
        <v>0</v>
      </c>
      <c r="K8" s="25">
        <f>P8*F8</f>
        <v>0</v>
      </c>
      <c r="L8" s="74">
        <f>SUM(K8:K10)</f>
        <v>0</v>
      </c>
      <c r="M8" s="1"/>
      <c r="N8" s="37" t="s">
        <v>34</v>
      </c>
      <c r="O8" s="37"/>
      <c r="P8" s="15">
        <v>1240</v>
      </c>
      <c r="Q8" s="24"/>
      <c r="S8" s="1"/>
    </row>
    <row r="9" spans="1:19" x14ac:dyDescent="0.35">
      <c r="A9" s="71"/>
      <c r="B9" s="72"/>
      <c r="C9" s="73"/>
      <c r="D9" s="26" t="s">
        <v>15</v>
      </c>
      <c r="E9" s="33">
        <f>'Commun tous lots'!E15</f>
        <v>0</v>
      </c>
      <c r="F9" s="38">
        <f t="shared" ref="F9:F25" si="1">E9*(1+$F$4)</f>
        <v>0</v>
      </c>
      <c r="G9" s="38">
        <f t="shared" ref="G9:G25" si="2">E9*G$3</f>
        <v>0</v>
      </c>
      <c r="H9" s="38">
        <f t="shared" ref="H9:J9" si="3">G9*H$3</f>
        <v>0</v>
      </c>
      <c r="I9" s="38">
        <f t="shared" si="3"/>
        <v>0</v>
      </c>
      <c r="J9" s="38">
        <f t="shared" si="3"/>
        <v>0</v>
      </c>
      <c r="K9" s="25">
        <f>P9*F9</f>
        <v>0</v>
      </c>
      <c r="L9" s="74"/>
      <c r="M9" s="1"/>
      <c r="N9" s="37"/>
      <c r="O9" s="37" t="s">
        <v>32</v>
      </c>
      <c r="P9" s="16">
        <v>208</v>
      </c>
      <c r="Q9" s="24"/>
      <c r="S9" s="1"/>
    </row>
    <row r="10" spans="1:19" x14ac:dyDescent="0.35">
      <c r="A10" s="71"/>
      <c r="B10" s="72"/>
      <c r="C10" s="73"/>
      <c r="D10" s="26" t="s">
        <v>16</v>
      </c>
      <c r="E10" s="11"/>
      <c r="F10" s="38">
        <f t="shared" si="1"/>
        <v>0</v>
      </c>
      <c r="G10" s="38">
        <f t="shared" si="2"/>
        <v>0</v>
      </c>
      <c r="H10" s="38">
        <f t="shared" ref="H10:J10" si="4">G10*H$3</f>
        <v>0</v>
      </c>
      <c r="I10" s="38">
        <f t="shared" si="4"/>
        <v>0</v>
      </c>
      <c r="J10" s="38">
        <f t="shared" si="4"/>
        <v>0</v>
      </c>
      <c r="K10" s="25">
        <f>F10*(P9*$D$5+P10*$D$6)</f>
        <v>0</v>
      </c>
      <c r="L10" s="74"/>
      <c r="M10" s="1"/>
      <c r="N10" s="37"/>
      <c r="O10" s="37" t="s">
        <v>33</v>
      </c>
      <c r="P10" s="16">
        <f>P8-P9</f>
        <v>1032</v>
      </c>
      <c r="Q10" s="24"/>
      <c r="S10" s="1"/>
    </row>
    <row r="11" spans="1:19" x14ac:dyDescent="0.35">
      <c r="A11" s="71"/>
      <c r="B11" s="72"/>
      <c r="C11" s="72" t="s">
        <v>10</v>
      </c>
      <c r="D11" s="34" t="s">
        <v>1</v>
      </c>
      <c r="E11" s="13"/>
      <c r="F11" s="41">
        <f t="shared" si="1"/>
        <v>0</v>
      </c>
      <c r="G11" s="38">
        <f t="shared" si="2"/>
        <v>0</v>
      </c>
      <c r="H11" s="38">
        <f t="shared" ref="H11:J11" si="5">G11*H$3</f>
        <v>0</v>
      </c>
      <c r="I11" s="38">
        <f t="shared" si="5"/>
        <v>0</v>
      </c>
      <c r="J11" s="38">
        <f t="shared" si="5"/>
        <v>0</v>
      </c>
      <c r="K11" s="5">
        <f>P11*F11</f>
        <v>0</v>
      </c>
      <c r="L11" s="75">
        <f>SUM(K11:K13)</f>
        <v>0</v>
      </c>
      <c r="M11" s="1"/>
      <c r="N11" s="1" t="s">
        <v>35</v>
      </c>
      <c r="P11" s="17">
        <v>50</v>
      </c>
      <c r="Q11" s="24"/>
      <c r="S11" s="1"/>
    </row>
    <row r="12" spans="1:19" x14ac:dyDescent="0.35">
      <c r="A12" s="71"/>
      <c r="B12" s="72"/>
      <c r="C12" s="72"/>
      <c r="D12" s="34" t="s">
        <v>15</v>
      </c>
      <c r="E12" s="33">
        <f>'Commun tous lots'!E16</f>
        <v>0</v>
      </c>
      <c r="F12" s="41">
        <f t="shared" si="1"/>
        <v>0</v>
      </c>
      <c r="G12" s="38">
        <f t="shared" si="2"/>
        <v>0</v>
      </c>
      <c r="H12" s="38">
        <f t="shared" ref="H12:J12" si="6">G12*H$3</f>
        <v>0</v>
      </c>
      <c r="I12" s="38">
        <f t="shared" si="6"/>
        <v>0</v>
      </c>
      <c r="J12" s="38">
        <f t="shared" si="6"/>
        <v>0</v>
      </c>
      <c r="K12" s="5">
        <f>P12*F12</f>
        <v>0</v>
      </c>
      <c r="L12" s="75"/>
      <c r="M12" s="1"/>
      <c r="N12" s="1"/>
      <c r="O12" s="1" t="s">
        <v>32</v>
      </c>
      <c r="P12" s="18">
        <v>9</v>
      </c>
      <c r="Q12" s="24"/>
      <c r="S12" s="1"/>
    </row>
    <row r="13" spans="1:19" x14ac:dyDescent="0.35">
      <c r="A13" s="71"/>
      <c r="B13" s="72"/>
      <c r="C13" s="72"/>
      <c r="D13" s="34" t="s">
        <v>16</v>
      </c>
      <c r="E13" s="14"/>
      <c r="F13" s="41">
        <f t="shared" si="1"/>
        <v>0</v>
      </c>
      <c r="G13" s="38">
        <f t="shared" si="2"/>
        <v>0</v>
      </c>
      <c r="H13" s="38">
        <f t="shared" ref="H13:J13" si="7">G13*H$3</f>
        <v>0</v>
      </c>
      <c r="I13" s="38">
        <f t="shared" si="7"/>
        <v>0</v>
      </c>
      <c r="J13" s="38">
        <f t="shared" si="7"/>
        <v>0</v>
      </c>
      <c r="K13" s="5">
        <f>F13*(P12*$D$5+P13*$D$6)</f>
        <v>0</v>
      </c>
      <c r="L13" s="75"/>
      <c r="M13" s="1"/>
      <c r="N13" s="1"/>
      <c r="O13" s="1" t="s">
        <v>33</v>
      </c>
      <c r="P13" s="18">
        <v>63</v>
      </c>
      <c r="Q13" s="24"/>
      <c r="S13" s="1"/>
    </row>
    <row r="14" spans="1:19" x14ac:dyDescent="0.35">
      <c r="A14" s="71"/>
      <c r="B14" s="76" t="s">
        <v>5</v>
      </c>
      <c r="C14" s="77" t="s">
        <v>9</v>
      </c>
      <c r="D14" s="47" t="s">
        <v>1</v>
      </c>
      <c r="E14" s="13"/>
      <c r="F14" s="39">
        <f t="shared" si="1"/>
        <v>0</v>
      </c>
      <c r="G14" s="39">
        <f t="shared" si="2"/>
        <v>0</v>
      </c>
      <c r="H14" s="39">
        <f t="shared" ref="H14:J14" si="8">G14*H$3</f>
        <v>0</v>
      </c>
      <c r="I14" s="39">
        <f t="shared" si="8"/>
        <v>0</v>
      </c>
      <c r="J14" s="39">
        <f t="shared" si="8"/>
        <v>0</v>
      </c>
      <c r="K14" s="42">
        <f>P14*F14</f>
        <v>0</v>
      </c>
      <c r="L14" s="78">
        <f>SUM(K14:K16)</f>
        <v>0</v>
      </c>
      <c r="M14" s="1"/>
      <c r="N14" s="37" t="s">
        <v>36</v>
      </c>
      <c r="O14" s="37"/>
      <c r="P14" s="19">
        <v>20</v>
      </c>
      <c r="Q14" s="24"/>
      <c r="S14" s="1"/>
    </row>
    <row r="15" spans="1:19" x14ac:dyDescent="0.35">
      <c r="A15" s="71"/>
      <c r="B15" s="76"/>
      <c r="C15" s="77"/>
      <c r="D15" s="47" t="s">
        <v>15</v>
      </c>
      <c r="E15" s="33">
        <f>'Commun tous lots'!E17</f>
        <v>0</v>
      </c>
      <c r="F15" s="39">
        <f t="shared" si="1"/>
        <v>0</v>
      </c>
      <c r="G15" s="39">
        <f t="shared" si="2"/>
        <v>0</v>
      </c>
      <c r="H15" s="39">
        <f t="shared" ref="H15:J15" si="9">G15*H$3</f>
        <v>0</v>
      </c>
      <c r="I15" s="39">
        <f t="shared" si="9"/>
        <v>0</v>
      </c>
      <c r="J15" s="39">
        <f t="shared" si="9"/>
        <v>0</v>
      </c>
      <c r="K15" s="42">
        <f>P15*F15</f>
        <v>0</v>
      </c>
      <c r="L15" s="78"/>
      <c r="M15" s="1"/>
      <c r="N15" s="37"/>
      <c r="O15" s="37" t="s">
        <v>32</v>
      </c>
      <c r="P15" s="20">
        <v>0</v>
      </c>
      <c r="Q15" s="24"/>
      <c r="S15" s="1"/>
    </row>
    <row r="16" spans="1:19" x14ac:dyDescent="0.35">
      <c r="A16" s="71"/>
      <c r="B16" s="76"/>
      <c r="C16" s="77"/>
      <c r="D16" s="47" t="s">
        <v>16</v>
      </c>
      <c r="E16" s="14"/>
      <c r="F16" s="39">
        <f t="shared" si="1"/>
        <v>0</v>
      </c>
      <c r="G16" s="39">
        <f t="shared" si="2"/>
        <v>0</v>
      </c>
      <c r="H16" s="39">
        <f t="shared" ref="H16:J16" si="10">G16*H$3</f>
        <v>0</v>
      </c>
      <c r="I16" s="39">
        <f t="shared" si="10"/>
        <v>0</v>
      </c>
      <c r="J16" s="39">
        <f t="shared" si="10"/>
        <v>0</v>
      </c>
      <c r="K16" s="42">
        <f>F16*(P15*$D$5+P16*$D$6)</f>
        <v>0</v>
      </c>
      <c r="L16" s="78"/>
      <c r="M16" s="1"/>
      <c r="N16" s="37"/>
      <c r="O16" s="37" t="s">
        <v>33</v>
      </c>
      <c r="P16" s="20">
        <v>27</v>
      </c>
      <c r="Q16" s="24"/>
      <c r="S16" s="1"/>
    </row>
    <row r="17" spans="1:19" x14ac:dyDescent="0.35">
      <c r="A17" s="71"/>
      <c r="B17" s="76"/>
      <c r="C17" s="76" t="s">
        <v>10</v>
      </c>
      <c r="D17" s="40" t="s">
        <v>1</v>
      </c>
      <c r="E17" s="13"/>
      <c r="F17" s="39">
        <f t="shared" si="1"/>
        <v>0</v>
      </c>
      <c r="G17" s="39">
        <f t="shared" si="2"/>
        <v>0</v>
      </c>
      <c r="H17" s="39">
        <f t="shared" ref="H17:J17" si="11">G17*H$3</f>
        <v>0</v>
      </c>
      <c r="I17" s="39">
        <f t="shared" si="11"/>
        <v>0</v>
      </c>
      <c r="J17" s="39">
        <f t="shared" si="11"/>
        <v>0</v>
      </c>
      <c r="K17" s="43">
        <f>P17*F17</f>
        <v>0</v>
      </c>
      <c r="L17" s="79">
        <f>SUM(K17:K19)</f>
        <v>0</v>
      </c>
      <c r="M17" s="1"/>
      <c r="N17" s="1" t="s">
        <v>37</v>
      </c>
      <c r="P17" s="21">
        <v>0</v>
      </c>
      <c r="Q17" s="24"/>
      <c r="S17" s="1"/>
    </row>
    <row r="18" spans="1:19" x14ac:dyDescent="0.35">
      <c r="A18" s="71"/>
      <c r="B18" s="76"/>
      <c r="C18" s="76"/>
      <c r="D18" s="40" t="s">
        <v>15</v>
      </c>
      <c r="E18" s="33">
        <f>'Commun tous lots'!E18</f>
        <v>0</v>
      </c>
      <c r="F18" s="39">
        <f t="shared" si="1"/>
        <v>0</v>
      </c>
      <c r="G18" s="39">
        <f t="shared" si="2"/>
        <v>0</v>
      </c>
      <c r="H18" s="39">
        <f t="shared" ref="H18:J18" si="12">G18*H$3</f>
        <v>0</v>
      </c>
      <c r="I18" s="39">
        <f t="shared" si="12"/>
        <v>0</v>
      </c>
      <c r="J18" s="39">
        <f t="shared" si="12"/>
        <v>0</v>
      </c>
      <c r="K18" s="43">
        <f>P18*F18</f>
        <v>0</v>
      </c>
      <c r="L18" s="79"/>
      <c r="M18" s="1"/>
      <c r="N18" s="1"/>
      <c r="O18" s="1" t="s">
        <v>32</v>
      </c>
      <c r="P18" s="22">
        <v>0</v>
      </c>
      <c r="Q18" s="24"/>
      <c r="S18" s="1"/>
    </row>
    <row r="19" spans="1:19" x14ac:dyDescent="0.35">
      <c r="A19" s="71"/>
      <c r="B19" s="76"/>
      <c r="C19" s="76"/>
      <c r="D19" s="40" t="s">
        <v>16</v>
      </c>
      <c r="E19" s="14"/>
      <c r="F19" s="39">
        <f t="shared" si="1"/>
        <v>0</v>
      </c>
      <c r="G19" s="39">
        <f t="shared" si="2"/>
        <v>0</v>
      </c>
      <c r="H19" s="39">
        <f t="shared" ref="H19:J19" si="13">G19*H$3</f>
        <v>0</v>
      </c>
      <c r="I19" s="39">
        <f t="shared" si="13"/>
        <v>0</v>
      </c>
      <c r="J19" s="39">
        <f t="shared" si="13"/>
        <v>0</v>
      </c>
      <c r="K19" s="43">
        <f>F19*(P18*$D$5+P19*$D$6)</f>
        <v>0</v>
      </c>
      <c r="L19" s="79"/>
      <c r="M19" s="1"/>
      <c r="N19" s="1"/>
      <c r="O19" s="1" t="s">
        <v>33</v>
      </c>
      <c r="P19" s="22">
        <v>0</v>
      </c>
      <c r="Q19" s="24"/>
      <c r="S19" s="1"/>
    </row>
    <row r="20" spans="1:19" x14ac:dyDescent="0.35">
      <c r="A20" s="71"/>
      <c r="B20" s="80" t="s">
        <v>6</v>
      </c>
      <c r="C20" s="73" t="s">
        <v>9</v>
      </c>
      <c r="D20" s="26" t="s">
        <v>1</v>
      </c>
      <c r="E20" s="13"/>
      <c r="F20" s="38">
        <f t="shared" si="1"/>
        <v>0</v>
      </c>
      <c r="G20" s="38">
        <f t="shared" si="2"/>
        <v>0</v>
      </c>
      <c r="H20" s="38">
        <f t="shared" ref="H20:J20" si="14">G20*H$3</f>
        <v>0</v>
      </c>
      <c r="I20" s="38">
        <f t="shared" si="14"/>
        <v>0</v>
      </c>
      <c r="J20" s="38">
        <f t="shared" si="14"/>
        <v>0</v>
      </c>
      <c r="K20" s="25">
        <f>P20*F20</f>
        <v>0</v>
      </c>
      <c r="L20" s="74">
        <f>SUM(K20:K22)</f>
        <v>0</v>
      </c>
      <c r="M20" s="1"/>
      <c r="N20" s="37" t="s">
        <v>38</v>
      </c>
      <c r="O20" s="37"/>
      <c r="P20" s="15">
        <v>8.9999999999999982</v>
      </c>
      <c r="Q20" s="24"/>
      <c r="S20" s="1"/>
    </row>
    <row r="21" spans="1:19" x14ac:dyDescent="0.35">
      <c r="A21" s="71"/>
      <c r="B21" s="80"/>
      <c r="C21" s="73"/>
      <c r="D21" s="26" t="s">
        <v>15</v>
      </c>
      <c r="E21" s="33">
        <f>'Commun tous lots'!E19</f>
        <v>0</v>
      </c>
      <c r="F21" s="38">
        <f t="shared" si="1"/>
        <v>0</v>
      </c>
      <c r="G21" s="38">
        <f t="shared" si="2"/>
        <v>0</v>
      </c>
      <c r="H21" s="38">
        <f t="shared" ref="H21:J21" si="15">G21*H$3</f>
        <v>0</v>
      </c>
      <c r="I21" s="38">
        <f t="shared" si="15"/>
        <v>0</v>
      </c>
      <c r="J21" s="38">
        <f t="shared" si="15"/>
        <v>0</v>
      </c>
      <c r="K21" s="25">
        <f>P21*F21</f>
        <v>0</v>
      </c>
      <c r="L21" s="74"/>
      <c r="M21" s="1"/>
      <c r="N21" s="37"/>
      <c r="O21" s="37" t="s">
        <v>32</v>
      </c>
      <c r="P21" s="16">
        <v>0.99999999999999989</v>
      </c>
      <c r="Q21" s="24"/>
      <c r="S21" s="1"/>
    </row>
    <row r="22" spans="1:19" x14ac:dyDescent="0.35">
      <c r="A22" s="71"/>
      <c r="B22" s="80"/>
      <c r="C22" s="73"/>
      <c r="D22" s="26" t="s">
        <v>16</v>
      </c>
      <c r="E22" s="14"/>
      <c r="F22" s="38">
        <f t="shared" si="1"/>
        <v>0</v>
      </c>
      <c r="G22" s="38">
        <f t="shared" si="2"/>
        <v>0</v>
      </c>
      <c r="H22" s="38">
        <f t="shared" ref="H22:J22" si="16">G22*H$3</f>
        <v>0</v>
      </c>
      <c r="I22" s="38">
        <f t="shared" si="16"/>
        <v>0</v>
      </c>
      <c r="J22" s="38">
        <f t="shared" si="16"/>
        <v>0</v>
      </c>
      <c r="K22" s="25">
        <f>F22*(P21*$D$5+P22*$D$6)</f>
        <v>0</v>
      </c>
      <c r="L22" s="74"/>
      <c r="M22" s="1"/>
      <c r="N22" s="37"/>
      <c r="O22" s="37" t="s">
        <v>33</v>
      </c>
      <c r="P22" s="16">
        <v>7.9999999999999991</v>
      </c>
      <c r="Q22" s="24"/>
      <c r="S22" s="1"/>
    </row>
    <row r="23" spans="1:19" x14ac:dyDescent="0.35">
      <c r="A23" s="71"/>
      <c r="B23" s="80"/>
      <c r="C23" s="72" t="s">
        <v>10</v>
      </c>
      <c r="D23" s="34" t="s">
        <v>1</v>
      </c>
      <c r="E23" s="13"/>
      <c r="F23" s="38">
        <f t="shared" si="1"/>
        <v>0</v>
      </c>
      <c r="G23" s="38">
        <f t="shared" si="2"/>
        <v>0</v>
      </c>
      <c r="H23" s="38">
        <f t="shared" ref="H23:J23" si="17">G23*H$3</f>
        <v>0</v>
      </c>
      <c r="I23" s="38">
        <f t="shared" si="17"/>
        <v>0</v>
      </c>
      <c r="J23" s="38">
        <f t="shared" si="17"/>
        <v>0</v>
      </c>
      <c r="K23" s="5">
        <f>P23*F23</f>
        <v>0</v>
      </c>
      <c r="L23" s="75">
        <f>SUM(K23:K25)</f>
        <v>0</v>
      </c>
      <c r="M23" s="1"/>
      <c r="N23" s="1" t="s">
        <v>39</v>
      </c>
      <c r="P23" s="17">
        <v>0</v>
      </c>
      <c r="Q23" s="24"/>
      <c r="S23" s="1"/>
    </row>
    <row r="24" spans="1:19" x14ac:dyDescent="0.35">
      <c r="A24" s="71"/>
      <c r="B24" s="80"/>
      <c r="C24" s="72"/>
      <c r="D24" s="34" t="s">
        <v>15</v>
      </c>
      <c r="E24" s="33">
        <f>'Commun tous lots'!E20</f>
        <v>0</v>
      </c>
      <c r="F24" s="38">
        <f t="shared" si="1"/>
        <v>0</v>
      </c>
      <c r="G24" s="38">
        <f t="shared" si="2"/>
        <v>0</v>
      </c>
      <c r="H24" s="38">
        <f t="shared" ref="H24:J24" si="18">G24*H$3</f>
        <v>0</v>
      </c>
      <c r="I24" s="38">
        <f t="shared" si="18"/>
        <v>0</v>
      </c>
      <c r="J24" s="38">
        <f t="shared" si="18"/>
        <v>0</v>
      </c>
      <c r="K24" s="5">
        <f>P24*F24</f>
        <v>0</v>
      </c>
      <c r="L24" s="75"/>
      <c r="M24" s="1"/>
      <c r="N24" s="1"/>
      <c r="O24" s="1" t="s">
        <v>32</v>
      </c>
      <c r="P24" s="18">
        <v>0</v>
      </c>
      <c r="Q24" s="24"/>
      <c r="S24" s="1"/>
    </row>
    <row r="25" spans="1:19" x14ac:dyDescent="0.35">
      <c r="A25" s="71"/>
      <c r="B25" s="80"/>
      <c r="C25" s="72"/>
      <c r="D25" s="34" t="s">
        <v>16</v>
      </c>
      <c r="E25" s="14"/>
      <c r="F25" s="38">
        <f t="shared" si="1"/>
        <v>0</v>
      </c>
      <c r="G25" s="38">
        <f t="shared" si="2"/>
        <v>0</v>
      </c>
      <c r="H25" s="38">
        <f t="shared" ref="H25:J25" si="19">G25*H$3</f>
        <v>0</v>
      </c>
      <c r="I25" s="38">
        <f t="shared" si="19"/>
        <v>0</v>
      </c>
      <c r="J25" s="38">
        <f t="shared" si="19"/>
        <v>0</v>
      </c>
      <c r="K25" s="5">
        <f>F25*(P24*$D$5+P25*$D$6)</f>
        <v>0</v>
      </c>
      <c r="L25" s="75"/>
      <c r="M25" s="1"/>
      <c r="N25" s="1"/>
      <c r="O25" s="1" t="s">
        <v>33</v>
      </c>
      <c r="P25" s="18">
        <v>0</v>
      </c>
      <c r="Q25" s="24"/>
      <c r="S25" s="1"/>
    </row>
    <row r="26" spans="1:19" x14ac:dyDescent="0.35">
      <c r="D26" s="8"/>
      <c r="P26" s="48"/>
    </row>
    <row r="27" spans="1:19" x14ac:dyDescent="0.35">
      <c r="D27" s="8"/>
    </row>
    <row r="28" spans="1:19" s="4" customFormat="1" x14ac:dyDescent="0.35">
      <c r="A28" s="81" t="s">
        <v>40</v>
      </c>
      <c r="B28" s="81"/>
      <c r="C28" s="81"/>
      <c r="D28" s="81"/>
      <c r="E28" s="45"/>
      <c r="F28" s="44"/>
      <c r="G28" s="46"/>
      <c r="H28" s="46"/>
      <c r="I28" s="46"/>
      <c r="J28" s="46"/>
      <c r="K28" s="1"/>
      <c r="O28" s="1"/>
      <c r="P28" s="1"/>
      <c r="Q28" s="1"/>
      <c r="R28" s="1"/>
      <c r="S28" s="24"/>
    </row>
  </sheetData>
  <mergeCells count="25">
    <mergeCell ref="A28:D28"/>
    <mergeCell ref="L17:L19"/>
    <mergeCell ref="B20:B25"/>
    <mergeCell ref="C20:C22"/>
    <mergeCell ref="L20:L22"/>
    <mergeCell ref="C23:C25"/>
    <mergeCell ref="L23:L25"/>
    <mergeCell ref="L8:L10"/>
    <mergeCell ref="C11:C13"/>
    <mergeCell ref="L11:L13"/>
    <mergeCell ref="B14:B19"/>
    <mergeCell ref="C14:C16"/>
    <mergeCell ref="L14:L16"/>
    <mergeCell ref="C17:C19"/>
    <mergeCell ref="A4:C4"/>
    <mergeCell ref="A5:C5"/>
    <mergeCell ref="A6:C6"/>
    <mergeCell ref="A8:A25"/>
    <mergeCell ref="B8:B13"/>
    <mergeCell ref="C8:C10"/>
    <mergeCell ref="K7:L7"/>
    <mergeCell ref="G1:G2"/>
    <mergeCell ref="H1:H2"/>
    <mergeCell ref="I1:I2"/>
    <mergeCell ref="J1:J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8"/>
  <sheetViews>
    <sheetView zoomScale="80" zoomScaleNormal="80" workbookViewId="0">
      <pane xSplit="6" ySplit="7" topLeftCell="O8" activePane="bottomRight" state="frozen"/>
      <selection pane="topRight" activeCell="F1" sqref="F1"/>
      <selection pane="bottomLeft" activeCell="A2" sqref="A2"/>
      <selection pane="bottomRight" activeCell="E4" sqref="E4"/>
    </sheetView>
  </sheetViews>
  <sheetFormatPr baseColWidth="10" defaultColWidth="11.453125" defaultRowHeight="14.5" x14ac:dyDescent="0.35"/>
  <cols>
    <col min="1" max="2" width="11.453125" style="1"/>
    <col min="3" max="3" width="25" style="1" customWidth="1"/>
    <col min="4" max="4" width="41.26953125" style="2" customWidth="1"/>
    <col min="5" max="5" width="19.26953125" style="7" customWidth="1"/>
    <col min="6" max="6" width="17.54296875" style="1" customWidth="1"/>
    <col min="7" max="7" width="13.1796875" style="1" customWidth="1"/>
    <col min="8" max="10" width="13.1796875" style="1" hidden="1" customWidth="1"/>
    <col min="11" max="11" width="11.453125" style="1"/>
    <col min="12" max="12" width="19" style="4" customWidth="1"/>
    <col min="13" max="13" width="8.26953125" style="4" customWidth="1"/>
    <col min="14" max="14" width="14.26953125" style="4" customWidth="1"/>
    <col min="15" max="15" width="16.7265625" style="1" customWidth="1"/>
    <col min="16" max="17" width="11.453125" style="1"/>
    <col min="18" max="18" width="13.54296875" style="1" customWidth="1"/>
    <col min="19" max="19" width="11.453125" style="51"/>
    <col min="20" max="20" width="23.453125" style="1" customWidth="1"/>
    <col min="21" max="16384" width="11.453125" style="1"/>
  </cols>
  <sheetData>
    <row r="1" spans="1:19" ht="15" customHeight="1" x14ac:dyDescent="0.35">
      <c r="G1" s="68" t="s">
        <v>41</v>
      </c>
      <c r="H1" s="68" t="s">
        <v>43</v>
      </c>
      <c r="I1" s="68" t="s">
        <v>44</v>
      </c>
      <c r="J1" s="68" t="s">
        <v>45</v>
      </c>
    </row>
    <row r="2" spans="1:19" x14ac:dyDescent="0.35">
      <c r="A2" s="1" t="s">
        <v>49</v>
      </c>
      <c r="B2" s="51" t="s">
        <v>50</v>
      </c>
      <c r="E2" s="50"/>
      <c r="G2" s="68"/>
      <c r="H2" s="68"/>
      <c r="I2" s="68"/>
      <c r="J2" s="68"/>
    </row>
    <row r="3" spans="1:19" x14ac:dyDescent="0.35">
      <c r="G3" s="44"/>
      <c r="H3" s="44"/>
      <c r="I3" s="44"/>
      <c r="J3" s="44"/>
    </row>
    <row r="4" spans="1:19" ht="15.75" customHeight="1" x14ac:dyDescent="0.35">
      <c r="A4" s="69" t="s">
        <v>14</v>
      </c>
      <c r="B4" s="69"/>
      <c r="C4" s="69"/>
      <c r="D4" s="9">
        <f>P8+P11+P14+P17+P20+P23</f>
        <v>326.87299999999999</v>
      </c>
      <c r="E4" s="35"/>
      <c r="F4" s="36"/>
      <c r="G4" s="36"/>
      <c r="H4" s="36"/>
      <c r="I4" s="36"/>
      <c r="J4" s="36"/>
    </row>
    <row r="5" spans="1:19" ht="15.75" customHeight="1" x14ac:dyDescent="0.35">
      <c r="A5" s="70" t="s">
        <v>13</v>
      </c>
      <c r="B5" s="70"/>
      <c r="C5" s="70"/>
      <c r="D5" s="10">
        <v>1</v>
      </c>
      <c r="E5" s="7" t="s">
        <v>8</v>
      </c>
      <c r="F5" s="36">
        <v>0.1</v>
      </c>
    </row>
    <row r="6" spans="1:19" ht="15.75" customHeight="1" x14ac:dyDescent="0.35">
      <c r="A6" s="70" t="s">
        <v>12</v>
      </c>
      <c r="B6" s="70"/>
      <c r="C6" s="70"/>
      <c r="D6" s="10">
        <v>84</v>
      </c>
    </row>
    <row r="7" spans="1:19" ht="30.75" customHeight="1" x14ac:dyDescent="0.35">
      <c r="D7" s="1"/>
      <c r="E7" s="3" t="s">
        <v>3</v>
      </c>
      <c r="F7" s="3" t="s">
        <v>4</v>
      </c>
      <c r="G7" s="3" t="s">
        <v>3</v>
      </c>
      <c r="H7" s="3" t="s">
        <v>3</v>
      </c>
      <c r="I7" s="3" t="s">
        <v>3</v>
      </c>
      <c r="J7" s="3" t="s">
        <v>3</v>
      </c>
      <c r="K7" s="67" t="s">
        <v>42</v>
      </c>
      <c r="L7" s="67"/>
      <c r="M7" s="1"/>
      <c r="N7" s="1"/>
      <c r="P7" s="6" t="s">
        <v>11</v>
      </c>
      <c r="S7" s="1"/>
    </row>
    <row r="8" spans="1:19" x14ac:dyDescent="0.35">
      <c r="A8" s="71" t="s">
        <v>7</v>
      </c>
      <c r="B8" s="72" t="s">
        <v>2</v>
      </c>
      <c r="C8" s="73" t="s">
        <v>9</v>
      </c>
      <c r="D8" s="52" t="s">
        <v>1</v>
      </c>
      <c r="E8" s="11">
        <v>0</v>
      </c>
      <c r="F8" s="38">
        <f>E8*(1+$F$5)</f>
        <v>0</v>
      </c>
      <c r="G8" s="38">
        <f>E8*G$3</f>
        <v>0</v>
      </c>
      <c r="H8" s="38">
        <f t="shared" ref="H8:J22" si="0">G8*H$3</f>
        <v>0</v>
      </c>
      <c r="I8" s="38">
        <f t="shared" si="0"/>
        <v>0</v>
      </c>
      <c r="J8" s="38">
        <f t="shared" si="0"/>
        <v>0</v>
      </c>
      <c r="K8" s="53">
        <f>P8*F8</f>
        <v>0</v>
      </c>
      <c r="L8" s="74">
        <f>SUM(K8:K10)</f>
        <v>0</v>
      </c>
      <c r="M8" s="1"/>
      <c r="N8" s="37" t="s">
        <v>34</v>
      </c>
      <c r="O8" s="37"/>
      <c r="P8" s="15">
        <v>310</v>
      </c>
      <c r="Q8" s="51"/>
      <c r="S8" s="1"/>
    </row>
    <row r="9" spans="1:19" x14ac:dyDescent="0.35">
      <c r="A9" s="71"/>
      <c r="B9" s="72"/>
      <c r="C9" s="73"/>
      <c r="D9" s="52" t="s">
        <v>15</v>
      </c>
      <c r="E9" s="11">
        <v>0</v>
      </c>
      <c r="F9" s="38">
        <f t="shared" ref="F9:F25" si="1">E9*(1+$F$5)</f>
        <v>0</v>
      </c>
      <c r="G9" s="38">
        <f t="shared" ref="G9:G25" si="2">E9*G$3</f>
        <v>0</v>
      </c>
      <c r="H9" s="38">
        <f t="shared" si="0"/>
        <v>0</v>
      </c>
      <c r="I9" s="38">
        <f t="shared" si="0"/>
        <v>0</v>
      </c>
      <c r="J9" s="38">
        <f t="shared" si="0"/>
        <v>0</v>
      </c>
      <c r="K9" s="53">
        <f>P9*F9</f>
        <v>0</v>
      </c>
      <c r="L9" s="74"/>
      <c r="M9" s="1"/>
      <c r="N9" s="37"/>
      <c r="O9" s="37" t="s">
        <v>32</v>
      </c>
      <c r="P9" s="57">
        <v>5</v>
      </c>
      <c r="Q9" s="51"/>
      <c r="S9" s="1"/>
    </row>
    <row r="10" spans="1:19" x14ac:dyDescent="0.35">
      <c r="A10" s="71"/>
      <c r="B10" s="72"/>
      <c r="C10" s="73"/>
      <c r="D10" s="52" t="s">
        <v>16</v>
      </c>
      <c r="E10" s="11">
        <v>0</v>
      </c>
      <c r="F10" s="38">
        <f t="shared" si="1"/>
        <v>0</v>
      </c>
      <c r="G10" s="38">
        <f t="shared" si="2"/>
        <v>0</v>
      </c>
      <c r="H10" s="38">
        <f t="shared" si="0"/>
        <v>0</v>
      </c>
      <c r="I10" s="38">
        <f t="shared" si="0"/>
        <v>0</v>
      </c>
      <c r="J10" s="38">
        <f t="shared" si="0"/>
        <v>0</v>
      </c>
      <c r="K10" s="53">
        <f>F10*(P9*$D$5+P10*$D$6)</f>
        <v>0</v>
      </c>
      <c r="L10" s="74"/>
      <c r="M10" s="1"/>
      <c r="N10" s="37"/>
      <c r="O10" s="37" t="s">
        <v>33</v>
      </c>
      <c r="P10" s="57">
        <v>305</v>
      </c>
      <c r="Q10" s="51"/>
      <c r="S10" s="1"/>
    </row>
    <row r="11" spans="1:19" x14ac:dyDescent="0.35">
      <c r="A11" s="71"/>
      <c r="B11" s="72"/>
      <c r="C11" s="72" t="s">
        <v>10</v>
      </c>
      <c r="D11" s="34" t="s">
        <v>1</v>
      </c>
      <c r="E11" s="11">
        <v>0</v>
      </c>
      <c r="F11" s="38">
        <f t="shared" si="1"/>
        <v>0</v>
      </c>
      <c r="G11" s="38">
        <f t="shared" si="2"/>
        <v>0</v>
      </c>
      <c r="H11" s="38">
        <f t="shared" si="0"/>
        <v>0</v>
      </c>
      <c r="I11" s="38">
        <f t="shared" si="0"/>
        <v>0</v>
      </c>
      <c r="J11" s="38">
        <f t="shared" si="0"/>
        <v>0</v>
      </c>
      <c r="K11" s="5">
        <f>P11*F11</f>
        <v>0</v>
      </c>
      <c r="L11" s="75">
        <f>SUM(K11:K13)</f>
        <v>0</v>
      </c>
      <c r="M11" s="1"/>
      <c r="N11" s="1" t="s">
        <v>35</v>
      </c>
      <c r="P11" s="17">
        <v>10</v>
      </c>
      <c r="Q11" s="51"/>
      <c r="S11" s="1"/>
    </row>
    <row r="12" spans="1:19" x14ac:dyDescent="0.35">
      <c r="A12" s="71"/>
      <c r="B12" s="72"/>
      <c r="C12" s="72"/>
      <c r="D12" s="34" t="s">
        <v>15</v>
      </c>
      <c r="E12" s="11">
        <v>0</v>
      </c>
      <c r="F12" s="38">
        <f t="shared" si="1"/>
        <v>0</v>
      </c>
      <c r="G12" s="38">
        <f t="shared" si="2"/>
        <v>0</v>
      </c>
      <c r="H12" s="38">
        <f t="shared" si="0"/>
        <v>0</v>
      </c>
      <c r="I12" s="38">
        <f t="shared" si="0"/>
        <v>0</v>
      </c>
      <c r="J12" s="38">
        <f t="shared" si="0"/>
        <v>0</v>
      </c>
      <c r="K12" s="5">
        <f>P12*F12</f>
        <v>0</v>
      </c>
      <c r="L12" s="75"/>
      <c r="M12" s="1"/>
      <c r="N12" s="1"/>
      <c r="O12" s="1" t="s">
        <v>32</v>
      </c>
      <c r="P12" s="18">
        <v>0.99999999999999989</v>
      </c>
      <c r="Q12" s="51"/>
      <c r="S12" s="1"/>
    </row>
    <row r="13" spans="1:19" x14ac:dyDescent="0.35">
      <c r="A13" s="71"/>
      <c r="B13" s="72"/>
      <c r="C13" s="72"/>
      <c r="D13" s="34" t="s">
        <v>16</v>
      </c>
      <c r="E13" s="11">
        <v>0</v>
      </c>
      <c r="F13" s="38">
        <f t="shared" si="1"/>
        <v>0</v>
      </c>
      <c r="G13" s="38">
        <f t="shared" si="2"/>
        <v>0</v>
      </c>
      <c r="H13" s="38">
        <f t="shared" si="0"/>
        <v>0</v>
      </c>
      <c r="I13" s="38">
        <f t="shared" si="0"/>
        <v>0</v>
      </c>
      <c r="J13" s="38">
        <f t="shared" si="0"/>
        <v>0</v>
      </c>
      <c r="K13" s="5">
        <f>F13*(P12*$D$5+P13*$D$6)</f>
        <v>0</v>
      </c>
      <c r="L13" s="75"/>
      <c r="M13" s="1"/>
      <c r="N13" s="1"/>
      <c r="O13" s="1" t="s">
        <v>33</v>
      </c>
      <c r="P13" s="18">
        <v>11</v>
      </c>
      <c r="Q13" s="51"/>
      <c r="S13" s="1"/>
    </row>
    <row r="14" spans="1:19" x14ac:dyDescent="0.35">
      <c r="A14" s="71"/>
      <c r="B14" s="76" t="s">
        <v>5</v>
      </c>
      <c r="C14" s="77" t="s">
        <v>9</v>
      </c>
      <c r="D14" s="54" t="s">
        <v>1</v>
      </c>
      <c r="E14" s="11">
        <v>0</v>
      </c>
      <c r="F14" s="39">
        <f t="shared" si="1"/>
        <v>0</v>
      </c>
      <c r="G14" s="39">
        <f t="shared" si="2"/>
        <v>0</v>
      </c>
      <c r="H14" s="39">
        <f t="shared" si="0"/>
        <v>0</v>
      </c>
      <c r="I14" s="39">
        <f t="shared" si="0"/>
        <v>0</v>
      </c>
      <c r="J14" s="39">
        <f t="shared" si="0"/>
        <v>0</v>
      </c>
      <c r="K14" s="55">
        <f>P14*F14</f>
        <v>0</v>
      </c>
      <c r="L14" s="83">
        <f>SUM(K14:K16)</f>
        <v>0</v>
      </c>
      <c r="M14" s="1"/>
      <c r="N14" s="37" t="s">
        <v>36</v>
      </c>
      <c r="O14" s="37"/>
      <c r="P14" s="19">
        <v>3.9999999999999996</v>
      </c>
      <c r="Q14" s="51"/>
      <c r="S14" s="1"/>
    </row>
    <row r="15" spans="1:19" x14ac:dyDescent="0.35">
      <c r="A15" s="71"/>
      <c r="B15" s="76"/>
      <c r="C15" s="77"/>
      <c r="D15" s="54" t="s">
        <v>15</v>
      </c>
      <c r="E15" s="11">
        <v>0</v>
      </c>
      <c r="F15" s="39">
        <f t="shared" si="1"/>
        <v>0</v>
      </c>
      <c r="G15" s="39">
        <f t="shared" si="2"/>
        <v>0</v>
      </c>
      <c r="H15" s="39">
        <f t="shared" si="0"/>
        <v>0</v>
      </c>
      <c r="I15" s="39">
        <f t="shared" si="0"/>
        <v>0</v>
      </c>
      <c r="J15" s="39">
        <f t="shared" si="0"/>
        <v>0</v>
      </c>
      <c r="K15" s="55">
        <f>P15*F15</f>
        <v>0</v>
      </c>
      <c r="L15" s="83"/>
      <c r="M15" s="1"/>
      <c r="N15" s="37"/>
      <c r="O15" s="37" t="s">
        <v>32</v>
      </c>
      <c r="P15" s="58">
        <v>0</v>
      </c>
      <c r="Q15" s="51"/>
      <c r="S15" s="1"/>
    </row>
    <row r="16" spans="1:19" x14ac:dyDescent="0.35">
      <c r="A16" s="71"/>
      <c r="B16" s="76"/>
      <c r="C16" s="77"/>
      <c r="D16" s="54" t="s">
        <v>16</v>
      </c>
      <c r="E16" s="11">
        <v>0</v>
      </c>
      <c r="F16" s="39">
        <f t="shared" si="1"/>
        <v>0</v>
      </c>
      <c r="G16" s="39">
        <f t="shared" si="2"/>
        <v>0</v>
      </c>
      <c r="H16" s="39">
        <f t="shared" si="0"/>
        <v>0</v>
      </c>
      <c r="I16" s="39">
        <f t="shared" si="0"/>
        <v>0</v>
      </c>
      <c r="J16" s="39">
        <f t="shared" si="0"/>
        <v>0</v>
      </c>
      <c r="K16" s="55">
        <f>F16*(P15*$D$5+P16*$D$6)</f>
        <v>0</v>
      </c>
      <c r="L16" s="83"/>
      <c r="M16" s="1"/>
      <c r="N16" s="37"/>
      <c r="O16" s="37" t="s">
        <v>33</v>
      </c>
      <c r="P16" s="58">
        <v>3.9999999999999996</v>
      </c>
      <c r="Q16" s="51"/>
      <c r="S16" s="1"/>
    </row>
    <row r="17" spans="1:19" x14ac:dyDescent="0.35">
      <c r="A17" s="71"/>
      <c r="B17" s="76"/>
      <c r="C17" s="76" t="s">
        <v>10</v>
      </c>
      <c r="D17" s="40" t="s">
        <v>1</v>
      </c>
      <c r="E17" s="11">
        <v>0</v>
      </c>
      <c r="F17" s="39">
        <f t="shared" si="1"/>
        <v>0</v>
      </c>
      <c r="G17" s="39">
        <f t="shared" si="2"/>
        <v>0</v>
      </c>
      <c r="H17" s="39">
        <f t="shared" si="0"/>
        <v>0</v>
      </c>
      <c r="I17" s="39">
        <f t="shared" si="0"/>
        <v>0</v>
      </c>
      <c r="J17" s="39">
        <f t="shared" si="0"/>
        <v>0</v>
      </c>
      <c r="K17" s="43">
        <f>P17*F17</f>
        <v>0</v>
      </c>
      <c r="L17" s="82">
        <f>SUM(K17:K19)</f>
        <v>0</v>
      </c>
      <c r="M17" s="1"/>
      <c r="N17" s="1" t="s">
        <v>37</v>
      </c>
      <c r="P17" s="21">
        <v>1.873</v>
      </c>
      <c r="Q17" s="51"/>
      <c r="S17" s="1"/>
    </row>
    <row r="18" spans="1:19" x14ac:dyDescent="0.35">
      <c r="A18" s="71"/>
      <c r="B18" s="76"/>
      <c r="C18" s="76"/>
      <c r="D18" s="40" t="s">
        <v>15</v>
      </c>
      <c r="E18" s="11">
        <v>0</v>
      </c>
      <c r="F18" s="39">
        <f t="shared" si="1"/>
        <v>0</v>
      </c>
      <c r="G18" s="39">
        <f t="shared" si="2"/>
        <v>0</v>
      </c>
      <c r="H18" s="39">
        <f t="shared" si="0"/>
        <v>0</v>
      </c>
      <c r="I18" s="39">
        <f t="shared" si="0"/>
        <v>0</v>
      </c>
      <c r="J18" s="39">
        <f t="shared" si="0"/>
        <v>0</v>
      </c>
      <c r="K18" s="43">
        <f>P18*F18</f>
        <v>0</v>
      </c>
      <c r="L18" s="82"/>
      <c r="M18" s="1"/>
      <c r="N18" s="1"/>
      <c r="O18" s="1" t="s">
        <v>32</v>
      </c>
      <c r="P18" s="56">
        <v>0</v>
      </c>
      <c r="Q18" s="51"/>
      <c r="S18" s="1"/>
    </row>
    <row r="19" spans="1:19" x14ac:dyDescent="0.35">
      <c r="A19" s="71"/>
      <c r="B19" s="76"/>
      <c r="C19" s="76"/>
      <c r="D19" s="40" t="s">
        <v>16</v>
      </c>
      <c r="E19" s="11">
        <v>0</v>
      </c>
      <c r="F19" s="39">
        <f t="shared" si="1"/>
        <v>0</v>
      </c>
      <c r="G19" s="39">
        <f t="shared" si="2"/>
        <v>0</v>
      </c>
      <c r="H19" s="39">
        <f t="shared" si="0"/>
        <v>0</v>
      </c>
      <c r="I19" s="39">
        <f t="shared" si="0"/>
        <v>0</v>
      </c>
      <c r="J19" s="39">
        <f t="shared" si="0"/>
        <v>0</v>
      </c>
      <c r="K19" s="43">
        <f>F19*(P18*$D$5+P19*$D$6)</f>
        <v>0</v>
      </c>
      <c r="L19" s="82"/>
      <c r="M19" s="1"/>
      <c r="N19" s="1"/>
      <c r="O19" s="1" t="s">
        <v>33</v>
      </c>
      <c r="P19" s="56">
        <v>1.873</v>
      </c>
      <c r="Q19" s="51"/>
      <c r="S19" s="1"/>
    </row>
    <row r="20" spans="1:19" x14ac:dyDescent="0.35">
      <c r="A20" s="71"/>
      <c r="B20" s="80" t="s">
        <v>6</v>
      </c>
      <c r="C20" s="73" t="s">
        <v>9</v>
      </c>
      <c r="D20" s="52" t="s">
        <v>1</v>
      </c>
      <c r="E20" s="11">
        <v>0</v>
      </c>
      <c r="F20" s="38">
        <f t="shared" si="1"/>
        <v>0</v>
      </c>
      <c r="G20" s="38">
        <f t="shared" si="2"/>
        <v>0</v>
      </c>
      <c r="H20" s="38">
        <f t="shared" si="0"/>
        <v>0</v>
      </c>
      <c r="I20" s="38">
        <f t="shared" si="0"/>
        <v>0</v>
      </c>
      <c r="J20" s="38">
        <f t="shared" si="0"/>
        <v>0</v>
      </c>
      <c r="K20" s="53">
        <f>P20*F20</f>
        <v>0</v>
      </c>
      <c r="L20" s="74">
        <f>SUM(K20:K22)</f>
        <v>0</v>
      </c>
      <c r="M20" s="1"/>
      <c r="N20" s="37" t="s">
        <v>38</v>
      </c>
      <c r="O20" s="37"/>
      <c r="P20" s="15">
        <v>0.99999999999999989</v>
      </c>
      <c r="Q20" s="51"/>
      <c r="S20" s="1"/>
    </row>
    <row r="21" spans="1:19" x14ac:dyDescent="0.35">
      <c r="A21" s="71"/>
      <c r="B21" s="80"/>
      <c r="C21" s="73"/>
      <c r="D21" s="52" t="s">
        <v>15</v>
      </c>
      <c r="E21" s="11">
        <v>0</v>
      </c>
      <c r="F21" s="38">
        <f t="shared" si="1"/>
        <v>0</v>
      </c>
      <c r="G21" s="38">
        <f t="shared" si="2"/>
        <v>0</v>
      </c>
      <c r="H21" s="38">
        <f t="shared" si="0"/>
        <v>0</v>
      </c>
      <c r="I21" s="38">
        <f t="shared" si="0"/>
        <v>0</v>
      </c>
      <c r="J21" s="38">
        <f t="shared" si="0"/>
        <v>0</v>
      </c>
      <c r="K21" s="53">
        <f>P21*F21</f>
        <v>0</v>
      </c>
      <c r="L21" s="74"/>
      <c r="M21" s="1"/>
      <c r="N21" s="37"/>
      <c r="O21" s="37" t="s">
        <v>32</v>
      </c>
      <c r="P21" s="57">
        <v>0</v>
      </c>
      <c r="Q21" s="51"/>
      <c r="S21" s="1"/>
    </row>
    <row r="22" spans="1:19" x14ac:dyDescent="0.35">
      <c r="A22" s="71"/>
      <c r="B22" s="80"/>
      <c r="C22" s="73"/>
      <c r="D22" s="52" t="s">
        <v>16</v>
      </c>
      <c r="E22" s="11">
        <v>0</v>
      </c>
      <c r="F22" s="38">
        <f t="shared" si="1"/>
        <v>0</v>
      </c>
      <c r="G22" s="38">
        <f t="shared" si="2"/>
        <v>0</v>
      </c>
      <c r="H22" s="38">
        <f t="shared" si="0"/>
        <v>0</v>
      </c>
      <c r="I22" s="38">
        <f t="shared" si="0"/>
        <v>0</v>
      </c>
      <c r="J22" s="38">
        <f t="shared" si="0"/>
        <v>0</v>
      </c>
      <c r="K22" s="53">
        <f>F22*(P21*$D$5+P22*$D$6)</f>
        <v>0</v>
      </c>
      <c r="L22" s="74"/>
      <c r="M22" s="1"/>
      <c r="N22" s="37"/>
      <c r="O22" s="37" t="s">
        <v>33</v>
      </c>
      <c r="P22" s="57">
        <v>0.99999999999999989</v>
      </c>
      <c r="Q22" s="51"/>
      <c r="S22" s="1"/>
    </row>
    <row r="23" spans="1:19" x14ac:dyDescent="0.35">
      <c r="A23" s="71"/>
      <c r="B23" s="80"/>
      <c r="C23" s="72" t="s">
        <v>10</v>
      </c>
      <c r="D23" s="34" t="s">
        <v>1</v>
      </c>
      <c r="E23" s="11">
        <v>0</v>
      </c>
      <c r="F23" s="38">
        <f t="shared" si="1"/>
        <v>0</v>
      </c>
      <c r="G23" s="38">
        <f t="shared" si="2"/>
        <v>0</v>
      </c>
      <c r="H23" s="38">
        <f t="shared" ref="H23:J25" si="3">G23*H$3</f>
        <v>0</v>
      </c>
      <c r="I23" s="38">
        <f t="shared" si="3"/>
        <v>0</v>
      </c>
      <c r="J23" s="38">
        <f t="shared" si="3"/>
        <v>0</v>
      </c>
      <c r="K23" s="5">
        <f>P23*F23</f>
        <v>0</v>
      </c>
      <c r="L23" s="75">
        <f>SUM(K23:K25)</f>
        <v>0</v>
      </c>
      <c r="M23" s="1"/>
      <c r="N23" s="1" t="s">
        <v>39</v>
      </c>
      <c r="P23" s="17">
        <v>0</v>
      </c>
      <c r="Q23" s="51"/>
      <c r="S23" s="1"/>
    </row>
    <row r="24" spans="1:19" x14ac:dyDescent="0.35">
      <c r="A24" s="71"/>
      <c r="B24" s="80"/>
      <c r="C24" s="72"/>
      <c r="D24" s="34" t="s">
        <v>15</v>
      </c>
      <c r="E24" s="11">
        <v>0</v>
      </c>
      <c r="F24" s="38">
        <f t="shared" si="1"/>
        <v>0</v>
      </c>
      <c r="G24" s="38">
        <f t="shared" si="2"/>
        <v>0</v>
      </c>
      <c r="H24" s="38">
        <f t="shared" si="3"/>
        <v>0</v>
      </c>
      <c r="I24" s="38">
        <f t="shared" si="3"/>
        <v>0</v>
      </c>
      <c r="J24" s="38">
        <f t="shared" si="3"/>
        <v>0</v>
      </c>
      <c r="K24" s="5">
        <f>P24*F24</f>
        <v>0</v>
      </c>
      <c r="L24" s="75"/>
      <c r="M24" s="1"/>
      <c r="N24" s="1"/>
      <c r="O24" s="1" t="s">
        <v>32</v>
      </c>
      <c r="P24" s="18">
        <v>0</v>
      </c>
      <c r="Q24" s="51"/>
      <c r="S24" s="1"/>
    </row>
    <row r="25" spans="1:19" x14ac:dyDescent="0.35">
      <c r="A25" s="71"/>
      <c r="B25" s="80"/>
      <c r="C25" s="72"/>
      <c r="D25" s="34" t="s">
        <v>16</v>
      </c>
      <c r="E25" s="11">
        <v>0</v>
      </c>
      <c r="F25" s="38">
        <f t="shared" si="1"/>
        <v>0</v>
      </c>
      <c r="G25" s="38">
        <f t="shared" si="2"/>
        <v>0</v>
      </c>
      <c r="H25" s="38">
        <f t="shared" si="3"/>
        <v>0</v>
      </c>
      <c r="I25" s="38">
        <f t="shared" si="3"/>
        <v>0</v>
      </c>
      <c r="J25" s="38">
        <f t="shared" si="3"/>
        <v>0</v>
      </c>
      <c r="K25" s="5">
        <f>F25*(P24*$D$5+P25*$D$6)</f>
        <v>0</v>
      </c>
      <c r="L25" s="75"/>
      <c r="M25" s="1"/>
      <c r="N25" s="1"/>
      <c r="O25" s="1" t="s">
        <v>33</v>
      </c>
      <c r="P25" s="18">
        <v>0</v>
      </c>
      <c r="Q25" s="51"/>
      <c r="S25" s="1"/>
    </row>
    <row r="26" spans="1:19" x14ac:dyDescent="0.35">
      <c r="D26" s="8"/>
      <c r="P26" s="48"/>
    </row>
    <row r="27" spans="1:19" x14ac:dyDescent="0.35">
      <c r="D27" s="8"/>
    </row>
    <row r="28" spans="1:19" s="4" customFormat="1" x14ac:dyDescent="0.35">
      <c r="A28" s="81" t="s">
        <v>40</v>
      </c>
      <c r="B28" s="81"/>
      <c r="C28" s="81"/>
      <c r="D28" s="81"/>
      <c r="E28" s="45"/>
      <c r="F28" s="44"/>
      <c r="G28" s="46"/>
      <c r="H28" s="46"/>
      <c r="I28" s="46"/>
      <c r="J28" s="46"/>
      <c r="K28" s="1"/>
      <c r="O28" s="1"/>
      <c r="P28" s="1"/>
      <c r="Q28" s="1"/>
      <c r="R28" s="1"/>
      <c r="S28" s="51"/>
    </row>
  </sheetData>
  <mergeCells count="25">
    <mergeCell ref="A28:D28"/>
    <mergeCell ref="L17:L19"/>
    <mergeCell ref="B20:B25"/>
    <mergeCell ref="C20:C22"/>
    <mergeCell ref="L20:L22"/>
    <mergeCell ref="C23:C25"/>
    <mergeCell ref="L23:L25"/>
    <mergeCell ref="A8:A25"/>
    <mergeCell ref="B8:B13"/>
    <mergeCell ref="C8:C10"/>
    <mergeCell ref="L8:L10"/>
    <mergeCell ref="C11:C13"/>
    <mergeCell ref="L11:L13"/>
    <mergeCell ref="B14:B19"/>
    <mergeCell ref="C14:C16"/>
    <mergeCell ref="L14:L16"/>
    <mergeCell ref="C17:C19"/>
    <mergeCell ref="A6:C6"/>
    <mergeCell ref="K7:L7"/>
    <mergeCell ref="A5:C5"/>
    <mergeCell ref="G1:G2"/>
    <mergeCell ref="H1:H2"/>
    <mergeCell ref="I1:I2"/>
    <mergeCell ref="J1:J2"/>
    <mergeCell ref="A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Commun tous lots</vt:lpstr>
      <vt:lpstr>lot 1 - Carhaix Ambu</vt:lpstr>
      <vt:lpstr>lot 2 - Carhaix VSL</vt:lpstr>
    </vt:vector>
  </TitlesOfParts>
  <Company>CHU-BREST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temp</cp:lastModifiedBy>
  <dcterms:created xsi:type="dcterms:W3CDTF">2024-07-29T08:27:14Z</dcterms:created>
  <dcterms:modified xsi:type="dcterms:W3CDTF">2025-05-26T14:31:23Z</dcterms:modified>
</cp:coreProperties>
</file>