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age de garde BPU" sheetId="7" r:id="rId1"/>
    <sheet name="Récap" sheetId="16" r:id="rId2"/>
    <sheet name="ST1" sheetId="11" r:id="rId3"/>
    <sheet name="ST2" sheetId="12" r:id="rId4"/>
    <sheet name="ST3" sheetId="13" r:id="rId5"/>
    <sheet name="ST4" sheetId="14" r:id="rId6"/>
    <sheet name="ST5" sheetId="15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9" i="14" l="1"/>
  <c r="G138" i="14"/>
  <c r="G135" i="14"/>
  <c r="G132" i="14"/>
  <c r="H138" i="14"/>
  <c r="H137" i="14"/>
  <c r="H135" i="14"/>
  <c r="H134" i="14"/>
  <c r="H132" i="14"/>
  <c r="H131" i="14"/>
  <c r="G125" i="14"/>
  <c r="G124" i="14"/>
  <c r="O143" i="13" l="1"/>
  <c r="G7" i="13"/>
  <c r="H30" i="14" l="1"/>
  <c r="H31" i="14"/>
  <c r="N85" i="13" l="1"/>
  <c r="N83" i="13"/>
  <c r="F119" i="13"/>
  <c r="N78" i="13" s="1"/>
  <c r="O78" i="13" s="1"/>
  <c r="N76" i="13"/>
  <c r="N63" i="13"/>
  <c r="N45" i="13"/>
  <c r="O45" i="13" s="1"/>
  <c r="N46" i="13"/>
  <c r="O46" i="13" s="1"/>
  <c r="N44" i="13"/>
  <c r="N41" i="13"/>
  <c r="F75" i="13"/>
  <c r="N34" i="13" s="1"/>
  <c r="O34" i="13" s="1"/>
  <c r="N8" i="13"/>
  <c r="F42" i="11"/>
  <c r="F11" i="11"/>
  <c r="F18" i="12"/>
  <c r="G218" i="13"/>
  <c r="G219" i="13"/>
  <c r="G220" i="13"/>
  <c r="G221" i="13"/>
  <c r="G217" i="13"/>
  <c r="G215" i="13"/>
  <c r="G213" i="13"/>
  <c r="G211" i="13"/>
  <c r="G208" i="13"/>
  <c r="G206" i="13"/>
  <c r="G205" i="13"/>
  <c r="G203" i="13"/>
  <c r="G202" i="13"/>
  <c r="G201" i="13"/>
  <c r="G200" i="13"/>
  <c r="G199" i="13"/>
  <c r="G194" i="13"/>
  <c r="G195" i="13"/>
  <c r="G196" i="13"/>
  <c r="G197" i="13"/>
  <c r="G193" i="13"/>
  <c r="G191" i="13"/>
  <c r="G189" i="13"/>
  <c r="G188" i="13"/>
  <c r="G187" i="13"/>
  <c r="G186" i="13"/>
  <c r="G185" i="13"/>
  <c r="G183" i="13"/>
  <c r="G182" i="13"/>
  <c r="G181" i="13"/>
  <c r="G180" i="13"/>
  <c r="G179" i="13"/>
  <c r="G177" i="13"/>
  <c r="G176" i="13"/>
  <c r="G175" i="13"/>
  <c r="G174" i="13"/>
  <c r="G173" i="13"/>
  <c r="G171" i="13"/>
  <c r="G170" i="13"/>
  <c r="G169" i="13"/>
  <c r="G168" i="13"/>
  <c r="G167" i="13"/>
  <c r="G165" i="13"/>
  <c r="G164" i="13"/>
  <c r="G163" i="13"/>
  <c r="G162" i="13"/>
  <c r="G161" i="13"/>
  <c r="G159" i="13"/>
  <c r="G158" i="13"/>
  <c r="G157" i="13"/>
  <c r="G156" i="13"/>
  <c r="G155" i="13"/>
  <c r="G151" i="13"/>
  <c r="G152" i="13"/>
  <c r="G153" i="13"/>
  <c r="G150" i="13"/>
  <c r="G149" i="13"/>
  <c r="G146" i="13"/>
  <c r="G145" i="13"/>
  <c r="G143" i="13"/>
  <c r="G142" i="13"/>
  <c r="G141" i="13"/>
  <c r="G140" i="13"/>
  <c r="G139" i="13"/>
  <c r="G138" i="13"/>
  <c r="G133" i="13"/>
  <c r="G134" i="13"/>
  <c r="G135" i="13"/>
  <c r="G136" i="13"/>
  <c r="G132" i="13"/>
  <c r="G131" i="13"/>
  <c r="G129" i="13"/>
  <c r="G128" i="13"/>
  <c r="G126" i="13"/>
  <c r="G124" i="13"/>
  <c r="G120" i="13"/>
  <c r="G121" i="13"/>
  <c r="G122" i="13"/>
  <c r="G119" i="13"/>
  <c r="G117" i="13"/>
  <c r="G114" i="13"/>
  <c r="G115" i="13"/>
  <c r="G113" i="13"/>
  <c r="G109" i="13"/>
  <c r="G110" i="13"/>
  <c r="G111" i="13"/>
  <c r="G108" i="13"/>
  <c r="G106" i="13"/>
  <c r="G104" i="13"/>
  <c r="G101" i="13"/>
  <c r="G102" i="13"/>
  <c r="G100" i="13"/>
  <c r="G95" i="13"/>
  <c r="G96" i="13"/>
  <c r="G97" i="13"/>
  <c r="G98" i="13"/>
  <c r="G94" i="13"/>
  <c r="G92" i="13"/>
  <c r="G86" i="13"/>
  <c r="G87" i="13"/>
  <c r="G88" i="13"/>
  <c r="G89" i="13"/>
  <c r="G85" i="13"/>
  <c r="G82" i="13"/>
  <c r="G80" i="13"/>
  <c r="G78" i="13"/>
  <c r="G75" i="13"/>
  <c r="G73" i="13"/>
  <c r="G72" i="13"/>
  <c r="G70" i="13"/>
  <c r="G69" i="13"/>
  <c r="G68" i="13"/>
  <c r="G67" i="13"/>
  <c r="G66" i="13"/>
  <c r="G61" i="13"/>
  <c r="G62" i="13"/>
  <c r="G63" i="13"/>
  <c r="G64" i="13"/>
  <c r="G60" i="13"/>
  <c r="G58" i="13"/>
  <c r="G56" i="13"/>
  <c r="G55" i="13"/>
  <c r="G54" i="13"/>
  <c r="G53" i="13"/>
  <c r="G52" i="13"/>
  <c r="G50" i="13"/>
  <c r="G49" i="13"/>
  <c r="G48" i="13"/>
  <c r="G47" i="13"/>
  <c r="G46" i="13"/>
  <c r="G44" i="13"/>
  <c r="G43" i="13"/>
  <c r="G42" i="13"/>
  <c r="G41" i="13"/>
  <c r="G40" i="13"/>
  <c r="G38" i="13"/>
  <c r="G37" i="13"/>
  <c r="G36" i="13"/>
  <c r="G35" i="13"/>
  <c r="G34" i="13"/>
  <c r="G32" i="13"/>
  <c r="G31" i="13"/>
  <c r="G30" i="13"/>
  <c r="G29" i="13"/>
  <c r="G28" i="13"/>
  <c r="G26" i="13"/>
  <c r="G25" i="13"/>
  <c r="G24" i="13"/>
  <c r="G23" i="13"/>
  <c r="G22" i="13"/>
  <c r="G17" i="13"/>
  <c r="G18" i="13"/>
  <c r="G19" i="13"/>
  <c r="G20" i="13"/>
  <c r="G16" i="13"/>
  <c r="G11" i="13"/>
  <c r="G12" i="13"/>
  <c r="G13" i="13"/>
  <c r="G14" i="13"/>
  <c r="G10" i="13"/>
  <c r="H125" i="14"/>
  <c r="H124" i="14"/>
  <c r="G120" i="14"/>
  <c r="H120" i="14"/>
  <c r="G117" i="14"/>
  <c r="H117" i="14"/>
  <c r="G114" i="14"/>
  <c r="H114" i="14"/>
  <c r="G102" i="14"/>
  <c r="H102" i="14"/>
  <c r="G96" i="14"/>
  <c r="H96" i="14"/>
  <c r="G99" i="14"/>
  <c r="H99" i="14"/>
  <c r="G92" i="14"/>
  <c r="H92" i="14"/>
  <c r="G93" i="14"/>
  <c r="H93" i="14"/>
  <c r="G91" i="14"/>
  <c r="H91" i="14"/>
  <c r="G85" i="14"/>
  <c r="H85" i="14"/>
  <c r="G86" i="14"/>
  <c r="H86" i="14"/>
  <c r="G84" i="14"/>
  <c r="H84" i="14"/>
  <c r="G79" i="14"/>
  <c r="H79" i="14"/>
  <c r="G80" i="14"/>
  <c r="H80" i="14"/>
  <c r="G78" i="14"/>
  <c r="H78" i="14"/>
  <c r="G73" i="14"/>
  <c r="H73" i="14"/>
  <c r="G74" i="14"/>
  <c r="H74" i="14"/>
  <c r="G72" i="14"/>
  <c r="H72" i="14"/>
  <c r="H33" i="14"/>
  <c r="H34" i="14"/>
  <c r="G35" i="14"/>
  <c r="H35" i="14"/>
  <c r="H36" i="14"/>
  <c r="G37" i="14"/>
  <c r="H37" i="14"/>
  <c r="G38" i="14"/>
  <c r="H38" i="14"/>
  <c r="H32" i="14"/>
  <c r="H11" i="14"/>
  <c r="H13" i="14"/>
  <c r="H15" i="14"/>
  <c r="H16" i="14"/>
  <c r="H18" i="14"/>
  <c r="H20" i="14"/>
  <c r="H22" i="14"/>
  <c r="H23" i="14"/>
  <c r="H24" i="14"/>
  <c r="H25" i="14"/>
  <c r="H26" i="14"/>
  <c r="H27" i="14"/>
  <c r="H28" i="14"/>
  <c r="H29" i="14"/>
  <c r="H39" i="14"/>
  <c r="H40" i="14"/>
  <c r="H41" i="14"/>
  <c r="H42" i="14"/>
  <c r="H43" i="14"/>
  <c r="H44" i="14"/>
  <c r="H45" i="14"/>
  <c r="H46" i="14"/>
  <c r="H48" i="14"/>
  <c r="H49" i="14"/>
  <c r="H50" i="14"/>
  <c r="H51" i="14"/>
  <c r="H53" i="14"/>
  <c r="H54" i="14"/>
  <c r="H55" i="14"/>
  <c r="H56" i="14"/>
  <c r="H57" i="14"/>
  <c r="H58" i="14"/>
  <c r="H60" i="14"/>
  <c r="H61" i="14"/>
  <c r="H62" i="14"/>
  <c r="H63" i="14"/>
  <c r="H64" i="14"/>
  <c r="H65" i="14"/>
  <c r="H69" i="14"/>
  <c r="H70" i="14"/>
  <c r="H71" i="14"/>
  <c r="H75" i="14"/>
  <c r="H76" i="14"/>
  <c r="H77" i="14"/>
  <c r="H81" i="14"/>
  <c r="H82" i="14"/>
  <c r="H83" i="14"/>
  <c r="H88" i="14"/>
  <c r="H89" i="14"/>
  <c r="H90" i="14"/>
  <c r="H95" i="14"/>
  <c r="H98" i="14"/>
  <c r="H101" i="14"/>
  <c r="H104" i="14"/>
  <c r="H106" i="14"/>
  <c r="H107" i="14"/>
  <c r="H108" i="14"/>
  <c r="H109" i="14"/>
  <c r="H110" i="14"/>
  <c r="H111" i="14"/>
  <c r="H113" i="14"/>
  <c r="H116" i="14"/>
  <c r="H119" i="14"/>
  <c r="H122" i="14"/>
  <c r="H123" i="14"/>
  <c r="H127" i="14"/>
  <c r="H128" i="14"/>
  <c r="H10" i="14"/>
  <c r="O10" i="13"/>
  <c r="O12" i="13"/>
  <c r="O14" i="13"/>
  <c r="O16" i="13"/>
  <c r="O18" i="13"/>
  <c r="O20" i="13"/>
  <c r="O22" i="13"/>
  <c r="O24" i="13"/>
  <c r="O26" i="13"/>
  <c r="O28" i="13"/>
  <c r="O29" i="13"/>
  <c r="O31" i="13"/>
  <c r="O32" i="13"/>
  <c r="O37" i="13"/>
  <c r="O39" i="13"/>
  <c r="O41" i="13"/>
  <c r="O44" i="13"/>
  <c r="O47" i="13"/>
  <c r="O48" i="13"/>
  <c r="O51" i="13"/>
  <c r="O53" i="13"/>
  <c r="O54" i="13"/>
  <c r="O55" i="13"/>
  <c r="O56" i="13"/>
  <c r="O57" i="13"/>
  <c r="O59" i="13"/>
  <c r="O60" i="13"/>
  <c r="O61" i="13"/>
  <c r="O63" i="13"/>
  <c r="O65" i="13"/>
  <c r="O67" i="13"/>
  <c r="O68" i="13"/>
  <c r="O69" i="13"/>
  <c r="O70" i="13"/>
  <c r="O72" i="13"/>
  <c r="O73" i="13"/>
  <c r="O74" i="13"/>
  <c r="O76" i="13"/>
  <c r="O79" i="13"/>
  <c r="O80" i="13"/>
  <c r="O81" i="13"/>
  <c r="O83" i="13"/>
  <c r="O85" i="13"/>
  <c r="O87" i="13"/>
  <c r="O88" i="13"/>
  <c r="O90" i="13"/>
  <c r="O91" i="13"/>
  <c r="O92" i="13"/>
  <c r="O93" i="13"/>
  <c r="O94" i="13"/>
  <c r="O95" i="13"/>
  <c r="O97" i="13"/>
  <c r="O98" i="13"/>
  <c r="O99" i="13"/>
  <c r="O100" i="13"/>
  <c r="O101" i="13"/>
  <c r="O102" i="13"/>
  <c r="O104" i="13"/>
  <c r="O105" i="13"/>
  <c r="O108" i="13"/>
  <c r="O110" i="13"/>
  <c r="O112" i="13"/>
  <c r="O114" i="13"/>
  <c r="O116" i="13"/>
  <c r="O118" i="13"/>
  <c r="O120" i="13"/>
  <c r="O122" i="13"/>
  <c r="O124" i="13"/>
  <c r="O126" i="13"/>
  <c r="O127" i="13"/>
  <c r="O129" i="13"/>
  <c r="O130" i="13"/>
  <c r="O132" i="13"/>
  <c r="O135" i="13"/>
  <c r="O137" i="13"/>
  <c r="O139" i="13"/>
  <c r="O141" i="13"/>
  <c r="O8" i="13"/>
  <c r="G53" i="12"/>
  <c r="G8" i="12"/>
  <c r="G9" i="12"/>
  <c r="G10" i="12"/>
  <c r="G11" i="12"/>
  <c r="G13" i="12"/>
  <c r="G14" i="12"/>
  <c r="G15" i="12"/>
  <c r="G16" i="12"/>
  <c r="G17" i="12"/>
  <c r="G18" i="12"/>
  <c r="G19" i="12"/>
  <c r="G22" i="12"/>
  <c r="G23" i="12"/>
  <c r="G25" i="12"/>
  <c r="G26" i="12"/>
  <c r="G27" i="12"/>
  <c r="G28" i="12"/>
  <c r="G30" i="12"/>
  <c r="G31" i="12"/>
  <c r="G32" i="12"/>
  <c r="G33" i="12"/>
  <c r="G34" i="12"/>
  <c r="G36" i="12"/>
  <c r="G37" i="12"/>
  <c r="G38" i="12"/>
  <c r="G40" i="12"/>
  <c r="G43" i="12"/>
  <c r="G44" i="12"/>
  <c r="G45" i="12"/>
  <c r="G46" i="12"/>
  <c r="G47" i="12"/>
  <c r="G49" i="12"/>
  <c r="G51" i="12"/>
  <c r="G52" i="12"/>
  <c r="G7" i="12"/>
  <c r="G7" i="11"/>
  <c r="G9" i="11"/>
  <c r="G11" i="11"/>
  <c r="G13" i="11"/>
  <c r="G15" i="11"/>
  <c r="G16" i="11"/>
  <c r="G17" i="11"/>
  <c r="G19" i="11"/>
  <c r="G20" i="11"/>
  <c r="G21" i="11"/>
  <c r="G24" i="11"/>
  <c r="G25" i="11"/>
  <c r="G26" i="11"/>
  <c r="G28" i="11"/>
  <c r="G29" i="11"/>
  <c r="G31" i="11"/>
  <c r="G32" i="11"/>
  <c r="G33" i="11"/>
  <c r="G34" i="11"/>
  <c r="G35" i="11"/>
  <c r="G36" i="11"/>
  <c r="G37" i="11"/>
  <c r="G40" i="11"/>
  <c r="G41" i="11"/>
  <c r="G42" i="11"/>
  <c r="G43" i="11"/>
  <c r="G44" i="11"/>
  <c r="G45" i="11"/>
  <c r="G46" i="11"/>
  <c r="G48" i="11"/>
  <c r="G50" i="11"/>
  <c r="G51" i="11"/>
  <c r="G52" i="11"/>
  <c r="G55" i="11"/>
  <c r="G56" i="11"/>
  <c r="G57" i="11"/>
  <c r="G58" i="11"/>
  <c r="G59" i="11"/>
  <c r="G61" i="11"/>
  <c r="G63" i="11"/>
  <c r="G64" i="11"/>
  <c r="G67" i="11"/>
  <c r="G68" i="11"/>
  <c r="G69" i="11"/>
  <c r="G71" i="11"/>
  <c r="G73" i="11"/>
  <c r="G76" i="11"/>
  <c r="G77" i="11"/>
  <c r="G78" i="11"/>
  <c r="G79" i="11"/>
  <c r="G80" i="11"/>
  <c r="G81" i="11"/>
  <c r="G82" i="11"/>
  <c r="G83" i="11"/>
  <c r="G84" i="11"/>
  <c r="G85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0" i="11"/>
  <c r="G101" i="11"/>
  <c r="G102" i="11"/>
  <c r="G104" i="11"/>
  <c r="G106" i="11"/>
  <c r="G109" i="11"/>
  <c r="G110" i="11"/>
  <c r="G111" i="11"/>
  <c r="G113" i="11"/>
  <c r="G114" i="11"/>
  <c r="G115" i="11"/>
  <c r="G118" i="11"/>
  <c r="G119" i="11"/>
  <c r="G120" i="11"/>
  <c r="G121" i="11"/>
  <c r="G122" i="11"/>
  <c r="G123" i="11"/>
  <c r="G124" i="11"/>
  <c r="G126" i="11"/>
  <c r="G127" i="11"/>
  <c r="G128" i="11"/>
  <c r="G129" i="11"/>
  <c r="G130" i="11"/>
  <c r="G132" i="11"/>
  <c r="G133" i="11"/>
  <c r="G134" i="11"/>
  <c r="G135" i="11"/>
  <c r="G136" i="11"/>
  <c r="G137" i="11"/>
  <c r="G138" i="11"/>
  <c r="G139" i="11"/>
  <c r="G140" i="11"/>
  <c r="G141" i="11"/>
  <c r="G142" i="11"/>
  <c r="G143" i="11"/>
  <c r="G144" i="11"/>
  <c r="G145" i="11"/>
  <c r="G146" i="11"/>
  <c r="G147" i="11"/>
  <c r="G148" i="11"/>
  <c r="G149" i="11"/>
  <c r="G150" i="11"/>
  <c r="G151" i="11"/>
  <c r="G152" i="11"/>
  <c r="G153" i="11"/>
  <c r="G154" i="11"/>
  <c r="G155" i="11"/>
  <c r="G156" i="11"/>
  <c r="G157" i="11"/>
  <c r="G158" i="11"/>
  <c r="G160" i="11"/>
  <c r="G161" i="11"/>
  <c r="G162" i="11"/>
  <c r="G163" i="11"/>
  <c r="G164" i="11"/>
  <c r="G165" i="11"/>
  <c r="G166" i="11"/>
  <c r="G167" i="11"/>
  <c r="G168" i="11"/>
  <c r="G170" i="11"/>
  <c r="G171" i="11"/>
  <c r="G172" i="11"/>
  <c r="G173" i="11"/>
  <c r="G174" i="11"/>
  <c r="G175" i="11"/>
  <c r="G6" i="11"/>
  <c r="G9" i="15"/>
  <c r="G10" i="15"/>
  <c r="C8" i="16"/>
  <c r="C7" i="16" l="1"/>
  <c r="G222" i="13"/>
  <c r="O142" i="13"/>
  <c r="O145" i="13" s="1"/>
  <c r="G224" i="13" s="1"/>
  <c r="G54" i="12"/>
  <c r="C5" i="16" s="1"/>
  <c r="G176" i="11"/>
  <c r="C4" i="16" s="1"/>
  <c r="G225" i="13" l="1"/>
  <c r="C6" i="16" s="1"/>
  <c r="C9" i="16" s="1"/>
  <c r="C11" i="16" s="1"/>
</calcChain>
</file>

<file path=xl/sharedStrings.xml><?xml version="1.0" encoding="utf-8"?>
<sst xmlns="http://schemas.openxmlformats.org/spreadsheetml/2006/main" count="1510" uniqueCount="823">
  <si>
    <t>Acheteur public</t>
  </si>
  <si>
    <t>Objet du marché</t>
  </si>
  <si>
    <t>Récapitulatif</t>
  </si>
  <si>
    <t>n°ST</t>
  </si>
  <si>
    <t>Désignation</t>
  </si>
  <si>
    <t>Montant</t>
  </si>
  <si>
    <t>Adaptation au site</t>
  </si>
  <si>
    <t>Gros-œuvre</t>
  </si>
  <si>
    <t xml:space="preserve">Location de Structures modulaires industrialisées </t>
  </si>
  <si>
    <t>Prestations annexes</t>
  </si>
  <si>
    <t>Livraison</t>
  </si>
  <si>
    <t>TOTAL HT</t>
  </si>
  <si>
    <t>TVA</t>
  </si>
  <si>
    <t>TOTAL TTC</t>
  </si>
  <si>
    <t>ART</t>
  </si>
  <si>
    <t>N°</t>
  </si>
  <si>
    <t>U</t>
  </si>
  <si>
    <t>PU</t>
  </si>
  <si>
    <t>Qté</t>
  </si>
  <si>
    <t>ST1</t>
  </si>
  <si>
    <t>AS12</t>
  </si>
  <si>
    <t>Terrassements généraux</t>
  </si>
  <si>
    <t>AS12.1</t>
  </si>
  <si>
    <t>Décapage des terres végétales</t>
  </si>
  <si>
    <t>Décapage de terre végétale sur 0,30m d'épaisseur y compris l'enlèvement, le chargement et l'évacuation en décharge.</t>
  </si>
  <si>
    <r>
      <t>m</t>
    </r>
    <r>
      <rPr>
        <vertAlign val="superscript"/>
        <sz val="8"/>
        <rFont val="Arial"/>
        <family val="2"/>
      </rPr>
      <t>3</t>
    </r>
    <r>
      <rPr>
        <sz val="11"/>
        <color theme="1"/>
        <rFont val="Calibri"/>
        <family val="2"/>
        <scheme val="minor"/>
      </rPr>
      <t/>
    </r>
  </si>
  <si>
    <t>Décapage de terre végétale sur 0,30m d'épaisseur y compris l'enlèvement, le chargement, le stockage le régalage et le compactage sur site.</t>
  </si>
  <si>
    <t>AS12.2</t>
  </si>
  <si>
    <t>Exécution des déblais : Matériaux conservés sur site et étalés en fin de travaux</t>
  </si>
  <si>
    <t xml:space="preserve">Déblais, y compris l'enlèvement, le chargement, le stockage éventuel, le régalage et le compactage sur site. </t>
  </si>
  <si>
    <t>AS12.3</t>
  </si>
  <si>
    <t>Exécution des déblais : Matériaux inaptes au réemploi ou excédentaires (Mise en décharge)</t>
  </si>
  <si>
    <t>Déblais des matériaux du site, y compris l'enlèvement, le chargement, et l'évacuation en décharge</t>
  </si>
  <si>
    <t>AS12.4</t>
  </si>
  <si>
    <t>Remblais</t>
  </si>
  <si>
    <t xml:space="preserve">Remblaiement en tout venant, exécuté mécaniquement compris compactage par couches successives y compris fourniture des matériaux </t>
  </si>
  <si>
    <t>AS12.5</t>
  </si>
  <si>
    <t>Partie supérieure des terrassements</t>
  </si>
  <si>
    <t>Cloutage de la partie supérieure des terrassements (PST) pour voierie, y compris compactage</t>
  </si>
  <si>
    <t>m²</t>
  </si>
  <si>
    <t>Traitement hydraulique de sol en place, y compris compactage</t>
  </si>
  <si>
    <t>Compactage de terrain en place</t>
  </si>
  <si>
    <t>AS12.6</t>
  </si>
  <si>
    <t>Réglage du terrain au profil</t>
  </si>
  <si>
    <t>Réglage du terrain au profil (commande &lt;200m²)</t>
  </si>
  <si>
    <t>Réglage du terrain au profil (200m²&lt;commande&lt;5000m²)</t>
  </si>
  <si>
    <t>Réglage du terrain au profil (commande &gt;5000m²)</t>
  </si>
  <si>
    <t>AS12.7</t>
  </si>
  <si>
    <t>Espaces verts</t>
  </si>
  <si>
    <t>AS12.7.1</t>
  </si>
  <si>
    <t>Mise en œuvre de terre végétale</t>
  </si>
  <si>
    <t>Mise en œuvre de terre végétale (commande &lt;6m3)</t>
  </si>
  <si>
    <t>Mise en œuvre de terre végétale (6m3&lt;commande&lt;50m3)</t>
  </si>
  <si>
    <r>
      <t>m</t>
    </r>
    <r>
      <rPr>
        <vertAlign val="superscript"/>
        <sz val="8"/>
        <rFont val="Arial"/>
        <family val="2"/>
      </rPr>
      <t>3</t>
    </r>
  </si>
  <si>
    <t>Mise en œuvre de terre végétale (commande &gt;50m3)</t>
  </si>
  <si>
    <t>AS12.7.2</t>
  </si>
  <si>
    <t>Engazonnement</t>
  </si>
  <si>
    <t>Engazonnement (commande &lt;250m²)</t>
  </si>
  <si>
    <t>Engazonnement (commande &gt;250m²)</t>
  </si>
  <si>
    <t>AS13</t>
  </si>
  <si>
    <t>Travaux préparatoires</t>
  </si>
  <si>
    <t>Fauchage (commande &lt;200 m2)</t>
  </si>
  <si>
    <t>Fauchage (200 m2&lt;commande&lt;5 000 m2)</t>
  </si>
  <si>
    <t>Fauchage (commande &gt; 5 000 m2)</t>
  </si>
  <si>
    <t>Broyage forestier (commande &lt; 5 000 m2)</t>
  </si>
  <si>
    <t>Broyage forestier (commande &gt; 5 000 m2)</t>
  </si>
  <si>
    <t>Arrachage ou abattage, dessouchage, débitage d'arbres stockage et évacuation (force de l'arbre à 1,00 mètre du sol (circonférence) ≤100 cm)</t>
  </si>
  <si>
    <t>u</t>
  </si>
  <si>
    <t>Arrachage ou abattage, dessouchage, débitage d'arbres stockage et évacuation (force de l'arbre à 1,00 mètre du sol (circonférence) &gt;100 cm)</t>
  </si>
  <si>
    <t>AS14</t>
  </si>
  <si>
    <t>Principe des différentes structures de voiries</t>
  </si>
  <si>
    <t>AS14.1</t>
  </si>
  <si>
    <t>Voiries stabilisées pour VL/PL</t>
  </si>
  <si>
    <t>Mise en œuvre de grave non traitée, y compris réglage et compactage.</t>
  </si>
  <si>
    <t>Mise en œuvre de géotextile.</t>
  </si>
  <si>
    <t>Mise en œuvre de grave ciment, y compris réglage et compactage.</t>
  </si>
  <si>
    <t>Mise en œuvre de sols graveleux, y compris réglage et compactage.</t>
  </si>
  <si>
    <t>Mise en œuvre des matériaux issus des terrassements, y compris réglage et compactage.</t>
  </si>
  <si>
    <t>Couche de roulement en béton bitumineux ep. 8 cm, y compris réglage et compactage.</t>
  </si>
  <si>
    <t>Couche de roulement en bicouche, y compris réglage et compactage.</t>
  </si>
  <si>
    <t>AS14.2</t>
  </si>
  <si>
    <t>Matériau drainant : graviers 30/60</t>
  </si>
  <si>
    <t>Mise en œuvre de matériau drainant 30/60  y compris réglage et compactage.</t>
  </si>
  <si>
    <t>AS14.3</t>
  </si>
  <si>
    <t>Bétons drainants</t>
  </si>
  <si>
    <t>Mise en œuvre de béton drainant (commande &lt;2m3)</t>
  </si>
  <si>
    <t>Mise en œuvre de béton drainant (2m3&lt;commande&lt;6m3)</t>
  </si>
  <si>
    <t>Mise en œuvre de béton drainant (commande&gt;6m3)</t>
  </si>
  <si>
    <t>AS16</t>
  </si>
  <si>
    <t>Ouvrages divers de voiries</t>
  </si>
  <si>
    <t>AS16.1</t>
  </si>
  <si>
    <t>Bordures et caniveaux</t>
  </si>
  <si>
    <t>Fourniture et pose de bordures de piste type P2 normalisée 6/28 posées à bain de mortier sur fondation et adossement en béton 0,10 m joints brossés.</t>
  </si>
  <si>
    <t>ml</t>
  </si>
  <si>
    <t>Fourniture et pose de bordures de trottoir type T2 normalisée 12/15/25 posées à bain de mortier sur fondation et adossement en béton 0,10 m joints brossés.</t>
  </si>
  <si>
    <t>Fourniture et pose de caniveau type CS1 normalisé posés à bain de mortier sur fondation en béton 0,10 m joints brossés.</t>
  </si>
  <si>
    <t>Fourniture et pose de caniveau type CC1 normalisé posés à bain de mortier sur fondation en béton 0,10 m joints brossés.</t>
  </si>
  <si>
    <t>Bordurettes entre voirie et espaces verts posés à bain de mortier sur fondation en béton 0,10 m joints brossés.</t>
  </si>
  <si>
    <t>AS16.2</t>
  </si>
  <si>
    <t>Tête de pont</t>
  </si>
  <si>
    <t>Fourniture et pose de tête de pont.</t>
  </si>
  <si>
    <t>AS17</t>
  </si>
  <si>
    <t>Réseau de drainage</t>
  </si>
  <si>
    <r>
      <t xml:space="preserve">Fourniture et pose de canalisation en PVC crépiné </t>
    </r>
    <r>
      <rPr>
        <sz val="8"/>
        <rFont val="Calibri"/>
        <family val="2"/>
      </rPr>
      <t xml:space="preserve">Ø &gt;100mm </t>
    </r>
  </si>
  <si>
    <t>Mise en œuvre de géotextile &gt;200 g/m².</t>
  </si>
  <si>
    <t>AS18</t>
  </si>
  <si>
    <t>Systèmes d'infiltration des eaux de pluie</t>
  </si>
  <si>
    <t>AS18.1</t>
  </si>
  <si>
    <t>Fosses et bassin d’infiltration</t>
  </si>
  <si>
    <t>Réalisation d'une couche d'infiltration en sable</t>
  </si>
  <si>
    <t>Réalisation de fossé</t>
  </si>
  <si>
    <t>Curage de fossé</t>
  </si>
  <si>
    <t>AS18.2</t>
  </si>
  <si>
    <t>Puits d’infiltration</t>
  </si>
  <si>
    <t>Réalisation de puits d'infiltration</t>
  </si>
  <si>
    <t>AS18.3</t>
  </si>
  <si>
    <t>Tranchée d’infiltration</t>
  </si>
  <si>
    <t>Réalisation de tranchée d’infiltration</t>
  </si>
  <si>
    <t>AS20</t>
  </si>
  <si>
    <t>Réseaux d'eau pluviales (E.P) et d'eaux usées (EU)</t>
  </si>
  <si>
    <t>AS20.2</t>
  </si>
  <si>
    <t>Canalisations</t>
  </si>
  <si>
    <t>Réseau PVC série assainissement série 1 - 110 x 3,0 mm à emboîture à bague d'étanchéité y compris sable et grillage avertisseur</t>
  </si>
  <si>
    <t>Réseau PVC série assainissement série 1 - 125 x 3,0 mm à emboîture à bague d'étanchéité y compris sable et grillage avertisseur</t>
  </si>
  <si>
    <t>Réseau PVC série assainissement série 2 - 160 x 3,5 mm à emboîture à bague d'étanchéité y compris sable et grillage avertisseur</t>
  </si>
  <si>
    <t>Réseau PVC série assainissement série 2 - 200 x 4,7 mm à emboîture à bague d'étanchéité y compris sable et grillage avertisseur</t>
  </si>
  <si>
    <t>Réseau PVC série assainissement série 2 - 250 x 6,1 mm à emboîture à bague d'étanchéité y compris sable et grillage avertisseur</t>
  </si>
  <si>
    <t>Réseau PVC série assainissement  - 300  de résistance CR8  à emboîture à bague d'étanchéité y compris sable et grillage avertisseur</t>
  </si>
  <si>
    <t>Réseau béton armé catégorie E, série 135 A - DN 250 mm  à joints souples y compris sable et grillage avertisseur</t>
  </si>
  <si>
    <t>Réseau béton armé catégorie E, série 135 A - DN 300 mm  à joints souples y compris sable et grillage avertisseur</t>
  </si>
  <si>
    <t>Réseau béton armé catégorie E, série 135 A - DN 400 mm  à joints souples y compris sable et grillage avertisseur</t>
  </si>
  <si>
    <t>Réseau béton armé catégorie E, série 135 A - DN 500 mm  à joints souples y compris sable et grillage avertisseur</t>
  </si>
  <si>
    <t>AS20.3</t>
  </si>
  <si>
    <t>Regards</t>
  </si>
  <si>
    <t>AS20.3.1</t>
  </si>
  <si>
    <t>Regards avec tampons</t>
  </si>
  <si>
    <t>Fourniture, pose et raccordement regard de visite de 0,50 x 0,50 x 0,50 m avec cunette et tampon béton</t>
  </si>
  <si>
    <t>Fourniture, pose et raccordement regard de visite de 0,60 x 0,60 x 0,60 m avec cunette et tampon béton</t>
  </si>
  <si>
    <t>Fourniture, pose et raccordement regard de visite de 0,60 x 0,60 x 0,90 m avec cunette et tampon béton</t>
  </si>
  <si>
    <t>Fourniture et pose rehausse de 0,50 x 0,50 m ou 0,60 x 0,60 m</t>
  </si>
  <si>
    <t>Majoration pour regard siphoïde pour regard de 0,50 m et 0,60 m</t>
  </si>
  <si>
    <t>Majoration pour tampon fonte série légère sur regard de 0,50 m</t>
  </si>
  <si>
    <t>Majoration pour tampon fonte série légère sur regard de 0,60 m</t>
  </si>
  <si>
    <t>Fourniture, pose et raccordement regard de visite de 0,80 x 0,80 x 0,80 m avec cunette et tampon béton</t>
  </si>
  <si>
    <t>Fourniture, pose et raccordement regard de visite de 0,80 x 0,80 x 1,40 m avec cunette et tampon béton</t>
  </si>
  <si>
    <t xml:space="preserve">Majoration pour regard siphoïde pour regard de 0,80 m </t>
  </si>
  <si>
    <t>Majoration pour tampon fonte série légère sur regard de 0,80 m</t>
  </si>
  <si>
    <t>Fourniture, pose et raccordement regard de visite de 1,00 x 1,00 x 1,40 m avec cunette et tampon béton</t>
  </si>
  <si>
    <t xml:space="preserve">Majoration pour regard siphoïde pour regard de 1,00 m </t>
  </si>
  <si>
    <t>Majoration pour tampon fonte série légère sur regard de 1,00 m</t>
  </si>
  <si>
    <t>Mise en place d’échelles par scellements pour accès au fil d’eau pour des hauteurs supérieures à 2 mètres et inférieurs à 5 mètres</t>
  </si>
  <si>
    <t>AS20.3.2</t>
  </si>
  <si>
    <t>Regards EP avec grille avaloir</t>
  </si>
  <si>
    <t>Regard EP avec grille plate ou concave avec cadre en fonte ductile 500 x 500</t>
  </si>
  <si>
    <t>AS20.3.3</t>
  </si>
  <si>
    <t>Caniveau EP avec grille avaloir</t>
  </si>
  <si>
    <t>Caniveau avec grille plate en fonte ductile pour caniveau classe 250 kN 1750 x 200</t>
  </si>
  <si>
    <t>AS21</t>
  </si>
  <si>
    <t>Réseaux d'adduction d'eau</t>
  </si>
  <si>
    <t>AS21.2</t>
  </si>
  <si>
    <t>Canalisation</t>
  </si>
  <si>
    <t>Fourniture et pose en tranchée de canalisation éthylène alimentaire 25 y compris fouille de 0,60 de large x 0,80 de profondeur, sable d'enrobage de 10 cm au-dessus des canalisations, grillage avertisseur et remblaiement, compactage par couches successives y compris fourniture des matériaux et évacuation excédants aux D.P.</t>
  </si>
  <si>
    <t>Fourniture et pose en tranchée de canalisation éthylène alimentaire 50 y compris fouille de 0,60 de large x 0,80 de profondeur, sable d'enrobage de 10 cm au-dessus des canalisations, grillage avertisseur et remblaiement, compactage par couches successives y compris fourniture des matériaux et évacuation excédants aux D.P.</t>
  </si>
  <si>
    <t>Fourniture et pose en tranchée de canalisation éthylène alimentaire 90 y compris fouille de 0,60 de large x 0,80 de profondeur, sable d'enrobage de 10 cm au-dessus des canalisations, grillage avertisseur et remblaiement, compactage par couches successives y compris fourniture des matériaux et évacuation excédants aux D.P.</t>
  </si>
  <si>
    <t>AS21.3</t>
  </si>
  <si>
    <t>Chambre à vanne</t>
  </si>
  <si>
    <t>Fourniture et pose d'une chambre à vanne, compris tampon et regard</t>
  </si>
  <si>
    <t xml:space="preserve">Fourniture et pose d'une rehausse de chambre à vanne </t>
  </si>
  <si>
    <t>Fourniture et pose d'un moyen d'accès à la chambre à vanne</t>
  </si>
  <si>
    <t>AS22</t>
  </si>
  <si>
    <t>Réseaux courants forts et faibles</t>
  </si>
  <si>
    <t>AS22.1</t>
  </si>
  <si>
    <t>Fourreaux</t>
  </si>
  <si>
    <t>Fourniture et pose sur lit de 5 cm de sable de 3 fourreaux lisses PVC diam. 45 aiguillés, y compris fouille de 0,30 de large x 0,80 de profondeur, sable d'enrobage de 10 cm au dessus des canalisations, grillage avertisseur et remblaiement, compactage par couches successives y compris fourniture des matériaux et évacuation excédants aux D.P.</t>
  </si>
  <si>
    <t>Fourniture et pose sur lit de 5 cm de sable de 3 fourreaux polyéthylène annelés diam. 80 aiguillés, y compris fouille de 0,60 de large x 0,80 de profondeur, sable d'enrobage de 10 cm au dessus des canalisations, grillage avertisseur et remblaiement, compactage par couches successives y compris fourniture des matériaux et évacuation excédants aux D.P.</t>
  </si>
  <si>
    <t>Fourniture et pose sur lit de 5 cm de sable de 3 fourreaux polyéthylène annelés diam. 200 aiguillés, y compris fouille de 0,60 de large x 0,80 de profondeur, sable d'enrobage de 10 cm au dessus des canalisations, grillage avertisseur et remblaiement, compactage par couches successives y compris fourniture des matériaux et évacuation excédants aux D.P.</t>
  </si>
  <si>
    <t xml:space="preserve">Fourniture et pose sur lit de 5 cm de sable de 3 fourreaux verts lisses PVC diam. 45 aiguillés, y compris fouille de 0,30 de large x 0,80 de profondeur, sable d'enrobage de 10 cm au-dessus des canalisations, grillage avertisseur et remblaiement, compactage par couches successives y compris fourniture des matériaux et évacuation excédants aux D.P. </t>
  </si>
  <si>
    <t>Fourniture et pose sur lit de 5 cm de sable de 3 fourreaux verts polyéthylène annelés diam. 80 aiguillés, y compris fouille de 0,60 de large x 0,80 de profondeur, sable d'enrobage de 10 cm au-dessus des canalisations, grillage avertisseur et remblaiement, compactage par couches successives y compris fourniture des matériaux et évacuation excédants aux D.P.</t>
  </si>
  <si>
    <t>Fourniture et pose sur lit de 5 cm de sable de 3 fourreaux verts polyéthylène annelés diam.200 aiguillés, y compris fouille de 0,60 de large x 0,80 de profondeur, sable d'enrobage de 10 cm au-dessus des canalisations, grillage avertisseur et remblaiement, compactage par couches successives y compris fourniture des matériaux et évacuation excédants aux D.P.</t>
  </si>
  <si>
    <t xml:space="preserve">Majoration pour enrobage béton des fourreaux </t>
  </si>
  <si>
    <t>AS22.2</t>
  </si>
  <si>
    <t>Chambres de tirage</t>
  </si>
  <si>
    <t>Fourniture, pose et scellement des fourreaux et de chambre L1T de 0,52 x 0,38 x 0,60 compris tampon de fermeture fonte classe C 250 kN</t>
  </si>
  <si>
    <t>Fourniture, pose et scellement des fourreaux et de chambre L2T de 1,16 x 0,38 x 0,60 compris tampons de fermeture fonte classe C250 kN</t>
  </si>
  <si>
    <t>Fourniture, pose et scellement des fourreaux et de chambre L3T de 1,38 x 0,52 x 0,60 compris tampons de fermeture fonte classe C 250 kN</t>
  </si>
  <si>
    <t>Fourniture, pose et scellement des fourreaux et de chambre L4T de 1,87 x 0,52 x 0,60 compris tampons de fermeture fonte classe C 250 kN.</t>
  </si>
  <si>
    <t>Fourniture, pose et scellement des fourreaux et de chambre L5T de 2,40 x 1,03 x 1,30 compris tampons de fermeture fonte classe C 250 kN.</t>
  </si>
  <si>
    <t>AS22.3</t>
  </si>
  <si>
    <t>Câble électrique courant fort</t>
  </si>
  <si>
    <t>Fourniture , pose et branchement disjoncteur tétrapolaire 40 A pouvoir de coupure 36 kA - thermique réglable 0,64 à 1 In - magnétique réglable 3,5 à 10 In</t>
  </si>
  <si>
    <t>Fourniture , pose et branchement disjoncteur tétrapolaire 100 A pouvoir de coupure 36 kA - thermique réglable 0,64 à 1 In - magnétique réglable 3,5 à 10 In</t>
  </si>
  <si>
    <t xml:space="preserve">Majoration pour bloc différentiel tétrapolaire de sensibilité réglable 0,03 - 0,3 - 1 et 3A et déclenchement réglable 0 - 0,3 - 1 et 3s - avec bouton test, bouton de réarmement - </t>
  </si>
  <si>
    <t>Câble U 1000 R2V - 4 x 2,5 mm2</t>
  </si>
  <si>
    <t>Câble U 1000 R2V - 4 x 4 mm2</t>
  </si>
  <si>
    <t>Câble U 1000 R2V - 4 x 6 mm2</t>
  </si>
  <si>
    <t>Câble U 1000 R2V - 4 x 10 mm2</t>
  </si>
  <si>
    <t>Câble U 1000 R2V - 4 x 16 mm2</t>
  </si>
  <si>
    <t>Câble U 1000 R2V - 4 x 25 mm2</t>
  </si>
  <si>
    <t>Câble U 1000 R2V - 4 x 35 mm2</t>
  </si>
  <si>
    <t>Câble U 1000 R2V - 4 x 50 mm2</t>
  </si>
  <si>
    <t>Câble U 1000 R2V - 4 x 95 mm2</t>
  </si>
  <si>
    <t>Câble U 1000 R2V - 4 x 120 mm2</t>
  </si>
  <si>
    <t>Câble U 1000 R2V - 4 x 150 mm2</t>
  </si>
  <si>
    <t>Câble U 1000 R2V - 1 x 185 mm2</t>
  </si>
  <si>
    <t>Câble U 1000 R2V - 1 x 200 mm2</t>
  </si>
  <si>
    <t>Câble U 1000 R2V - 1 x 240 mm2</t>
  </si>
  <si>
    <t>Câble U 1000 R2V - 1 x 300 mm2</t>
  </si>
  <si>
    <t>Câble U 1000 AR2V - 4 x 95 mm2</t>
  </si>
  <si>
    <t>Câble U 1000 AR2V - 4 x 120 mm2</t>
  </si>
  <si>
    <t>Câble U 1000 AR2V - 4 x 150 mm2</t>
  </si>
  <si>
    <t>Câble U 1000 AR2V - 1 x 185 mm2</t>
  </si>
  <si>
    <t>Câble U 1000 AR2V - 1 x 200 mm2</t>
  </si>
  <si>
    <t>Câble U 1000 AR2V - 1 x 240 mm2</t>
  </si>
  <si>
    <t>Câble U 1000 AR2V - 1 x 300 mm2</t>
  </si>
  <si>
    <t>Câble U 1000 AR2V - 1 x 400 mm2</t>
  </si>
  <si>
    <t xml:space="preserve">Débranchement, dépose de câble(s) électrique(s), et remise en état au niveau pénétration et VRD </t>
  </si>
  <si>
    <t>AS22.4</t>
  </si>
  <si>
    <t>Câble électrique courant faible cuivre</t>
  </si>
  <si>
    <t>Câble 14 paires</t>
  </si>
  <si>
    <t>Câble 28 paires</t>
  </si>
  <si>
    <t xml:space="preserve">Câble 56 paires </t>
  </si>
  <si>
    <t xml:space="preserve">Câble 112 paires </t>
  </si>
  <si>
    <t>raccordement de 14 paires</t>
  </si>
  <si>
    <t>ens</t>
  </si>
  <si>
    <t>raccordement de 28 paires</t>
  </si>
  <si>
    <t>raccordement de 56 paires</t>
  </si>
  <si>
    <t>raccordement de 112 paires</t>
  </si>
  <si>
    <t>AS22.5</t>
  </si>
  <si>
    <t>Fibre optique</t>
  </si>
  <si>
    <t xml:space="preserve">Mise en place d’une rocade optique 6 FO (6 brins) Monomode 9/125 - OS1 </t>
  </si>
  <si>
    <t xml:space="preserve">Mise en place d’une rocade optique 12 FO (12 brins) Monomode 9/125 - OS1 </t>
  </si>
  <si>
    <t xml:space="preserve">Mise en place d’une rocade optique 24 FO (24 brins) Monomode 9/125 - OS1 </t>
  </si>
  <si>
    <t>Raccordement d’une rocade optique 6 FO (6 brins) Monomode 9/125 - OS1</t>
  </si>
  <si>
    <t xml:space="preserve">Raccordement d’une rocade optique 12 FO (12 brins) Monomode 9/125 - OS1 </t>
  </si>
  <si>
    <t>Raccordement d’une rocade optique 24 FO (24 brins) Monomode 9/125 - OS1</t>
  </si>
  <si>
    <t>Sous-total ST1 HT</t>
  </si>
  <si>
    <t>ST2</t>
  </si>
  <si>
    <t>Gros œuvre</t>
  </si>
  <si>
    <t>GO29</t>
  </si>
  <si>
    <t>Fondations</t>
  </si>
  <si>
    <t>GO29.1</t>
  </si>
  <si>
    <t>Terrassements et fouilles</t>
  </si>
  <si>
    <t>Fouille en déblais, rigole ou tranchée réalisée à l'engin mécanique dans terre ordinaire, argileuse, caillouteuse ou remblais et évacuation vers une filière agréée (m3 volume de la fouille nécessaire).</t>
  </si>
  <si>
    <t>Fouille en déblais, rigole ou tranchée réalisée à l'engin mécanique dans terre compacte jusqu'à roche moyennement dure et évacuation vers une filière agréée (m3 volume de la fouille nécessaire).</t>
  </si>
  <si>
    <t>Fouille en déblais, rigole ou tranchée réalisée à l'engin brise roche et évacuation vers une filière agréée (m3 volume de la fouille effectivement réalisée au brise roche).</t>
  </si>
  <si>
    <t>Fouilles en trous et évacuation vers une filière agréée</t>
  </si>
  <si>
    <t>Plus-value pour fouille en déblais de profondeur supérieure à 1,30m y compris fourniture et pose de blindage</t>
  </si>
  <si>
    <t>GO29.2</t>
  </si>
  <si>
    <t>Règlement et métré des fondations</t>
  </si>
  <si>
    <t>Etude des fondations superficielles</t>
  </si>
  <si>
    <t>Etude des fondations semi-profondes</t>
  </si>
  <si>
    <t>Mise en œuvre de gros béton de fondation</t>
  </si>
  <si>
    <t>Mise en œuvre de béton armé de fondation</t>
  </si>
  <si>
    <t>Mise en œuvre de coffrage</t>
  </si>
  <si>
    <t>Mise en œuvre de béton armé pour la réalisation d’un radier</t>
  </si>
  <si>
    <t xml:space="preserve">Fourniture et mise en œuvre d’une protection contre les termites par la pose d’un film en polyéthylène de 150 microns d’épaisseur.  </t>
  </si>
  <si>
    <t>GO30</t>
  </si>
  <si>
    <t>Structure en béton armé</t>
  </si>
  <si>
    <t>GO30.1</t>
  </si>
  <si>
    <t>Murs</t>
  </si>
  <si>
    <t>Mise en œuvre de béton armé banché compris ferraillage</t>
  </si>
  <si>
    <t>Mise en œuvre de béton armé préfabriqué compris ferraillage</t>
  </si>
  <si>
    <t>GO30.2</t>
  </si>
  <si>
    <t>Palier d’accès</t>
  </si>
  <si>
    <t>Mise œuvre de palier en béton armé, compris ferraillage pour charge d’exploitation de 250daN/m²</t>
  </si>
  <si>
    <t>Mise œuvre de palier en béton armé, compris ferraillage pour charge d’exploitation de 400daN/m²</t>
  </si>
  <si>
    <t>Mise œuvre de palier en béton armé, compris ferraillage pour charge d’exploitation de 600daN/m²</t>
  </si>
  <si>
    <t>Mise œuvre de palier en béton armé, compris ferraillage pour charge d’exploitation de 1000daN/m²</t>
  </si>
  <si>
    <t>GO30.3</t>
  </si>
  <si>
    <t>Rampe d’accès</t>
  </si>
  <si>
    <t xml:space="preserve">Mise œuvre de rampe en béton armé, compris ferraillage pour charge d’exploitation de 250daN/m² </t>
  </si>
  <si>
    <t>Mise œuvre de rampe en béton armé, compris ferraillage pour charge d’exploitation de 400daN/m²</t>
  </si>
  <si>
    <t>Mise œuvre de rampe en béton armé, compris ferraillage pour charge d’exploitation de 600daN/m²</t>
  </si>
  <si>
    <t>Mise œuvre de rampe en béton armé, compris ferraillage pour charge d’exploitation de 1000daN/m²</t>
  </si>
  <si>
    <t>Plus-value pour complexité de mise-œuvre de la rampe.</t>
  </si>
  <si>
    <t>GO30.4</t>
  </si>
  <si>
    <t>Escalier en Béton</t>
  </si>
  <si>
    <t xml:space="preserve">Mise œuvre de marches d’escalier en béton armé, compris ferraillage pour charge d’exploitation de 250daN/m² </t>
  </si>
  <si>
    <t>m3</t>
  </si>
  <si>
    <t>Mise œuvre de marches d’escalier en béton armé, compris ferraillage pour charge d’exploitation de 400daN/m²</t>
  </si>
  <si>
    <t>Mise œuvre de marches d’escalier en béton armé, compris ferraillage pour charge d’exploitation de 600daN/m²</t>
  </si>
  <si>
    <t>GO30.5</t>
  </si>
  <si>
    <t>Matériel de calage superficiel</t>
  </si>
  <si>
    <t>Fourniture et mise en œuvre de calles superficielles sur parking/terrain stabilisé, compris les crochets d’assemblage</t>
  </si>
  <si>
    <t>GO31</t>
  </si>
  <si>
    <t>Dalles béton</t>
  </si>
  <si>
    <t>GO31.1</t>
  </si>
  <si>
    <t>Dallage</t>
  </si>
  <si>
    <t>Mise œuvre d’une coupure capillaire de type polyane épaisseur &gt;200 μm</t>
  </si>
  <si>
    <t xml:space="preserve">Mise enœuvre de béton armé avec joint résilient en périphérie, compris ferraillage pour charge d’exploitation de 250daN/m² </t>
  </si>
  <si>
    <t>Mise en œuvre de béton armé avec joint résilient en périphérie, compris ferraillage pour charge d’exploitation de 400daN/m²</t>
  </si>
  <si>
    <t>Mise en œuvre de béton armé avec joint résilient en périphérie, compris ferraillage pour charge d’exploitation de 600daN/m²</t>
  </si>
  <si>
    <t>Mise en œuvre de béton armé avec joint résilient en périphérie, compris ferraillage pour charge d’exploitation de 1000daN/m²</t>
  </si>
  <si>
    <t>GO31.2</t>
  </si>
  <si>
    <t>Durcisseur de surface</t>
  </si>
  <si>
    <t>Mise en œuvre de durcisseur de surface</t>
  </si>
  <si>
    <t>GO34</t>
  </si>
  <si>
    <t>Démolition et évacuation d’ouvrages en béton</t>
  </si>
  <si>
    <t>Démolition et évacuation des ouvrages en béton (commande&lt;2m3)</t>
  </si>
  <si>
    <t>Démolition et évacuation des ouvrages en béton (2m3&lt;commande&lt;10m3)</t>
  </si>
  <si>
    <t>Démolition et évacuation des ouvrages en béton (commande&gt;10m3)</t>
  </si>
  <si>
    <t>Sous-total ST2 HT</t>
  </si>
  <si>
    <t>U/j</t>
  </si>
  <si>
    <t>PU/j</t>
  </si>
  <si>
    <t>Montant/j</t>
  </si>
  <si>
    <t>ST3</t>
  </si>
  <si>
    <t>Location de structures modulaires industrialisées</t>
  </si>
  <si>
    <t>LSMI 40</t>
  </si>
  <si>
    <t>LSMI 40.2</t>
  </si>
  <si>
    <t>Bureau</t>
  </si>
  <si>
    <t>LSMI 40.3</t>
  </si>
  <si>
    <t>Salle de réunion </t>
  </si>
  <si>
    <t>LSMI 40.4</t>
  </si>
  <si>
    <t>Local technique VDI</t>
  </si>
  <si>
    <t>LSMI 40.5</t>
  </si>
  <si>
    <t>Douches</t>
  </si>
  <si>
    <t>LSMI 40.6</t>
  </si>
  <si>
    <t>Espaces sanitaires</t>
  </si>
  <si>
    <t>LSMI 40.7</t>
  </si>
  <si>
    <t>WC</t>
  </si>
  <si>
    <t>LSMI 40.8</t>
  </si>
  <si>
    <t>Vestiaire</t>
  </si>
  <si>
    <t>LSMI 40.9</t>
  </si>
  <si>
    <t>Réfectoire</t>
  </si>
  <si>
    <t>LSMI 40.10</t>
  </si>
  <si>
    <t>Hall d'accès</t>
  </si>
  <si>
    <t>LSMI 40.11</t>
  </si>
  <si>
    <t>Circulations horizontales </t>
  </si>
  <si>
    <t>LSMI 40.12</t>
  </si>
  <si>
    <t>Circulations verticales </t>
  </si>
  <si>
    <t>LSMI 40.13</t>
  </si>
  <si>
    <t>Parois extérieures</t>
  </si>
  <si>
    <t>Location, entretien et maintenance de paroi extérieure</t>
  </si>
  <si>
    <t>Location, entretien et maintenance de paroi extérieure Marine</t>
  </si>
  <si>
    <t>LSMI 40.14</t>
  </si>
  <si>
    <t>Plafond du dernier niveau</t>
  </si>
  <si>
    <t>Location, entretien et maintenance de plafond du dernier niveau</t>
  </si>
  <si>
    <t>LSMI 40.15</t>
  </si>
  <si>
    <t>LSMI 40.15.1</t>
  </si>
  <si>
    <t>Bloc-porte extérieur simple vantail</t>
  </si>
  <si>
    <t>LSMI 40.15.2</t>
  </si>
  <si>
    <t>Bloc-porte extérieur double vantaux</t>
  </si>
  <si>
    <t>LSMI 40.15.3</t>
  </si>
  <si>
    <t>Fenêtre extérieure</t>
  </si>
  <si>
    <t>LSMI 41</t>
  </si>
  <si>
    <t>Equipements communs</t>
  </si>
  <si>
    <t>Vestiaire </t>
  </si>
  <si>
    <t>LSMI 41.1</t>
  </si>
  <si>
    <t>"Urinoir, vidoir, lavabo, meuble evier"</t>
  </si>
  <si>
    <t>Location, entretien et maintenance d’un ensemble urinoir, pré-équipé des aménagements intérieurs standards</t>
  </si>
  <si>
    <t>Location, entretien et maintenance d’un ensemble vidoir, pré-équipé des aménagements intérieurs standards</t>
  </si>
  <si>
    <t>Location, entretien et maintenance d’un ensemble lavabo, pré-équipé des aménagements intérieurs standards</t>
  </si>
  <si>
    <t>Location, entretien et maintenance d’un ensemble meuble évier 1 bac, pré-équipé des aménagements intérieurs standards</t>
  </si>
  <si>
    <t>Location, entretien et maintenance d’un ensemble meuble évier 2 bacs, pré-équipé des aménagements intérieurs standards</t>
  </si>
  <si>
    <t>Refectoire</t>
  </si>
  <si>
    <t>LSMI 41.2</t>
  </si>
  <si>
    <t>Ascenseurs  </t>
  </si>
  <si>
    <t>LSMI 41.2.1</t>
  </si>
  <si>
    <t>Elévateur PMR</t>
  </si>
  <si>
    <t>Location, entretien et maintenance d’un élévateur PMR, pré-équipé des aménagements standards</t>
  </si>
  <si>
    <t>LSMI 41.2.2</t>
  </si>
  <si>
    <t>Ascenseur </t>
  </si>
  <si>
    <t>Location, entretien et maintenance d’un ascenseur (gaine, cabine, cage etc) comprenant toutes les sujétions de réalisation, raccordement, alimentation, de sécurité, 2 niveaux, RdC et R+1, pré-équipé des aménagements intérieurs standards.</t>
  </si>
  <si>
    <t>Location, entretien et maintenance d’un ascenseur (gaine, cabine, cage etc) comprenant toutes les sujétions de réalisation, raccordement, alimentation, de sécurité, 3 niveaux, RdC à R+2, pré-équipé des aménagements intérieurs standards.</t>
  </si>
  <si>
    <t>Location, entretien et maintenance d’un ascenseur (gaine, cabine, cage etc) comprenant toutes les sujétions de réalisation, raccordement, alimentation, de sécurité, 4 niveaux, RdC à R+3, pré-équipé des aménagements intérieurs standards.</t>
  </si>
  <si>
    <t>Location, entretien et maintenance d’un ascenseur (gaine, cabine, cage etc) comprenant toutes les sujétions de réalisation, raccordement, alimentation, de sécurité, 5 niveaux, RdC à R+5, pré-équipé des aménagements intérieurs standards.</t>
  </si>
  <si>
    <t>Plus-value pour location, entretien et maintenance pour un niveau avec double porte de cabine</t>
  </si>
  <si>
    <t>LSMI 41.3</t>
  </si>
  <si>
    <t>Sur-toiture /Casquette</t>
  </si>
  <si>
    <t>Location, entretien et maintenance d’une sur-toiture double-pente pour SMI comprenant toutes les sujétions.</t>
  </si>
  <si>
    <t>Location, entretien et maintenance d’une sur-toiture pour passerelles horizontales et/ou escaliers extérieurs.</t>
  </si>
  <si>
    <t>Location, entretien et maintenance d’une casquette avec pour largeur 60cm.</t>
  </si>
  <si>
    <t>LSMI 41.4</t>
  </si>
  <si>
    <t>Bandeau périphérique</t>
  </si>
  <si>
    <t>Location, entretien et maintenance d’un bandeau décoratif masquant la superposition entre les modules.</t>
  </si>
  <si>
    <t>LSMI 41.5</t>
  </si>
  <si>
    <t>Réservoir de récupération des EU et EP</t>
  </si>
  <si>
    <t xml:space="preserve">Location, entretien et maintenance d’un réservoir de récupération des EU et des EP, y compris échelle de visite. </t>
  </si>
  <si>
    <t>LSMI 41.6</t>
  </si>
  <si>
    <t>Escalier extérieur</t>
  </si>
  <si>
    <t>Location, entretien et maintenance d’un niveau d’escalier 1 UP en une volée compris paliers intermédiaires et éclairage</t>
  </si>
  <si>
    <t xml:space="preserve">Location, entretien et maintenance d’un niveau d’escalier hélicoïdal 1 UP compris paliers intermédiaires et éclairage </t>
  </si>
  <si>
    <t xml:space="preserve">Location, entretien et maintenance d’un niveau d’escalier 2 UP en deux volées compris paliers intermédiaires et éclairage </t>
  </si>
  <si>
    <t>Amenée et repli de paroi extérieure</t>
  </si>
  <si>
    <t xml:space="preserve">Location, entretien et maintenance d’un niveau d’escalier hélicoïdal 2 UP compris paliers intermédiaires et éclairage </t>
  </si>
  <si>
    <t>Amenée et repli de paroi extérieure Marine</t>
  </si>
  <si>
    <t>LSMI 41.7</t>
  </si>
  <si>
    <t>Passerelles</t>
  </si>
  <si>
    <t xml:space="preserve">Location, entretien et maintenance de passerelle 1 UP y compris éclairage </t>
  </si>
  <si>
    <t>Amenée et repli de plafond du dernier niveau</t>
  </si>
  <si>
    <t>Location, entretien et maintenance de passerelle 2 UP y compris éclairage</t>
  </si>
  <si>
    <t>Location, entretien et maintenance de passerelle 3 UP y compris éclairage</t>
  </si>
  <si>
    <t>LSMI 41.8</t>
  </si>
  <si>
    <t>Rampe métallique</t>
  </si>
  <si>
    <t>Location, entretien et maintenance de rampe métallique y compris éclairage.</t>
  </si>
  <si>
    <t>LSMI 41.9</t>
  </si>
  <si>
    <t>Garde-corps</t>
  </si>
  <si>
    <t>Location, entretien et maintenance de garde-corps autoportants pour périphérie de toiture.</t>
  </si>
  <si>
    <t>Location, entretien et maintenance de garde-corps pour dalle ou rampe béton.</t>
  </si>
  <si>
    <t>Location, entretien et maintenance d’une ligne de vie pour toiture terrasse.</t>
  </si>
  <si>
    <t>Location, entretien et maintenance d’une ligne de vie pour toiture double pente.</t>
  </si>
  <si>
    <t>LSMI 41.10</t>
  </si>
  <si>
    <t>Echelle à crinoline</t>
  </si>
  <si>
    <t>Amenée et repli d’un ensemble urinoir, pré-équipé des aménagements intérieurs standards.</t>
  </si>
  <si>
    <t>Location, entretien et maintenance d’une échelle à crinoline.</t>
  </si>
  <si>
    <t>Amenée et repli d’un ensemble vidoir, pré-équipé des aménagements intérieurs standards.</t>
  </si>
  <si>
    <t>LSMI 41.11</t>
  </si>
  <si>
    <t>Couvertine</t>
  </si>
  <si>
    <t>Amenée et repli d’un ensemble lavabo, pré-équipé des aménagements intérieurs standards.</t>
  </si>
  <si>
    <t>Location, entretien et maintenance de couvertines.</t>
  </si>
  <si>
    <t>Amenée et repli d’un ensemble meuble évier 1 bac, pré-équipé des aménagements intérieurs standards.</t>
  </si>
  <si>
    <t>LSMI 41.12</t>
  </si>
  <si>
    <t>Brise-soleil</t>
  </si>
  <si>
    <t>Amenée et repli d’un (1) ensemble meuble évier 2 bacs, pré-équipé des aménagements intérieurs standards.</t>
  </si>
  <si>
    <t>Location, entretien et maintenance de brise-soleil à lames orientables.</t>
  </si>
  <si>
    <t>Location, entretien et maintenance de brise-soleil fixe en casquette pour une fenêtre.</t>
  </si>
  <si>
    <t>LSMI 41.13</t>
  </si>
  <si>
    <t>Production Solaire d’eau chaude sanitaire</t>
  </si>
  <si>
    <t>Amenée et repli d’un élévateur PMR, pré-équipé des aménagements standards.</t>
  </si>
  <si>
    <t>Location, entretien et maintenance d’un système de production solaire pour une surface de panneau de &lt;10m²</t>
  </si>
  <si>
    <t>Location, entretien et maintenance d’un système de production solaire pour une surface de panneau comprise entre 10m² et 20m²</t>
  </si>
  <si>
    <t>Amenée et repli d’un ascenseur (gaine, cabine, cage etc) comprenant toutes les sujétions de réalisation, raccordement, alimentation, de sécurité, 2 niveaux, RdC et R+1, pré-équipé des aménagements intérieurs standards.</t>
  </si>
  <si>
    <t>Location, entretien et maintenance d’un système de production solaire pour une surface de panneau comprise entre 20m² et 30m²</t>
  </si>
  <si>
    <t>Amenée et repli d’un ascenseur (gaine, cabine, cage etc) comprenant toutes les sujétions de réalisation, raccordement, alimentation, de sécurité, 3 niveaux, RdC à R+2, pré-équipé des aménagements intérieurs standards.</t>
  </si>
  <si>
    <t>Location, entretien et maintenance d’un système de production solaire pour une surface de panneau comprise entre 30m² et 40m²</t>
  </si>
  <si>
    <t>Amenée et repli d’un ascenseur (gaine, cabine, cage etc) comprenant toutes les sujétions de réalisation, raccordement, alimentation, de sécurité, 4 niveaux, RdC à R+3, pré-équipé des aménagements intérieurs standards.</t>
  </si>
  <si>
    <t>Location, entretien et maintenance d’un système de production solaire pour une surface de panneau comprise entre 40m² et 50m²</t>
  </si>
  <si>
    <t>Amenée et repli d’un ascenseur (gaine, cabine, cage etc) comprenant toutes les sujétions de réalisation, raccordement, alimentation, de sécurité, 5 niveaux, RdC à R+4, pré-équipé des aménagements intérieurs standards.</t>
  </si>
  <si>
    <t>Location, entretien et maintenance d’un système de production solaire pour une surface de panneau supérieure à 50m²</t>
  </si>
  <si>
    <t>Plus-value pour un niveau avec double porte de cabine</t>
  </si>
  <si>
    <t>LSMI 41.14</t>
  </si>
  <si>
    <t>Production d’Electricité par panneaux photovoltaïque</t>
  </si>
  <si>
    <t>Location, entretien et maintenance d’un système de production d’électricité par panneaux photovoltaïques pour une surface de panneaux de &lt;10m²</t>
  </si>
  <si>
    <t>Amenée et repli d’une sur-toiture double-pente pour SMI comprenant toutes les sujétions</t>
  </si>
  <si>
    <t>Location, entretien et maintenance d’un système de production d’électricité par panneaux photovoltaïques pour une surface de panneaux comprise entre 10m² et 20m²</t>
  </si>
  <si>
    <t>Amenée et repli d’une sur-toiture pour passerelles horizontales et/ou escaliers extérieurs comprenant toutes les sujétions</t>
  </si>
  <si>
    <t>Location, entretien et maintenance d’un système de production d’électricité par panneaux photovoltaïques pour une surface de panneaux comprise entre 20m² et 30m²</t>
  </si>
  <si>
    <t>Amenée et repli d’une casquette de largeur 60 cm comprenant toutes les sujétions.</t>
  </si>
  <si>
    <t>Amenée et repli d’un système de production d’électricité par panneaux photovoltaïques pour une surface de panneaux comprise entre 30m² et 40m²</t>
  </si>
  <si>
    <t>Location, entretien et maintenance d’un système de production d’électricité par panneaux photovoltaïques pour une surface de panneaux comprise entre 40m² et 50m²</t>
  </si>
  <si>
    <t>Location, entretien et maintenance d’un système de production d’électricité par panneaux photovoltaïques pour une surface de panneaux supérieure à 50m²</t>
  </si>
  <si>
    <t>LSMI 41.15</t>
  </si>
  <si>
    <t>Baies pompiers</t>
  </si>
  <si>
    <t xml:space="preserve">Amenée et repli d’un réservoir de récupération des EU et des EP, y compris échelle de visite </t>
  </si>
  <si>
    <t>Location, entretien et maintenance d’une baie pompiers sur façade accessible (1,30x0,90m, ouverture par carré pompier depuis l’extérieur, signalisée depuis l’extérieur)</t>
  </si>
  <si>
    <t>Location, entretien et maintenance d’une baie pompiers sur façade aveugle (1,80x0,90m, ouverture seulement par carré pompier depuis l’extérieur, signalisée depuis l’extérieur)</t>
  </si>
  <si>
    <t>Amenée et repli d’un niveau d’escalier 1 UP en une volée compris paliers intermédiaires et éclairage.</t>
  </si>
  <si>
    <t>LSMI 42</t>
  </si>
  <si>
    <t>Structures Modulaires Industrialisées RE2020</t>
  </si>
  <si>
    <t>Amenée et repli d’un niveau d’escalier hélicoïdal 1 UP compris paliers intermédiaires et éclairage</t>
  </si>
  <si>
    <t>LSMI 42.2</t>
  </si>
  <si>
    <t>Amenée et repli d’un niveau d’escalier 2 UP en deux volées compris paliers intermédiaires et éclairage.</t>
  </si>
  <si>
    <t>Location, entretien et maintenance d’un espace « bureau » RE2020, pré-équipé des aménagements intérieurs standards</t>
  </si>
  <si>
    <t>Amenée et repli d’un niveau d’escalier hélicoïdal 2 UP compris paliers intermédiaires et éclairage</t>
  </si>
  <si>
    <t>LSMI 42.3</t>
  </si>
  <si>
    <t>Location, entretien et maintenance d’un espace « salle de réunion » RE2020, pré-équipé des aménagements intérieurs standards.</t>
  </si>
  <si>
    <t>Amenée et repli de passerelle 1 UP y compris éclairage.</t>
  </si>
  <si>
    <t>LSMI 42.4</t>
  </si>
  <si>
    <t>Amenée et repli de passerelle 2 UP y compris éclairage.</t>
  </si>
  <si>
    <t>Location, entretien et maintenance d’un espace « local technique VDI » RE2020, pré-équipé des aménagements intérieurs standards.</t>
  </si>
  <si>
    <t>Amenée et repli de passerelle 3 UP y compris éclairage.</t>
  </si>
  <si>
    <t>LSMI 42.5</t>
  </si>
  <si>
    <t>Location, entretien et maintenance d’un espace « douche » RE2020, pré-équipé des aménagements intérieurs standards.</t>
  </si>
  <si>
    <t>Amenée et repli de rampe métallique y compris éclairage.</t>
  </si>
  <si>
    <t>LSMI 42.6</t>
  </si>
  <si>
    <t>Location, entretien et maintenance d’un espace sanitaire RE2020, pré-équipé des aménagements intérieurs standards.</t>
  </si>
  <si>
    <t>Amenée et repli de garde-corps autoportants pour périphérie de toiture.</t>
  </si>
  <si>
    <t>LSMI 42.7</t>
  </si>
  <si>
    <t>Amenée et repli de garde-corps pour dalle ou rampe béton.</t>
  </si>
  <si>
    <t>Location, entretien et maintenance d’un espace « WC » RE2020, pré-équipé des aménagements intérieurs standards</t>
  </si>
  <si>
    <t>Amenée et repli d’une ligne de vie pour toiture terrasse.</t>
  </si>
  <si>
    <t>LSMI 42.8</t>
  </si>
  <si>
    <t>Amenée et repli d’une ligne de vie pour toiture double pente.</t>
  </si>
  <si>
    <t>Location, entretien et maintenance d’un espace « Vestiaire» RE2020, pré-équipé des aménagements intérieurs standards</t>
  </si>
  <si>
    <t>LSMI 42.9</t>
  </si>
  <si>
    <t>Amenée et repli d’une échelle à crinoline.</t>
  </si>
  <si>
    <t>Location, entretien et maintenance d’un espace « Hall d'accès » RE2020, pré-équipé des aménagements intérieurs standards</t>
  </si>
  <si>
    <t>LSMI 42.10</t>
  </si>
  <si>
    <t>Amenée et repli de couvertines.</t>
  </si>
  <si>
    <t>Location, entretien et maintenance d’un espace « circulations horizontales » RE2020, pré-équipé des aménagements intérieurs standards</t>
  </si>
  <si>
    <t>LSMI 42.11</t>
  </si>
  <si>
    <t>Amenée et repli de brise-soleil fixe en casquette pour une fenêtre.</t>
  </si>
  <si>
    <t>Location, entretien et maintenance d’un espace escalier d’accès d’un niveau x UP en 2 volées compris palier intermédiaire de retournement RE2020, pré-équipé des aménagements intérieurs standards</t>
  </si>
  <si>
    <t>Amenée et repli de brise-soleil à lames orientables.</t>
  </si>
  <si>
    <t>Location, entretien et maintenance d’un dispositif de désenfumage y compris organe de commande, RE2020, pré-équipé des aménagements intérieurs standards</t>
  </si>
  <si>
    <t>LSMI 42.12</t>
  </si>
  <si>
    <t xml:space="preserve">Amenée et repli d’un système de production solaire pour une surface de panneau de &lt;10m² </t>
  </si>
  <si>
    <t>Amenée et repli d’un système de production solaire pour une surface de panneau comprise entre 10m² et 20m²</t>
  </si>
  <si>
    <t>Amenée et repli d’un système de production solaire pour une surface de panneau comprise entre 20m² et 30m²</t>
  </si>
  <si>
    <t>LSMI 42.13</t>
  </si>
  <si>
    <t>Amenée et repli d’un système de production solaire pour une surface de panneau comprise entre 30m² et 40m²</t>
  </si>
  <si>
    <t>Amenée et repli d’un système de production solaire pour une surface de panneau comprise entre 40m² et 50m²</t>
  </si>
  <si>
    <t>LSMI 42.14</t>
  </si>
  <si>
    <t>Equipements RE2020s </t>
  </si>
  <si>
    <t>Amenée et repli d’un système de production solaire pour une surface de panneau supérieure à 50m²</t>
  </si>
  <si>
    <t>LSMI 42.14.1</t>
  </si>
  <si>
    <t>Location, entretien et maintenance d’un bloc-porte extérieur simple vantail, RE2020, pré-équipé des aménagements standards</t>
  </si>
  <si>
    <t>Amenée et repli d’un système de production d’électricité par panneaux photovoltaïques pour une surface de panneaux de &lt;10m²</t>
  </si>
  <si>
    <t>LSMI 42.14.2</t>
  </si>
  <si>
    <t>Amenée et repli d’un système de production d’électricité par panneaux photovoltaïques pour une surface de panneaux comprise entre 10m² et 20m²</t>
  </si>
  <si>
    <t>Location, entretien et maintenance d’un bloc-porte extérieur double vantaux, RE2020, pré-équipé des aménagements  standards.</t>
  </si>
  <si>
    <t>Amenée et repli d’un système de production d’électricité par panneaux photovoltaïques pour une surface de panneaux comprise entre 20m² et 30m²</t>
  </si>
  <si>
    <t>LSMI 42.14.3</t>
  </si>
  <si>
    <t>Location, entretien et maintenance d’une fenêtre extérieure double vantail, RE2020, pré-équipé des aménagements standards</t>
  </si>
  <si>
    <t>Amenée et repli d’un système de production d’électricité par panneaux photovoltaïques pour une surface de panneaux comprise entre 40m² et 50m²</t>
  </si>
  <si>
    <t>LSMI 42.15</t>
  </si>
  <si>
    <t>Chambres</t>
  </si>
  <si>
    <t>Amenée et repli d’un système de production d’électricité par panneaux photovoltaïques pour une surface de panneaux supérieure à 50m²</t>
  </si>
  <si>
    <t>Location, entretien et maintenance d’un espace « chambre » RE 2020, pré-équipé des aménagements intérieurs standards</t>
  </si>
  <si>
    <t>Baie pompiers</t>
  </si>
  <si>
    <t>Sous-total ST3.2 HT/j</t>
  </si>
  <si>
    <t xml:space="preserve">Ajout d’une baie pompiers sur façade accessible (1,30x0,90m, ouverture par carré pompier depuis l’extérieur, signalisée depuis l’extérieur) </t>
  </si>
  <si>
    <t>Durée de location en jours calendaires</t>
  </si>
  <si>
    <t xml:space="preserve">Ajout d’une baie pompiers sur façade aveugle (1,80x0,90m, ouverture seulement par carré pompier depuis l’extérieur, signalisée depuis l’extérieur) </t>
  </si>
  <si>
    <t>Structures Modulaires industrialisées RE2020</t>
  </si>
  <si>
    <t>Sous-total ST3.2 HT</t>
  </si>
  <si>
    <t>Amenée et repli d’un espace « bureau » RE2020 RdC, pré-équipé des aménagements intérieurs standards</t>
  </si>
  <si>
    <t>Amenée et repli d’un espace « bureau » RE2020 R+1, pré-équipé des aménagements intérieurs standards</t>
  </si>
  <si>
    <t>Amenée et repli d’un espace « bureau » RE2020 R+2, pré-équipé des aménagements intérieurs standards.</t>
  </si>
  <si>
    <t>Amenée et repli d’un espace « bureau » RE2020 R+3, pré-équipé des aménagements intérieurs standards</t>
  </si>
  <si>
    <t>Amenée et repli d’un espace « bureau » RE2020 R+4, pré-équipé des aménagements intérieurs standards</t>
  </si>
  <si>
    <t>Amenée et repli d’un espace « salle de réunion » RE2020 RdC, pré-équipé des aménagements intérieurs standards</t>
  </si>
  <si>
    <t>Amenée et repli d’un espace « salle de réunion » RE2020 R+1, pré-équipé des aménagements intérieurs standards</t>
  </si>
  <si>
    <t>Amenée et repli d’un espace « salle de réunion » RE2020 R+2, pré-équipé des aménagements intérieurs standards</t>
  </si>
  <si>
    <t>Amenée et repli d’un espace « salle de réunion » RE2020 R+3, pré-équipé des aménagements intérieurs standards</t>
  </si>
  <si>
    <t>Amenée et repli d’un espace « salle de réunion » RE2020 R+4, pré-équipé des aménagements intérieurs standards</t>
  </si>
  <si>
    <t>Amenée et repli d’un espace « local technique VDI » RE2020 RdC, pré-équipé des aménagements intérieurs standards.</t>
  </si>
  <si>
    <t>Amenée et repli d’un espace « local technique VDI » RE2020 R+1, pré-équipé des aménagements intérieurs standards</t>
  </si>
  <si>
    <t>Amenée et repli d’un espace « local technique VDI » RE2020 R+2, pré-équipé des aménagements intérieurs standards</t>
  </si>
  <si>
    <t>Amenée et repli d’un espace « local technique VDI » RE2020 R+3, pré-équipé des aménagements intérieurs standards</t>
  </si>
  <si>
    <t>Amenée et repli d’un espace « local technique VDI » RE2020 R+4, pré-équipé des aménagements intérieurs standards</t>
  </si>
  <si>
    <t>Amenée et repli d’un espace « Douche» RE2020 RdC, pré-équipé des aménagements intérieurs standards</t>
  </si>
  <si>
    <t>Amenée et repli d’un espace « Douche» RE2020 R+1, pré-équipé des aménagements intérieurs standards</t>
  </si>
  <si>
    <t>Amenée et repli d’un espace « Douche» RE2020 R+2, pré-équipé des aménagements intérieurs standards</t>
  </si>
  <si>
    <t>Amenée et repli d’un espace « Douche» RE2020 R+3, pré-équipé des aménagements intérieurs standards</t>
  </si>
  <si>
    <t>Amenée et repli d’un espace « Douche» RE2020 R+4, pré-équipé des aménagements intérieurs standards</t>
  </si>
  <si>
    <t>Espaces sanitaire</t>
  </si>
  <si>
    <t>Amenée et repli d’un espace « sanitaire » RE2020 RdC, pré-équipé des aménagements intérieurs standards</t>
  </si>
  <si>
    <t>Amenée et repli d’un espace « sanitaire » RE2020 R+1, pré-équipé des aménagements intérieurs standards</t>
  </si>
  <si>
    <t>Amenée et repli d’un espace « sanitaire » RE2020 R+2, pré-équipé des aménagements intérieurs standards</t>
  </si>
  <si>
    <t>Amenée et repli d’un espace « sanitaire » RE2020 R+3, pré-équipé des aménagements intérieurs standards</t>
  </si>
  <si>
    <t>Amenée et repli d’un espace « sanitaire » RE2020 R+4, pré-équipé des aménagements intérieurs standards</t>
  </si>
  <si>
    <t>Amenée et repli d’un espace « WC » RE2020 RdC, pré-équipé des aménagements intérieurs standards</t>
  </si>
  <si>
    <t>Amenée et repli d’un espace « WC » RE2020 R+1, pré-équipé des aménagements intérieurs standards</t>
  </si>
  <si>
    <t>Amenée et repli d’un espace « WC » RE2020 R+2, pré-équipé des aménagements intérieurs standards</t>
  </si>
  <si>
    <t>Amenée et repli d’un espace « WC » RE2020 R+3, pré-équipé des aménagements intérieurs standards</t>
  </si>
  <si>
    <t>Amenée et repli d’un espace « WC » RE2020 R+4, pré-équipé des aménagements intérieurs standards</t>
  </si>
  <si>
    <t>Amenée et repli d’un espace « Vestiaire » RE2020 RdC, pré-équipé des aménagements intérieurs standards</t>
  </si>
  <si>
    <t>Amenée et repli d’un espace « Vestiaire » RE2020 R+1, pré-équipé des aménagements intérieurs standards</t>
  </si>
  <si>
    <t>Amenée et repli d’un espace « Vestiaire » RE2020 R+2, pré-équipé des aménagements intérieurs standards</t>
  </si>
  <si>
    <t>Amenée et repli d’un espace « Vestiaire » RE2020 R+3, pré-équipé des aménagements intérieurs standards</t>
  </si>
  <si>
    <t>Amenée et repli d’un espace « Vestiaire » RE2020 R+4, pré-équipé des aménagements intérieurs standards</t>
  </si>
  <si>
    <t>Amenée et repli d’un espace « Hall d'accès » RE2020 RdC, pré-équipé des aménagements intérieurs standards</t>
  </si>
  <si>
    <t>Amenée et repli d’un espace « circulations horizontales » RE2020 RdC, pré-équipé des aménagements intérieurs standards</t>
  </si>
  <si>
    <t>Amenée et repli d’un espace « circulations horizontales » RE2020 R+1, pré-équipé des aménagements intérieurs standards</t>
  </si>
  <si>
    <t>Amenée et repli d’un espace « circulations horizontales » RE2020 R+2, pré-équipé des aménagements intérieurs standards</t>
  </si>
  <si>
    <t>Amenée et repli d’un espace « circulations horizontales » RE2020 R+3, pré-équipé des aménagements intérieurs standards</t>
  </si>
  <si>
    <t>Amenée et repli d’un espace « circulations horizontales » RE2020 R+4, pré-équipé des aménagements intérieurs standards</t>
  </si>
  <si>
    <t>Amenée et repli d’un espace escalier d’accès au R+1, x UP en 2 volées compris palier intermédiaire de retournement, RE2020, pré-équipé des aménagements intérieurs standards</t>
  </si>
  <si>
    <t>Amenée et repli d’un espace escalier d’accès au R+2, x UP en 2 volées compris palier intermédiaire de retournement, RE2020, pré-équipé des aménagements intérieurs standards.</t>
  </si>
  <si>
    <t>Amenée et repli d’un espace escalier d’accès au R+3, x UP en 2 volées compris palier intermédiaire de retournement, RE2020, pré-équipé des aménagements intérieurs standards.</t>
  </si>
  <si>
    <t>Amenée et repli d’un espace escalier d’accès au R+4, x UP en 2 volées compris palier intermédiaire de retournement, RE2020, pré-équipé des aménagements intérieurs standards.</t>
  </si>
  <si>
    <t>Amenée et repli d’un dispositif de désenfumage y compris organe de commande, RE2020, pré-équipé des aménagements intérieurs standards.</t>
  </si>
  <si>
    <t>Equipements RE2020</t>
  </si>
  <si>
    <t>Amenée et repli d’un bloc-porte extérieur simple vantail, RE2020, pré-équipé des aménagements  standards.</t>
  </si>
  <si>
    <t>Amenée et repli d’un bloc-porte extérieur double vantaux, RE2020, pré-équipé des aménagements  standards.</t>
  </si>
  <si>
    <t>Amenée et repli d’une fenêtre extérieure double vantail, RE2020, pré-équipé des aménagements  standards.</t>
  </si>
  <si>
    <t>Amenée et repli d’un espace chambre, RE2020 RdC, pré-équipé des aménagements intérieurs standards</t>
  </si>
  <si>
    <t>Amenée et repli d’un espace chambre, RE2020 R+1, pré-équipé des aménagements intérieurs standards.</t>
  </si>
  <si>
    <t>Amenée et repli d’un espace chambre, RE2020 R+2, pré-équipé des aménagements intérieurs standards.</t>
  </si>
  <si>
    <t>Amenée et repli d’un espace chambre, RE2020 R+3, pré-équipé des aménagements intérieurs standards.</t>
  </si>
  <si>
    <t>Amenée et repli d’un espace chambre, RE2020 R+4, pré-équipé des aménagements intérieurs standards.</t>
  </si>
  <si>
    <t>Sous-total ST3.1 HT</t>
  </si>
  <si>
    <t>Sous-total ST3 HT</t>
  </si>
  <si>
    <t>Durée location en jour</t>
  </si>
  <si>
    <t>j</t>
  </si>
  <si>
    <t>ST4</t>
  </si>
  <si>
    <t>Prestations Annexes</t>
  </si>
  <si>
    <t>PA 43</t>
  </si>
  <si>
    <t>Prestations Intellectuelles</t>
  </si>
  <si>
    <t>PA 43.1</t>
  </si>
  <si>
    <t>Etude de solution</t>
  </si>
  <si>
    <t>Pré-études et conseil d’agencement</t>
  </si>
  <si>
    <t>Dossier technique</t>
  </si>
  <si>
    <t>PA 43.2</t>
  </si>
  <si>
    <t>Analyse des sols</t>
  </si>
  <si>
    <t>Etude géotechnique G3 EXE/VISA</t>
  </si>
  <si>
    <t>PA 43.3</t>
  </si>
  <si>
    <t>Essais de contrôle à la plaque</t>
  </si>
  <si>
    <t>Essai de contrôle à la plaque + rapport</t>
  </si>
  <si>
    <t>Essai de contrôle à la plaque</t>
  </si>
  <si>
    <t>PA 43.5</t>
  </si>
  <si>
    <t>Test d'étanchéité</t>
  </si>
  <si>
    <t>test d'étanchéité à l'air</t>
  </si>
  <si>
    <t>Permis de construire</t>
  </si>
  <si>
    <t>Dossier de permis de construire</t>
  </si>
  <si>
    <t>PA 44</t>
  </si>
  <si>
    <t>Installations de chantier</t>
  </si>
  <si>
    <t>Fourniture, pose et repli d’un panneau de chantier</t>
  </si>
  <si>
    <t>Amenée et repli de baraquements de type réfectoire.</t>
  </si>
  <si>
    <t xml:space="preserve">Amenée et repli de baraquements de type bureau. </t>
  </si>
  <si>
    <t xml:space="preserve">Amenée et repli de baraquements de type sanitaires. </t>
  </si>
  <si>
    <t>Amenée et repli de baraquements de type sanitaires avec douches.</t>
  </si>
  <si>
    <t>Amenée et repli de baraquements de type vestiaires</t>
  </si>
  <si>
    <t>Amenée et repli d’une roulotte 6 personnes mobile.</t>
  </si>
  <si>
    <t>Amenée et repli de clôture de chantier, y compris portail et portillon</t>
  </si>
  <si>
    <t>Location, entretien et maintenance de baraquements de type réfectoire y compris nettoyage quotidien</t>
  </si>
  <si>
    <t>m².j</t>
  </si>
  <si>
    <t>Location, entretien et maintenance de baraquements de type bureau y compris nettoyage hebdomadaire.</t>
  </si>
  <si>
    <t>Location, entretien et maintenance de baraquements de type sanitaires y compris nettoyage quotidien.</t>
  </si>
  <si>
    <t>Location, entretien et maintenance de baraquements de type sanitaires avec douches y compris nettoyage quotidien.</t>
  </si>
  <si>
    <t>Location, entretien et maintenance de baraquements de type vestiaire y compris nettoyage quotidien.</t>
  </si>
  <si>
    <t>Location, entretien et maintenance d’une roulotte 6 personnes mobile y compris nettoyage quotidien.</t>
  </si>
  <si>
    <t>Location, entretien et maintenance de clôture de chantier, y compris portail et portillon.</t>
  </si>
  <si>
    <t xml:space="preserve">Alimentation provisoire en eau des installations de chantier y compris pénétration, supportage, cordons chauffants si nécessaires, </t>
  </si>
  <si>
    <t>Remise en état des lieux après pénétration provisoire et alimentation en eau en fin de chantier.</t>
  </si>
  <si>
    <t>Alimentation provisoire en électricité des installations de chantier y compris protection en tête, raccordements, supportage</t>
  </si>
  <si>
    <t>Remise en état des lieux après pénétration provisoire et alimentation en électricité en fin de chantier.</t>
  </si>
  <si>
    <t>Mise en œuvre d’un compteur provisoire d'eau des installations de chantier y compris enlèvement et remise en état des lieux en fin de chantier.</t>
  </si>
  <si>
    <t>Mise en œuvre d’un compteur provisoire d'électricité des installations de chantier y compris supportage, enlèvement et remise en état des lieux en fin de chantier.</t>
  </si>
  <si>
    <t>Mise en œuvre d’un groupe électrogène pour l’alimentation provisoire des installations de chantier, y compris tableau de chantier, raccordements, consommables, enlèvement et remise en état des lieux en fin de chantier.</t>
  </si>
  <si>
    <t>Evacuation provisoire en eau usées des installations de chantier y compris enlèvement et remise en état des lieux en fin de chantier, (commande &lt;20 ml). Au-delà, privilégier la cuve d’eaux usées intégrée au baraquement sanitaire et/ou réfectoire.</t>
  </si>
  <si>
    <t>PA 45</t>
  </si>
  <si>
    <t>Gestion des déchets</t>
  </si>
  <si>
    <t>Amenée et repli d’une benne 10m3</t>
  </si>
  <si>
    <t>Transfert aller/retour benne DIB 10m3, y compris évacuation</t>
  </si>
  <si>
    <t>Amenée et repli d’une benne 15m3</t>
  </si>
  <si>
    <t>Transfert aller/retour benne DIB 15m3, y compris évacuation</t>
  </si>
  <si>
    <t>PA 47</t>
  </si>
  <si>
    <t>Abri vélo</t>
  </si>
  <si>
    <t>Réalisation d’un abri vélo structure en tubes d’acier galvanisé, habillage en verre trempé et toiture en polycarbonate alvéolaire</t>
  </si>
  <si>
    <t>Réalisation d’un abri vélo structure en bois, bardage bois et toiture bois.</t>
  </si>
  <si>
    <t>Réalisation d’un abri vélo structure en acier, habillage en lame d’acier et toiture en métal</t>
  </si>
  <si>
    <t>Réalisation d’un abri vélo structure en acier, bardage tôle d’acier et toiture en métal</t>
  </si>
  <si>
    <t>Réalisation d’un abri vélo structure en acier, bardage en lame de bois et toiture en métal</t>
  </si>
  <si>
    <t>Réalisation d’un abri vélo structure en acier, bardage bois et toiture en bois</t>
  </si>
  <si>
    <t>PA 48</t>
  </si>
  <si>
    <t>Local poubelles</t>
  </si>
  <si>
    <t>v</t>
  </si>
  <si>
    <t>Réalisation d’un local poubelles structure en tubes d’acier galvanisé, habillage en verre trempé et toiture en polycarbonate alvéolaire</t>
  </si>
  <si>
    <t>Réalisation d’un local poubelles structure en bois, bardage bois et toiture bois.</t>
  </si>
  <si>
    <t>Réalisation d’un local poubelles structure en acier, habillage en lame d’acier et toiture en métal</t>
  </si>
  <si>
    <t>Réalisation d’un local poubelles structure en acier, bardage tôle d’acier et toiture en métal</t>
  </si>
  <si>
    <t>Réalisation d’un local poubelles structure en acier, bardage en lame de bois et toiture en métal</t>
  </si>
  <si>
    <t>Réalisation d’un local poubelles structure en acier, bardage bois et toiture en bois</t>
  </si>
  <si>
    <t>PA 49</t>
  </si>
  <si>
    <t>Equipements complémentaires</t>
  </si>
  <si>
    <t>PA 49.1</t>
  </si>
  <si>
    <t>Infrastructures durcies</t>
  </si>
  <si>
    <t>PA 49.1.1</t>
  </si>
  <si>
    <t>Paroi industrielles spécifiques</t>
  </si>
  <si>
    <t xml:space="preserve">Amenée et repli d’une paroi industrielle de niveau antieffraction 10 minutes pour une surface inférieure à 10m² </t>
  </si>
  <si>
    <t>Amenée et repli d’une paroi industrielle de niveau antieffraction 10 minutes pour une surface entre 10m² et 50m²</t>
  </si>
  <si>
    <t>Amenée et repli d’une paroi industrielle de niveau antieffraction 10 minutes pour une surface supérieure à 50m²</t>
  </si>
  <si>
    <t xml:space="preserve">Location, entretien et maintenance d’une paroi industrielle de niveau antieffraction 10 minutes pour une surface inférieure à 10m² </t>
  </si>
  <si>
    <t>Location, entretien et maintenance d’une paroi industrielle de niveau antieffraction 10 minutes pour une surface entre 10m² et 50m²</t>
  </si>
  <si>
    <t>Location, entretien et maintenance d’une paroi industrielle de niveau antieffraction 10 minutes pour une surface supérieure à 50m²</t>
  </si>
  <si>
    <t xml:space="preserve">Amenée et repli d’une paroi industrielle de niveau antieffraction 15 minutes pour une surface inférieure à 10m² </t>
  </si>
  <si>
    <t>Amenée et repli d’une paroi industrielle de niveau antieffraction 15 minutes pour une surface entre 10m² et 50m²</t>
  </si>
  <si>
    <t>Amenée et repli d’une paroi industrielle de niveau antieffraction 15 minutes pour une surface supérieure à 50m²</t>
  </si>
  <si>
    <t>Location, entretien et maintenance d’une paroi industrielle de niveau antieffraction 15 minutes pour une surface inférieure à 10m</t>
  </si>
  <si>
    <t>Location, entretien et maintenance d’une paroi industrielle de niveau antieffraction 15 minutes pour une surface entre 10m² et 50m²</t>
  </si>
  <si>
    <t>Location, entretien et maintenance d’une paroi industrielle de niveau antieffraction 15 minutes pour une surface supérieure à 50m²</t>
  </si>
  <si>
    <t xml:space="preserve">Amenée et repli d’une paroi industrielle de niveau antieffraction 20 minutes pour une surface inférieure à 10m² </t>
  </si>
  <si>
    <t>Amenée et repli d’une paroi industrielle de niveau antieffraction 20 minutes pour une surface entre 10m² et 50m²</t>
  </si>
  <si>
    <t>Amenée et repli d’une paroi industrielle de niveau antieffraction 20 minutes pour une surface supérieure à 50m²</t>
  </si>
  <si>
    <t xml:space="preserve">Location, entretien et maintenance d’une paroi industrielle de niveau antieffraction 20 minutes pour une surface inférieure à 10m² </t>
  </si>
  <si>
    <t>Location, entretien et maintenance d’une paroi industrielle de niveau antieffraction 20 minutes pour une surface entre 10m² et 50m²</t>
  </si>
  <si>
    <t>Location, entretien et maintenance d’une paroi industrielle de niveau antieffraction 20 minutes pour une surface supérieure à 50m²</t>
  </si>
  <si>
    <t>PA 49.1.2</t>
  </si>
  <si>
    <t>Paroi en métal déployé</t>
  </si>
  <si>
    <t xml:space="preserve">Amenée et repli d’une paroi en métal déployé pour une surface inférieure à 10m² </t>
  </si>
  <si>
    <t>Amenée et repli d’une paroi en métal déployé pour une surface entre 10m² et 50m²</t>
  </si>
  <si>
    <t>Amenée et repli d’une paroi en métal déployé pour une surface supérieure à 50m²</t>
  </si>
  <si>
    <t xml:space="preserve">Location, entretien et maintenance d’une paroi en métal déployé d’une surface inférieure à 10m² </t>
  </si>
  <si>
    <t>Location, entretien et maintenance d’une paroi en métal déployé d’une surface entre 10m² et 50m²</t>
  </si>
  <si>
    <t>Location, entretien et maintenance d’une paroi en métal déployé d’une surface supérieure à 50m²</t>
  </si>
  <si>
    <t>PA 49.1.3</t>
  </si>
  <si>
    <t>Barreaudage</t>
  </si>
  <si>
    <t>Amenée et repli de châssis de barreaudage</t>
  </si>
  <si>
    <t>Location, entretien et maintenance de barreaudage</t>
  </si>
  <si>
    <t>PA 49.1.4</t>
  </si>
  <si>
    <t>Film de protection</t>
  </si>
  <si>
    <t>Amenée et repli de châssis de film de protection</t>
  </si>
  <si>
    <t xml:space="preserve">Location, entretien et maintenance de film de protection </t>
  </si>
  <si>
    <t>PA 49.1.5</t>
  </si>
  <si>
    <t>Bloc porte d'issue de secours</t>
  </si>
  <si>
    <t xml:space="preserve">Amenée et repli de châssis de bloc-porte d’issue de secours </t>
  </si>
  <si>
    <t xml:space="preserve">Location, entretien et maintenance de bloc-porte d’issue de secours </t>
  </si>
  <si>
    <t>PA 49.1.6</t>
  </si>
  <si>
    <t>Serrure mécanique multipoints</t>
  </si>
  <si>
    <t xml:space="preserve">Fourniture, pose et mise en œuvre de serrure mécanique multipoints </t>
  </si>
  <si>
    <t>PA 49.1.7</t>
  </si>
  <si>
    <t>Barre de sécurité</t>
  </si>
  <si>
    <t>Fourniture, pose et mise en œuvre de barre de sécurité de 1.2m compris toutes sujétions de fixations</t>
  </si>
  <si>
    <t>Fourniture, pose et mise en œuvre de barre de sécurité de 1.5m compris toutes sujétions de fixations</t>
  </si>
  <si>
    <t>Fourniture, pose et mise en œuvre de barre de sécurité de 1.8m compris toutes sujétions de fixations</t>
  </si>
  <si>
    <t>Fourniture, pose et mise en œuvre de barre de sécurité de 2.0m compris toutes sujétions de fixations</t>
  </si>
  <si>
    <t>Fourniture, pose et mise en œuvre de barre de sécurité de 2.5m compris toutes sujétions de fixations</t>
  </si>
  <si>
    <t>Fourniture, pose et mise en œuvre de barre de sécurité de 3.0m compris toutes sujétions de fixations</t>
  </si>
  <si>
    <t>PA 49.1.8</t>
  </si>
  <si>
    <t>Visiophone</t>
  </si>
  <si>
    <t>Amenée et repli d’un visiophone</t>
  </si>
  <si>
    <t xml:space="preserve">Location, entretien et maintenance d’un visiophone </t>
  </si>
  <si>
    <t>u.j</t>
  </si>
  <si>
    <t>PA 49.1.9</t>
  </si>
  <si>
    <t>Passe voix ou passe son</t>
  </si>
  <si>
    <t>Amenée et repli d’un interphone avec sonnette</t>
  </si>
  <si>
    <t xml:space="preserve">Location, entretien et maintenance d’un interphone avec sonnette </t>
  </si>
  <si>
    <t>PA 49.1.10</t>
  </si>
  <si>
    <t>Clavier mécanique à code pour serrure de porte</t>
  </si>
  <si>
    <t>Amenée et repli d’un clavier mécanique à code</t>
  </si>
  <si>
    <t xml:space="preserve">Location, entretien et maintenance d’un clavier mécanique à code </t>
  </si>
  <si>
    <t>PA 49.1.11</t>
  </si>
  <si>
    <t>Plaque de blindage</t>
  </si>
  <si>
    <t xml:space="preserve">Amenée et repli d’un blindage extérieur pour un protection FB4 (façade + toiture) </t>
  </si>
  <si>
    <t xml:space="preserve">Amenée et repli d’un blindage extérieur pour un protection FB7 (façade + toiture) </t>
  </si>
  <si>
    <t xml:space="preserve">Location, entretien et maintenance d’un blindage extérieur pour un protection FB4 (façade + toiture)  </t>
  </si>
  <si>
    <t xml:space="preserve">Location, entretien et maintenance d’un blindage extérieur pour un protection FB7 (façade + toiture)  </t>
  </si>
  <si>
    <t>PA 50</t>
  </si>
  <si>
    <t>Renforcement ossature pour zone sismique</t>
  </si>
  <si>
    <t>Plus-value pour le renforcement d’un module pour une zone de sismicité 2</t>
  </si>
  <si>
    <t>Plus-value pour le renforcement d’un module pour une zone de sismicité 3</t>
  </si>
  <si>
    <t>Sous-total ST4 HT</t>
  </si>
  <si>
    <t>ST5</t>
  </si>
  <si>
    <t>LIV51</t>
  </si>
  <si>
    <t xml:space="preserve">Trajet par voie maritime avec assurance de transport incluse compris chargement et déchargement </t>
  </si>
  <si>
    <t>Sous-total ST5 HT</t>
  </si>
  <si>
    <t>État - Ministère des Armées - Secrétariat Général pour l’Administration - Service Infrastructure de la Défense Expertise et Production Nationale</t>
  </si>
  <si>
    <t>Plue-value pour amenée et repli d'une grue jusqu'à 360 tonnes</t>
  </si>
  <si>
    <t>Plus-value de location pour le grutage jusqu'à 360 tonnes</t>
  </si>
  <si>
    <t>LSMI 38,6</t>
  </si>
  <si>
    <t>Stabilité au feu</t>
  </si>
  <si>
    <t>Plus-value pour stabilité au feu du bâtiment</t>
  </si>
  <si>
    <t>Structures Modulaires Industrialisées RT2012</t>
  </si>
  <si>
    <t>Location, entretien et maintenance d’un espace « bureau » RT2012, pré-équipé des aménagements intérieurs standards</t>
  </si>
  <si>
    <t>Amenée et repli d’un espace « bureau » RT2012 RdC, pré-équipé des aménagements intérieurs standards</t>
  </si>
  <si>
    <t>Location, entretien et maintenance d’un espace « salle de réunion » RT2012, pré-équipé des aménagements intérieurs standards.</t>
  </si>
  <si>
    <t>Amenée et repli d’un espace « bureau » RT2012 R+1, pré-équipé des aménagements intérieurs standards</t>
  </si>
  <si>
    <t>Amenée et repli d’un espace « bureau » RT2012 R+2, pré-équipé des aménagements intérieurs standards.</t>
  </si>
  <si>
    <t>Location, entretien et maintenance d’un espace « local technique VDI » RT2012, pré-équipé des aménagements intérieurs standards.</t>
  </si>
  <si>
    <t>Amenée et repli d’un espace « bureau » RT2012 R+3, pré-équipé des aménagements intérieurs standards</t>
  </si>
  <si>
    <t>Amenée et repli d’un espace « bureau » RT2012 R+4, pré-équipé des aménagements intérieurs standards</t>
  </si>
  <si>
    <t>Location, entretien et maintenance d’un espace « douche » RT2012, pré-équipé des aménagements intérieurs standards.</t>
  </si>
  <si>
    <t>Amenée et repli d’un espace « salle de réunion » RT2012 RdC, pré-équipé des aménagements intérieurs standards</t>
  </si>
  <si>
    <t>Location, entretien et maintenance d’un espace sanitaire RT2012, pré-équipé des aménagements intérieurs standards.</t>
  </si>
  <si>
    <t>Amenée et repli d’un espace « salle de réunion » RT2012 R+1, pré-équipé des aménagements intérieurs standards</t>
  </si>
  <si>
    <t>Amenée et repli d’un espace « salle de réunion » RT2012 R+2, pré-équipé des aménagements intérieurs standards</t>
  </si>
  <si>
    <t>Location, entretien et maintenance d’un espace « WC » RT2012, pré-équipé des aménagements intérieurs standards</t>
  </si>
  <si>
    <t>Amenée et repli d’un espace « salle de réunion » RT2012 R+3, pré-équipé des aménagements intérieurs standards</t>
  </si>
  <si>
    <t>Amenée et repli d’un espace « salle de réunion » RT2012 R+4, pré-équipé des aménagements intérieurs standards</t>
  </si>
  <si>
    <t>Location, entretien et maintenance d’un espace « Vestiaire» RT2012, pré-équipé des aménagements intérieurs standards</t>
  </si>
  <si>
    <t>Amenée et repli d’un espace « local technique VDI » RT2012 RdC, pré-équipé des aménagements intérieurs standards.</t>
  </si>
  <si>
    <t>Location, entretien et maintenance d’un espace réfectoire RT2012, pré-équipé des aménagements intérieurs standards</t>
  </si>
  <si>
    <t>Amenée et repli d’un espace « local technique VDI » RT2012 R+1, pré-équipé des aménagements intérieurs standards</t>
  </si>
  <si>
    <t>Amenée et repli d’un espace « local technique VDI » RT2012 R+2, pré-équipé des aménagements intérieurs standards</t>
  </si>
  <si>
    <t>Location, entretien et maintenance d’un espace « Hall d'accès » RT2012, pré-équipé des aménagements intérieurs standards</t>
  </si>
  <si>
    <t>Amenée et repli d’un espace « local technique VDI » RT2012 R+3, pré-équipé des aménagements intérieurs standards</t>
  </si>
  <si>
    <t>Amenée et repli d’un espace « local technique VDI » RT2012 R+4, pré-équipé des aménagements intérieurs standards</t>
  </si>
  <si>
    <t>Location, entretien et maintenance d’un espace « circulations horizontales » RT2012, pré-équipé des aménagements intérieurs standards</t>
  </si>
  <si>
    <t>Amenée et repli d’un espace « Douche» RT2012 RdC, pré-équipé des aménagements intérieurs standards</t>
  </si>
  <si>
    <t>Location, entretien et maintenance d’un espace escalier d’accès d’un niveau x UP en 2 volées compris palier intermédiaire de retournement RT2012, pré-équipé des aménagements intérieurs standards</t>
  </si>
  <si>
    <t>Amenée et repli d’un espace « Douche» RT2012 R+1, pré-équipé des aménagements intérieurs standards</t>
  </si>
  <si>
    <t>Location, entretien et maintenance d’un dispositif de désenfumage y compris organe de commande, RT2012, pré-équipé des aménagements intérieurs standards</t>
  </si>
  <si>
    <t>Amenée et repli d’un espace « Douche» RT2012 R+2, pré-équipé des aménagements intérieurs standards</t>
  </si>
  <si>
    <t>Amenée et repli d’un espace « Douche» RT2012 R+3, pré-équipé des aménagements intérieurs standards</t>
  </si>
  <si>
    <t>Amenée et repli d’un espace « Douche» RT2012 R+4, pré-équipé des aménagements intérieurs standards</t>
  </si>
  <si>
    <t>Amenée et repli d’un espace « sanitaire » RT2012 RdC, pré-équipé des aménagements intérieurs standards</t>
  </si>
  <si>
    <t>Amenée et repli d’un espace « sanitaire » RT2012 R+1, pré-équipé des aménagements intérieurs standards</t>
  </si>
  <si>
    <t>Amenée et repli d’un espace « sanitaire » RT2012 R+2, pré-équipé des aménagements intérieurs standards</t>
  </si>
  <si>
    <t>Amenée et repli d’un espace « sanitaire » RT2012 R+3, pré-équipé des aménagements intérieurs standards</t>
  </si>
  <si>
    <t>Location, entretien et maintenance d’un bloc-porte extérieur simple vantail, RT2012, pré-équipé des aménagements standards</t>
  </si>
  <si>
    <t>Amenée et repli d’un espace « sanitaire » RT2012 R+4, pré-équipé des aménagements intérieurs standards</t>
  </si>
  <si>
    <t>Location, entretien et maintenance d’un bloc-porte extérieur double vantaux, RT2012, pré-équipé des aménagements  standards.</t>
  </si>
  <si>
    <t>Amenée et repli d’un espace « WC » RT2012 RdC, pré-équipé des aménagements intérieurs standards</t>
  </si>
  <si>
    <t>Amenée et repli d’un espace « WC » RT2012 R+1, pré-équipé des aménagements intérieurs standards</t>
  </si>
  <si>
    <t>Location, entretien et maintenance d’une fenêtre extérieure double vantail, RT2012, pré-équipé des aménagements standards</t>
  </si>
  <si>
    <t>Amenée et repli d’un espace « WC » RT2012 R+2, pré-équipé des aménagements intérieurs standards</t>
  </si>
  <si>
    <t>Amenée et repli d’un espace « WC » RT2012 R+3, pré-équipé des aménagements intérieurs standards</t>
  </si>
  <si>
    <t>Amenée et repli d’un espace « WC » RT2012 R+4, pré-équipé des aménagements intérieurs standards</t>
  </si>
  <si>
    <t>Amenée et repli d’un espace « Vestiaire » RT2012 RdC, pré-équipé des aménagements intérieurs standards</t>
  </si>
  <si>
    <t>Amenée et repli d’un espace « Vestiaire » RT2012 R+1, pré-équipé des aménagements intérieurs standards</t>
  </si>
  <si>
    <t>Amenée et repli d’un espace « Vestiaire » RT2012 R+2, pré-équipé des aménagements intérieurs standards</t>
  </si>
  <si>
    <t>Amenée et repli d’un espace « Vestiaire » RT2012 R+3, pré-équipé des aménagements intérieurs standards</t>
  </si>
  <si>
    <t>Amenée et repli d’un espace « Vestiaire » RT2012 R+4, pré-équipé des aménagements intérieurs standards</t>
  </si>
  <si>
    <t>Amenée et repli d’un espace réfectoire au RdC, RT2012, pré-équipé des aménagements intérieurs standards.</t>
  </si>
  <si>
    <t>Amenée et repli d’un espace réfectoire au R+1, RT2012, pré-équipé des aménagements intérieurs standards</t>
  </si>
  <si>
    <t>Amenée et repli d’un espace réfectoire au R+2, RT2012, pré-équipé des aménagements intérieurs standards</t>
  </si>
  <si>
    <t>Amenée et repli d’un espace réfectoire au R+3, RT2012, pré-équipé des aménagements intérieurs standards.tandards</t>
  </si>
  <si>
    <t>Amenée et repli d’un espace réfectoire au R+4, RT2012, pré-équipé des aménagements intérieurs standards.</t>
  </si>
  <si>
    <t>Amenée et repli d’un espace « Hall d'accès » RT2012 RdC, pré-équipé des aménagements intérieurs standards</t>
  </si>
  <si>
    <t>Amenée et repli d’un espace « circulations horizontales » RT2012 RdC, pré-équipé des aménagements intérieurs standards</t>
  </si>
  <si>
    <t>Amenée et repli d’un espace « circulations horizontales » RT2012 R+1, pré-équipé des aménagements intérieurs standards</t>
  </si>
  <si>
    <t>Amenée et repli d’un espace « circulations horizontales » RT2012 R+2, pré-équipé des aménagements intérieurs standards</t>
  </si>
  <si>
    <t>Amenée et repli d’un espace « circulations horizontales » RT2012 R+3, pré-équipé des aménagements intérieurs standards</t>
  </si>
  <si>
    <t>Amenée et repli d’un espace « circulations horizontales » RT2012 R+4, pré-équipé des aménagements intérieurs standards</t>
  </si>
  <si>
    <t>Amenée et repli d’un espace escalier d’accès au R+1, x UP en 2 volées compris palier intermédiaire de retournement, RT2012, pré-équipé des aménagements intérieurs standards</t>
  </si>
  <si>
    <t>Amenée et repli d’un espace escalier d’accès au R+2, x UP en 2 volées compris palier intermédiaire de retournement, RT2012, pré-équipé des aménagements intérieurs standards.</t>
  </si>
  <si>
    <t>Amenée et repli d’un espace escalier d’accès au R+3, x UP en 2 volées compris palier intermédiaire de retournement, RT2012, pré-équipé des aménagements intérieurs standards.</t>
  </si>
  <si>
    <t>Amenée et repli d’un espace escalier d’accès au R+4, x UP en 2 volées compris palier intermédiaire de retournement, RT2012, pré-équipé des aménagements intérieurs standards.</t>
  </si>
  <si>
    <t>Amenée et repli d’un dispositif de désenfumage y compris organe de commande, RT2012, pré-équipé des aménagements intérieurs standards.</t>
  </si>
  <si>
    <t>Amenée et repli d’un bloc-porte extérieur simple vantail, RT2012, pré-équipé des aménagements  standards.</t>
  </si>
  <si>
    <t>Amenée et repli d’un bloc-porte extérieur double vantaux, RT2012, pré-équipé des aménagements  standards.</t>
  </si>
  <si>
    <t>Amenée et repli d’une fenêtre extérieure double vantail, RT2012, pré-équipé des aménagements  standards.</t>
  </si>
  <si>
    <t>Equipements RT2012</t>
  </si>
  <si>
    <t>PA 51</t>
  </si>
  <si>
    <t>Bardage décoratif</t>
  </si>
  <si>
    <t>PA 51.1</t>
  </si>
  <si>
    <t>Bardage décoratif bois</t>
  </si>
  <si>
    <t>PA 451.2</t>
  </si>
  <si>
    <t>Bardage décoratif acier</t>
  </si>
  <si>
    <t>PA 51.3</t>
  </si>
  <si>
    <t>Bardage décoratif aluminium</t>
  </si>
  <si>
    <t>Amenée et repli d'un bardage décoratif en lame de bois</t>
  </si>
  <si>
    <t>Location, entretien et maintenance d'un bardage décoratif en lame de bois</t>
  </si>
  <si>
    <t>Amenée et repli d'un bardage décoratif en clins acier</t>
  </si>
  <si>
    <t>Location, entretien et maintenance d'un bardage décoratif en clins acier</t>
  </si>
  <si>
    <t>Amenée et repli d'un bardage décoratif en lame d'habillage aluminium</t>
  </si>
  <si>
    <t>Location, entretien et maintenance  d'un bardage décoratif en lame d'habillage aluminium</t>
  </si>
  <si>
    <t>N° PROJET : DAF_2025_000497</t>
  </si>
  <si>
    <t xml:space="preserve">Location et maintenance de structures modulaires industrialisées sur le périmètre géographique de compétence des SID Sud-Est et SID Méditerranée
</t>
  </si>
  <si>
    <t xml:space="preserve">Détail Quantitatif Estimatif </t>
  </si>
  <si>
    <t>ACCORD-CADRE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</si>
</sst>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0.0"/>
    <numFmt numFmtId="166" formatCode="#,##0.00\ &quot;€&quot;"/>
    <numFmt numFmtId="167" formatCode="#,##0.00\ _€"/>
    <numFmt numFmtId="168" formatCode="_-* #,##0.00\ [$€-40C]_-;\-* #,##0.00\ [$€-40C]_-;_-* &quot;-&quot;??\ [$€-40C]_-;_-@_-"/>
    <numFmt numFmtId="169" formatCode="_-* #,##0_-;\-* #,##0_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9"/>
      <name val="Arial"/>
      <family val="2"/>
    </font>
    <font>
      <sz val="8"/>
      <name val="Arial"/>
      <family val="2"/>
    </font>
    <font>
      <sz val="8"/>
      <name val="Calibri"/>
      <family val="2"/>
    </font>
    <font>
      <sz val="11"/>
      <color theme="1"/>
      <name val="Times New Roman"/>
      <family val="1"/>
    </font>
    <font>
      <sz val="11"/>
      <color theme="1"/>
      <name val="Symbol"/>
      <family val="1"/>
      <charset val="2"/>
    </font>
    <font>
      <sz val="8"/>
      <color indexed="8"/>
      <name val="Arial"/>
      <family val="2"/>
    </font>
    <font>
      <b/>
      <sz val="8"/>
      <color indexed="9"/>
      <name val="Arial"/>
      <family val="2"/>
    </font>
    <font>
      <b/>
      <sz val="14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9"/>
      <color indexed="9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sz val="8"/>
      <color indexed="8"/>
      <name val="Arial"/>
      <family val="2"/>
    </font>
    <font>
      <vertAlign val="superscript"/>
      <sz val="8"/>
      <name val="Arial"/>
      <family val="2"/>
    </font>
    <font>
      <b/>
      <sz val="11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5A79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9"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left" vertical="center" indent="9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 indent="10"/>
    </xf>
    <xf numFmtId="44" fontId="0" fillId="0" borderId="0" xfId="1" applyFont="1"/>
    <xf numFmtId="164" fontId="12" fillId="0" borderId="0" xfId="2" applyFont="1" applyAlignment="1">
      <alignment horizontal="center" vertical="center"/>
    </xf>
    <xf numFmtId="0" fontId="12" fillId="0" borderId="0" xfId="0" applyFont="1"/>
    <xf numFmtId="164" fontId="12" fillId="0" borderId="0" xfId="2" applyFont="1"/>
    <xf numFmtId="1" fontId="12" fillId="0" borderId="0" xfId="0" applyNumberFormat="1" applyFont="1"/>
    <xf numFmtId="165" fontId="12" fillId="0" borderId="0" xfId="0" applyNumberFormat="1" applyFont="1"/>
    <xf numFmtId="1" fontId="15" fillId="0" borderId="0" xfId="0" applyNumberFormat="1" applyFont="1"/>
    <xf numFmtId="165" fontId="15" fillId="0" borderId="0" xfId="0" applyNumberFormat="1" applyFont="1"/>
    <xf numFmtId="0" fontId="15" fillId="0" borderId="0" xfId="0" applyFont="1"/>
    <xf numFmtId="164" fontId="15" fillId="0" borderId="0" xfId="2" applyFont="1"/>
    <xf numFmtId="164" fontId="12" fillId="0" borderId="0" xfId="2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164" fontId="12" fillId="0" borderId="0" xfId="2" applyFont="1" applyAlignment="1">
      <alignment vertical="top" wrapText="1"/>
    </xf>
    <xf numFmtId="1" fontId="12" fillId="0" borderId="0" xfId="0" applyNumberFormat="1" applyFont="1" applyAlignment="1">
      <alignment vertical="top" wrapText="1"/>
    </xf>
    <xf numFmtId="165" fontId="12" fillId="0" borderId="0" xfId="0" applyNumberFormat="1" applyFont="1" applyAlignment="1">
      <alignment vertical="top" wrapText="1"/>
    </xf>
    <xf numFmtId="1" fontId="12" fillId="0" borderId="0" xfId="0" applyNumberFormat="1" applyFont="1" applyAlignment="1">
      <alignment wrapText="1"/>
    </xf>
    <xf numFmtId="165" fontId="12" fillId="0" borderId="0" xfId="0" applyNumberFormat="1" applyFont="1" applyAlignment="1">
      <alignment wrapText="1"/>
    </xf>
    <xf numFmtId="164" fontId="12" fillId="0" borderId="0" xfId="2" applyFont="1" applyAlignment="1">
      <alignment horizontal="center" vertical="center" wrapText="1"/>
    </xf>
    <xf numFmtId="0" fontId="12" fillId="0" borderId="0" xfId="0" applyFont="1" applyAlignment="1">
      <alignment wrapText="1"/>
    </xf>
    <xf numFmtId="164" fontId="12" fillId="0" borderId="0" xfId="2" applyFont="1" applyAlignment="1">
      <alignment wrapText="1"/>
    </xf>
    <xf numFmtId="0" fontId="2" fillId="2" borderId="5" xfId="0" applyFont="1" applyFill="1" applyBorder="1"/>
    <xf numFmtId="0" fontId="20" fillId="6" borderId="1" xfId="0" applyFont="1" applyFill="1" applyBorder="1" applyAlignment="1">
      <alignment horizontal="justify" vertical="center" wrapText="1"/>
    </xf>
    <xf numFmtId="0" fontId="4" fillId="6" borderId="1" xfId="0" applyFont="1" applyFill="1" applyBorder="1" applyAlignment="1">
      <alignment horizontal="justify" vertical="center" wrapText="1"/>
    </xf>
    <xf numFmtId="0" fontId="18" fillId="8" borderId="1" xfId="0" applyFont="1" applyFill="1" applyBorder="1" applyAlignment="1">
      <alignment horizontal="justify" vertical="center" wrapText="1"/>
    </xf>
    <xf numFmtId="0" fontId="9" fillId="8" borderId="1" xfId="0" applyFont="1" applyFill="1" applyBorder="1" applyAlignment="1">
      <alignment horizontal="justify" vertical="center" wrapText="1"/>
    </xf>
    <xf numFmtId="0" fontId="18" fillId="4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justify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44" fontId="4" fillId="7" borderId="1" xfId="1" applyFont="1" applyFill="1" applyBorder="1" applyAlignment="1">
      <alignment horizontal="center" vertical="center" wrapText="1"/>
    </xf>
    <xf numFmtId="0" fontId="19" fillId="1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justify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20" fillId="10" borderId="1" xfId="0" applyFont="1" applyFill="1" applyBorder="1" applyAlignment="1">
      <alignment horizontal="justify"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22" fillId="10" borderId="1" xfId="0" applyFont="1" applyFill="1" applyBorder="1" applyAlignment="1">
      <alignment horizontal="justify" vertical="center" wrapText="1"/>
    </xf>
    <xf numFmtId="0" fontId="4" fillId="7" borderId="1" xfId="0" applyFont="1" applyFill="1" applyBorder="1" applyAlignment="1">
      <alignment horizontal="justify" vertical="center" wrapText="1"/>
    </xf>
    <xf numFmtId="0" fontId="0" fillId="7" borderId="0" xfId="0" applyFill="1"/>
    <xf numFmtId="44" fontId="8" fillId="7" borderId="1" xfId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11" borderId="1" xfId="0" applyFont="1" applyFill="1" applyBorder="1" applyAlignment="1">
      <alignment horizontal="justify" vertical="center" wrapText="1"/>
    </xf>
    <xf numFmtId="0" fontId="4" fillId="11" borderId="1" xfId="0" applyFont="1" applyFill="1" applyBorder="1" applyAlignment="1">
      <alignment horizontal="center" vertical="center" wrapText="1"/>
    </xf>
    <xf numFmtId="44" fontId="4" fillId="11" borderId="1" xfId="1" applyFont="1" applyFill="1" applyBorder="1" applyAlignment="1">
      <alignment horizontal="center" vertical="center" wrapText="1"/>
    </xf>
    <xf numFmtId="0" fontId="21" fillId="0" borderId="0" xfId="0" applyFont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4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right" vertical="center"/>
    </xf>
    <xf numFmtId="44" fontId="0" fillId="0" borderId="1" xfId="0" applyNumberFormat="1" applyBorder="1" applyAlignment="1">
      <alignment horizontal="right" vertical="center"/>
    </xf>
    <xf numFmtId="9" fontId="0" fillId="0" borderId="1" xfId="0" applyNumberFormat="1" applyBorder="1" applyAlignment="1">
      <alignment horizontal="right" vertical="center"/>
    </xf>
    <xf numFmtId="166" fontId="0" fillId="0" borderId="1" xfId="0" applyNumberFormat="1" applyBorder="1" applyAlignment="1">
      <alignment horizontal="right" vertical="center"/>
    </xf>
    <xf numFmtId="0" fontId="4" fillId="12" borderId="1" xfId="0" applyFont="1" applyFill="1" applyBorder="1" applyAlignment="1">
      <alignment horizontal="center" vertical="center" wrapText="1"/>
    </xf>
    <xf numFmtId="0" fontId="18" fillId="13" borderId="1" xfId="0" applyFont="1" applyFill="1" applyBorder="1" applyAlignment="1">
      <alignment horizontal="justify" vertical="center" wrapText="1"/>
    </xf>
    <xf numFmtId="0" fontId="9" fillId="13" borderId="1" xfId="0" applyFont="1" applyFill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18" fillId="0" borderId="0" xfId="0" applyFont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44" fontId="3" fillId="0" borderId="0" xfId="1" applyFont="1" applyAlignment="1">
      <alignment horizontal="center" vertical="center" wrapText="1"/>
    </xf>
    <xf numFmtId="0" fontId="19" fillId="0" borderId="0" xfId="0" applyFont="1" applyAlignment="1">
      <alignment horizontal="justify" vertical="center" wrapText="1"/>
    </xf>
    <xf numFmtId="0" fontId="2" fillId="2" borderId="0" xfId="0" applyFont="1" applyFill="1"/>
    <xf numFmtId="0" fontId="2" fillId="2" borderId="9" xfId="0" applyFont="1" applyFill="1" applyBorder="1"/>
    <xf numFmtId="2" fontId="3" fillId="4" borderId="1" xfId="1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19" fillId="10" borderId="1" xfId="0" applyNumberFormat="1" applyFont="1" applyFill="1" applyBorder="1" applyAlignment="1">
      <alignment horizontal="justify" vertical="center" wrapText="1"/>
    </xf>
    <xf numFmtId="2" fontId="4" fillId="10" borderId="1" xfId="0" applyNumberFormat="1" applyFont="1" applyFill="1" applyBorder="1" applyAlignment="1">
      <alignment horizontal="center" vertical="center" wrapText="1"/>
    </xf>
    <xf numFmtId="2" fontId="4" fillId="10" borderId="1" xfId="1" applyNumberFormat="1" applyFont="1" applyFill="1" applyBorder="1" applyAlignment="1">
      <alignment horizontal="center" vertical="center" wrapText="1"/>
    </xf>
    <xf numFmtId="0" fontId="2" fillId="3" borderId="1" xfId="1" applyNumberFormat="1" applyFont="1" applyFill="1" applyBorder="1" applyAlignment="1">
      <alignment horizontal="center" vertical="center"/>
    </xf>
    <xf numFmtId="0" fontId="3" fillId="4" borderId="1" xfId="1" applyNumberFormat="1" applyFont="1" applyFill="1" applyBorder="1" applyAlignment="1">
      <alignment horizontal="center" vertical="center" wrapText="1"/>
    </xf>
    <xf numFmtId="0" fontId="4" fillId="7" borderId="1" xfId="1" applyNumberFormat="1" applyFont="1" applyFill="1" applyBorder="1" applyAlignment="1">
      <alignment horizontal="center" vertical="center" wrapText="1"/>
    </xf>
    <xf numFmtId="0" fontId="8" fillId="7" borderId="1" xfId="1" applyNumberFormat="1" applyFont="1" applyFill="1" applyBorder="1" applyAlignment="1">
      <alignment horizontal="center" vertical="center" wrapText="1"/>
    </xf>
    <xf numFmtId="0" fontId="4" fillId="11" borderId="1" xfId="1" applyNumberFormat="1" applyFont="1" applyFill="1" applyBorder="1" applyAlignment="1">
      <alignment horizontal="center" vertical="center" wrapText="1"/>
    </xf>
    <xf numFmtId="0" fontId="0" fillId="0" borderId="0" xfId="1" applyNumberFormat="1" applyFont="1"/>
    <xf numFmtId="0" fontId="4" fillId="0" borderId="1" xfId="1" applyNumberFormat="1" applyFont="1" applyBorder="1" applyAlignment="1">
      <alignment horizontal="center" vertical="center" wrapText="1"/>
    </xf>
    <xf numFmtId="44" fontId="0" fillId="0" borderId="1" xfId="1" applyFont="1" applyBorder="1"/>
    <xf numFmtId="44" fontId="2" fillId="3" borderId="18" xfId="1" applyFont="1" applyFill="1" applyBorder="1" applyAlignment="1">
      <alignment horizontal="center" vertical="center"/>
    </xf>
    <xf numFmtId="0" fontId="21" fillId="14" borderId="1" xfId="1" applyNumberFormat="1" applyFont="1" applyFill="1" applyBorder="1" applyAlignment="1">
      <alignment horizontal="center" vertical="center" wrapText="1"/>
    </xf>
    <xf numFmtId="0" fontId="4" fillId="15" borderId="1" xfId="1" applyNumberFormat="1" applyFont="1" applyFill="1" applyBorder="1" applyAlignment="1">
      <alignment horizontal="center" vertical="center" wrapText="1"/>
    </xf>
    <xf numFmtId="0" fontId="4" fillId="14" borderId="1" xfId="1" applyNumberFormat="1" applyFont="1" applyFill="1" applyBorder="1" applyAlignment="1">
      <alignment horizontal="center" vertical="center" wrapText="1"/>
    </xf>
    <xf numFmtId="0" fontId="4" fillId="14" borderId="1" xfId="0" applyFont="1" applyFill="1" applyBorder="1" applyAlignment="1">
      <alignment horizontal="justify" vertical="center" wrapText="1"/>
    </xf>
    <xf numFmtId="0" fontId="21" fillId="14" borderId="1" xfId="0" applyFont="1" applyFill="1" applyBorder="1" applyAlignment="1">
      <alignment horizontal="justify" vertical="center" wrapText="1"/>
    </xf>
    <xf numFmtId="0" fontId="2" fillId="0" borderId="17" xfId="0" applyFont="1" applyBorder="1" applyAlignment="1">
      <alignment horizontal="center" vertical="center"/>
    </xf>
    <xf numFmtId="44" fontId="2" fillId="0" borderId="1" xfId="0" applyNumberFormat="1" applyFont="1" applyBorder="1"/>
    <xf numFmtId="1" fontId="2" fillId="3" borderId="1" xfId="1" applyNumberFormat="1" applyFont="1" applyFill="1" applyBorder="1" applyAlignment="1">
      <alignment horizontal="center" vertical="center"/>
    </xf>
    <xf numFmtId="1" fontId="3" fillId="4" borderId="1" xfId="1" applyNumberFormat="1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 vertical="center" wrapText="1"/>
    </xf>
    <xf numFmtId="1" fontId="4" fillId="7" borderId="1" xfId="1" applyNumberFormat="1" applyFont="1" applyFill="1" applyBorder="1" applyAlignment="1">
      <alignment horizontal="center" vertical="center" wrapText="1"/>
    </xf>
    <xf numFmtId="1" fontId="8" fillId="7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Border="1" applyAlignment="1">
      <alignment horizontal="center" vertical="center" wrapText="1"/>
    </xf>
    <xf numFmtId="1" fontId="4" fillId="10" borderId="1" xfId="0" applyNumberFormat="1" applyFont="1" applyFill="1" applyBorder="1" applyAlignment="1">
      <alignment horizontal="center" vertical="center" wrapText="1"/>
    </xf>
    <xf numFmtId="1" fontId="4" fillId="6" borderId="1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/>
    <xf numFmtId="167" fontId="2" fillId="3" borderId="1" xfId="1" applyNumberFormat="1" applyFont="1" applyFill="1" applyBorder="1" applyAlignment="1">
      <alignment horizontal="center" vertical="center"/>
    </xf>
    <xf numFmtId="167" fontId="9" fillId="8" borderId="1" xfId="0" applyNumberFormat="1" applyFont="1" applyFill="1" applyBorder="1" applyAlignment="1">
      <alignment horizontal="justify" vertical="center" wrapText="1"/>
    </xf>
    <xf numFmtId="167" fontId="3" fillId="4" borderId="1" xfId="1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167" fontId="4" fillId="7" borderId="1" xfId="1" applyNumberFormat="1" applyFont="1" applyFill="1" applyBorder="1" applyAlignment="1">
      <alignment horizontal="center" vertical="center" wrapText="1"/>
    </xf>
    <xf numFmtId="167" fontId="19" fillId="5" borderId="1" xfId="0" applyNumberFormat="1" applyFont="1" applyFill="1" applyBorder="1" applyAlignment="1">
      <alignment horizontal="justify" vertical="center" wrapText="1"/>
    </xf>
    <xf numFmtId="167" fontId="19" fillId="10" borderId="1" xfId="0" applyNumberFormat="1" applyFont="1" applyFill="1" applyBorder="1" applyAlignment="1">
      <alignment horizontal="justify" vertical="center" wrapText="1"/>
    </xf>
    <xf numFmtId="167" fontId="4" fillId="0" borderId="1" xfId="1" applyNumberFormat="1" applyFont="1" applyBorder="1" applyAlignment="1">
      <alignment horizontal="center" vertical="center" wrapText="1"/>
    </xf>
    <xf numFmtId="167" fontId="4" fillId="7" borderId="1" xfId="0" applyNumberFormat="1" applyFont="1" applyFill="1" applyBorder="1" applyAlignment="1">
      <alignment horizontal="center" vertical="center" wrapText="1"/>
    </xf>
    <xf numFmtId="167" fontId="4" fillId="6" borderId="1" xfId="1" applyNumberFormat="1" applyFont="1" applyFill="1" applyBorder="1" applyAlignment="1">
      <alignment horizontal="center" vertical="center" wrapText="1"/>
    </xf>
    <xf numFmtId="167" fontId="4" fillId="10" borderId="1" xfId="0" applyNumberFormat="1" applyFont="1" applyFill="1" applyBorder="1" applyAlignment="1">
      <alignment horizontal="center" vertical="center" wrapText="1"/>
    </xf>
    <xf numFmtId="167" fontId="4" fillId="10" borderId="1" xfId="1" applyNumberFormat="1" applyFont="1" applyFill="1" applyBorder="1" applyAlignment="1">
      <alignment horizontal="center" vertical="center" wrapText="1"/>
    </xf>
    <xf numFmtId="167" fontId="4" fillId="6" borderId="1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167" fontId="8" fillId="7" borderId="1" xfId="1" applyNumberFormat="1" applyFont="1" applyFill="1" applyBorder="1" applyAlignment="1">
      <alignment horizontal="center" vertical="center" wrapText="1"/>
    </xf>
    <xf numFmtId="167" fontId="0" fillId="0" borderId="0" xfId="1" applyNumberFormat="1" applyFont="1"/>
    <xf numFmtId="0" fontId="21" fillId="0" borderId="1" xfId="0" applyFont="1" applyBorder="1" applyAlignment="1">
      <alignment wrapText="1"/>
    </xf>
    <xf numFmtId="168" fontId="2" fillId="2" borderId="0" xfId="0" applyNumberFormat="1" applyFont="1" applyFill="1"/>
    <xf numFmtId="168" fontId="2" fillId="3" borderId="1" xfId="1" applyNumberFormat="1" applyFont="1" applyFill="1" applyBorder="1" applyAlignment="1">
      <alignment horizontal="center" vertical="center"/>
    </xf>
    <xf numFmtId="168" fontId="9" fillId="8" borderId="1" xfId="0" applyNumberFormat="1" applyFont="1" applyFill="1" applyBorder="1" applyAlignment="1">
      <alignment horizontal="justify" vertical="center" wrapText="1"/>
    </xf>
    <xf numFmtId="168" fontId="3" fillId="4" borderId="1" xfId="1" applyNumberFormat="1" applyFont="1" applyFill="1" applyBorder="1" applyAlignment="1">
      <alignment horizontal="center" vertical="center" wrapText="1"/>
    </xf>
    <xf numFmtId="168" fontId="4" fillId="5" borderId="1" xfId="0" applyNumberFormat="1" applyFont="1" applyFill="1" applyBorder="1" applyAlignment="1">
      <alignment horizontal="center" vertical="center" wrapText="1"/>
    </xf>
    <xf numFmtId="168" fontId="4" fillId="7" borderId="1" xfId="1" applyNumberFormat="1" applyFont="1" applyFill="1" applyBorder="1" applyAlignment="1">
      <alignment horizontal="center" vertical="center" wrapText="1"/>
    </xf>
    <xf numFmtId="168" fontId="4" fillId="11" borderId="1" xfId="1" applyNumberFormat="1" applyFont="1" applyFill="1" applyBorder="1" applyAlignment="1">
      <alignment horizontal="center" vertical="center" wrapText="1"/>
    </xf>
    <xf numFmtId="168" fontId="0" fillId="0" borderId="1" xfId="0" applyNumberFormat="1" applyBorder="1"/>
    <xf numFmtId="168" fontId="0" fillId="0" borderId="13" xfId="1" applyNumberFormat="1" applyFont="1" applyBorder="1"/>
    <xf numFmtId="168" fontId="2" fillId="0" borderId="16" xfId="1" applyNumberFormat="1" applyFont="1" applyBorder="1"/>
    <xf numFmtId="168" fontId="0" fillId="0" borderId="0" xfId="1" applyNumberFormat="1" applyFont="1"/>
    <xf numFmtId="1" fontId="2" fillId="2" borderId="5" xfId="0" applyNumberFormat="1" applyFont="1" applyFill="1" applyBorder="1" applyAlignment="1">
      <alignment horizontal="center"/>
    </xf>
    <xf numFmtId="1" fontId="9" fillId="8" borderId="1" xfId="0" applyNumberFormat="1" applyFont="1" applyFill="1" applyBorder="1" applyAlignment="1">
      <alignment horizontal="center" vertical="center" wrapText="1"/>
    </xf>
    <xf numFmtId="1" fontId="9" fillId="13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43" fontId="2" fillId="2" borderId="5" xfId="3" applyFont="1" applyFill="1" applyBorder="1" applyAlignment="1"/>
    <xf numFmtId="43" fontId="2" fillId="3" borderId="1" xfId="3" applyFont="1" applyFill="1" applyBorder="1" applyAlignment="1">
      <alignment vertical="center"/>
    </xf>
    <xf numFmtId="43" fontId="9" fillId="8" borderId="1" xfId="3" applyFont="1" applyFill="1" applyBorder="1" applyAlignment="1">
      <alignment vertical="center" wrapText="1"/>
    </xf>
    <xf numFmtId="43" fontId="3" fillId="4" borderId="1" xfId="3" applyFont="1" applyFill="1" applyBorder="1" applyAlignment="1">
      <alignment vertical="center" wrapText="1"/>
    </xf>
    <xf numFmtId="43" fontId="4" fillId="5" borderId="1" xfId="3" applyFont="1" applyFill="1" applyBorder="1" applyAlignment="1">
      <alignment vertical="center" wrapText="1"/>
    </xf>
    <xf numFmtId="43" fontId="4" fillId="7" borderId="1" xfId="3" applyFont="1" applyFill="1" applyBorder="1" applyAlignment="1">
      <alignment vertical="center" wrapText="1"/>
    </xf>
    <xf numFmtId="43" fontId="19" fillId="5" borderId="1" xfId="3" applyFont="1" applyFill="1" applyBorder="1" applyAlignment="1">
      <alignment vertical="center" wrapText="1"/>
    </xf>
    <xf numFmtId="43" fontId="19" fillId="10" borderId="1" xfId="3" applyFont="1" applyFill="1" applyBorder="1" applyAlignment="1">
      <alignment vertical="center" wrapText="1"/>
    </xf>
    <xf numFmtId="43" fontId="4" fillId="0" borderId="1" xfId="3" applyFont="1" applyBorder="1" applyAlignment="1">
      <alignment vertical="center" wrapText="1"/>
    </xf>
    <xf numFmtId="43" fontId="4" fillId="6" borderId="1" xfId="3" applyFont="1" applyFill="1" applyBorder="1" applyAlignment="1">
      <alignment vertical="center" wrapText="1"/>
    </xf>
    <xf numFmtId="43" fontId="4" fillId="10" borderId="1" xfId="3" applyFont="1" applyFill="1" applyBorder="1" applyAlignment="1">
      <alignment vertical="center" wrapText="1"/>
    </xf>
    <xf numFmtId="43" fontId="8" fillId="7" borderId="1" xfId="3" applyFont="1" applyFill="1" applyBorder="1" applyAlignment="1">
      <alignment vertical="center" wrapText="1"/>
    </xf>
    <xf numFmtId="43" fontId="0" fillId="0" borderId="0" xfId="3" applyFont="1" applyAlignment="1"/>
    <xf numFmtId="169" fontId="2" fillId="2" borderId="5" xfId="3" applyNumberFormat="1" applyFont="1" applyFill="1" applyBorder="1"/>
    <xf numFmtId="169" fontId="2" fillId="3" borderId="1" xfId="3" applyNumberFormat="1" applyFont="1" applyFill="1" applyBorder="1" applyAlignment="1">
      <alignment horizontal="center" vertical="center"/>
    </xf>
    <xf numFmtId="169" fontId="9" fillId="8" borderId="1" xfId="3" applyNumberFormat="1" applyFont="1" applyFill="1" applyBorder="1" applyAlignment="1">
      <alignment horizontal="justify" vertical="center" wrapText="1"/>
    </xf>
    <xf numFmtId="169" fontId="3" fillId="4" borderId="1" xfId="3" applyNumberFormat="1" applyFont="1" applyFill="1" applyBorder="1" applyAlignment="1">
      <alignment horizontal="center" vertical="center" wrapText="1"/>
    </xf>
    <xf numFmtId="169" fontId="4" fillId="5" borderId="1" xfId="3" applyNumberFormat="1" applyFont="1" applyFill="1" applyBorder="1" applyAlignment="1">
      <alignment horizontal="center" vertical="center" wrapText="1"/>
    </xf>
    <xf numFmtId="169" fontId="4" fillId="7" borderId="1" xfId="3" applyNumberFormat="1" applyFont="1" applyFill="1" applyBorder="1" applyAlignment="1">
      <alignment horizontal="center" vertical="center" wrapText="1"/>
    </xf>
    <xf numFmtId="169" fontId="8" fillId="7" borderId="1" xfId="3" applyNumberFormat="1" applyFont="1" applyFill="1" applyBorder="1" applyAlignment="1">
      <alignment horizontal="center" vertical="center" wrapText="1"/>
    </xf>
    <xf numFmtId="169" fontId="4" fillId="0" borderId="1" xfId="3" applyNumberFormat="1" applyFont="1" applyBorder="1" applyAlignment="1">
      <alignment horizontal="center" vertical="center" wrapText="1"/>
    </xf>
    <xf numFmtId="169" fontId="18" fillId="4" borderId="1" xfId="3" applyNumberFormat="1" applyFont="1" applyFill="1" applyBorder="1" applyAlignment="1">
      <alignment horizontal="justify" vertical="center" wrapText="1"/>
    </xf>
    <xf numFmtId="169" fontId="4" fillId="6" borderId="1" xfId="3" applyNumberFormat="1" applyFont="1" applyFill="1" applyBorder="1" applyAlignment="1">
      <alignment horizontal="justify" vertical="center" wrapText="1"/>
    </xf>
    <xf numFmtId="169" fontId="0" fillId="0" borderId="0" xfId="3" applyNumberFormat="1" applyFont="1"/>
    <xf numFmtId="2" fontId="4" fillId="15" borderId="1" xfId="1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7" fillId="16" borderId="9" xfId="0" applyFont="1" applyFill="1" applyBorder="1" applyAlignment="1">
      <alignment horizontal="center" vertical="center" wrapText="1"/>
    </xf>
    <xf numFmtId="0" fontId="17" fillId="16" borderId="0" xfId="0" applyFont="1" applyFill="1" applyAlignment="1">
      <alignment horizontal="center" vertical="center" wrapText="1"/>
    </xf>
    <xf numFmtId="0" fontId="17" fillId="16" borderId="7" xfId="0" applyFont="1" applyFill="1" applyBorder="1" applyAlignment="1">
      <alignment horizontal="center" vertical="center" wrapText="1"/>
    </xf>
    <xf numFmtId="0" fontId="17" fillId="16" borderId="5" xfId="0" applyFont="1" applyFill="1" applyBorder="1" applyAlignment="1">
      <alignment horizontal="center" vertical="center" wrapText="1"/>
    </xf>
    <xf numFmtId="0" fontId="17" fillId="16" borderId="6" xfId="0" applyFont="1" applyFill="1" applyBorder="1" applyAlignment="1">
      <alignment horizontal="center" vertical="center" wrapText="1"/>
    </xf>
    <xf numFmtId="0" fontId="17" fillId="16" borderId="8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4" fillId="9" borderId="10" xfId="0" applyFont="1" applyFill="1" applyBorder="1" applyAlignment="1">
      <alignment horizontal="center" vertical="center"/>
    </xf>
    <xf numFmtId="0" fontId="14" fillId="9" borderId="11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165" fontId="10" fillId="16" borderId="2" xfId="0" applyNumberFormat="1" applyFont="1" applyFill="1" applyBorder="1" applyAlignment="1">
      <alignment horizontal="center" vertical="center"/>
    </xf>
    <xf numFmtId="165" fontId="10" fillId="16" borderId="3" xfId="0" applyNumberFormat="1" applyFont="1" applyFill="1" applyBorder="1" applyAlignment="1">
      <alignment horizontal="center" vertical="center"/>
    </xf>
    <xf numFmtId="165" fontId="10" fillId="16" borderId="4" xfId="0" applyNumberFormat="1" applyFont="1" applyFill="1" applyBorder="1" applyAlignment="1">
      <alignment horizontal="center" vertical="center"/>
    </xf>
    <xf numFmtId="44" fontId="2" fillId="0" borderId="1" xfId="1" applyFont="1" applyBorder="1" applyAlignment="1">
      <alignment horizontal="center"/>
    </xf>
    <xf numFmtId="44" fontId="2" fillId="0" borderId="14" xfId="1" applyFont="1" applyBorder="1" applyAlignment="1">
      <alignment horizontal="center"/>
    </xf>
    <xf numFmtId="44" fontId="2" fillId="0" borderId="15" xfId="1" applyFont="1" applyBorder="1" applyAlignment="1">
      <alignment horizontal="center"/>
    </xf>
    <xf numFmtId="44" fontId="0" fillId="0" borderId="1" xfId="1" applyFont="1" applyBorder="1" applyAlignment="1">
      <alignment horizontal="center"/>
    </xf>
    <xf numFmtId="44" fontId="24" fillId="0" borderId="1" xfId="1" applyFont="1" applyBorder="1" applyAlignment="1">
      <alignment horizontal="center" vertical="center" wrapText="1"/>
    </xf>
    <xf numFmtId="2" fontId="0" fillId="0" borderId="1" xfId="1" applyNumberFormat="1" applyFont="1" applyBorder="1" applyAlignment="1">
      <alignment horizontal="center" vertical="center"/>
    </xf>
    <xf numFmtId="44" fontId="0" fillId="0" borderId="13" xfId="1" applyFont="1" applyBorder="1" applyAlignment="1">
      <alignment horizontal="center"/>
    </xf>
    <xf numFmtId="0" fontId="2" fillId="15" borderId="2" xfId="0" applyFont="1" applyFill="1" applyBorder="1" applyAlignment="1">
      <alignment horizontal="center"/>
    </xf>
    <xf numFmtId="0" fontId="2" fillId="15" borderId="3" xfId="0" applyFont="1" applyFill="1" applyBorder="1" applyAlignment="1">
      <alignment horizontal="center"/>
    </xf>
  </cellXfs>
  <cellStyles count="4">
    <cellStyle name="Milliers" xfId="3" builtinId="3"/>
    <cellStyle name="Milliers 2" xfId="2"/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5A7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55"/>
  <sheetViews>
    <sheetView tabSelected="1" workbookViewId="0">
      <selection activeCell="B9" sqref="B9:G9"/>
    </sheetView>
  </sheetViews>
  <sheetFormatPr baseColWidth="10" defaultColWidth="11.42578125" defaultRowHeight="12.75" x14ac:dyDescent="0.2"/>
  <cols>
    <col min="1" max="1" width="5.7109375" style="10" customWidth="1"/>
    <col min="2" max="2" width="5.7109375" style="12" customWidth="1"/>
    <col min="3" max="3" width="5.7109375" style="13" customWidth="1"/>
    <col min="4" max="4" width="39.7109375" style="10" customWidth="1"/>
    <col min="5" max="5" width="5.7109375" style="10" customWidth="1"/>
    <col min="6" max="6" width="13" style="12" customWidth="1"/>
    <col min="7" max="7" width="9" style="11" customWidth="1"/>
    <col min="8" max="8" width="5.7109375" style="9" customWidth="1"/>
    <col min="9" max="9" width="11.42578125" style="10"/>
    <col min="10" max="11" width="11.42578125" style="11"/>
    <col min="12" max="12" width="11.42578125" style="10"/>
    <col min="13" max="13" width="11.42578125" style="11"/>
    <col min="14" max="256" width="11.42578125" style="10"/>
    <col min="257" max="259" width="5.7109375" style="10" customWidth="1"/>
    <col min="260" max="260" width="39.7109375" style="10" customWidth="1"/>
    <col min="261" max="261" width="5.7109375" style="10" customWidth="1"/>
    <col min="262" max="262" width="13" style="10" customWidth="1"/>
    <col min="263" max="263" width="9" style="10" customWidth="1"/>
    <col min="264" max="264" width="5.7109375" style="10" customWidth="1"/>
    <col min="265" max="512" width="11.42578125" style="10"/>
    <col min="513" max="515" width="5.7109375" style="10" customWidth="1"/>
    <col min="516" max="516" width="39.7109375" style="10" customWidth="1"/>
    <col min="517" max="517" width="5.7109375" style="10" customWidth="1"/>
    <col min="518" max="518" width="13" style="10" customWidth="1"/>
    <col min="519" max="519" width="9" style="10" customWidth="1"/>
    <col min="520" max="520" width="5.7109375" style="10" customWidth="1"/>
    <col min="521" max="768" width="11.42578125" style="10"/>
    <col min="769" max="771" width="5.7109375" style="10" customWidth="1"/>
    <col min="772" max="772" width="39.7109375" style="10" customWidth="1"/>
    <col min="773" max="773" width="5.7109375" style="10" customWidth="1"/>
    <col min="774" max="774" width="13" style="10" customWidth="1"/>
    <col min="775" max="775" width="9" style="10" customWidth="1"/>
    <col min="776" max="776" width="5.7109375" style="10" customWidth="1"/>
    <col min="777" max="1024" width="11.42578125" style="10"/>
    <col min="1025" max="1027" width="5.7109375" style="10" customWidth="1"/>
    <col min="1028" max="1028" width="39.7109375" style="10" customWidth="1"/>
    <col min="1029" max="1029" width="5.7109375" style="10" customWidth="1"/>
    <col min="1030" max="1030" width="13" style="10" customWidth="1"/>
    <col min="1031" max="1031" width="9" style="10" customWidth="1"/>
    <col min="1032" max="1032" width="5.7109375" style="10" customWidth="1"/>
    <col min="1033" max="1280" width="11.42578125" style="10"/>
    <col min="1281" max="1283" width="5.7109375" style="10" customWidth="1"/>
    <col min="1284" max="1284" width="39.7109375" style="10" customWidth="1"/>
    <col min="1285" max="1285" width="5.7109375" style="10" customWidth="1"/>
    <col min="1286" max="1286" width="13" style="10" customWidth="1"/>
    <col min="1287" max="1287" width="9" style="10" customWidth="1"/>
    <col min="1288" max="1288" width="5.7109375" style="10" customWidth="1"/>
    <col min="1289" max="1536" width="11.42578125" style="10"/>
    <col min="1537" max="1539" width="5.7109375" style="10" customWidth="1"/>
    <col min="1540" max="1540" width="39.7109375" style="10" customWidth="1"/>
    <col min="1541" max="1541" width="5.7109375" style="10" customWidth="1"/>
    <col min="1542" max="1542" width="13" style="10" customWidth="1"/>
    <col min="1543" max="1543" width="9" style="10" customWidth="1"/>
    <col min="1544" max="1544" width="5.7109375" style="10" customWidth="1"/>
    <col min="1545" max="1792" width="11.42578125" style="10"/>
    <col min="1793" max="1795" width="5.7109375" style="10" customWidth="1"/>
    <col min="1796" max="1796" width="39.7109375" style="10" customWidth="1"/>
    <col min="1797" max="1797" width="5.7109375" style="10" customWidth="1"/>
    <col min="1798" max="1798" width="13" style="10" customWidth="1"/>
    <col min="1799" max="1799" width="9" style="10" customWidth="1"/>
    <col min="1800" max="1800" width="5.7109375" style="10" customWidth="1"/>
    <col min="1801" max="2048" width="11.42578125" style="10"/>
    <col min="2049" max="2051" width="5.7109375" style="10" customWidth="1"/>
    <col min="2052" max="2052" width="39.7109375" style="10" customWidth="1"/>
    <col min="2053" max="2053" width="5.7109375" style="10" customWidth="1"/>
    <col min="2054" max="2054" width="13" style="10" customWidth="1"/>
    <col min="2055" max="2055" width="9" style="10" customWidth="1"/>
    <col min="2056" max="2056" width="5.7109375" style="10" customWidth="1"/>
    <col min="2057" max="2304" width="11.42578125" style="10"/>
    <col min="2305" max="2307" width="5.7109375" style="10" customWidth="1"/>
    <col min="2308" max="2308" width="39.7109375" style="10" customWidth="1"/>
    <col min="2309" max="2309" width="5.7109375" style="10" customWidth="1"/>
    <col min="2310" max="2310" width="13" style="10" customWidth="1"/>
    <col min="2311" max="2311" width="9" style="10" customWidth="1"/>
    <col min="2312" max="2312" width="5.7109375" style="10" customWidth="1"/>
    <col min="2313" max="2560" width="11.42578125" style="10"/>
    <col min="2561" max="2563" width="5.7109375" style="10" customWidth="1"/>
    <col min="2564" max="2564" width="39.7109375" style="10" customWidth="1"/>
    <col min="2565" max="2565" width="5.7109375" style="10" customWidth="1"/>
    <col min="2566" max="2566" width="13" style="10" customWidth="1"/>
    <col min="2567" max="2567" width="9" style="10" customWidth="1"/>
    <col min="2568" max="2568" width="5.7109375" style="10" customWidth="1"/>
    <col min="2569" max="2816" width="11.42578125" style="10"/>
    <col min="2817" max="2819" width="5.7109375" style="10" customWidth="1"/>
    <col min="2820" max="2820" width="39.7109375" style="10" customWidth="1"/>
    <col min="2821" max="2821" width="5.7109375" style="10" customWidth="1"/>
    <col min="2822" max="2822" width="13" style="10" customWidth="1"/>
    <col min="2823" max="2823" width="9" style="10" customWidth="1"/>
    <col min="2824" max="2824" width="5.7109375" style="10" customWidth="1"/>
    <col min="2825" max="3072" width="11.42578125" style="10"/>
    <col min="3073" max="3075" width="5.7109375" style="10" customWidth="1"/>
    <col min="3076" max="3076" width="39.7109375" style="10" customWidth="1"/>
    <col min="3077" max="3077" width="5.7109375" style="10" customWidth="1"/>
    <col min="3078" max="3078" width="13" style="10" customWidth="1"/>
    <col min="3079" max="3079" width="9" style="10" customWidth="1"/>
    <col min="3080" max="3080" width="5.7109375" style="10" customWidth="1"/>
    <col min="3081" max="3328" width="11.42578125" style="10"/>
    <col min="3329" max="3331" width="5.7109375" style="10" customWidth="1"/>
    <col min="3332" max="3332" width="39.7109375" style="10" customWidth="1"/>
    <col min="3333" max="3333" width="5.7109375" style="10" customWidth="1"/>
    <col min="3334" max="3334" width="13" style="10" customWidth="1"/>
    <col min="3335" max="3335" width="9" style="10" customWidth="1"/>
    <col min="3336" max="3336" width="5.7109375" style="10" customWidth="1"/>
    <col min="3337" max="3584" width="11.42578125" style="10"/>
    <col min="3585" max="3587" width="5.7109375" style="10" customWidth="1"/>
    <col min="3588" max="3588" width="39.7109375" style="10" customWidth="1"/>
    <col min="3589" max="3589" width="5.7109375" style="10" customWidth="1"/>
    <col min="3590" max="3590" width="13" style="10" customWidth="1"/>
    <col min="3591" max="3591" width="9" style="10" customWidth="1"/>
    <col min="3592" max="3592" width="5.7109375" style="10" customWidth="1"/>
    <col min="3593" max="3840" width="11.42578125" style="10"/>
    <col min="3841" max="3843" width="5.7109375" style="10" customWidth="1"/>
    <col min="3844" max="3844" width="39.7109375" style="10" customWidth="1"/>
    <col min="3845" max="3845" width="5.7109375" style="10" customWidth="1"/>
    <col min="3846" max="3846" width="13" style="10" customWidth="1"/>
    <col min="3847" max="3847" width="9" style="10" customWidth="1"/>
    <col min="3848" max="3848" width="5.7109375" style="10" customWidth="1"/>
    <col min="3849" max="4096" width="11.42578125" style="10"/>
    <col min="4097" max="4099" width="5.7109375" style="10" customWidth="1"/>
    <col min="4100" max="4100" width="39.7109375" style="10" customWidth="1"/>
    <col min="4101" max="4101" width="5.7109375" style="10" customWidth="1"/>
    <col min="4102" max="4102" width="13" style="10" customWidth="1"/>
    <col min="4103" max="4103" width="9" style="10" customWidth="1"/>
    <col min="4104" max="4104" width="5.7109375" style="10" customWidth="1"/>
    <col min="4105" max="4352" width="11.42578125" style="10"/>
    <col min="4353" max="4355" width="5.7109375" style="10" customWidth="1"/>
    <col min="4356" max="4356" width="39.7109375" style="10" customWidth="1"/>
    <col min="4357" max="4357" width="5.7109375" style="10" customWidth="1"/>
    <col min="4358" max="4358" width="13" style="10" customWidth="1"/>
    <col min="4359" max="4359" width="9" style="10" customWidth="1"/>
    <col min="4360" max="4360" width="5.7109375" style="10" customWidth="1"/>
    <col min="4361" max="4608" width="11.42578125" style="10"/>
    <col min="4609" max="4611" width="5.7109375" style="10" customWidth="1"/>
    <col min="4612" max="4612" width="39.7109375" style="10" customWidth="1"/>
    <col min="4613" max="4613" width="5.7109375" style="10" customWidth="1"/>
    <col min="4614" max="4614" width="13" style="10" customWidth="1"/>
    <col min="4615" max="4615" width="9" style="10" customWidth="1"/>
    <col min="4616" max="4616" width="5.7109375" style="10" customWidth="1"/>
    <col min="4617" max="4864" width="11.42578125" style="10"/>
    <col min="4865" max="4867" width="5.7109375" style="10" customWidth="1"/>
    <col min="4868" max="4868" width="39.7109375" style="10" customWidth="1"/>
    <col min="4869" max="4869" width="5.7109375" style="10" customWidth="1"/>
    <col min="4870" max="4870" width="13" style="10" customWidth="1"/>
    <col min="4871" max="4871" width="9" style="10" customWidth="1"/>
    <col min="4872" max="4872" width="5.7109375" style="10" customWidth="1"/>
    <col min="4873" max="5120" width="11.42578125" style="10"/>
    <col min="5121" max="5123" width="5.7109375" style="10" customWidth="1"/>
    <col min="5124" max="5124" width="39.7109375" style="10" customWidth="1"/>
    <col min="5125" max="5125" width="5.7109375" style="10" customWidth="1"/>
    <col min="5126" max="5126" width="13" style="10" customWidth="1"/>
    <col min="5127" max="5127" width="9" style="10" customWidth="1"/>
    <col min="5128" max="5128" width="5.7109375" style="10" customWidth="1"/>
    <col min="5129" max="5376" width="11.42578125" style="10"/>
    <col min="5377" max="5379" width="5.7109375" style="10" customWidth="1"/>
    <col min="5380" max="5380" width="39.7109375" style="10" customWidth="1"/>
    <col min="5381" max="5381" width="5.7109375" style="10" customWidth="1"/>
    <col min="5382" max="5382" width="13" style="10" customWidth="1"/>
    <col min="5383" max="5383" width="9" style="10" customWidth="1"/>
    <col min="5384" max="5384" width="5.7109375" style="10" customWidth="1"/>
    <col min="5385" max="5632" width="11.42578125" style="10"/>
    <col min="5633" max="5635" width="5.7109375" style="10" customWidth="1"/>
    <col min="5636" max="5636" width="39.7109375" style="10" customWidth="1"/>
    <col min="5637" max="5637" width="5.7109375" style="10" customWidth="1"/>
    <col min="5638" max="5638" width="13" style="10" customWidth="1"/>
    <col min="5639" max="5639" width="9" style="10" customWidth="1"/>
    <col min="5640" max="5640" width="5.7109375" style="10" customWidth="1"/>
    <col min="5641" max="5888" width="11.42578125" style="10"/>
    <col min="5889" max="5891" width="5.7109375" style="10" customWidth="1"/>
    <col min="5892" max="5892" width="39.7109375" style="10" customWidth="1"/>
    <col min="5893" max="5893" width="5.7109375" style="10" customWidth="1"/>
    <col min="5894" max="5894" width="13" style="10" customWidth="1"/>
    <col min="5895" max="5895" width="9" style="10" customWidth="1"/>
    <col min="5896" max="5896" width="5.7109375" style="10" customWidth="1"/>
    <col min="5897" max="6144" width="11.42578125" style="10"/>
    <col min="6145" max="6147" width="5.7109375" style="10" customWidth="1"/>
    <col min="6148" max="6148" width="39.7109375" style="10" customWidth="1"/>
    <col min="6149" max="6149" width="5.7109375" style="10" customWidth="1"/>
    <col min="6150" max="6150" width="13" style="10" customWidth="1"/>
    <col min="6151" max="6151" width="9" style="10" customWidth="1"/>
    <col min="6152" max="6152" width="5.7109375" style="10" customWidth="1"/>
    <col min="6153" max="6400" width="11.42578125" style="10"/>
    <col min="6401" max="6403" width="5.7109375" style="10" customWidth="1"/>
    <col min="6404" max="6404" width="39.7109375" style="10" customWidth="1"/>
    <col min="6405" max="6405" width="5.7109375" style="10" customWidth="1"/>
    <col min="6406" max="6406" width="13" style="10" customWidth="1"/>
    <col min="6407" max="6407" width="9" style="10" customWidth="1"/>
    <col min="6408" max="6408" width="5.7109375" style="10" customWidth="1"/>
    <col min="6409" max="6656" width="11.42578125" style="10"/>
    <col min="6657" max="6659" width="5.7109375" style="10" customWidth="1"/>
    <col min="6660" max="6660" width="39.7109375" style="10" customWidth="1"/>
    <col min="6661" max="6661" width="5.7109375" style="10" customWidth="1"/>
    <col min="6662" max="6662" width="13" style="10" customWidth="1"/>
    <col min="6663" max="6663" width="9" style="10" customWidth="1"/>
    <col min="6664" max="6664" width="5.7109375" style="10" customWidth="1"/>
    <col min="6665" max="6912" width="11.42578125" style="10"/>
    <col min="6913" max="6915" width="5.7109375" style="10" customWidth="1"/>
    <col min="6916" max="6916" width="39.7109375" style="10" customWidth="1"/>
    <col min="6917" max="6917" width="5.7109375" style="10" customWidth="1"/>
    <col min="6918" max="6918" width="13" style="10" customWidth="1"/>
    <col min="6919" max="6919" width="9" style="10" customWidth="1"/>
    <col min="6920" max="6920" width="5.7109375" style="10" customWidth="1"/>
    <col min="6921" max="7168" width="11.42578125" style="10"/>
    <col min="7169" max="7171" width="5.7109375" style="10" customWidth="1"/>
    <col min="7172" max="7172" width="39.7109375" style="10" customWidth="1"/>
    <col min="7173" max="7173" width="5.7109375" style="10" customWidth="1"/>
    <col min="7174" max="7174" width="13" style="10" customWidth="1"/>
    <col min="7175" max="7175" width="9" style="10" customWidth="1"/>
    <col min="7176" max="7176" width="5.7109375" style="10" customWidth="1"/>
    <col min="7177" max="7424" width="11.42578125" style="10"/>
    <col min="7425" max="7427" width="5.7109375" style="10" customWidth="1"/>
    <col min="7428" max="7428" width="39.7109375" style="10" customWidth="1"/>
    <col min="7429" max="7429" width="5.7109375" style="10" customWidth="1"/>
    <col min="7430" max="7430" width="13" style="10" customWidth="1"/>
    <col min="7431" max="7431" width="9" style="10" customWidth="1"/>
    <col min="7432" max="7432" width="5.7109375" style="10" customWidth="1"/>
    <col min="7433" max="7680" width="11.42578125" style="10"/>
    <col min="7681" max="7683" width="5.7109375" style="10" customWidth="1"/>
    <col min="7684" max="7684" width="39.7109375" style="10" customWidth="1"/>
    <col min="7685" max="7685" width="5.7109375" style="10" customWidth="1"/>
    <col min="7686" max="7686" width="13" style="10" customWidth="1"/>
    <col min="7687" max="7687" width="9" style="10" customWidth="1"/>
    <col min="7688" max="7688" width="5.7109375" style="10" customWidth="1"/>
    <col min="7689" max="7936" width="11.42578125" style="10"/>
    <col min="7937" max="7939" width="5.7109375" style="10" customWidth="1"/>
    <col min="7940" max="7940" width="39.7109375" style="10" customWidth="1"/>
    <col min="7941" max="7941" width="5.7109375" style="10" customWidth="1"/>
    <col min="7942" max="7942" width="13" style="10" customWidth="1"/>
    <col min="7943" max="7943" width="9" style="10" customWidth="1"/>
    <col min="7944" max="7944" width="5.7109375" style="10" customWidth="1"/>
    <col min="7945" max="8192" width="11.42578125" style="10"/>
    <col min="8193" max="8195" width="5.7109375" style="10" customWidth="1"/>
    <col min="8196" max="8196" width="39.7109375" style="10" customWidth="1"/>
    <col min="8197" max="8197" width="5.7109375" style="10" customWidth="1"/>
    <col min="8198" max="8198" width="13" style="10" customWidth="1"/>
    <col min="8199" max="8199" width="9" style="10" customWidth="1"/>
    <col min="8200" max="8200" width="5.7109375" style="10" customWidth="1"/>
    <col min="8201" max="8448" width="11.42578125" style="10"/>
    <col min="8449" max="8451" width="5.7109375" style="10" customWidth="1"/>
    <col min="8452" max="8452" width="39.7109375" style="10" customWidth="1"/>
    <col min="8453" max="8453" width="5.7109375" style="10" customWidth="1"/>
    <col min="8454" max="8454" width="13" style="10" customWidth="1"/>
    <col min="8455" max="8455" width="9" style="10" customWidth="1"/>
    <col min="8456" max="8456" width="5.7109375" style="10" customWidth="1"/>
    <col min="8457" max="8704" width="11.42578125" style="10"/>
    <col min="8705" max="8707" width="5.7109375" style="10" customWidth="1"/>
    <col min="8708" max="8708" width="39.7109375" style="10" customWidth="1"/>
    <col min="8709" max="8709" width="5.7109375" style="10" customWidth="1"/>
    <col min="8710" max="8710" width="13" style="10" customWidth="1"/>
    <col min="8711" max="8711" width="9" style="10" customWidth="1"/>
    <col min="8712" max="8712" width="5.7109375" style="10" customWidth="1"/>
    <col min="8713" max="8960" width="11.42578125" style="10"/>
    <col min="8961" max="8963" width="5.7109375" style="10" customWidth="1"/>
    <col min="8964" max="8964" width="39.7109375" style="10" customWidth="1"/>
    <col min="8965" max="8965" width="5.7109375" style="10" customWidth="1"/>
    <col min="8966" max="8966" width="13" style="10" customWidth="1"/>
    <col min="8967" max="8967" width="9" style="10" customWidth="1"/>
    <col min="8968" max="8968" width="5.7109375" style="10" customWidth="1"/>
    <col min="8969" max="9216" width="11.42578125" style="10"/>
    <col min="9217" max="9219" width="5.7109375" style="10" customWidth="1"/>
    <col min="9220" max="9220" width="39.7109375" style="10" customWidth="1"/>
    <col min="9221" max="9221" width="5.7109375" style="10" customWidth="1"/>
    <col min="9222" max="9222" width="13" style="10" customWidth="1"/>
    <col min="9223" max="9223" width="9" style="10" customWidth="1"/>
    <col min="9224" max="9224" width="5.7109375" style="10" customWidth="1"/>
    <col min="9225" max="9472" width="11.42578125" style="10"/>
    <col min="9473" max="9475" width="5.7109375" style="10" customWidth="1"/>
    <col min="9476" max="9476" width="39.7109375" style="10" customWidth="1"/>
    <col min="9477" max="9477" width="5.7109375" style="10" customWidth="1"/>
    <col min="9478" max="9478" width="13" style="10" customWidth="1"/>
    <col min="9479" max="9479" width="9" style="10" customWidth="1"/>
    <col min="9480" max="9480" width="5.7109375" style="10" customWidth="1"/>
    <col min="9481" max="9728" width="11.42578125" style="10"/>
    <col min="9729" max="9731" width="5.7109375" style="10" customWidth="1"/>
    <col min="9732" max="9732" width="39.7109375" style="10" customWidth="1"/>
    <col min="9733" max="9733" width="5.7109375" style="10" customWidth="1"/>
    <col min="9734" max="9734" width="13" style="10" customWidth="1"/>
    <col min="9735" max="9735" width="9" style="10" customWidth="1"/>
    <col min="9736" max="9736" width="5.7109375" style="10" customWidth="1"/>
    <col min="9737" max="9984" width="11.42578125" style="10"/>
    <col min="9985" max="9987" width="5.7109375" style="10" customWidth="1"/>
    <col min="9988" max="9988" width="39.7109375" style="10" customWidth="1"/>
    <col min="9989" max="9989" width="5.7109375" style="10" customWidth="1"/>
    <col min="9990" max="9990" width="13" style="10" customWidth="1"/>
    <col min="9991" max="9991" width="9" style="10" customWidth="1"/>
    <col min="9992" max="9992" width="5.7109375" style="10" customWidth="1"/>
    <col min="9993" max="10240" width="11.42578125" style="10"/>
    <col min="10241" max="10243" width="5.7109375" style="10" customWidth="1"/>
    <col min="10244" max="10244" width="39.7109375" style="10" customWidth="1"/>
    <col min="10245" max="10245" width="5.7109375" style="10" customWidth="1"/>
    <col min="10246" max="10246" width="13" style="10" customWidth="1"/>
    <col min="10247" max="10247" width="9" style="10" customWidth="1"/>
    <col min="10248" max="10248" width="5.7109375" style="10" customWidth="1"/>
    <col min="10249" max="10496" width="11.42578125" style="10"/>
    <col min="10497" max="10499" width="5.7109375" style="10" customWidth="1"/>
    <col min="10500" max="10500" width="39.7109375" style="10" customWidth="1"/>
    <col min="10501" max="10501" width="5.7109375" style="10" customWidth="1"/>
    <col min="10502" max="10502" width="13" style="10" customWidth="1"/>
    <col min="10503" max="10503" width="9" style="10" customWidth="1"/>
    <col min="10504" max="10504" width="5.7109375" style="10" customWidth="1"/>
    <col min="10505" max="10752" width="11.42578125" style="10"/>
    <col min="10753" max="10755" width="5.7109375" style="10" customWidth="1"/>
    <col min="10756" max="10756" width="39.7109375" style="10" customWidth="1"/>
    <col min="10757" max="10757" width="5.7109375" style="10" customWidth="1"/>
    <col min="10758" max="10758" width="13" style="10" customWidth="1"/>
    <col min="10759" max="10759" width="9" style="10" customWidth="1"/>
    <col min="10760" max="10760" width="5.7109375" style="10" customWidth="1"/>
    <col min="10761" max="11008" width="11.42578125" style="10"/>
    <col min="11009" max="11011" width="5.7109375" style="10" customWidth="1"/>
    <col min="11012" max="11012" width="39.7109375" style="10" customWidth="1"/>
    <col min="11013" max="11013" width="5.7109375" style="10" customWidth="1"/>
    <col min="11014" max="11014" width="13" style="10" customWidth="1"/>
    <col min="11015" max="11015" width="9" style="10" customWidth="1"/>
    <col min="11016" max="11016" width="5.7109375" style="10" customWidth="1"/>
    <col min="11017" max="11264" width="11.42578125" style="10"/>
    <col min="11265" max="11267" width="5.7109375" style="10" customWidth="1"/>
    <col min="11268" max="11268" width="39.7109375" style="10" customWidth="1"/>
    <col min="11269" max="11269" width="5.7109375" style="10" customWidth="1"/>
    <col min="11270" max="11270" width="13" style="10" customWidth="1"/>
    <col min="11271" max="11271" width="9" style="10" customWidth="1"/>
    <col min="11272" max="11272" width="5.7109375" style="10" customWidth="1"/>
    <col min="11273" max="11520" width="11.42578125" style="10"/>
    <col min="11521" max="11523" width="5.7109375" style="10" customWidth="1"/>
    <col min="11524" max="11524" width="39.7109375" style="10" customWidth="1"/>
    <col min="11525" max="11525" width="5.7109375" style="10" customWidth="1"/>
    <col min="11526" max="11526" width="13" style="10" customWidth="1"/>
    <col min="11527" max="11527" width="9" style="10" customWidth="1"/>
    <col min="11528" max="11528" width="5.7109375" style="10" customWidth="1"/>
    <col min="11529" max="11776" width="11.42578125" style="10"/>
    <col min="11777" max="11779" width="5.7109375" style="10" customWidth="1"/>
    <col min="11780" max="11780" width="39.7109375" style="10" customWidth="1"/>
    <col min="11781" max="11781" width="5.7109375" style="10" customWidth="1"/>
    <col min="11782" max="11782" width="13" style="10" customWidth="1"/>
    <col min="11783" max="11783" width="9" style="10" customWidth="1"/>
    <col min="11784" max="11784" width="5.7109375" style="10" customWidth="1"/>
    <col min="11785" max="12032" width="11.42578125" style="10"/>
    <col min="12033" max="12035" width="5.7109375" style="10" customWidth="1"/>
    <col min="12036" max="12036" width="39.7109375" style="10" customWidth="1"/>
    <col min="12037" max="12037" width="5.7109375" style="10" customWidth="1"/>
    <col min="12038" max="12038" width="13" style="10" customWidth="1"/>
    <col min="12039" max="12039" width="9" style="10" customWidth="1"/>
    <col min="12040" max="12040" width="5.7109375" style="10" customWidth="1"/>
    <col min="12041" max="12288" width="11.42578125" style="10"/>
    <col min="12289" max="12291" width="5.7109375" style="10" customWidth="1"/>
    <col min="12292" max="12292" width="39.7109375" style="10" customWidth="1"/>
    <col min="12293" max="12293" width="5.7109375" style="10" customWidth="1"/>
    <col min="12294" max="12294" width="13" style="10" customWidth="1"/>
    <col min="12295" max="12295" width="9" style="10" customWidth="1"/>
    <col min="12296" max="12296" width="5.7109375" style="10" customWidth="1"/>
    <col min="12297" max="12544" width="11.42578125" style="10"/>
    <col min="12545" max="12547" width="5.7109375" style="10" customWidth="1"/>
    <col min="12548" max="12548" width="39.7109375" style="10" customWidth="1"/>
    <col min="12549" max="12549" width="5.7109375" style="10" customWidth="1"/>
    <col min="12550" max="12550" width="13" style="10" customWidth="1"/>
    <col min="12551" max="12551" width="9" style="10" customWidth="1"/>
    <col min="12552" max="12552" width="5.7109375" style="10" customWidth="1"/>
    <col min="12553" max="12800" width="11.42578125" style="10"/>
    <col min="12801" max="12803" width="5.7109375" style="10" customWidth="1"/>
    <col min="12804" max="12804" width="39.7109375" style="10" customWidth="1"/>
    <col min="12805" max="12805" width="5.7109375" style="10" customWidth="1"/>
    <col min="12806" max="12806" width="13" style="10" customWidth="1"/>
    <col min="12807" max="12807" width="9" style="10" customWidth="1"/>
    <col min="12808" max="12808" width="5.7109375" style="10" customWidth="1"/>
    <col min="12809" max="13056" width="11.42578125" style="10"/>
    <col min="13057" max="13059" width="5.7109375" style="10" customWidth="1"/>
    <col min="13060" max="13060" width="39.7109375" style="10" customWidth="1"/>
    <col min="13061" max="13061" width="5.7109375" style="10" customWidth="1"/>
    <col min="13062" max="13062" width="13" style="10" customWidth="1"/>
    <col min="13063" max="13063" width="9" style="10" customWidth="1"/>
    <col min="13064" max="13064" width="5.7109375" style="10" customWidth="1"/>
    <col min="13065" max="13312" width="11.42578125" style="10"/>
    <col min="13313" max="13315" width="5.7109375" style="10" customWidth="1"/>
    <col min="13316" max="13316" width="39.7109375" style="10" customWidth="1"/>
    <col min="13317" max="13317" width="5.7109375" style="10" customWidth="1"/>
    <col min="13318" max="13318" width="13" style="10" customWidth="1"/>
    <col min="13319" max="13319" width="9" style="10" customWidth="1"/>
    <col min="13320" max="13320" width="5.7109375" style="10" customWidth="1"/>
    <col min="13321" max="13568" width="11.42578125" style="10"/>
    <col min="13569" max="13571" width="5.7109375" style="10" customWidth="1"/>
    <col min="13572" max="13572" width="39.7109375" style="10" customWidth="1"/>
    <col min="13573" max="13573" width="5.7109375" style="10" customWidth="1"/>
    <col min="13574" max="13574" width="13" style="10" customWidth="1"/>
    <col min="13575" max="13575" width="9" style="10" customWidth="1"/>
    <col min="13576" max="13576" width="5.7109375" style="10" customWidth="1"/>
    <col min="13577" max="13824" width="11.42578125" style="10"/>
    <col min="13825" max="13827" width="5.7109375" style="10" customWidth="1"/>
    <col min="13828" max="13828" width="39.7109375" style="10" customWidth="1"/>
    <col min="13829" max="13829" width="5.7109375" style="10" customWidth="1"/>
    <col min="13830" max="13830" width="13" style="10" customWidth="1"/>
    <col min="13831" max="13831" width="9" style="10" customWidth="1"/>
    <col min="13832" max="13832" width="5.7109375" style="10" customWidth="1"/>
    <col min="13833" max="14080" width="11.42578125" style="10"/>
    <col min="14081" max="14083" width="5.7109375" style="10" customWidth="1"/>
    <col min="14084" max="14084" width="39.7109375" style="10" customWidth="1"/>
    <col min="14085" max="14085" width="5.7109375" style="10" customWidth="1"/>
    <col min="14086" max="14086" width="13" style="10" customWidth="1"/>
    <col min="14087" max="14087" width="9" style="10" customWidth="1"/>
    <col min="14088" max="14088" width="5.7109375" style="10" customWidth="1"/>
    <col min="14089" max="14336" width="11.42578125" style="10"/>
    <col min="14337" max="14339" width="5.7109375" style="10" customWidth="1"/>
    <col min="14340" max="14340" width="39.7109375" style="10" customWidth="1"/>
    <col min="14341" max="14341" width="5.7109375" style="10" customWidth="1"/>
    <col min="14342" max="14342" width="13" style="10" customWidth="1"/>
    <col min="14343" max="14343" width="9" style="10" customWidth="1"/>
    <col min="14344" max="14344" width="5.7109375" style="10" customWidth="1"/>
    <col min="14345" max="14592" width="11.42578125" style="10"/>
    <col min="14593" max="14595" width="5.7109375" style="10" customWidth="1"/>
    <col min="14596" max="14596" width="39.7109375" style="10" customWidth="1"/>
    <col min="14597" max="14597" width="5.7109375" style="10" customWidth="1"/>
    <col min="14598" max="14598" width="13" style="10" customWidth="1"/>
    <col min="14599" max="14599" width="9" style="10" customWidth="1"/>
    <col min="14600" max="14600" width="5.7109375" style="10" customWidth="1"/>
    <col min="14601" max="14848" width="11.42578125" style="10"/>
    <col min="14849" max="14851" width="5.7109375" style="10" customWidth="1"/>
    <col min="14852" max="14852" width="39.7109375" style="10" customWidth="1"/>
    <col min="14853" max="14853" width="5.7109375" style="10" customWidth="1"/>
    <col min="14854" max="14854" width="13" style="10" customWidth="1"/>
    <col min="14855" max="14855" width="9" style="10" customWidth="1"/>
    <col min="14856" max="14856" width="5.7109375" style="10" customWidth="1"/>
    <col min="14857" max="15104" width="11.42578125" style="10"/>
    <col min="15105" max="15107" width="5.7109375" style="10" customWidth="1"/>
    <col min="15108" max="15108" width="39.7109375" style="10" customWidth="1"/>
    <col min="15109" max="15109" width="5.7109375" style="10" customWidth="1"/>
    <col min="15110" max="15110" width="13" style="10" customWidth="1"/>
    <col min="15111" max="15111" width="9" style="10" customWidth="1"/>
    <col min="15112" max="15112" width="5.7109375" style="10" customWidth="1"/>
    <col min="15113" max="15360" width="11.42578125" style="10"/>
    <col min="15361" max="15363" width="5.7109375" style="10" customWidth="1"/>
    <col min="15364" max="15364" width="39.7109375" style="10" customWidth="1"/>
    <col min="15365" max="15365" width="5.7109375" style="10" customWidth="1"/>
    <col min="15366" max="15366" width="13" style="10" customWidth="1"/>
    <col min="15367" max="15367" width="9" style="10" customWidth="1"/>
    <col min="15368" max="15368" width="5.7109375" style="10" customWidth="1"/>
    <col min="15369" max="15616" width="11.42578125" style="10"/>
    <col min="15617" max="15619" width="5.7109375" style="10" customWidth="1"/>
    <col min="15620" max="15620" width="39.7109375" style="10" customWidth="1"/>
    <col min="15621" max="15621" width="5.7109375" style="10" customWidth="1"/>
    <col min="15622" max="15622" width="13" style="10" customWidth="1"/>
    <col min="15623" max="15623" width="9" style="10" customWidth="1"/>
    <col min="15624" max="15624" width="5.7109375" style="10" customWidth="1"/>
    <col min="15625" max="15872" width="11.42578125" style="10"/>
    <col min="15873" max="15875" width="5.7109375" style="10" customWidth="1"/>
    <col min="15876" max="15876" width="39.7109375" style="10" customWidth="1"/>
    <col min="15877" max="15877" width="5.7109375" style="10" customWidth="1"/>
    <col min="15878" max="15878" width="13" style="10" customWidth="1"/>
    <col min="15879" max="15879" width="9" style="10" customWidth="1"/>
    <col min="15880" max="15880" width="5.7109375" style="10" customWidth="1"/>
    <col min="15881" max="16128" width="11.42578125" style="10"/>
    <col min="16129" max="16131" width="5.7109375" style="10" customWidth="1"/>
    <col min="16132" max="16132" width="39.7109375" style="10" customWidth="1"/>
    <col min="16133" max="16133" width="5.7109375" style="10" customWidth="1"/>
    <col min="16134" max="16134" width="13" style="10" customWidth="1"/>
    <col min="16135" max="16135" width="9" style="10" customWidth="1"/>
    <col min="16136" max="16136" width="5.7109375" style="10" customWidth="1"/>
    <col min="16137" max="16384" width="11.42578125" style="10"/>
  </cols>
  <sheetData>
    <row r="1" spans="2:13" ht="54.75" customHeight="1" x14ac:dyDescent="0.2">
      <c r="B1" s="186" t="s">
        <v>822</v>
      </c>
      <c r="C1" s="186"/>
      <c r="D1" s="186"/>
      <c r="E1" s="186"/>
      <c r="F1" s="186"/>
      <c r="G1" s="186"/>
    </row>
    <row r="2" spans="2:13" ht="54.75" customHeight="1" x14ac:dyDescent="0.2">
      <c r="B2" s="187" t="s">
        <v>821</v>
      </c>
      <c r="C2" s="188"/>
      <c r="D2" s="188"/>
      <c r="E2" s="188"/>
      <c r="F2" s="188"/>
      <c r="G2" s="189"/>
    </row>
    <row r="3" spans="2:13" ht="27" customHeight="1" x14ac:dyDescent="0.2"/>
    <row r="4" spans="2:13" ht="21" customHeight="1" x14ac:dyDescent="0.2">
      <c r="B4" s="183" t="s">
        <v>0</v>
      </c>
      <c r="C4" s="184"/>
      <c r="D4" s="184"/>
      <c r="E4" s="184"/>
      <c r="F4" s="184"/>
      <c r="G4" s="185"/>
    </row>
    <row r="5" spans="2:13" ht="51.75" customHeight="1" x14ac:dyDescent="0.2">
      <c r="B5" s="180" t="s">
        <v>728</v>
      </c>
      <c r="C5" s="181"/>
      <c r="D5" s="181"/>
      <c r="E5" s="181"/>
      <c r="F5" s="181"/>
      <c r="G5" s="182"/>
    </row>
    <row r="6" spans="2:13" ht="39" customHeight="1" x14ac:dyDescent="0.2">
      <c r="B6" s="14"/>
      <c r="C6" s="15"/>
      <c r="D6" s="16"/>
      <c r="E6" s="16"/>
      <c r="F6" s="14"/>
      <c r="G6" s="17"/>
    </row>
    <row r="7" spans="2:13" ht="21" customHeight="1" x14ac:dyDescent="0.2">
      <c r="B7" s="183" t="s">
        <v>1</v>
      </c>
      <c r="C7" s="184"/>
      <c r="D7" s="184"/>
      <c r="E7" s="184"/>
      <c r="F7" s="184"/>
      <c r="G7" s="185"/>
    </row>
    <row r="8" spans="2:13" ht="29.25" customHeight="1" x14ac:dyDescent="0.2">
      <c r="B8" s="174" t="s">
        <v>819</v>
      </c>
      <c r="C8" s="175"/>
      <c r="D8" s="175"/>
      <c r="E8" s="175"/>
      <c r="F8" s="175"/>
      <c r="G8" s="176"/>
    </row>
    <row r="9" spans="2:13" s="19" customFormat="1" ht="82.5" customHeight="1" x14ac:dyDescent="0.25">
      <c r="B9" s="177" t="s">
        <v>820</v>
      </c>
      <c r="C9" s="178"/>
      <c r="D9" s="178"/>
      <c r="E9" s="178"/>
      <c r="F9" s="178"/>
      <c r="G9" s="179"/>
      <c r="H9" s="18"/>
      <c r="J9" s="20"/>
      <c r="K9" s="20"/>
      <c r="M9" s="20"/>
    </row>
    <row r="10" spans="2:13" s="19" customFormat="1" x14ac:dyDescent="0.25">
      <c r="B10" s="21"/>
      <c r="C10" s="22"/>
      <c r="H10" s="18"/>
      <c r="J10" s="20"/>
      <c r="K10" s="20"/>
      <c r="M10" s="20"/>
    </row>
    <row r="11" spans="2:13" s="19" customFormat="1" x14ac:dyDescent="0.2">
      <c r="B11" s="23"/>
      <c r="C11" s="24"/>
      <c r="H11" s="25"/>
      <c r="J11" s="20"/>
      <c r="K11" s="20"/>
      <c r="M11" s="20"/>
    </row>
    <row r="12" spans="2:13" s="19" customFormat="1" x14ac:dyDescent="0.2">
      <c r="B12" s="23"/>
      <c r="C12" s="24"/>
      <c r="H12" s="25"/>
      <c r="J12" s="20"/>
      <c r="K12" s="20"/>
      <c r="M12" s="20"/>
    </row>
    <row r="13" spans="2:13" s="19" customFormat="1" x14ac:dyDescent="0.2">
      <c r="B13" s="23"/>
      <c r="C13" s="24"/>
      <c r="H13" s="25"/>
      <c r="J13" s="20"/>
      <c r="K13" s="20"/>
      <c r="M13" s="20"/>
    </row>
    <row r="14" spans="2:13" s="19" customFormat="1" x14ac:dyDescent="0.2">
      <c r="B14" s="23"/>
      <c r="C14" s="24"/>
      <c r="H14" s="25"/>
      <c r="J14" s="20"/>
      <c r="K14" s="20"/>
      <c r="M14" s="20"/>
    </row>
    <row r="15" spans="2:13" s="19" customFormat="1" x14ac:dyDescent="0.2">
      <c r="B15" s="23"/>
      <c r="C15" s="24"/>
      <c r="H15" s="25"/>
      <c r="J15" s="20"/>
      <c r="K15" s="20"/>
      <c r="M15" s="20"/>
    </row>
    <row r="16" spans="2:13" s="19" customFormat="1" x14ac:dyDescent="0.2">
      <c r="B16" s="23"/>
      <c r="C16" s="24"/>
      <c r="D16" s="26"/>
      <c r="E16" s="26"/>
      <c r="F16" s="23"/>
      <c r="G16" s="27"/>
      <c r="H16" s="25"/>
      <c r="J16" s="20"/>
      <c r="K16" s="20"/>
      <c r="M16" s="20"/>
    </row>
    <row r="17" spans="2:13" s="19" customFormat="1" x14ac:dyDescent="0.2">
      <c r="B17" s="23"/>
      <c r="C17" s="24"/>
      <c r="D17" s="26"/>
      <c r="E17" s="26"/>
      <c r="F17" s="23"/>
      <c r="G17" s="27"/>
      <c r="H17" s="25"/>
      <c r="J17" s="20"/>
      <c r="K17" s="20"/>
      <c r="M17" s="20"/>
    </row>
    <row r="18" spans="2:13" s="19" customFormat="1" x14ac:dyDescent="0.2">
      <c r="B18" s="23"/>
      <c r="C18" s="24"/>
      <c r="D18" s="26"/>
      <c r="E18" s="26"/>
      <c r="F18" s="23"/>
      <c r="G18" s="27"/>
      <c r="H18" s="25"/>
      <c r="J18" s="20"/>
      <c r="K18" s="20"/>
      <c r="M18" s="20"/>
    </row>
    <row r="19" spans="2:13" s="19" customFormat="1" x14ac:dyDescent="0.2">
      <c r="B19" s="23"/>
      <c r="C19" s="24"/>
      <c r="D19" s="26"/>
      <c r="E19" s="26"/>
      <c r="F19" s="23"/>
      <c r="G19" s="27"/>
      <c r="H19" s="25"/>
      <c r="J19" s="20"/>
      <c r="K19" s="20"/>
      <c r="M19" s="20"/>
    </row>
    <row r="20" spans="2:13" s="19" customFormat="1" x14ac:dyDescent="0.2">
      <c r="B20" s="23"/>
      <c r="C20" s="24"/>
      <c r="D20" s="26"/>
      <c r="E20" s="26"/>
      <c r="F20" s="23"/>
      <c r="G20" s="27"/>
      <c r="H20" s="25"/>
      <c r="J20" s="20"/>
      <c r="K20" s="20"/>
      <c r="M20" s="20"/>
    </row>
    <row r="21" spans="2:13" s="19" customFormat="1" x14ac:dyDescent="0.2">
      <c r="B21" s="23"/>
      <c r="C21" s="24"/>
      <c r="D21" s="26"/>
      <c r="E21" s="26"/>
      <c r="F21" s="23"/>
      <c r="G21" s="27"/>
      <c r="H21" s="25"/>
      <c r="J21" s="20"/>
      <c r="K21" s="20"/>
      <c r="M21" s="20"/>
    </row>
    <row r="22" spans="2:13" s="19" customFormat="1" x14ac:dyDescent="0.2">
      <c r="B22" s="23"/>
      <c r="C22" s="24"/>
      <c r="D22" s="26"/>
      <c r="E22" s="26"/>
      <c r="F22" s="23"/>
      <c r="G22" s="27"/>
      <c r="H22" s="25"/>
      <c r="J22" s="20"/>
      <c r="K22" s="20"/>
      <c r="M22" s="20"/>
    </row>
    <row r="23" spans="2:13" s="19" customFormat="1" x14ac:dyDescent="0.2">
      <c r="B23" s="23"/>
      <c r="C23" s="24"/>
      <c r="D23" s="26"/>
      <c r="E23" s="26"/>
      <c r="F23" s="23"/>
      <c r="G23" s="27"/>
      <c r="H23" s="25"/>
      <c r="J23" s="20"/>
      <c r="K23" s="20"/>
      <c r="M23" s="20"/>
    </row>
    <row r="24" spans="2:13" s="19" customFormat="1" x14ac:dyDescent="0.2">
      <c r="B24" s="23"/>
      <c r="C24" s="24"/>
      <c r="D24" s="26"/>
      <c r="E24" s="26"/>
      <c r="F24" s="23"/>
      <c r="G24" s="27"/>
      <c r="H24" s="25"/>
      <c r="J24" s="20"/>
      <c r="K24" s="20"/>
      <c r="M24" s="20"/>
    </row>
    <row r="25" spans="2:13" s="19" customFormat="1" x14ac:dyDescent="0.2">
      <c r="B25" s="23"/>
      <c r="C25" s="24"/>
      <c r="D25" s="26"/>
      <c r="E25" s="26"/>
      <c r="F25" s="23"/>
      <c r="G25" s="27"/>
      <c r="H25" s="25"/>
      <c r="J25" s="20"/>
      <c r="K25" s="20"/>
      <c r="M25" s="20"/>
    </row>
    <row r="26" spans="2:13" s="19" customFormat="1" x14ac:dyDescent="0.2">
      <c r="B26" s="23"/>
      <c r="C26" s="24"/>
      <c r="D26" s="26"/>
      <c r="E26" s="26"/>
      <c r="F26" s="23"/>
      <c r="G26" s="27"/>
      <c r="H26" s="25"/>
      <c r="J26" s="20"/>
      <c r="K26" s="20"/>
      <c r="M26" s="20"/>
    </row>
    <row r="27" spans="2:13" s="19" customFormat="1" x14ac:dyDescent="0.2">
      <c r="B27" s="23"/>
      <c r="C27" s="24"/>
      <c r="D27" s="26"/>
      <c r="E27" s="26"/>
      <c r="F27" s="23"/>
      <c r="G27" s="27"/>
      <c r="H27" s="25"/>
      <c r="J27" s="20"/>
      <c r="K27" s="20"/>
      <c r="M27" s="20"/>
    </row>
    <row r="28" spans="2:13" s="19" customFormat="1" x14ac:dyDescent="0.2">
      <c r="B28" s="23"/>
      <c r="C28" s="24"/>
      <c r="D28" s="26"/>
      <c r="E28" s="26"/>
      <c r="F28" s="23"/>
      <c r="G28" s="27"/>
      <c r="H28" s="25"/>
      <c r="J28" s="20"/>
      <c r="K28" s="20"/>
      <c r="M28" s="20"/>
    </row>
    <row r="29" spans="2:13" s="19" customFormat="1" x14ac:dyDescent="0.2">
      <c r="B29" s="23"/>
      <c r="C29" s="24"/>
      <c r="D29" s="26"/>
      <c r="E29" s="26"/>
      <c r="F29" s="23"/>
      <c r="G29" s="27"/>
      <c r="H29" s="25"/>
      <c r="J29" s="20"/>
      <c r="K29" s="20"/>
      <c r="M29" s="20"/>
    </row>
    <row r="30" spans="2:13" s="19" customFormat="1" x14ac:dyDescent="0.2">
      <c r="B30" s="23"/>
      <c r="C30" s="24"/>
      <c r="D30" s="26"/>
      <c r="E30" s="26"/>
      <c r="F30" s="23"/>
      <c r="G30" s="27"/>
      <c r="H30" s="25"/>
      <c r="J30" s="20"/>
      <c r="K30" s="20"/>
      <c r="M30" s="20"/>
    </row>
    <row r="31" spans="2:13" s="19" customFormat="1" x14ac:dyDescent="0.2">
      <c r="B31" s="23"/>
      <c r="C31" s="24"/>
      <c r="D31" s="26"/>
      <c r="E31" s="26"/>
      <c r="F31" s="23"/>
      <c r="G31" s="27"/>
      <c r="H31" s="25"/>
      <c r="J31" s="20"/>
      <c r="K31" s="20"/>
      <c r="M31" s="20"/>
    </row>
    <row r="32" spans="2:13" s="19" customFormat="1" x14ac:dyDescent="0.2">
      <c r="B32" s="23"/>
      <c r="C32" s="24"/>
      <c r="D32" s="26"/>
      <c r="E32" s="26"/>
      <c r="F32" s="23"/>
      <c r="G32" s="27"/>
      <c r="H32" s="25"/>
      <c r="J32" s="20"/>
      <c r="K32" s="20"/>
      <c r="M32" s="20"/>
    </row>
    <row r="33" spans="2:13" s="19" customFormat="1" x14ac:dyDescent="0.2">
      <c r="B33" s="23"/>
      <c r="C33" s="24"/>
      <c r="D33" s="26"/>
      <c r="E33" s="26"/>
      <c r="F33" s="23"/>
      <c r="G33" s="27"/>
      <c r="H33" s="25"/>
      <c r="J33" s="20"/>
      <c r="K33" s="20"/>
      <c r="M33" s="20"/>
    </row>
    <row r="34" spans="2:13" s="19" customFormat="1" x14ac:dyDescent="0.2">
      <c r="B34" s="23"/>
      <c r="C34" s="24"/>
      <c r="D34" s="26"/>
      <c r="E34" s="26"/>
      <c r="F34" s="23"/>
      <c r="G34" s="27"/>
      <c r="H34" s="25"/>
      <c r="J34" s="20"/>
      <c r="K34" s="20"/>
      <c r="M34" s="20"/>
    </row>
    <row r="35" spans="2:13" s="19" customFormat="1" x14ac:dyDescent="0.2">
      <c r="B35" s="23"/>
      <c r="C35" s="24"/>
      <c r="D35" s="26"/>
      <c r="E35" s="26"/>
      <c r="F35" s="23"/>
      <c r="G35" s="27"/>
      <c r="H35" s="25"/>
      <c r="J35" s="20"/>
      <c r="K35" s="20"/>
      <c r="M35" s="20"/>
    </row>
    <row r="36" spans="2:13" s="19" customFormat="1" x14ac:dyDescent="0.2">
      <c r="B36" s="23"/>
      <c r="C36" s="24"/>
      <c r="D36" s="26"/>
      <c r="E36" s="26"/>
      <c r="F36" s="23"/>
      <c r="G36" s="27"/>
      <c r="H36" s="25"/>
      <c r="J36" s="20"/>
      <c r="K36" s="20"/>
      <c r="M36" s="20"/>
    </row>
    <row r="37" spans="2:13" s="19" customFormat="1" x14ac:dyDescent="0.2">
      <c r="B37" s="23"/>
      <c r="C37" s="24"/>
      <c r="D37" s="26"/>
      <c r="E37" s="26"/>
      <c r="F37" s="23"/>
      <c r="G37" s="27"/>
      <c r="H37" s="25"/>
      <c r="J37" s="20"/>
      <c r="K37" s="20"/>
      <c r="M37" s="20"/>
    </row>
    <row r="38" spans="2:13" s="19" customFormat="1" x14ac:dyDescent="0.2">
      <c r="B38" s="23"/>
      <c r="C38" s="24"/>
      <c r="D38" s="26"/>
      <c r="E38" s="26"/>
      <c r="F38" s="23"/>
      <c r="G38" s="27"/>
      <c r="H38" s="25"/>
      <c r="J38" s="20"/>
      <c r="K38" s="20"/>
      <c r="M38" s="20"/>
    </row>
    <row r="39" spans="2:13" s="19" customFormat="1" x14ac:dyDescent="0.2">
      <c r="B39" s="23"/>
      <c r="C39" s="24"/>
      <c r="D39" s="26"/>
      <c r="E39" s="26"/>
      <c r="F39" s="23"/>
      <c r="G39" s="27"/>
      <c r="H39" s="25"/>
      <c r="J39" s="20"/>
      <c r="K39" s="20"/>
      <c r="M39" s="20"/>
    </row>
    <row r="40" spans="2:13" s="19" customFormat="1" x14ac:dyDescent="0.2">
      <c r="B40" s="23"/>
      <c r="C40" s="24"/>
      <c r="D40" s="26"/>
      <c r="E40" s="26"/>
      <c r="F40" s="23"/>
      <c r="G40" s="27"/>
      <c r="H40" s="25"/>
      <c r="J40" s="20"/>
      <c r="K40" s="20"/>
      <c r="M40" s="20"/>
    </row>
    <row r="41" spans="2:13" s="19" customFormat="1" x14ac:dyDescent="0.2">
      <c r="B41" s="23"/>
      <c r="C41" s="24"/>
      <c r="D41" s="26"/>
      <c r="E41" s="26"/>
      <c r="F41" s="23"/>
      <c r="G41" s="27"/>
      <c r="H41" s="25"/>
      <c r="J41" s="20"/>
      <c r="K41" s="20"/>
      <c r="M41" s="20"/>
    </row>
    <row r="42" spans="2:13" s="19" customFormat="1" x14ac:dyDescent="0.2">
      <c r="B42" s="23"/>
      <c r="C42" s="24"/>
      <c r="D42" s="26"/>
      <c r="E42" s="26"/>
      <c r="F42" s="23"/>
      <c r="G42" s="27"/>
      <c r="H42" s="25"/>
      <c r="J42" s="20"/>
      <c r="K42" s="20"/>
      <c r="M42" s="20"/>
    </row>
    <row r="43" spans="2:13" s="19" customFormat="1" x14ac:dyDescent="0.2">
      <c r="B43" s="23"/>
      <c r="C43" s="24"/>
      <c r="D43" s="26"/>
      <c r="E43" s="26"/>
      <c r="F43" s="23"/>
      <c r="G43" s="27"/>
      <c r="H43" s="25"/>
      <c r="J43" s="20"/>
      <c r="K43" s="20"/>
      <c r="M43" s="20"/>
    </row>
    <row r="44" spans="2:13" s="19" customFormat="1" x14ac:dyDescent="0.2">
      <c r="B44" s="23"/>
      <c r="C44" s="24"/>
      <c r="D44" s="26"/>
      <c r="E44" s="26"/>
      <c r="F44" s="23"/>
      <c r="G44" s="27"/>
      <c r="H44" s="25"/>
      <c r="J44" s="20"/>
      <c r="K44" s="20"/>
      <c r="M44" s="20"/>
    </row>
    <row r="45" spans="2:13" s="19" customFormat="1" x14ac:dyDescent="0.2">
      <c r="B45" s="23"/>
      <c r="C45" s="24"/>
      <c r="D45" s="26"/>
      <c r="E45" s="26"/>
      <c r="F45" s="23"/>
      <c r="G45" s="27"/>
      <c r="H45" s="25"/>
      <c r="J45" s="20"/>
      <c r="K45" s="20"/>
      <c r="M45" s="20"/>
    </row>
    <row r="46" spans="2:13" s="19" customFormat="1" x14ac:dyDescent="0.2">
      <c r="B46" s="23"/>
      <c r="C46" s="24"/>
      <c r="D46" s="26"/>
      <c r="E46" s="26"/>
      <c r="F46" s="23"/>
      <c r="G46" s="27"/>
      <c r="H46" s="25"/>
      <c r="J46" s="20"/>
      <c r="K46" s="20"/>
      <c r="M46" s="20"/>
    </row>
    <row r="47" spans="2:13" s="19" customFormat="1" x14ac:dyDescent="0.2">
      <c r="B47" s="23"/>
      <c r="C47" s="24"/>
      <c r="D47" s="26"/>
      <c r="E47" s="26"/>
      <c r="F47" s="23"/>
      <c r="G47" s="27"/>
      <c r="H47" s="25"/>
      <c r="J47" s="20"/>
      <c r="K47" s="20"/>
      <c r="M47" s="20"/>
    </row>
    <row r="48" spans="2:13" s="19" customFormat="1" x14ac:dyDescent="0.2">
      <c r="B48" s="23"/>
      <c r="C48" s="24"/>
      <c r="D48" s="26"/>
      <c r="E48" s="26"/>
      <c r="F48" s="23"/>
      <c r="G48" s="27"/>
      <c r="H48" s="25"/>
      <c r="J48" s="20"/>
      <c r="K48" s="20"/>
      <c r="M48" s="20"/>
    </row>
    <row r="49" spans="2:13" s="19" customFormat="1" x14ac:dyDescent="0.2">
      <c r="B49" s="23"/>
      <c r="C49" s="24"/>
      <c r="D49" s="26"/>
      <c r="E49" s="26"/>
      <c r="F49" s="23"/>
      <c r="G49" s="27"/>
      <c r="H49" s="25"/>
      <c r="J49" s="20"/>
      <c r="K49" s="20"/>
      <c r="M49" s="20"/>
    </row>
    <row r="50" spans="2:13" s="19" customFormat="1" x14ac:dyDescent="0.2">
      <c r="B50" s="23"/>
      <c r="C50" s="24"/>
      <c r="D50" s="26"/>
      <c r="E50" s="26"/>
      <c r="F50" s="23"/>
      <c r="G50" s="27"/>
      <c r="H50" s="25"/>
      <c r="J50" s="20"/>
      <c r="K50" s="20"/>
      <c r="M50" s="20"/>
    </row>
    <row r="51" spans="2:13" s="19" customFormat="1" x14ac:dyDescent="0.2">
      <c r="B51" s="23"/>
      <c r="C51" s="24"/>
      <c r="D51" s="26"/>
      <c r="E51" s="26"/>
      <c r="F51" s="23"/>
      <c r="G51" s="27"/>
      <c r="H51" s="25"/>
      <c r="J51" s="20"/>
      <c r="K51" s="20"/>
      <c r="M51" s="20"/>
    </row>
    <row r="52" spans="2:13" s="19" customFormat="1" x14ac:dyDescent="0.2">
      <c r="B52" s="23"/>
      <c r="C52" s="24"/>
      <c r="D52" s="26"/>
      <c r="E52" s="26"/>
      <c r="F52" s="23"/>
      <c r="G52" s="27"/>
      <c r="H52" s="25"/>
      <c r="J52" s="20"/>
      <c r="K52" s="20"/>
      <c r="M52" s="20"/>
    </row>
    <row r="53" spans="2:13" s="19" customFormat="1" ht="25.5" customHeight="1" x14ac:dyDescent="0.2">
      <c r="B53" s="23"/>
      <c r="C53" s="24"/>
      <c r="D53" s="26"/>
      <c r="E53" s="26"/>
      <c r="F53" s="23"/>
      <c r="G53" s="27"/>
      <c r="H53" s="25"/>
      <c r="J53" s="20"/>
      <c r="K53" s="20"/>
      <c r="M53" s="20"/>
    </row>
    <row r="54" spans="2:13" s="19" customFormat="1" x14ac:dyDescent="0.2">
      <c r="B54" s="23"/>
      <c r="C54" s="24"/>
      <c r="D54" s="26"/>
      <c r="E54" s="26"/>
      <c r="F54" s="23"/>
      <c r="G54" s="27"/>
      <c r="H54" s="25"/>
      <c r="J54" s="20"/>
      <c r="K54" s="20"/>
      <c r="M54" s="20"/>
    </row>
    <row r="55" spans="2:13" ht="15" customHeight="1" x14ac:dyDescent="0.2">
      <c r="B55" s="23"/>
      <c r="C55" s="24"/>
      <c r="D55" s="26"/>
      <c r="E55" s="26"/>
      <c r="F55" s="23"/>
      <c r="G55" s="27"/>
      <c r="H55" s="25"/>
      <c r="I55" s="11"/>
      <c r="L55" s="11"/>
      <c r="M55" s="10"/>
    </row>
    <row r="56" spans="2:13" ht="15" customHeight="1" x14ac:dyDescent="0.2">
      <c r="B56" s="23"/>
      <c r="C56" s="24"/>
      <c r="D56" s="26"/>
      <c r="E56" s="26"/>
      <c r="F56" s="23"/>
      <c r="G56" s="27"/>
      <c r="H56" s="25"/>
      <c r="I56" s="11"/>
      <c r="L56" s="11"/>
      <c r="M56" s="10"/>
    </row>
    <row r="57" spans="2:13" ht="15" customHeight="1" x14ac:dyDescent="0.2">
      <c r="B57" s="23"/>
      <c r="C57" s="24"/>
      <c r="D57" s="26"/>
      <c r="E57" s="26"/>
      <c r="F57" s="23"/>
      <c r="G57" s="27"/>
      <c r="H57" s="25"/>
      <c r="I57" s="11"/>
      <c r="L57" s="11"/>
      <c r="M57" s="10"/>
    </row>
    <row r="58" spans="2:13" ht="15" customHeight="1" x14ac:dyDescent="0.2">
      <c r="B58" s="23"/>
      <c r="C58" s="24"/>
      <c r="D58" s="26"/>
      <c r="E58" s="26"/>
      <c r="F58" s="23"/>
      <c r="G58" s="27"/>
      <c r="H58" s="25"/>
      <c r="I58" s="11"/>
      <c r="L58" s="11"/>
      <c r="M58" s="10"/>
    </row>
    <row r="59" spans="2:13" ht="15" customHeight="1" x14ac:dyDescent="0.2">
      <c r="B59" s="23"/>
      <c r="C59" s="24"/>
      <c r="D59" s="26"/>
      <c r="E59" s="26"/>
      <c r="F59" s="23"/>
      <c r="G59" s="27"/>
      <c r="H59" s="25"/>
      <c r="I59" s="11"/>
      <c r="L59" s="11"/>
      <c r="M59" s="10"/>
    </row>
    <row r="60" spans="2:13" ht="15" customHeight="1" x14ac:dyDescent="0.2">
      <c r="B60" s="23"/>
      <c r="C60" s="24"/>
      <c r="D60" s="26"/>
      <c r="E60" s="26"/>
      <c r="F60" s="23"/>
      <c r="G60" s="27"/>
      <c r="H60" s="25"/>
      <c r="I60" s="11"/>
      <c r="L60" s="11"/>
      <c r="M60" s="10"/>
    </row>
    <row r="61" spans="2:13" ht="15" customHeight="1" x14ac:dyDescent="0.2">
      <c r="B61" s="23"/>
      <c r="C61" s="24"/>
      <c r="D61" s="26"/>
      <c r="E61" s="26"/>
      <c r="F61" s="23"/>
      <c r="G61" s="27"/>
      <c r="H61" s="25"/>
      <c r="I61" s="11"/>
      <c r="L61" s="11"/>
      <c r="M61" s="10"/>
    </row>
    <row r="62" spans="2:13" ht="15" customHeight="1" x14ac:dyDescent="0.2">
      <c r="B62" s="23"/>
      <c r="C62" s="24"/>
      <c r="D62" s="26"/>
      <c r="E62" s="26"/>
      <c r="F62" s="23"/>
      <c r="G62" s="27"/>
      <c r="H62" s="25"/>
      <c r="I62" s="11"/>
      <c r="K62" s="10"/>
      <c r="L62" s="11"/>
      <c r="M62" s="10"/>
    </row>
    <row r="63" spans="2:13" ht="15" customHeight="1" x14ac:dyDescent="0.2">
      <c r="B63" s="23"/>
      <c r="C63" s="24"/>
      <c r="D63" s="26"/>
      <c r="E63" s="26"/>
      <c r="F63" s="23"/>
      <c r="G63" s="27"/>
      <c r="H63" s="25"/>
      <c r="I63" s="11"/>
      <c r="K63" s="10"/>
      <c r="L63" s="11"/>
      <c r="M63" s="10"/>
    </row>
    <row r="64" spans="2:13" x14ac:dyDescent="0.2">
      <c r="B64" s="23"/>
      <c r="C64" s="24"/>
      <c r="D64" s="26"/>
      <c r="E64" s="26"/>
      <c r="F64" s="23"/>
      <c r="G64" s="27"/>
      <c r="H64" s="25"/>
    </row>
    <row r="65" spans="2:8" ht="26.25" customHeight="1" x14ac:dyDescent="0.2">
      <c r="B65" s="23"/>
      <c r="C65" s="24"/>
      <c r="D65" s="26"/>
      <c r="E65" s="26"/>
      <c r="F65" s="23"/>
      <c r="G65" s="27"/>
      <c r="H65" s="25"/>
    </row>
    <row r="66" spans="2:8" x14ac:dyDescent="0.2">
      <c r="B66" s="23"/>
      <c r="C66" s="24"/>
      <c r="D66" s="26"/>
      <c r="E66" s="26"/>
      <c r="F66" s="23"/>
      <c r="G66" s="27"/>
      <c r="H66" s="25"/>
    </row>
    <row r="67" spans="2:8" x14ac:dyDescent="0.2">
      <c r="B67" s="23"/>
      <c r="C67" s="24"/>
      <c r="D67" s="26"/>
      <c r="E67" s="26"/>
      <c r="F67" s="23"/>
      <c r="G67" s="27"/>
      <c r="H67" s="25"/>
    </row>
    <row r="68" spans="2:8" x14ac:dyDescent="0.2">
      <c r="B68" s="23"/>
      <c r="C68" s="24"/>
      <c r="H68" s="25"/>
    </row>
    <row r="81" spans="2:13" s="19" customFormat="1" x14ac:dyDescent="0.2">
      <c r="B81" s="12"/>
      <c r="C81" s="13"/>
      <c r="D81" s="10"/>
      <c r="E81" s="10"/>
      <c r="F81" s="12"/>
      <c r="G81" s="11"/>
      <c r="H81" s="9"/>
      <c r="J81" s="20"/>
      <c r="K81" s="20"/>
      <c r="M81" s="20"/>
    </row>
    <row r="82" spans="2:13" s="19" customFormat="1" x14ac:dyDescent="0.2">
      <c r="B82" s="12"/>
      <c r="C82" s="13"/>
      <c r="D82" s="10"/>
      <c r="E82" s="10"/>
      <c r="F82" s="12"/>
      <c r="G82" s="11"/>
      <c r="H82" s="9"/>
      <c r="J82" s="20"/>
      <c r="K82" s="20"/>
      <c r="M82" s="20"/>
    </row>
    <row r="83" spans="2:13" s="19" customFormat="1" x14ac:dyDescent="0.2">
      <c r="B83" s="12"/>
      <c r="C83" s="13"/>
      <c r="D83" s="10"/>
      <c r="E83" s="10"/>
      <c r="F83" s="12"/>
      <c r="G83" s="11"/>
      <c r="H83" s="9"/>
      <c r="J83" s="20"/>
      <c r="K83" s="20"/>
      <c r="M83" s="20"/>
    </row>
    <row r="84" spans="2:13" s="19" customFormat="1" x14ac:dyDescent="0.2">
      <c r="B84" s="12"/>
      <c r="C84" s="13"/>
      <c r="D84" s="10"/>
      <c r="E84" s="10"/>
      <c r="F84" s="12"/>
      <c r="G84" s="11"/>
      <c r="H84" s="9"/>
      <c r="J84" s="20"/>
      <c r="K84" s="20"/>
      <c r="M84" s="20"/>
    </row>
    <row r="85" spans="2:13" s="19" customFormat="1" x14ac:dyDescent="0.2">
      <c r="B85" s="12"/>
      <c r="C85" s="13"/>
      <c r="D85" s="10"/>
      <c r="E85" s="10"/>
      <c r="F85" s="12"/>
      <c r="G85" s="11"/>
      <c r="H85" s="9"/>
      <c r="J85" s="20"/>
      <c r="K85" s="20"/>
      <c r="M85" s="20"/>
    </row>
    <row r="86" spans="2:13" s="19" customFormat="1" x14ac:dyDescent="0.2">
      <c r="B86" s="12"/>
      <c r="C86" s="13"/>
      <c r="D86" s="10"/>
      <c r="E86" s="10"/>
      <c r="F86" s="12"/>
      <c r="G86" s="11"/>
      <c r="H86" s="9"/>
      <c r="J86" s="20"/>
      <c r="K86" s="20"/>
      <c r="M86" s="20"/>
    </row>
    <row r="87" spans="2:13" s="19" customFormat="1" x14ac:dyDescent="0.2">
      <c r="B87" s="12"/>
      <c r="C87" s="13"/>
      <c r="D87" s="10"/>
      <c r="E87" s="10"/>
      <c r="F87" s="12"/>
      <c r="G87" s="11"/>
      <c r="H87" s="9"/>
      <c r="J87" s="20"/>
      <c r="K87" s="20"/>
      <c r="M87" s="20"/>
    </row>
    <row r="88" spans="2:13" s="19" customFormat="1" x14ac:dyDescent="0.2">
      <c r="B88" s="12"/>
      <c r="C88" s="13"/>
      <c r="D88" s="10"/>
      <c r="E88" s="10"/>
      <c r="F88" s="12"/>
      <c r="G88" s="11"/>
      <c r="H88" s="9"/>
      <c r="J88" s="20"/>
      <c r="K88" s="20"/>
      <c r="M88" s="20"/>
    </row>
    <row r="89" spans="2:13" s="19" customFormat="1" x14ac:dyDescent="0.2">
      <c r="B89" s="12"/>
      <c r="C89" s="13"/>
      <c r="D89" s="10"/>
      <c r="E89" s="10"/>
      <c r="F89" s="12"/>
      <c r="G89" s="11"/>
      <c r="H89" s="9"/>
      <c r="J89" s="20"/>
      <c r="K89" s="20"/>
      <c r="M89" s="20"/>
    </row>
    <row r="90" spans="2:13" s="19" customFormat="1" x14ac:dyDescent="0.2">
      <c r="B90" s="12"/>
      <c r="C90" s="13"/>
      <c r="D90" s="10"/>
      <c r="E90" s="10"/>
      <c r="F90" s="12"/>
      <c r="G90" s="11"/>
      <c r="H90" s="9"/>
      <c r="J90" s="20"/>
      <c r="K90" s="20"/>
      <c r="M90" s="20"/>
    </row>
    <row r="91" spans="2:13" s="19" customFormat="1" x14ac:dyDescent="0.2">
      <c r="B91" s="12"/>
      <c r="C91" s="13"/>
      <c r="D91" s="10"/>
      <c r="E91" s="10"/>
      <c r="F91" s="12"/>
      <c r="G91" s="11"/>
      <c r="H91" s="9"/>
      <c r="J91" s="20"/>
      <c r="K91" s="20"/>
      <c r="M91" s="20"/>
    </row>
    <row r="92" spans="2:13" s="19" customFormat="1" x14ac:dyDescent="0.2">
      <c r="B92" s="12"/>
      <c r="C92" s="13"/>
      <c r="D92" s="10"/>
      <c r="E92" s="10"/>
      <c r="F92" s="12"/>
      <c r="G92" s="11"/>
      <c r="H92" s="9"/>
      <c r="J92" s="20"/>
      <c r="K92" s="20"/>
      <c r="M92" s="20"/>
    </row>
    <row r="93" spans="2:13" s="19" customFormat="1" x14ac:dyDescent="0.2">
      <c r="B93" s="12"/>
      <c r="C93" s="13"/>
      <c r="D93" s="10"/>
      <c r="E93" s="10"/>
      <c r="F93" s="12"/>
      <c r="G93" s="11"/>
      <c r="H93" s="9"/>
      <c r="J93" s="20"/>
      <c r="K93" s="20"/>
      <c r="M93" s="20"/>
    </row>
    <row r="94" spans="2:13" s="19" customFormat="1" x14ac:dyDescent="0.2">
      <c r="B94" s="12"/>
      <c r="C94" s="13"/>
      <c r="D94" s="10"/>
      <c r="E94" s="10"/>
      <c r="F94" s="12"/>
      <c r="G94" s="11"/>
      <c r="H94" s="9"/>
      <c r="J94" s="20"/>
      <c r="K94" s="20"/>
      <c r="M94" s="20"/>
    </row>
    <row r="95" spans="2:13" s="19" customFormat="1" x14ac:dyDescent="0.2">
      <c r="B95" s="12"/>
      <c r="C95" s="13"/>
      <c r="D95" s="10"/>
      <c r="E95" s="10"/>
      <c r="F95" s="12"/>
      <c r="G95" s="11"/>
      <c r="H95" s="9"/>
      <c r="J95" s="20"/>
      <c r="K95" s="20"/>
      <c r="M95" s="20"/>
    </row>
    <row r="96" spans="2:13" s="19" customFormat="1" x14ac:dyDescent="0.2">
      <c r="B96" s="12"/>
      <c r="C96" s="13"/>
      <c r="D96" s="10"/>
      <c r="E96" s="10"/>
      <c r="F96" s="12"/>
      <c r="G96" s="11"/>
      <c r="H96" s="9"/>
      <c r="J96" s="20"/>
      <c r="K96" s="20"/>
      <c r="M96" s="20"/>
    </row>
    <row r="97" spans="2:13" s="19" customFormat="1" x14ac:dyDescent="0.2">
      <c r="B97" s="12"/>
      <c r="C97" s="13"/>
      <c r="D97" s="10"/>
      <c r="E97" s="10"/>
      <c r="F97" s="12"/>
      <c r="G97" s="11"/>
      <c r="H97" s="9"/>
      <c r="J97" s="20"/>
      <c r="K97" s="20"/>
      <c r="M97" s="20"/>
    </row>
    <row r="98" spans="2:13" s="26" customFormat="1" x14ac:dyDescent="0.2">
      <c r="B98" s="12"/>
      <c r="C98" s="13"/>
      <c r="D98" s="10"/>
      <c r="E98" s="10"/>
      <c r="F98" s="12"/>
      <c r="G98" s="11"/>
      <c r="H98" s="9"/>
      <c r="J98" s="27"/>
      <c r="K98" s="27"/>
      <c r="M98" s="27"/>
    </row>
    <row r="99" spans="2:13" s="26" customFormat="1" x14ac:dyDescent="0.2">
      <c r="B99" s="12"/>
      <c r="C99" s="13"/>
      <c r="D99" s="10"/>
      <c r="E99" s="10"/>
      <c r="F99" s="12"/>
      <c r="G99" s="11"/>
      <c r="H99" s="9"/>
      <c r="J99" s="27"/>
      <c r="K99" s="27"/>
      <c r="M99" s="27"/>
    </row>
    <row r="100" spans="2:13" s="26" customFormat="1" x14ac:dyDescent="0.2">
      <c r="B100" s="12"/>
      <c r="C100" s="13"/>
      <c r="D100" s="10"/>
      <c r="E100" s="10"/>
      <c r="F100" s="12"/>
      <c r="G100" s="11"/>
      <c r="H100" s="9"/>
      <c r="J100" s="27"/>
      <c r="K100" s="27"/>
      <c r="M100" s="27"/>
    </row>
    <row r="101" spans="2:13" s="26" customFormat="1" x14ac:dyDescent="0.2">
      <c r="B101" s="12"/>
      <c r="C101" s="13"/>
      <c r="D101" s="10"/>
      <c r="E101" s="10"/>
      <c r="F101" s="12"/>
      <c r="G101" s="11"/>
      <c r="H101" s="9"/>
      <c r="J101" s="27"/>
      <c r="K101" s="27"/>
      <c r="M101" s="27"/>
    </row>
    <row r="102" spans="2:13" s="26" customFormat="1" x14ac:dyDescent="0.2">
      <c r="B102" s="12"/>
      <c r="C102" s="13"/>
      <c r="D102" s="10"/>
      <c r="E102" s="10"/>
      <c r="F102" s="12"/>
      <c r="G102" s="11"/>
      <c r="H102" s="9"/>
      <c r="J102" s="27"/>
      <c r="K102" s="27"/>
      <c r="M102" s="27"/>
    </row>
    <row r="103" spans="2:13" s="26" customFormat="1" x14ac:dyDescent="0.2">
      <c r="B103" s="12"/>
      <c r="C103" s="13"/>
      <c r="D103" s="10"/>
      <c r="E103" s="10"/>
      <c r="F103" s="12"/>
      <c r="G103" s="11"/>
      <c r="H103" s="9"/>
      <c r="J103" s="27"/>
      <c r="K103" s="27"/>
      <c r="M103" s="27"/>
    </row>
    <row r="104" spans="2:13" s="26" customFormat="1" x14ac:dyDescent="0.2">
      <c r="B104" s="12"/>
      <c r="C104" s="13"/>
      <c r="D104" s="10"/>
      <c r="E104" s="10"/>
      <c r="F104" s="12"/>
      <c r="G104" s="11"/>
      <c r="H104" s="9"/>
      <c r="J104" s="27"/>
      <c r="K104" s="27"/>
      <c r="M104" s="27"/>
    </row>
    <row r="105" spans="2:13" s="26" customFormat="1" x14ac:dyDescent="0.2">
      <c r="B105" s="12"/>
      <c r="C105" s="13"/>
      <c r="D105" s="10"/>
      <c r="E105" s="10"/>
      <c r="F105" s="12"/>
      <c r="G105" s="11"/>
      <c r="H105" s="9"/>
      <c r="J105" s="27"/>
      <c r="K105" s="27"/>
      <c r="M105" s="27"/>
    </row>
    <row r="106" spans="2:13" s="26" customFormat="1" x14ac:dyDescent="0.2">
      <c r="B106" s="12"/>
      <c r="C106" s="13"/>
      <c r="D106" s="10"/>
      <c r="E106" s="10"/>
      <c r="F106" s="12"/>
      <c r="G106" s="11"/>
      <c r="H106" s="9"/>
      <c r="J106" s="27"/>
      <c r="K106" s="27"/>
      <c r="M106" s="27"/>
    </row>
    <row r="107" spans="2:13" s="26" customFormat="1" x14ac:dyDescent="0.2">
      <c r="B107" s="12"/>
      <c r="C107" s="13"/>
      <c r="D107" s="10"/>
      <c r="E107" s="10"/>
      <c r="F107" s="12"/>
      <c r="G107" s="11"/>
      <c r="H107" s="9"/>
      <c r="J107" s="27"/>
      <c r="K107" s="27"/>
      <c r="M107" s="27"/>
    </row>
    <row r="108" spans="2:13" s="26" customFormat="1" x14ac:dyDescent="0.2">
      <c r="B108" s="12"/>
      <c r="C108" s="13"/>
      <c r="D108" s="10"/>
      <c r="E108" s="10"/>
      <c r="F108" s="12"/>
      <c r="G108" s="11"/>
      <c r="H108" s="9"/>
      <c r="J108" s="27"/>
      <c r="K108" s="27"/>
      <c r="M108" s="27"/>
    </row>
    <row r="109" spans="2:13" s="26" customFormat="1" x14ac:dyDescent="0.2">
      <c r="B109" s="12"/>
      <c r="C109" s="13"/>
      <c r="D109" s="10"/>
      <c r="E109" s="10"/>
      <c r="F109" s="12"/>
      <c r="G109" s="11"/>
      <c r="H109" s="9"/>
      <c r="J109" s="27"/>
      <c r="K109" s="27"/>
      <c r="M109" s="27"/>
    </row>
    <row r="110" spans="2:13" s="26" customFormat="1" x14ac:dyDescent="0.2">
      <c r="B110" s="12"/>
      <c r="C110" s="13"/>
      <c r="D110" s="10"/>
      <c r="E110" s="10"/>
      <c r="F110" s="12"/>
      <c r="G110" s="11"/>
      <c r="H110" s="9"/>
      <c r="J110" s="27"/>
      <c r="K110" s="27"/>
      <c r="M110" s="27"/>
    </row>
    <row r="111" spans="2:13" s="26" customFormat="1" x14ac:dyDescent="0.2">
      <c r="B111" s="12"/>
      <c r="C111" s="13"/>
      <c r="D111" s="10"/>
      <c r="E111" s="10"/>
      <c r="F111" s="12"/>
      <c r="G111" s="11"/>
      <c r="H111" s="9"/>
      <c r="J111" s="27"/>
      <c r="K111" s="27"/>
      <c r="M111" s="27"/>
    </row>
    <row r="112" spans="2:13" s="26" customFormat="1" x14ac:dyDescent="0.2">
      <c r="B112" s="12"/>
      <c r="C112" s="13"/>
      <c r="D112" s="10"/>
      <c r="E112" s="10"/>
      <c r="F112" s="12"/>
      <c r="G112" s="11"/>
      <c r="H112" s="9"/>
      <c r="J112" s="27"/>
      <c r="K112" s="27"/>
      <c r="M112" s="27"/>
    </row>
    <row r="113" spans="2:13" s="26" customFormat="1" x14ac:dyDescent="0.2">
      <c r="B113" s="12"/>
      <c r="C113" s="13"/>
      <c r="D113" s="10"/>
      <c r="E113" s="10"/>
      <c r="F113" s="12"/>
      <c r="G113" s="11"/>
      <c r="H113" s="9"/>
      <c r="J113" s="27"/>
      <c r="K113" s="27"/>
      <c r="M113" s="27"/>
    </row>
    <row r="114" spans="2:13" s="26" customFormat="1" x14ac:dyDescent="0.2">
      <c r="B114" s="12"/>
      <c r="C114" s="13"/>
      <c r="D114" s="10"/>
      <c r="E114" s="10"/>
      <c r="F114" s="12"/>
      <c r="G114" s="11"/>
      <c r="H114" s="9"/>
      <c r="J114" s="27"/>
      <c r="K114" s="27"/>
      <c r="M114" s="27"/>
    </row>
    <row r="115" spans="2:13" s="26" customFormat="1" x14ac:dyDescent="0.2">
      <c r="B115" s="12"/>
      <c r="C115" s="13"/>
      <c r="D115" s="10"/>
      <c r="E115" s="10"/>
      <c r="F115" s="12"/>
      <c r="G115" s="11"/>
      <c r="H115" s="9"/>
      <c r="J115" s="27"/>
      <c r="K115" s="27"/>
      <c r="M115" s="27"/>
    </row>
    <row r="116" spans="2:13" s="26" customFormat="1" x14ac:dyDescent="0.2">
      <c r="B116" s="12"/>
      <c r="C116" s="13"/>
      <c r="D116" s="10"/>
      <c r="E116" s="10"/>
      <c r="F116" s="12"/>
      <c r="G116" s="11"/>
      <c r="H116" s="9"/>
      <c r="J116" s="27"/>
      <c r="K116" s="27"/>
      <c r="M116" s="27"/>
    </row>
    <row r="117" spans="2:13" s="26" customFormat="1" x14ac:dyDescent="0.2">
      <c r="B117" s="12"/>
      <c r="C117" s="13"/>
      <c r="D117" s="10"/>
      <c r="E117" s="10"/>
      <c r="F117" s="12"/>
      <c r="G117" s="11"/>
      <c r="H117" s="9"/>
      <c r="J117" s="27"/>
      <c r="K117" s="27"/>
      <c r="M117" s="27"/>
    </row>
    <row r="118" spans="2:13" s="26" customFormat="1" x14ac:dyDescent="0.2">
      <c r="B118" s="12"/>
      <c r="C118" s="13"/>
      <c r="D118" s="10"/>
      <c r="E118" s="10"/>
      <c r="F118" s="12"/>
      <c r="G118" s="11"/>
      <c r="H118" s="9"/>
      <c r="J118" s="27"/>
      <c r="K118" s="27"/>
      <c r="M118" s="27"/>
    </row>
    <row r="119" spans="2:13" s="26" customFormat="1" x14ac:dyDescent="0.2">
      <c r="B119" s="12"/>
      <c r="C119" s="13"/>
      <c r="D119" s="10"/>
      <c r="E119" s="10"/>
      <c r="F119" s="12"/>
      <c r="G119" s="11"/>
      <c r="H119" s="9"/>
      <c r="J119" s="27"/>
      <c r="K119" s="27"/>
      <c r="M119" s="27"/>
    </row>
    <row r="120" spans="2:13" s="26" customFormat="1" x14ac:dyDescent="0.2">
      <c r="B120" s="12"/>
      <c r="C120" s="13"/>
      <c r="D120" s="10"/>
      <c r="E120" s="10"/>
      <c r="F120" s="12"/>
      <c r="G120" s="11"/>
      <c r="H120" s="9"/>
      <c r="J120" s="27"/>
      <c r="K120" s="27"/>
      <c r="M120" s="27"/>
    </row>
    <row r="121" spans="2:13" s="26" customFormat="1" x14ac:dyDescent="0.2">
      <c r="B121" s="12"/>
      <c r="C121" s="13"/>
      <c r="D121" s="10"/>
      <c r="E121" s="10"/>
      <c r="F121" s="12"/>
      <c r="G121" s="11"/>
      <c r="H121" s="9"/>
      <c r="J121" s="27"/>
      <c r="K121" s="27"/>
      <c r="M121" s="27"/>
    </row>
    <row r="122" spans="2:13" s="26" customFormat="1" x14ac:dyDescent="0.2">
      <c r="B122" s="12"/>
      <c r="C122" s="13"/>
      <c r="D122" s="10"/>
      <c r="E122" s="10"/>
      <c r="F122" s="12"/>
      <c r="G122" s="11"/>
      <c r="H122" s="9"/>
      <c r="J122" s="27"/>
      <c r="K122" s="27"/>
      <c r="M122" s="27"/>
    </row>
    <row r="123" spans="2:13" s="26" customFormat="1" x14ac:dyDescent="0.2">
      <c r="B123" s="12"/>
      <c r="C123" s="13"/>
      <c r="D123" s="10"/>
      <c r="E123" s="10"/>
      <c r="F123" s="12"/>
      <c r="G123" s="11"/>
      <c r="H123" s="9"/>
      <c r="J123" s="27"/>
      <c r="K123" s="27"/>
      <c r="M123" s="27"/>
    </row>
    <row r="124" spans="2:13" s="26" customFormat="1" x14ac:dyDescent="0.2">
      <c r="B124" s="12"/>
      <c r="C124" s="13"/>
      <c r="D124" s="10"/>
      <c r="E124" s="10"/>
      <c r="F124" s="12"/>
      <c r="G124" s="11"/>
      <c r="H124" s="9"/>
      <c r="J124" s="27"/>
      <c r="K124" s="27"/>
      <c r="M124" s="27"/>
    </row>
    <row r="125" spans="2:13" s="26" customFormat="1" x14ac:dyDescent="0.2">
      <c r="B125" s="12"/>
      <c r="C125" s="13"/>
      <c r="D125" s="10"/>
      <c r="E125" s="10"/>
      <c r="F125" s="12"/>
      <c r="G125" s="11"/>
      <c r="H125" s="9"/>
      <c r="J125" s="27"/>
      <c r="K125" s="27"/>
      <c r="M125" s="27"/>
    </row>
    <row r="126" spans="2:13" s="26" customFormat="1" x14ac:dyDescent="0.2">
      <c r="B126" s="12"/>
      <c r="C126" s="13"/>
      <c r="D126" s="10"/>
      <c r="E126" s="10"/>
      <c r="F126" s="12"/>
      <c r="G126" s="11"/>
      <c r="H126" s="9"/>
      <c r="J126" s="27"/>
      <c r="K126" s="27"/>
      <c r="M126" s="27"/>
    </row>
    <row r="127" spans="2:13" s="26" customFormat="1" x14ac:dyDescent="0.2">
      <c r="B127" s="12"/>
      <c r="C127" s="13"/>
      <c r="D127" s="10"/>
      <c r="E127" s="10"/>
      <c r="F127" s="12"/>
      <c r="G127" s="11"/>
      <c r="H127" s="9"/>
      <c r="J127" s="27"/>
      <c r="K127" s="27"/>
      <c r="M127" s="27"/>
    </row>
    <row r="128" spans="2:13" s="26" customFormat="1" x14ac:dyDescent="0.2">
      <c r="B128" s="12"/>
      <c r="C128" s="13"/>
      <c r="D128" s="10"/>
      <c r="E128" s="10"/>
      <c r="F128" s="12"/>
      <c r="G128" s="11"/>
      <c r="H128" s="9"/>
      <c r="J128" s="27"/>
      <c r="K128" s="27"/>
      <c r="M128" s="27"/>
    </row>
    <row r="129" spans="2:13" s="26" customFormat="1" x14ac:dyDescent="0.2">
      <c r="B129" s="12"/>
      <c r="C129" s="13"/>
      <c r="D129" s="10"/>
      <c r="E129" s="10"/>
      <c r="F129" s="12"/>
      <c r="G129" s="11"/>
      <c r="H129" s="9"/>
      <c r="J129" s="27"/>
      <c r="K129" s="27"/>
      <c r="M129" s="27"/>
    </row>
    <row r="130" spans="2:13" s="26" customFormat="1" x14ac:dyDescent="0.2">
      <c r="B130" s="12"/>
      <c r="C130" s="13"/>
      <c r="D130" s="10"/>
      <c r="E130" s="10"/>
      <c r="F130" s="12"/>
      <c r="G130" s="11"/>
      <c r="H130" s="9"/>
      <c r="J130" s="27"/>
      <c r="K130" s="27"/>
      <c r="M130" s="27"/>
    </row>
    <row r="131" spans="2:13" s="26" customFormat="1" x14ac:dyDescent="0.2">
      <c r="B131" s="12"/>
      <c r="C131" s="13"/>
      <c r="D131" s="10"/>
      <c r="E131" s="10"/>
      <c r="F131" s="12"/>
      <c r="G131" s="11"/>
      <c r="H131" s="9"/>
      <c r="J131" s="27"/>
      <c r="K131" s="27"/>
      <c r="M131" s="27"/>
    </row>
    <row r="132" spans="2:13" s="26" customFormat="1" x14ac:dyDescent="0.2">
      <c r="B132" s="12"/>
      <c r="C132" s="13"/>
      <c r="D132" s="10"/>
      <c r="E132" s="10"/>
      <c r="F132" s="12"/>
      <c r="G132" s="11"/>
      <c r="H132" s="9"/>
      <c r="J132" s="27"/>
      <c r="K132" s="27"/>
      <c r="M132" s="27"/>
    </row>
    <row r="133" spans="2:13" s="26" customFormat="1" x14ac:dyDescent="0.2">
      <c r="B133" s="12"/>
      <c r="C133" s="13"/>
      <c r="D133" s="10"/>
      <c r="E133" s="10"/>
      <c r="F133" s="12"/>
      <c r="G133" s="11"/>
      <c r="H133" s="9"/>
      <c r="J133" s="27"/>
      <c r="K133" s="27"/>
      <c r="M133" s="27"/>
    </row>
    <row r="134" spans="2:13" s="26" customFormat="1" x14ac:dyDescent="0.2">
      <c r="B134" s="12"/>
      <c r="C134" s="13"/>
      <c r="D134" s="10"/>
      <c r="E134" s="10"/>
      <c r="F134" s="12"/>
      <c r="G134" s="11"/>
      <c r="H134" s="9"/>
      <c r="J134" s="27"/>
      <c r="K134" s="27"/>
      <c r="M134" s="27"/>
    </row>
    <row r="135" spans="2:13" s="26" customFormat="1" x14ac:dyDescent="0.2">
      <c r="B135" s="12"/>
      <c r="C135" s="13"/>
      <c r="D135" s="10"/>
      <c r="E135" s="10"/>
      <c r="F135" s="12"/>
      <c r="G135" s="11"/>
      <c r="H135" s="9"/>
      <c r="J135" s="27"/>
      <c r="K135" s="27"/>
      <c r="M135" s="27"/>
    </row>
    <row r="136" spans="2:13" s="26" customFormat="1" x14ac:dyDescent="0.2">
      <c r="B136" s="12"/>
      <c r="C136" s="13"/>
      <c r="D136" s="10"/>
      <c r="E136" s="10"/>
      <c r="F136" s="12"/>
      <c r="G136" s="11"/>
      <c r="H136" s="9"/>
      <c r="J136" s="27"/>
      <c r="K136" s="27"/>
      <c r="M136" s="27"/>
    </row>
    <row r="137" spans="2:13" s="26" customFormat="1" x14ac:dyDescent="0.2">
      <c r="B137" s="12"/>
      <c r="C137" s="13"/>
      <c r="D137" s="10"/>
      <c r="E137" s="10"/>
      <c r="F137" s="12"/>
      <c r="G137" s="11"/>
      <c r="H137" s="9"/>
      <c r="J137" s="27"/>
      <c r="K137" s="27"/>
      <c r="M137" s="27"/>
    </row>
    <row r="138" spans="2:13" s="26" customFormat="1" x14ac:dyDescent="0.2">
      <c r="B138" s="12"/>
      <c r="C138" s="13"/>
      <c r="D138" s="10"/>
      <c r="E138" s="10"/>
      <c r="F138" s="12"/>
      <c r="G138" s="11"/>
      <c r="H138" s="9"/>
      <c r="J138" s="27"/>
      <c r="K138" s="27"/>
      <c r="M138" s="27"/>
    </row>
    <row r="139" spans="2:13" s="26" customFormat="1" x14ac:dyDescent="0.2">
      <c r="B139" s="12"/>
      <c r="C139" s="13"/>
      <c r="D139" s="10"/>
      <c r="E139" s="10"/>
      <c r="F139" s="12"/>
      <c r="G139" s="11"/>
      <c r="H139" s="9"/>
      <c r="J139" s="27"/>
      <c r="K139" s="27"/>
      <c r="M139" s="27"/>
    </row>
    <row r="140" spans="2:13" s="26" customFormat="1" x14ac:dyDescent="0.2">
      <c r="B140" s="12"/>
      <c r="C140" s="13"/>
      <c r="D140" s="10"/>
      <c r="E140" s="10"/>
      <c r="F140" s="12"/>
      <c r="G140" s="11"/>
      <c r="H140" s="9"/>
      <c r="J140" s="27"/>
      <c r="K140" s="27"/>
      <c r="M140" s="27"/>
    </row>
    <row r="141" spans="2:13" s="26" customFormat="1" x14ac:dyDescent="0.2">
      <c r="B141" s="12"/>
      <c r="C141" s="13"/>
      <c r="D141" s="10"/>
      <c r="E141" s="10"/>
      <c r="F141" s="12"/>
      <c r="G141" s="11"/>
      <c r="H141" s="9"/>
      <c r="J141" s="27"/>
      <c r="K141" s="27"/>
      <c r="M141" s="27"/>
    </row>
    <row r="142" spans="2:13" s="26" customFormat="1" x14ac:dyDescent="0.2">
      <c r="B142" s="12"/>
      <c r="C142" s="13"/>
      <c r="D142" s="10"/>
      <c r="E142" s="10"/>
      <c r="F142" s="12"/>
      <c r="G142" s="11"/>
      <c r="H142" s="9"/>
      <c r="J142" s="27"/>
      <c r="K142" s="27"/>
      <c r="M142" s="27"/>
    </row>
    <row r="143" spans="2:13" s="26" customFormat="1" x14ac:dyDescent="0.2">
      <c r="B143" s="12"/>
      <c r="C143" s="13"/>
      <c r="D143" s="10"/>
      <c r="E143" s="10"/>
      <c r="F143" s="12"/>
      <c r="G143" s="11"/>
      <c r="H143" s="9"/>
      <c r="J143" s="27"/>
      <c r="K143" s="27"/>
      <c r="M143" s="27"/>
    </row>
    <row r="144" spans="2:13" s="26" customFormat="1" x14ac:dyDescent="0.2">
      <c r="B144" s="12"/>
      <c r="C144" s="13"/>
      <c r="D144" s="10"/>
      <c r="E144" s="10"/>
      <c r="F144" s="12"/>
      <c r="G144" s="11"/>
      <c r="H144" s="9"/>
      <c r="J144" s="27"/>
      <c r="K144" s="27"/>
      <c r="M144" s="27"/>
    </row>
    <row r="145" spans="2:13" s="26" customFormat="1" x14ac:dyDescent="0.2">
      <c r="B145" s="12"/>
      <c r="C145" s="13"/>
      <c r="D145" s="10"/>
      <c r="E145" s="10"/>
      <c r="F145" s="12"/>
      <c r="G145" s="11"/>
      <c r="H145" s="9"/>
      <c r="J145" s="27"/>
      <c r="K145" s="27"/>
      <c r="M145" s="27"/>
    </row>
    <row r="146" spans="2:13" s="26" customFormat="1" x14ac:dyDescent="0.2">
      <c r="B146" s="12"/>
      <c r="C146" s="13"/>
      <c r="D146" s="10"/>
      <c r="E146" s="10"/>
      <c r="F146" s="12"/>
      <c r="G146" s="11"/>
      <c r="H146" s="9"/>
      <c r="J146" s="27"/>
      <c r="K146" s="27"/>
      <c r="M146" s="27"/>
    </row>
    <row r="147" spans="2:13" s="26" customFormat="1" x14ac:dyDescent="0.2">
      <c r="B147" s="12"/>
      <c r="C147" s="13"/>
      <c r="D147" s="10"/>
      <c r="E147" s="10"/>
      <c r="F147" s="12"/>
      <c r="G147" s="11"/>
      <c r="H147" s="9"/>
      <c r="J147" s="27"/>
      <c r="K147" s="27"/>
      <c r="M147" s="27"/>
    </row>
    <row r="148" spans="2:13" s="26" customFormat="1" x14ac:dyDescent="0.2">
      <c r="B148" s="12"/>
      <c r="C148" s="13"/>
      <c r="D148" s="10"/>
      <c r="E148" s="10"/>
      <c r="F148" s="12"/>
      <c r="G148" s="11"/>
      <c r="H148" s="9"/>
      <c r="J148" s="27"/>
      <c r="K148" s="27"/>
      <c r="M148" s="27"/>
    </row>
    <row r="149" spans="2:13" s="26" customFormat="1" x14ac:dyDescent="0.2">
      <c r="B149" s="12"/>
      <c r="C149" s="13"/>
      <c r="D149" s="10"/>
      <c r="E149" s="10"/>
      <c r="F149" s="12"/>
      <c r="G149" s="11"/>
      <c r="H149" s="9"/>
      <c r="J149" s="27"/>
      <c r="K149" s="27"/>
      <c r="M149" s="27"/>
    </row>
    <row r="150" spans="2:13" s="26" customFormat="1" x14ac:dyDescent="0.2">
      <c r="B150" s="12"/>
      <c r="C150" s="13"/>
      <c r="D150" s="10"/>
      <c r="E150" s="10"/>
      <c r="F150" s="12"/>
      <c r="G150" s="11"/>
      <c r="H150" s="9"/>
      <c r="J150" s="27"/>
      <c r="K150" s="27"/>
      <c r="M150" s="27"/>
    </row>
    <row r="151" spans="2:13" s="26" customFormat="1" x14ac:dyDescent="0.2">
      <c r="B151" s="12"/>
      <c r="C151" s="13"/>
      <c r="D151" s="10"/>
      <c r="E151" s="10"/>
      <c r="F151" s="12"/>
      <c r="G151" s="11"/>
      <c r="H151" s="9"/>
      <c r="J151" s="27"/>
      <c r="K151" s="27"/>
      <c r="M151" s="27"/>
    </row>
    <row r="152" spans="2:13" s="26" customFormat="1" x14ac:dyDescent="0.2">
      <c r="B152" s="12"/>
      <c r="C152" s="13"/>
      <c r="D152" s="10"/>
      <c r="E152" s="10"/>
      <c r="F152" s="12"/>
      <c r="G152" s="11"/>
      <c r="H152" s="9"/>
      <c r="J152" s="27"/>
      <c r="K152" s="27"/>
      <c r="M152" s="27"/>
    </row>
    <row r="153" spans="2:13" s="26" customFormat="1" x14ac:dyDescent="0.2">
      <c r="B153" s="12"/>
      <c r="C153" s="13"/>
      <c r="D153" s="10"/>
      <c r="E153" s="10"/>
      <c r="F153" s="12"/>
      <c r="G153" s="11"/>
      <c r="H153" s="9"/>
      <c r="J153" s="27"/>
      <c r="K153" s="27"/>
      <c r="M153" s="27"/>
    </row>
    <row r="154" spans="2:13" s="26" customFormat="1" x14ac:dyDescent="0.2">
      <c r="B154" s="12"/>
      <c r="C154" s="13"/>
      <c r="D154" s="10"/>
      <c r="E154" s="10"/>
      <c r="F154" s="12"/>
      <c r="G154" s="11"/>
      <c r="H154" s="9"/>
      <c r="J154" s="27"/>
      <c r="K154" s="27"/>
      <c r="M154" s="27"/>
    </row>
    <row r="155" spans="2:13" s="26" customFormat="1" x14ac:dyDescent="0.2">
      <c r="B155" s="12"/>
      <c r="C155" s="13"/>
      <c r="D155" s="10"/>
      <c r="E155" s="10"/>
      <c r="F155" s="12"/>
      <c r="G155" s="11"/>
      <c r="H155" s="9"/>
      <c r="J155" s="27"/>
      <c r="K155" s="27"/>
      <c r="M155" s="27"/>
    </row>
  </sheetData>
  <mergeCells count="7">
    <mergeCell ref="B8:G8"/>
    <mergeCell ref="B9:G9"/>
    <mergeCell ref="B5:G5"/>
    <mergeCell ref="B7:G7"/>
    <mergeCell ref="B1:G1"/>
    <mergeCell ref="B2:G2"/>
    <mergeCell ref="B4:G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31" sqref="C31"/>
    </sheetView>
  </sheetViews>
  <sheetFormatPr baseColWidth="10" defaultColWidth="11.42578125" defaultRowHeight="15" x14ac:dyDescent="0.25"/>
  <cols>
    <col min="2" max="2" width="57.140625" customWidth="1"/>
    <col min="3" max="3" width="20" customWidth="1"/>
  </cols>
  <sheetData>
    <row r="1" spans="1:3" x14ac:dyDescent="0.25">
      <c r="B1" t="s">
        <v>2</v>
      </c>
    </row>
    <row r="3" spans="1:3" x14ac:dyDescent="0.25">
      <c r="A3" s="64" t="s">
        <v>3</v>
      </c>
      <c r="B3" s="64" t="s">
        <v>4</v>
      </c>
      <c r="C3" s="64" t="s">
        <v>5</v>
      </c>
    </row>
    <row r="4" spans="1:3" x14ac:dyDescent="0.25">
      <c r="A4" s="65">
        <v>1</v>
      </c>
      <c r="B4" s="66" t="s">
        <v>6</v>
      </c>
      <c r="C4" s="67">
        <f>'ST1'!G176</f>
        <v>0</v>
      </c>
    </row>
    <row r="5" spans="1:3" x14ac:dyDescent="0.25">
      <c r="A5" s="65">
        <v>2</v>
      </c>
      <c r="B5" s="66" t="s">
        <v>7</v>
      </c>
      <c r="C5" s="67">
        <f>'ST2'!G54</f>
        <v>0</v>
      </c>
    </row>
    <row r="6" spans="1:3" x14ac:dyDescent="0.25">
      <c r="A6" s="65">
        <v>3</v>
      </c>
      <c r="B6" s="66" t="s">
        <v>8</v>
      </c>
      <c r="C6" s="67">
        <f>'ST3'!G225</f>
        <v>0</v>
      </c>
    </row>
    <row r="7" spans="1:3" x14ac:dyDescent="0.25">
      <c r="A7" s="65">
        <v>4</v>
      </c>
      <c r="B7" s="66" t="s">
        <v>9</v>
      </c>
      <c r="C7" s="67">
        <f>'ST4'!H136</f>
        <v>0</v>
      </c>
    </row>
    <row r="8" spans="1:3" x14ac:dyDescent="0.25">
      <c r="A8" s="65">
        <v>5</v>
      </c>
      <c r="B8" s="66" t="s">
        <v>10</v>
      </c>
      <c r="C8" s="67">
        <f>'ST5'!G10</f>
        <v>0</v>
      </c>
    </row>
    <row r="9" spans="1:3" x14ac:dyDescent="0.25">
      <c r="A9" s="68"/>
      <c r="B9" s="69" t="s">
        <v>11</v>
      </c>
      <c r="C9" s="70">
        <f>SUM(C4:C8)</f>
        <v>0</v>
      </c>
    </row>
    <row r="10" spans="1:3" x14ac:dyDescent="0.25">
      <c r="A10" s="68"/>
      <c r="B10" s="69" t="s">
        <v>12</v>
      </c>
      <c r="C10" s="71">
        <v>0.2</v>
      </c>
    </row>
    <row r="11" spans="1:3" x14ac:dyDescent="0.25">
      <c r="A11" s="68"/>
      <c r="B11" s="69" t="s">
        <v>13</v>
      </c>
      <c r="C11" s="72">
        <f>(1+C10)*C9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topLeftCell="A146" zoomScaleNormal="100" workbookViewId="0">
      <selection activeCell="M165" sqref="M165"/>
    </sheetView>
  </sheetViews>
  <sheetFormatPr baseColWidth="10" defaultColWidth="11.42578125" defaultRowHeight="15" x14ac:dyDescent="0.25"/>
  <cols>
    <col min="1" max="1" width="8.28515625" customWidth="1"/>
    <col min="2" max="2" width="6.140625" customWidth="1"/>
    <col min="3" max="3" width="65.28515625" customWidth="1"/>
    <col min="4" max="4" width="4.140625" customWidth="1"/>
    <col min="5" max="5" width="10" style="129" bestFit="1" customWidth="1"/>
    <col min="6" max="6" width="12.85546875" style="160" bestFit="1" customWidth="1"/>
    <col min="7" max="7" width="12.85546875" bestFit="1" customWidth="1"/>
  </cols>
  <sheetData>
    <row r="1" spans="1:8" x14ac:dyDescent="0.25">
      <c r="A1" s="28"/>
      <c r="B1" s="28"/>
      <c r="C1" s="28"/>
      <c r="D1" s="28"/>
      <c r="E1" s="113"/>
      <c r="F1" s="148"/>
      <c r="G1" s="28"/>
    </row>
    <row r="2" spans="1:8" x14ac:dyDescent="0.25">
      <c r="A2" s="1" t="s">
        <v>14</v>
      </c>
      <c r="B2" s="1" t="s">
        <v>15</v>
      </c>
      <c r="C2" s="1" t="s">
        <v>4</v>
      </c>
      <c r="D2" s="2" t="s">
        <v>16</v>
      </c>
      <c r="E2" s="114" t="s">
        <v>17</v>
      </c>
      <c r="F2" s="149" t="s">
        <v>18</v>
      </c>
      <c r="G2" s="3" t="s">
        <v>5</v>
      </c>
    </row>
    <row r="3" spans="1:8" x14ac:dyDescent="0.25">
      <c r="A3" s="29" t="s">
        <v>19</v>
      </c>
      <c r="B3" s="30"/>
      <c r="C3" s="31" t="s">
        <v>6</v>
      </c>
      <c r="D3" s="32"/>
      <c r="E3" s="115"/>
      <c r="F3" s="150"/>
      <c r="G3" s="32"/>
    </row>
    <row r="4" spans="1:8" x14ac:dyDescent="0.25">
      <c r="A4" s="29" t="s">
        <v>20</v>
      </c>
      <c r="B4" s="30"/>
      <c r="C4" s="33" t="s">
        <v>21</v>
      </c>
      <c r="D4" s="34"/>
      <c r="E4" s="116"/>
      <c r="F4" s="151"/>
      <c r="G4" s="35"/>
    </row>
    <row r="5" spans="1:8" x14ac:dyDescent="0.25">
      <c r="A5" s="30" t="s">
        <v>22</v>
      </c>
      <c r="B5" s="30"/>
      <c r="C5" s="36" t="s">
        <v>23</v>
      </c>
      <c r="D5" s="37"/>
      <c r="E5" s="117"/>
      <c r="F5" s="152"/>
      <c r="G5" s="37"/>
    </row>
    <row r="6" spans="1:8" ht="22.5" x14ac:dyDescent="0.25">
      <c r="A6" s="30"/>
      <c r="B6" s="30">
        <v>1001</v>
      </c>
      <c r="C6" s="30" t="s">
        <v>24</v>
      </c>
      <c r="D6" s="42" t="s">
        <v>25</v>
      </c>
      <c r="E6" s="118"/>
      <c r="F6" s="153">
        <v>180</v>
      </c>
      <c r="G6" s="39">
        <f>F6*E6</f>
        <v>0</v>
      </c>
    </row>
    <row r="7" spans="1:8" ht="22.5" x14ac:dyDescent="0.25">
      <c r="A7" s="30"/>
      <c r="B7" s="30">
        <v>1002</v>
      </c>
      <c r="C7" s="30" t="s">
        <v>26</v>
      </c>
      <c r="D7" s="42" t="s">
        <v>25</v>
      </c>
      <c r="E7" s="118"/>
      <c r="F7" s="153">
        <v>180</v>
      </c>
      <c r="G7" s="39">
        <f t="shared" ref="G7:G69" si="0">F7*E7</f>
        <v>0</v>
      </c>
    </row>
    <row r="8" spans="1:8" x14ac:dyDescent="0.25">
      <c r="A8" s="30" t="s">
        <v>27</v>
      </c>
      <c r="B8" s="30"/>
      <c r="C8" s="36" t="s">
        <v>28</v>
      </c>
      <c r="D8" s="37"/>
      <c r="E8" s="117"/>
      <c r="F8" s="152"/>
      <c r="G8" s="85"/>
    </row>
    <row r="9" spans="1:8" ht="22.5" x14ac:dyDescent="0.25">
      <c r="A9" s="30"/>
      <c r="B9" s="30">
        <v>1003</v>
      </c>
      <c r="C9" s="30" t="s">
        <v>29</v>
      </c>
      <c r="D9" s="42" t="s">
        <v>25</v>
      </c>
      <c r="E9" s="118"/>
      <c r="F9" s="153"/>
      <c r="G9" s="39">
        <f t="shared" si="0"/>
        <v>0</v>
      </c>
    </row>
    <row r="10" spans="1:8" ht="22.5" x14ac:dyDescent="0.25">
      <c r="A10" s="30" t="s">
        <v>30</v>
      </c>
      <c r="B10" s="30"/>
      <c r="C10" s="36" t="s">
        <v>31</v>
      </c>
      <c r="D10" s="37"/>
      <c r="E10" s="117"/>
      <c r="F10" s="152"/>
      <c r="G10" s="85"/>
    </row>
    <row r="11" spans="1:8" ht="22.5" x14ac:dyDescent="0.25">
      <c r="A11" s="30"/>
      <c r="B11" s="30">
        <v>1004</v>
      </c>
      <c r="C11" s="30" t="s">
        <v>32</v>
      </c>
      <c r="D11" s="42" t="s">
        <v>25</v>
      </c>
      <c r="E11" s="118"/>
      <c r="F11" s="153">
        <f>250*0.3</f>
        <v>75</v>
      </c>
      <c r="G11" s="39">
        <f t="shared" si="0"/>
        <v>0</v>
      </c>
    </row>
    <row r="12" spans="1:8" x14ac:dyDescent="0.25">
      <c r="A12" s="30" t="s">
        <v>33</v>
      </c>
      <c r="B12" s="30"/>
      <c r="C12" s="36" t="s">
        <v>34</v>
      </c>
      <c r="D12" s="37"/>
      <c r="E12" s="117"/>
      <c r="F12" s="152"/>
      <c r="G12" s="85"/>
    </row>
    <row r="13" spans="1:8" ht="22.5" x14ac:dyDescent="0.25">
      <c r="A13" s="30"/>
      <c r="B13" s="30">
        <v>1005</v>
      </c>
      <c r="C13" s="30" t="s">
        <v>35</v>
      </c>
      <c r="D13" s="42" t="s">
        <v>25</v>
      </c>
      <c r="E13" s="118"/>
      <c r="F13" s="153">
        <v>100</v>
      </c>
      <c r="G13" s="39">
        <f t="shared" si="0"/>
        <v>0</v>
      </c>
    </row>
    <row r="14" spans="1:8" x14ac:dyDescent="0.25">
      <c r="A14" s="30" t="s">
        <v>36</v>
      </c>
      <c r="B14" s="30"/>
      <c r="C14" s="36" t="s">
        <v>37</v>
      </c>
      <c r="D14" s="37"/>
      <c r="E14" s="117"/>
      <c r="F14" s="152"/>
      <c r="G14" s="85"/>
    </row>
    <row r="15" spans="1:8" ht="22.5" x14ac:dyDescent="0.25">
      <c r="A15" s="30"/>
      <c r="B15" s="30">
        <v>1006</v>
      </c>
      <c r="C15" s="30" t="s">
        <v>38</v>
      </c>
      <c r="D15" s="38" t="s">
        <v>39</v>
      </c>
      <c r="E15" s="118"/>
      <c r="F15" s="153">
        <v>500</v>
      </c>
      <c r="G15" s="39">
        <f t="shared" si="0"/>
        <v>0</v>
      </c>
      <c r="H15" s="4"/>
    </row>
    <row r="16" spans="1:8" x14ac:dyDescent="0.25">
      <c r="A16" s="30"/>
      <c r="B16" s="30">
        <v>1007</v>
      </c>
      <c r="C16" s="30" t="s">
        <v>40</v>
      </c>
      <c r="D16" s="38" t="s">
        <v>39</v>
      </c>
      <c r="E16" s="118"/>
      <c r="F16" s="153">
        <v>500</v>
      </c>
      <c r="G16" s="39">
        <f t="shared" si="0"/>
        <v>0</v>
      </c>
    </row>
    <row r="17" spans="1:7" x14ac:dyDescent="0.25">
      <c r="A17" s="30"/>
      <c r="B17" s="30">
        <v>1008</v>
      </c>
      <c r="C17" s="30" t="s">
        <v>41</v>
      </c>
      <c r="D17" s="38" t="s">
        <v>39</v>
      </c>
      <c r="E17" s="118"/>
      <c r="F17" s="153">
        <v>500</v>
      </c>
      <c r="G17" s="39">
        <f t="shared" si="0"/>
        <v>0</v>
      </c>
    </row>
    <row r="18" spans="1:7" x14ac:dyDescent="0.25">
      <c r="A18" s="30" t="s">
        <v>42</v>
      </c>
      <c r="B18" s="30"/>
      <c r="C18" s="36" t="s">
        <v>43</v>
      </c>
      <c r="D18" s="37"/>
      <c r="E18" s="117"/>
      <c r="F18" s="152"/>
      <c r="G18" s="85"/>
    </row>
    <row r="19" spans="1:7" x14ac:dyDescent="0.25">
      <c r="A19" s="30"/>
      <c r="B19" s="30">
        <v>1009</v>
      </c>
      <c r="C19" s="30" t="s">
        <v>44</v>
      </c>
      <c r="D19" s="38" t="s">
        <v>39</v>
      </c>
      <c r="E19" s="118"/>
      <c r="F19" s="153"/>
      <c r="G19" s="39">
        <f t="shared" si="0"/>
        <v>0</v>
      </c>
    </row>
    <row r="20" spans="1:7" x14ac:dyDescent="0.25">
      <c r="A20" s="30"/>
      <c r="B20" s="30">
        <v>1010</v>
      </c>
      <c r="C20" s="30" t="s">
        <v>45</v>
      </c>
      <c r="D20" s="38" t="s">
        <v>39</v>
      </c>
      <c r="E20" s="118"/>
      <c r="F20" s="153">
        <v>850</v>
      </c>
      <c r="G20" s="39">
        <f t="shared" si="0"/>
        <v>0</v>
      </c>
    </row>
    <row r="21" spans="1:7" x14ac:dyDescent="0.25">
      <c r="A21" s="30"/>
      <c r="B21" s="30">
        <v>1011</v>
      </c>
      <c r="C21" s="30" t="s">
        <v>46</v>
      </c>
      <c r="D21" s="38" t="s">
        <v>39</v>
      </c>
      <c r="E21" s="118"/>
      <c r="F21" s="153"/>
      <c r="G21" s="39">
        <f t="shared" si="0"/>
        <v>0</v>
      </c>
    </row>
    <row r="22" spans="1:7" x14ac:dyDescent="0.25">
      <c r="A22" s="30" t="s">
        <v>47</v>
      </c>
      <c r="B22" s="30"/>
      <c r="C22" s="36" t="s">
        <v>48</v>
      </c>
      <c r="D22" s="36"/>
      <c r="E22" s="119"/>
      <c r="F22" s="154"/>
      <c r="G22" s="85"/>
    </row>
    <row r="23" spans="1:7" x14ac:dyDescent="0.25">
      <c r="A23" s="30" t="s">
        <v>49</v>
      </c>
      <c r="B23" s="30"/>
      <c r="C23" s="40" t="s">
        <v>50</v>
      </c>
      <c r="D23" s="40"/>
      <c r="E23" s="120"/>
      <c r="F23" s="155"/>
      <c r="G23" s="86"/>
    </row>
    <row r="24" spans="1:7" x14ac:dyDescent="0.25">
      <c r="A24" s="30"/>
      <c r="B24" s="30">
        <v>1012</v>
      </c>
      <c r="C24" s="30" t="s">
        <v>51</v>
      </c>
      <c r="D24" s="42" t="s">
        <v>25</v>
      </c>
      <c r="E24" s="118"/>
      <c r="F24" s="153"/>
      <c r="G24" s="39">
        <f t="shared" si="0"/>
        <v>0</v>
      </c>
    </row>
    <row r="25" spans="1:7" x14ac:dyDescent="0.25">
      <c r="A25" s="30"/>
      <c r="B25" s="30">
        <v>1013</v>
      </c>
      <c r="C25" s="30" t="s">
        <v>52</v>
      </c>
      <c r="D25" s="42" t="s">
        <v>53</v>
      </c>
      <c r="E25" s="118"/>
      <c r="F25" s="153"/>
      <c r="G25" s="39">
        <f t="shared" si="0"/>
        <v>0</v>
      </c>
    </row>
    <row r="26" spans="1:7" x14ac:dyDescent="0.25">
      <c r="A26" s="30"/>
      <c r="B26" s="30">
        <v>1014</v>
      </c>
      <c r="C26" s="30" t="s">
        <v>54</v>
      </c>
      <c r="D26" s="42" t="s">
        <v>53</v>
      </c>
      <c r="E26" s="118"/>
      <c r="F26" s="153">
        <v>280</v>
      </c>
      <c r="G26" s="39">
        <f t="shared" si="0"/>
        <v>0</v>
      </c>
    </row>
    <row r="27" spans="1:7" x14ac:dyDescent="0.25">
      <c r="A27" s="30" t="s">
        <v>55</v>
      </c>
      <c r="B27" s="30"/>
      <c r="C27" s="40" t="s">
        <v>56</v>
      </c>
      <c r="D27" s="40"/>
      <c r="E27" s="120"/>
      <c r="F27" s="155"/>
      <c r="G27" s="86"/>
    </row>
    <row r="28" spans="1:7" x14ac:dyDescent="0.25">
      <c r="A28" s="30"/>
      <c r="B28" s="30">
        <v>1015</v>
      </c>
      <c r="C28" s="30" t="s">
        <v>57</v>
      </c>
      <c r="D28" s="38" t="s">
        <v>39</v>
      </c>
      <c r="E28" s="118"/>
      <c r="F28" s="153"/>
      <c r="G28" s="39">
        <f t="shared" si="0"/>
        <v>0</v>
      </c>
    </row>
    <row r="29" spans="1:7" x14ac:dyDescent="0.25">
      <c r="A29" s="30"/>
      <c r="B29" s="30">
        <v>1016</v>
      </c>
      <c r="C29" s="30" t="s">
        <v>58</v>
      </c>
      <c r="D29" s="38" t="s">
        <v>39</v>
      </c>
      <c r="E29" s="118"/>
      <c r="F29" s="153">
        <v>850</v>
      </c>
      <c r="G29" s="39">
        <f t="shared" si="0"/>
        <v>0</v>
      </c>
    </row>
    <row r="30" spans="1:7" x14ac:dyDescent="0.25">
      <c r="A30" s="29" t="s">
        <v>59</v>
      </c>
      <c r="B30" s="30"/>
      <c r="C30" s="33" t="s">
        <v>60</v>
      </c>
      <c r="D30" s="34"/>
      <c r="E30" s="116"/>
      <c r="F30" s="151"/>
      <c r="G30" s="84"/>
    </row>
    <row r="31" spans="1:7" x14ac:dyDescent="0.25">
      <c r="A31" s="30"/>
      <c r="B31" s="30">
        <v>1017</v>
      </c>
      <c r="C31" s="30" t="s">
        <v>61</v>
      </c>
      <c r="D31" s="38" t="s">
        <v>39</v>
      </c>
      <c r="E31" s="118"/>
      <c r="F31" s="153"/>
      <c r="G31" s="39">
        <f t="shared" si="0"/>
        <v>0</v>
      </c>
    </row>
    <row r="32" spans="1:7" x14ac:dyDescent="0.25">
      <c r="A32" s="30"/>
      <c r="B32" s="30">
        <v>1018</v>
      </c>
      <c r="C32" s="30" t="s">
        <v>62</v>
      </c>
      <c r="D32" s="38" t="s">
        <v>39</v>
      </c>
      <c r="E32" s="118"/>
      <c r="F32" s="153">
        <v>600</v>
      </c>
      <c r="G32" s="39">
        <f t="shared" si="0"/>
        <v>0</v>
      </c>
    </row>
    <row r="33" spans="1:8" x14ac:dyDescent="0.25">
      <c r="A33" s="30"/>
      <c r="B33" s="30">
        <v>1019</v>
      </c>
      <c r="C33" s="30" t="s">
        <v>63</v>
      </c>
      <c r="D33" s="38" t="s">
        <v>39</v>
      </c>
      <c r="E33" s="118"/>
      <c r="F33" s="153"/>
      <c r="G33" s="39">
        <f t="shared" si="0"/>
        <v>0</v>
      </c>
    </row>
    <row r="34" spans="1:8" x14ac:dyDescent="0.25">
      <c r="A34" s="30"/>
      <c r="B34" s="30">
        <v>1020</v>
      </c>
      <c r="C34" s="30" t="s">
        <v>64</v>
      </c>
      <c r="D34" s="38" t="s">
        <v>39</v>
      </c>
      <c r="E34" s="118"/>
      <c r="F34" s="153">
        <v>600</v>
      </c>
      <c r="G34" s="39">
        <f t="shared" si="0"/>
        <v>0</v>
      </c>
    </row>
    <row r="35" spans="1:8" x14ac:dyDescent="0.25">
      <c r="A35" s="30"/>
      <c r="B35" s="30">
        <v>1021</v>
      </c>
      <c r="C35" s="30" t="s">
        <v>65</v>
      </c>
      <c r="D35" s="38" t="s">
        <v>39</v>
      </c>
      <c r="E35" s="118"/>
      <c r="F35" s="153"/>
      <c r="G35" s="39">
        <f t="shared" si="0"/>
        <v>0</v>
      </c>
    </row>
    <row r="36" spans="1:8" ht="22.5" x14ac:dyDescent="0.25">
      <c r="A36" s="30"/>
      <c r="B36" s="30">
        <v>1022</v>
      </c>
      <c r="C36" s="30" t="s">
        <v>66</v>
      </c>
      <c r="D36" s="38" t="s">
        <v>67</v>
      </c>
      <c r="E36" s="118"/>
      <c r="F36" s="153">
        <v>2</v>
      </c>
      <c r="G36" s="39">
        <f t="shared" si="0"/>
        <v>0</v>
      </c>
    </row>
    <row r="37" spans="1:8" ht="22.5" x14ac:dyDescent="0.25">
      <c r="A37" s="30"/>
      <c r="B37" s="30">
        <v>1023</v>
      </c>
      <c r="C37" s="30" t="s">
        <v>68</v>
      </c>
      <c r="D37" s="38" t="s">
        <v>67</v>
      </c>
      <c r="E37" s="118"/>
      <c r="F37" s="153">
        <v>5</v>
      </c>
      <c r="G37" s="39">
        <f t="shared" si="0"/>
        <v>0</v>
      </c>
      <c r="H37" s="5"/>
    </row>
    <row r="38" spans="1:8" x14ac:dyDescent="0.25">
      <c r="A38" s="29" t="s">
        <v>69</v>
      </c>
      <c r="B38" s="30"/>
      <c r="C38" s="33" t="s">
        <v>70</v>
      </c>
      <c r="D38" s="34"/>
      <c r="E38" s="116"/>
      <c r="F38" s="151"/>
      <c r="G38" s="84"/>
    </row>
    <row r="39" spans="1:8" x14ac:dyDescent="0.25">
      <c r="A39" s="30" t="s">
        <v>71</v>
      </c>
      <c r="B39" s="30"/>
      <c r="C39" s="36" t="s">
        <v>72</v>
      </c>
      <c r="D39" s="37"/>
      <c r="E39" s="117"/>
      <c r="F39" s="152"/>
      <c r="G39" s="85"/>
    </row>
    <row r="40" spans="1:8" x14ac:dyDescent="0.25">
      <c r="A40" s="30"/>
      <c r="B40" s="30">
        <v>1024</v>
      </c>
      <c r="C40" s="30" t="s">
        <v>73</v>
      </c>
      <c r="D40" s="42" t="s">
        <v>25</v>
      </c>
      <c r="E40" s="118"/>
      <c r="F40" s="153">
        <v>40</v>
      </c>
      <c r="G40" s="39">
        <f t="shared" si="0"/>
        <v>0</v>
      </c>
      <c r="H40" s="5"/>
    </row>
    <row r="41" spans="1:8" x14ac:dyDescent="0.25">
      <c r="A41" s="30"/>
      <c r="B41" s="30">
        <v>1025</v>
      </c>
      <c r="C41" s="30" t="s">
        <v>74</v>
      </c>
      <c r="D41" s="38" t="s">
        <v>39</v>
      </c>
      <c r="E41" s="118"/>
      <c r="F41" s="153"/>
      <c r="G41" s="39">
        <f t="shared" si="0"/>
        <v>0</v>
      </c>
      <c r="H41" s="5"/>
    </row>
    <row r="42" spans="1:8" x14ac:dyDescent="0.25">
      <c r="A42" s="41"/>
      <c r="B42" s="41">
        <v>1026</v>
      </c>
      <c r="C42" s="30" t="s">
        <v>75</v>
      </c>
      <c r="D42" s="42" t="s">
        <v>25</v>
      </c>
      <c r="E42" s="118"/>
      <c r="F42" s="153">
        <f>0.2*250</f>
        <v>50</v>
      </c>
      <c r="G42" s="39">
        <f t="shared" si="0"/>
        <v>0</v>
      </c>
      <c r="H42" s="6"/>
    </row>
    <row r="43" spans="1:8" x14ac:dyDescent="0.25">
      <c r="A43" s="30"/>
      <c r="B43" s="30">
        <v>1027</v>
      </c>
      <c r="C43" s="30" t="s">
        <v>76</v>
      </c>
      <c r="D43" s="42" t="s">
        <v>25</v>
      </c>
      <c r="E43" s="118"/>
      <c r="F43" s="153">
        <v>190</v>
      </c>
      <c r="G43" s="39">
        <f t="shared" si="0"/>
        <v>0</v>
      </c>
      <c r="H43" s="7"/>
    </row>
    <row r="44" spans="1:8" x14ac:dyDescent="0.25">
      <c r="A44" s="30"/>
      <c r="B44" s="30">
        <v>1028</v>
      </c>
      <c r="C44" s="30" t="s">
        <v>77</v>
      </c>
      <c r="D44" s="42" t="s">
        <v>25</v>
      </c>
      <c r="E44" s="118"/>
      <c r="F44" s="153"/>
      <c r="G44" s="39">
        <f t="shared" si="0"/>
        <v>0</v>
      </c>
      <c r="H44" s="7"/>
    </row>
    <row r="45" spans="1:8" x14ac:dyDescent="0.25">
      <c r="A45" s="30"/>
      <c r="B45" s="30">
        <v>1029</v>
      </c>
      <c r="C45" s="41" t="s">
        <v>78</v>
      </c>
      <c r="D45" s="42" t="s">
        <v>39</v>
      </c>
      <c r="E45" s="121"/>
      <c r="F45" s="156">
        <v>100</v>
      </c>
      <c r="G45" s="39">
        <f t="shared" si="0"/>
        <v>0</v>
      </c>
      <c r="H45" s="7"/>
    </row>
    <row r="46" spans="1:8" x14ac:dyDescent="0.25">
      <c r="A46" s="30"/>
      <c r="B46" s="30">
        <v>1030</v>
      </c>
      <c r="C46" s="41" t="s">
        <v>79</v>
      </c>
      <c r="D46" s="42" t="s">
        <v>39</v>
      </c>
      <c r="E46" s="121"/>
      <c r="F46" s="156">
        <v>250</v>
      </c>
      <c r="G46" s="39">
        <f t="shared" si="0"/>
        <v>0</v>
      </c>
      <c r="H46" s="7"/>
    </row>
    <row r="47" spans="1:8" x14ac:dyDescent="0.25">
      <c r="A47" s="30" t="s">
        <v>80</v>
      </c>
      <c r="B47" s="30"/>
      <c r="C47" s="36" t="s">
        <v>81</v>
      </c>
      <c r="D47" s="37"/>
      <c r="E47" s="117"/>
      <c r="F47" s="152"/>
      <c r="G47" s="85"/>
    </row>
    <row r="48" spans="1:8" x14ac:dyDescent="0.25">
      <c r="A48" s="30"/>
      <c r="B48" s="30">
        <v>1031</v>
      </c>
      <c r="C48" s="41" t="s">
        <v>82</v>
      </c>
      <c r="D48" s="42" t="s">
        <v>25</v>
      </c>
      <c r="E48" s="121"/>
      <c r="F48" s="156">
        <v>15</v>
      </c>
      <c r="G48" s="39">
        <f t="shared" si="0"/>
        <v>0</v>
      </c>
      <c r="H48" s="6"/>
    </row>
    <row r="49" spans="1:8" x14ac:dyDescent="0.25">
      <c r="A49" s="30" t="s">
        <v>83</v>
      </c>
      <c r="B49" s="30"/>
      <c r="C49" s="36" t="s">
        <v>84</v>
      </c>
      <c r="D49" s="37"/>
      <c r="E49" s="117"/>
      <c r="F49" s="152"/>
      <c r="G49" s="85"/>
    </row>
    <row r="50" spans="1:8" x14ac:dyDescent="0.25">
      <c r="A50" s="30"/>
      <c r="B50" s="30">
        <v>1032</v>
      </c>
      <c r="C50" s="44" t="s">
        <v>85</v>
      </c>
      <c r="D50" s="42" t="s">
        <v>25</v>
      </c>
      <c r="E50" s="122"/>
      <c r="F50" s="153">
        <v>1</v>
      </c>
      <c r="G50" s="39">
        <f t="shared" si="0"/>
        <v>0</v>
      </c>
    </row>
    <row r="51" spans="1:8" x14ac:dyDescent="0.25">
      <c r="A51" s="30"/>
      <c r="B51" s="30">
        <v>1033</v>
      </c>
      <c r="C51" s="44" t="s">
        <v>86</v>
      </c>
      <c r="D51" s="42" t="s">
        <v>25</v>
      </c>
      <c r="E51" s="122"/>
      <c r="F51" s="153">
        <v>5</v>
      </c>
      <c r="G51" s="39">
        <f t="shared" si="0"/>
        <v>0</v>
      </c>
    </row>
    <row r="52" spans="1:8" x14ac:dyDescent="0.25">
      <c r="A52" s="30"/>
      <c r="B52" s="30">
        <v>1034</v>
      </c>
      <c r="C52" s="44" t="s">
        <v>87</v>
      </c>
      <c r="D52" s="42" t="s">
        <v>25</v>
      </c>
      <c r="E52" s="122"/>
      <c r="F52" s="153"/>
      <c r="G52" s="39">
        <f t="shared" si="0"/>
        <v>0</v>
      </c>
    </row>
    <row r="53" spans="1:8" x14ac:dyDescent="0.25">
      <c r="A53" s="29" t="s">
        <v>88</v>
      </c>
      <c r="B53" s="30"/>
      <c r="C53" s="33" t="s">
        <v>89</v>
      </c>
      <c r="D53" s="34"/>
      <c r="E53" s="116"/>
      <c r="F53" s="151"/>
      <c r="G53" s="84"/>
    </row>
    <row r="54" spans="1:8" x14ac:dyDescent="0.25">
      <c r="A54" s="30" t="s">
        <v>90</v>
      </c>
      <c r="B54" s="30"/>
      <c r="C54" s="36" t="s">
        <v>91</v>
      </c>
      <c r="D54" s="37"/>
      <c r="E54" s="117"/>
      <c r="F54" s="152"/>
      <c r="G54" s="85"/>
    </row>
    <row r="55" spans="1:8" ht="22.5" x14ac:dyDescent="0.25">
      <c r="A55" s="30"/>
      <c r="B55" s="30">
        <v>1035</v>
      </c>
      <c r="C55" s="46" t="s">
        <v>92</v>
      </c>
      <c r="D55" s="47" t="s">
        <v>93</v>
      </c>
      <c r="E55" s="121"/>
      <c r="F55" s="153">
        <v>80</v>
      </c>
      <c r="G55" s="39">
        <f t="shared" si="0"/>
        <v>0</v>
      </c>
      <c r="H55" s="6"/>
    </row>
    <row r="56" spans="1:8" ht="22.5" x14ac:dyDescent="0.25">
      <c r="A56" s="30"/>
      <c r="B56" s="30">
        <v>1036</v>
      </c>
      <c r="C56" s="46" t="s">
        <v>94</v>
      </c>
      <c r="D56" s="47" t="s">
        <v>93</v>
      </c>
      <c r="E56" s="121"/>
      <c r="F56" s="153"/>
      <c r="G56" s="39">
        <f t="shared" si="0"/>
        <v>0</v>
      </c>
      <c r="H56" s="6"/>
    </row>
    <row r="57" spans="1:8" ht="22.5" x14ac:dyDescent="0.25">
      <c r="A57" s="30"/>
      <c r="B57" s="30">
        <v>1037</v>
      </c>
      <c r="C57" s="46" t="s">
        <v>95</v>
      </c>
      <c r="D57" s="47" t="s">
        <v>93</v>
      </c>
      <c r="E57" s="121"/>
      <c r="F57" s="153"/>
      <c r="G57" s="39">
        <f t="shared" si="0"/>
        <v>0</v>
      </c>
      <c r="H57" s="6"/>
    </row>
    <row r="58" spans="1:8" ht="22.5" x14ac:dyDescent="0.25">
      <c r="A58" s="30"/>
      <c r="B58" s="30">
        <v>1038</v>
      </c>
      <c r="C58" s="46" t="s">
        <v>96</v>
      </c>
      <c r="D58" s="47" t="s">
        <v>93</v>
      </c>
      <c r="E58" s="121"/>
      <c r="F58" s="153">
        <v>150</v>
      </c>
      <c r="G58" s="39">
        <f t="shared" si="0"/>
        <v>0</v>
      </c>
      <c r="H58" s="6"/>
    </row>
    <row r="59" spans="1:8" ht="22.5" x14ac:dyDescent="0.25">
      <c r="A59" s="30"/>
      <c r="B59" s="30">
        <v>1039</v>
      </c>
      <c r="C59" s="46" t="s">
        <v>97</v>
      </c>
      <c r="D59" s="47" t="s">
        <v>93</v>
      </c>
      <c r="E59" s="121"/>
      <c r="F59" s="153"/>
      <c r="G59" s="39">
        <f t="shared" si="0"/>
        <v>0</v>
      </c>
      <c r="H59" s="6"/>
    </row>
    <row r="60" spans="1:8" x14ac:dyDescent="0.25">
      <c r="A60" s="30" t="s">
        <v>98</v>
      </c>
      <c r="B60" s="30"/>
      <c r="C60" s="36" t="s">
        <v>99</v>
      </c>
      <c r="D60" s="37"/>
      <c r="E60" s="117"/>
      <c r="F60" s="152"/>
      <c r="G60" s="85"/>
    </row>
    <row r="61" spans="1:8" x14ac:dyDescent="0.25">
      <c r="A61" s="30"/>
      <c r="B61" s="30">
        <v>1040</v>
      </c>
      <c r="C61" s="41" t="s">
        <v>100</v>
      </c>
      <c r="D61" s="38" t="s">
        <v>67</v>
      </c>
      <c r="E61" s="121"/>
      <c r="F61" s="153"/>
      <c r="G61" s="39">
        <f t="shared" si="0"/>
        <v>0</v>
      </c>
    </row>
    <row r="62" spans="1:8" x14ac:dyDescent="0.25">
      <c r="A62" s="29" t="s">
        <v>101</v>
      </c>
      <c r="B62" s="30"/>
      <c r="C62" s="33" t="s">
        <v>102</v>
      </c>
      <c r="D62" s="34"/>
      <c r="E62" s="116"/>
      <c r="F62" s="151"/>
      <c r="G62" s="84"/>
    </row>
    <row r="63" spans="1:8" x14ac:dyDescent="0.25">
      <c r="A63" s="30"/>
      <c r="B63" s="30">
        <v>1041</v>
      </c>
      <c r="C63" s="41" t="s">
        <v>103</v>
      </c>
      <c r="D63" s="47" t="s">
        <v>93</v>
      </c>
      <c r="E63" s="121"/>
      <c r="F63" s="153"/>
      <c r="G63" s="39">
        <f t="shared" si="0"/>
        <v>0</v>
      </c>
    </row>
    <row r="64" spans="1:8" x14ac:dyDescent="0.25">
      <c r="A64" s="30"/>
      <c r="B64" s="30">
        <v>1042</v>
      </c>
      <c r="C64" s="30" t="s">
        <v>104</v>
      </c>
      <c r="D64" s="38" t="s">
        <v>39</v>
      </c>
      <c r="E64" s="118"/>
      <c r="F64" s="153">
        <v>600</v>
      </c>
      <c r="G64" s="39">
        <f t="shared" si="0"/>
        <v>0</v>
      </c>
    </row>
    <row r="65" spans="1:7" x14ac:dyDescent="0.25">
      <c r="A65" s="29" t="s">
        <v>105</v>
      </c>
      <c r="B65" s="30"/>
      <c r="C65" s="33" t="s">
        <v>106</v>
      </c>
      <c r="D65" s="34"/>
      <c r="E65" s="116"/>
      <c r="F65" s="151"/>
      <c r="G65" s="84"/>
    </row>
    <row r="66" spans="1:7" x14ac:dyDescent="0.25">
      <c r="A66" s="30" t="s">
        <v>107</v>
      </c>
      <c r="B66" s="30"/>
      <c r="C66" s="36" t="s">
        <v>108</v>
      </c>
      <c r="D66" s="37"/>
      <c r="E66" s="117"/>
      <c r="F66" s="152"/>
      <c r="G66" s="85"/>
    </row>
    <row r="67" spans="1:7" x14ac:dyDescent="0.25">
      <c r="A67" s="30"/>
      <c r="B67" s="30">
        <v>1043</v>
      </c>
      <c r="C67" s="41" t="s">
        <v>109</v>
      </c>
      <c r="D67" s="42" t="s">
        <v>25</v>
      </c>
      <c r="E67" s="121"/>
      <c r="F67" s="153"/>
      <c r="G67" s="39">
        <f t="shared" si="0"/>
        <v>0</v>
      </c>
    </row>
    <row r="68" spans="1:7" x14ac:dyDescent="0.25">
      <c r="A68" s="30"/>
      <c r="B68" s="30">
        <v>1044</v>
      </c>
      <c r="C68" s="30" t="s">
        <v>110</v>
      </c>
      <c r="D68" s="42" t="s">
        <v>25</v>
      </c>
      <c r="E68" s="118"/>
      <c r="F68" s="153"/>
      <c r="G68" s="39">
        <f t="shared" si="0"/>
        <v>0</v>
      </c>
    </row>
    <row r="69" spans="1:7" x14ac:dyDescent="0.25">
      <c r="A69" s="30"/>
      <c r="B69" s="30">
        <v>1045</v>
      </c>
      <c r="C69" s="30" t="s">
        <v>111</v>
      </c>
      <c r="D69" s="42" t="s">
        <v>25</v>
      </c>
      <c r="E69" s="118"/>
      <c r="F69" s="153"/>
      <c r="G69" s="39">
        <f t="shared" si="0"/>
        <v>0</v>
      </c>
    </row>
    <row r="70" spans="1:7" x14ac:dyDescent="0.25">
      <c r="A70" s="30" t="s">
        <v>112</v>
      </c>
      <c r="B70" s="30"/>
      <c r="C70" s="36" t="s">
        <v>113</v>
      </c>
      <c r="D70" s="37"/>
      <c r="E70" s="117"/>
      <c r="F70" s="152"/>
      <c r="G70" s="85"/>
    </row>
    <row r="71" spans="1:7" x14ac:dyDescent="0.25">
      <c r="A71" s="30"/>
      <c r="B71" s="30">
        <v>1046</v>
      </c>
      <c r="C71" s="30" t="s">
        <v>114</v>
      </c>
      <c r="D71" s="38" t="s">
        <v>67</v>
      </c>
      <c r="E71" s="118"/>
      <c r="F71" s="153"/>
      <c r="G71" s="39">
        <f t="shared" ref="G71:G134" si="1">F71*E71</f>
        <v>0</v>
      </c>
    </row>
    <row r="72" spans="1:7" x14ac:dyDescent="0.25">
      <c r="A72" s="30" t="s">
        <v>115</v>
      </c>
      <c r="B72" s="30"/>
      <c r="C72" s="36" t="s">
        <v>116</v>
      </c>
      <c r="D72" s="37"/>
      <c r="E72" s="117"/>
      <c r="F72" s="152"/>
      <c r="G72" s="85"/>
    </row>
    <row r="73" spans="1:7" x14ac:dyDescent="0.25">
      <c r="A73" s="30"/>
      <c r="B73" s="30">
        <v>1047</v>
      </c>
      <c r="C73" s="30" t="s">
        <v>117</v>
      </c>
      <c r="D73" s="38" t="s">
        <v>93</v>
      </c>
      <c r="E73" s="118"/>
      <c r="F73" s="153"/>
      <c r="G73" s="39">
        <f t="shared" si="1"/>
        <v>0</v>
      </c>
    </row>
    <row r="74" spans="1:7" x14ac:dyDescent="0.25">
      <c r="A74" s="29" t="s">
        <v>118</v>
      </c>
      <c r="B74" s="30"/>
      <c r="C74" s="33" t="s">
        <v>119</v>
      </c>
      <c r="D74" s="34"/>
      <c r="E74" s="116"/>
      <c r="F74" s="151"/>
      <c r="G74" s="84"/>
    </row>
    <row r="75" spans="1:7" x14ac:dyDescent="0.25">
      <c r="A75" s="30" t="s">
        <v>120</v>
      </c>
      <c r="B75" s="30"/>
      <c r="C75" s="36" t="s">
        <v>121</v>
      </c>
      <c r="D75" s="37"/>
      <c r="E75" s="117"/>
      <c r="F75" s="152"/>
      <c r="G75" s="85"/>
    </row>
    <row r="76" spans="1:7" ht="22.5" x14ac:dyDescent="0.25">
      <c r="A76" s="30"/>
      <c r="B76" s="30">
        <v>1048</v>
      </c>
      <c r="C76" s="30" t="s">
        <v>122</v>
      </c>
      <c r="D76" s="38" t="s">
        <v>93</v>
      </c>
      <c r="E76" s="123"/>
      <c r="F76" s="157">
        <v>160</v>
      </c>
      <c r="G76" s="39">
        <f t="shared" si="1"/>
        <v>0</v>
      </c>
    </row>
    <row r="77" spans="1:7" ht="22.5" x14ac:dyDescent="0.25">
      <c r="A77" s="30"/>
      <c r="B77" s="30">
        <v>1049</v>
      </c>
      <c r="C77" s="30" t="s">
        <v>123</v>
      </c>
      <c r="D77" s="38" t="s">
        <v>93</v>
      </c>
      <c r="E77" s="123"/>
      <c r="F77" s="157"/>
      <c r="G77" s="39">
        <f t="shared" si="1"/>
        <v>0</v>
      </c>
    </row>
    <row r="78" spans="1:7" ht="22.5" x14ac:dyDescent="0.25">
      <c r="A78" s="30"/>
      <c r="B78" s="30">
        <v>1050</v>
      </c>
      <c r="C78" s="30" t="s">
        <v>124</v>
      </c>
      <c r="D78" s="38" t="s">
        <v>93</v>
      </c>
      <c r="E78" s="123"/>
      <c r="F78" s="157"/>
      <c r="G78" s="39">
        <f t="shared" si="1"/>
        <v>0</v>
      </c>
    </row>
    <row r="79" spans="1:7" ht="22.5" x14ac:dyDescent="0.25">
      <c r="A79" s="30"/>
      <c r="B79" s="30">
        <v>1051</v>
      </c>
      <c r="C79" s="30" t="s">
        <v>125</v>
      </c>
      <c r="D79" s="38" t="s">
        <v>93</v>
      </c>
      <c r="E79" s="123"/>
      <c r="F79" s="157"/>
      <c r="G79" s="39">
        <f t="shared" si="1"/>
        <v>0</v>
      </c>
    </row>
    <row r="80" spans="1:7" ht="22.5" x14ac:dyDescent="0.25">
      <c r="A80" s="30"/>
      <c r="B80" s="30">
        <v>1052</v>
      </c>
      <c r="C80" s="30" t="s">
        <v>126</v>
      </c>
      <c r="D80" s="38" t="s">
        <v>93</v>
      </c>
      <c r="E80" s="123"/>
      <c r="F80" s="157"/>
      <c r="G80" s="39">
        <f t="shared" si="1"/>
        <v>0</v>
      </c>
    </row>
    <row r="81" spans="1:7" ht="22.5" x14ac:dyDescent="0.25">
      <c r="A81" s="30"/>
      <c r="B81" s="30">
        <v>1053</v>
      </c>
      <c r="C81" s="30" t="s">
        <v>127</v>
      </c>
      <c r="D81" s="38" t="s">
        <v>93</v>
      </c>
      <c r="E81" s="123"/>
      <c r="F81" s="157"/>
      <c r="G81" s="39">
        <f t="shared" si="1"/>
        <v>0</v>
      </c>
    </row>
    <row r="82" spans="1:7" ht="22.5" x14ac:dyDescent="0.25">
      <c r="A82" s="30"/>
      <c r="B82" s="30">
        <v>1054</v>
      </c>
      <c r="C82" s="30" t="s">
        <v>128</v>
      </c>
      <c r="D82" s="38" t="s">
        <v>93</v>
      </c>
      <c r="E82" s="123"/>
      <c r="F82" s="157"/>
      <c r="G82" s="39">
        <f t="shared" si="1"/>
        <v>0</v>
      </c>
    </row>
    <row r="83" spans="1:7" ht="22.5" x14ac:dyDescent="0.25">
      <c r="A83" s="30"/>
      <c r="B83" s="30">
        <v>1055</v>
      </c>
      <c r="C83" s="30" t="s">
        <v>129</v>
      </c>
      <c r="D83" s="38" t="s">
        <v>93</v>
      </c>
      <c r="E83" s="123"/>
      <c r="F83" s="157"/>
      <c r="G83" s="39">
        <f t="shared" si="1"/>
        <v>0</v>
      </c>
    </row>
    <row r="84" spans="1:7" ht="22.5" x14ac:dyDescent="0.25">
      <c r="A84" s="30"/>
      <c r="B84" s="30">
        <v>1056</v>
      </c>
      <c r="C84" s="30" t="s">
        <v>130</v>
      </c>
      <c r="D84" s="38" t="s">
        <v>93</v>
      </c>
      <c r="E84" s="123"/>
      <c r="F84" s="157"/>
      <c r="G84" s="39">
        <f t="shared" si="1"/>
        <v>0</v>
      </c>
    </row>
    <row r="85" spans="1:7" ht="22.5" x14ac:dyDescent="0.25">
      <c r="A85" s="30"/>
      <c r="B85" s="30">
        <v>1057</v>
      </c>
      <c r="C85" s="30" t="s">
        <v>131</v>
      </c>
      <c r="D85" s="38" t="s">
        <v>93</v>
      </c>
      <c r="E85" s="121"/>
      <c r="F85" s="156">
        <v>60</v>
      </c>
      <c r="G85" s="39">
        <f t="shared" si="1"/>
        <v>0</v>
      </c>
    </row>
    <row r="86" spans="1:7" x14ac:dyDescent="0.25">
      <c r="A86" s="30" t="s">
        <v>132</v>
      </c>
      <c r="B86" s="30"/>
      <c r="C86" s="36" t="s">
        <v>133</v>
      </c>
      <c r="D86" s="37"/>
      <c r="E86" s="117"/>
      <c r="F86" s="152"/>
      <c r="G86" s="85"/>
    </row>
    <row r="87" spans="1:7" x14ac:dyDescent="0.25">
      <c r="A87" s="30" t="s">
        <v>134</v>
      </c>
      <c r="B87" s="30"/>
      <c r="C87" s="40" t="s">
        <v>135</v>
      </c>
      <c r="D87" s="48"/>
      <c r="E87" s="124"/>
      <c r="F87" s="158"/>
      <c r="G87" s="87"/>
    </row>
    <row r="88" spans="1:7" ht="22.5" x14ac:dyDescent="0.25">
      <c r="A88" s="30"/>
      <c r="B88" s="30">
        <v>1058</v>
      </c>
      <c r="C88" s="30" t="s">
        <v>136</v>
      </c>
      <c r="D88" s="38" t="s">
        <v>67</v>
      </c>
      <c r="E88" s="123"/>
      <c r="F88" s="157">
        <v>12</v>
      </c>
      <c r="G88" s="39">
        <f t="shared" si="1"/>
        <v>0</v>
      </c>
    </row>
    <row r="89" spans="1:7" ht="22.5" x14ac:dyDescent="0.25">
      <c r="A89" s="30"/>
      <c r="B89" s="30">
        <v>1059</v>
      </c>
      <c r="C89" s="30" t="s">
        <v>137</v>
      </c>
      <c r="D89" s="38" t="s">
        <v>67</v>
      </c>
      <c r="E89" s="123"/>
      <c r="F89" s="157"/>
      <c r="G89" s="39">
        <f t="shared" si="1"/>
        <v>0</v>
      </c>
    </row>
    <row r="90" spans="1:7" ht="22.5" x14ac:dyDescent="0.25">
      <c r="A90" s="30"/>
      <c r="B90" s="30">
        <v>1060</v>
      </c>
      <c r="C90" s="30" t="s">
        <v>138</v>
      </c>
      <c r="D90" s="38" t="s">
        <v>67</v>
      </c>
      <c r="E90" s="123"/>
      <c r="F90" s="157"/>
      <c r="G90" s="39">
        <f t="shared" si="1"/>
        <v>0</v>
      </c>
    </row>
    <row r="91" spans="1:7" x14ac:dyDescent="0.25">
      <c r="A91" s="30"/>
      <c r="B91" s="30">
        <v>1061</v>
      </c>
      <c r="C91" s="30" t="s">
        <v>139</v>
      </c>
      <c r="D91" s="38" t="s">
        <v>67</v>
      </c>
      <c r="E91" s="123"/>
      <c r="F91" s="157"/>
      <c r="G91" s="39">
        <f t="shared" si="1"/>
        <v>0</v>
      </c>
    </row>
    <row r="92" spans="1:7" x14ac:dyDescent="0.25">
      <c r="A92" s="30"/>
      <c r="B92" s="30">
        <v>1062</v>
      </c>
      <c r="C92" s="30" t="s">
        <v>140</v>
      </c>
      <c r="D92" s="38" t="s">
        <v>67</v>
      </c>
      <c r="E92" s="123"/>
      <c r="F92" s="157"/>
      <c r="G92" s="39">
        <f t="shared" si="1"/>
        <v>0</v>
      </c>
    </row>
    <row r="93" spans="1:7" x14ac:dyDescent="0.25">
      <c r="A93" s="30"/>
      <c r="B93" s="30">
        <v>1063</v>
      </c>
      <c r="C93" s="30" t="s">
        <v>141</v>
      </c>
      <c r="D93" s="38" t="s">
        <v>67</v>
      </c>
      <c r="E93" s="123"/>
      <c r="F93" s="157"/>
      <c r="G93" s="39">
        <f t="shared" si="1"/>
        <v>0</v>
      </c>
    </row>
    <row r="94" spans="1:7" x14ac:dyDescent="0.25">
      <c r="A94" s="30"/>
      <c r="B94" s="30">
        <v>1064</v>
      </c>
      <c r="C94" s="30" t="s">
        <v>142</v>
      </c>
      <c r="D94" s="38" t="s">
        <v>67</v>
      </c>
      <c r="E94" s="123"/>
      <c r="F94" s="157"/>
      <c r="G94" s="39">
        <f t="shared" si="1"/>
        <v>0</v>
      </c>
    </row>
    <row r="95" spans="1:7" ht="22.5" x14ac:dyDescent="0.25">
      <c r="A95" s="30"/>
      <c r="B95" s="30">
        <v>1065</v>
      </c>
      <c r="C95" s="30" t="s">
        <v>143</v>
      </c>
      <c r="D95" s="38" t="s">
        <v>67</v>
      </c>
      <c r="E95" s="123"/>
      <c r="F95" s="157"/>
      <c r="G95" s="39">
        <f t="shared" si="1"/>
        <v>0</v>
      </c>
    </row>
    <row r="96" spans="1:7" ht="22.5" x14ac:dyDescent="0.25">
      <c r="A96" s="30"/>
      <c r="B96" s="30">
        <v>1066</v>
      </c>
      <c r="C96" s="30" t="s">
        <v>144</v>
      </c>
      <c r="D96" s="38" t="s">
        <v>67</v>
      </c>
      <c r="E96" s="123"/>
      <c r="F96" s="157">
        <v>2</v>
      </c>
      <c r="G96" s="39">
        <f t="shared" si="1"/>
        <v>0</v>
      </c>
    </row>
    <row r="97" spans="1:7" x14ac:dyDescent="0.25">
      <c r="A97" s="30"/>
      <c r="B97" s="30">
        <v>1067</v>
      </c>
      <c r="C97" s="30" t="s">
        <v>145</v>
      </c>
      <c r="D97" s="38" t="s">
        <v>67</v>
      </c>
      <c r="E97" s="123"/>
      <c r="F97" s="157">
        <v>1</v>
      </c>
      <c r="G97" s="39">
        <f t="shared" si="1"/>
        <v>0</v>
      </c>
    </row>
    <row r="98" spans="1:7" x14ac:dyDescent="0.25">
      <c r="A98" s="30"/>
      <c r="B98" s="30">
        <v>1068</v>
      </c>
      <c r="C98" s="30" t="s">
        <v>146</v>
      </c>
      <c r="D98" s="38" t="s">
        <v>67</v>
      </c>
      <c r="E98" s="123"/>
      <c r="F98" s="157">
        <v>1</v>
      </c>
      <c r="G98" s="39">
        <f t="shared" si="1"/>
        <v>0</v>
      </c>
    </row>
    <row r="99" spans="1:7" ht="22.5" x14ac:dyDescent="0.25">
      <c r="A99" s="30"/>
      <c r="B99" s="30">
        <v>1069</v>
      </c>
      <c r="C99" s="30" t="s">
        <v>147</v>
      </c>
      <c r="D99" s="38" t="s">
        <v>67</v>
      </c>
      <c r="E99" s="123"/>
      <c r="F99" s="157"/>
      <c r="G99" s="39">
        <f t="shared" si="1"/>
        <v>0</v>
      </c>
    </row>
    <row r="100" spans="1:7" x14ac:dyDescent="0.25">
      <c r="A100" s="30"/>
      <c r="B100" s="30">
        <v>1070</v>
      </c>
      <c r="C100" s="30" t="s">
        <v>148</v>
      </c>
      <c r="D100" s="38" t="s">
        <v>67</v>
      </c>
      <c r="E100" s="123"/>
      <c r="F100" s="157"/>
      <c r="G100" s="39">
        <f t="shared" si="1"/>
        <v>0</v>
      </c>
    </row>
    <row r="101" spans="1:7" x14ac:dyDescent="0.25">
      <c r="A101" s="30"/>
      <c r="B101" s="30">
        <v>1071</v>
      </c>
      <c r="C101" s="30" t="s">
        <v>149</v>
      </c>
      <c r="D101" s="38" t="s">
        <v>67</v>
      </c>
      <c r="E101" s="123"/>
      <c r="F101" s="157"/>
      <c r="G101" s="39">
        <f t="shared" si="1"/>
        <v>0</v>
      </c>
    </row>
    <row r="102" spans="1:7" ht="22.5" x14ac:dyDescent="0.25">
      <c r="A102" s="30"/>
      <c r="B102" s="30">
        <v>1072</v>
      </c>
      <c r="C102" s="30" t="s">
        <v>150</v>
      </c>
      <c r="D102" s="38" t="s">
        <v>67</v>
      </c>
      <c r="E102" s="123"/>
      <c r="F102" s="157"/>
      <c r="G102" s="39">
        <f t="shared" si="1"/>
        <v>0</v>
      </c>
    </row>
    <row r="103" spans="1:7" x14ac:dyDescent="0.25">
      <c r="A103" s="30" t="s">
        <v>151</v>
      </c>
      <c r="B103" s="30"/>
      <c r="C103" s="49" t="s">
        <v>152</v>
      </c>
      <c r="D103" s="48"/>
      <c r="E103" s="125"/>
      <c r="F103" s="158"/>
      <c r="G103" s="88"/>
    </row>
    <row r="104" spans="1:7" x14ac:dyDescent="0.25">
      <c r="B104" s="30">
        <v>1073</v>
      </c>
      <c r="C104" s="50" t="s">
        <v>153</v>
      </c>
      <c r="D104" s="38" t="s">
        <v>67</v>
      </c>
      <c r="E104" s="121"/>
      <c r="F104" s="156">
        <v>8</v>
      </c>
      <c r="G104" s="39">
        <f t="shared" si="1"/>
        <v>0</v>
      </c>
    </row>
    <row r="105" spans="1:7" x14ac:dyDescent="0.25">
      <c r="A105" s="30" t="s">
        <v>154</v>
      </c>
      <c r="B105" s="30"/>
      <c r="C105" s="51" t="s">
        <v>155</v>
      </c>
      <c r="D105" s="48"/>
      <c r="E105" s="125"/>
      <c r="F105" s="158"/>
      <c r="G105" s="88"/>
    </row>
    <row r="106" spans="1:7" x14ac:dyDescent="0.25">
      <c r="B106" s="30">
        <v>1074</v>
      </c>
      <c r="C106" s="50" t="s">
        <v>156</v>
      </c>
      <c r="D106" s="38" t="s">
        <v>67</v>
      </c>
      <c r="E106" s="121"/>
      <c r="F106" s="156">
        <v>6</v>
      </c>
      <c r="G106" s="39">
        <f t="shared" si="1"/>
        <v>0</v>
      </c>
    </row>
    <row r="107" spans="1:7" x14ac:dyDescent="0.25">
      <c r="A107" s="29" t="s">
        <v>157</v>
      </c>
      <c r="B107" s="30"/>
      <c r="C107" s="33" t="s">
        <v>158</v>
      </c>
      <c r="D107" s="34"/>
      <c r="E107" s="116"/>
      <c r="F107" s="151"/>
      <c r="G107" s="84"/>
    </row>
    <row r="108" spans="1:7" x14ac:dyDescent="0.25">
      <c r="A108" s="30" t="s">
        <v>159</v>
      </c>
      <c r="B108" s="30"/>
      <c r="C108" s="36" t="s">
        <v>160</v>
      </c>
      <c r="D108" s="37"/>
      <c r="E108" s="117"/>
      <c r="F108" s="152"/>
      <c r="G108" s="85"/>
    </row>
    <row r="109" spans="1:7" ht="45" x14ac:dyDescent="0.25">
      <c r="A109" s="30"/>
      <c r="B109" s="30">
        <v>1075</v>
      </c>
      <c r="C109" s="30" t="s">
        <v>161</v>
      </c>
      <c r="D109" s="38" t="s">
        <v>93</v>
      </c>
      <c r="E109" s="126"/>
      <c r="F109" s="157"/>
      <c r="G109" s="39">
        <f t="shared" si="1"/>
        <v>0</v>
      </c>
    </row>
    <row r="110" spans="1:7" ht="45" x14ac:dyDescent="0.25">
      <c r="A110" s="30"/>
      <c r="B110" s="30">
        <v>1076</v>
      </c>
      <c r="C110" s="41" t="s">
        <v>162</v>
      </c>
      <c r="D110" s="42" t="s">
        <v>93</v>
      </c>
      <c r="E110" s="127"/>
      <c r="F110" s="156"/>
      <c r="G110" s="39">
        <f t="shared" si="1"/>
        <v>0</v>
      </c>
    </row>
    <row r="111" spans="1:7" ht="45" x14ac:dyDescent="0.25">
      <c r="A111" s="30"/>
      <c r="B111" s="30">
        <v>1077</v>
      </c>
      <c r="C111" s="41" t="s">
        <v>163</v>
      </c>
      <c r="D111" s="42" t="s">
        <v>93</v>
      </c>
      <c r="E111" s="127"/>
      <c r="F111" s="156">
        <v>135</v>
      </c>
      <c r="G111" s="39">
        <f t="shared" si="1"/>
        <v>0</v>
      </c>
    </row>
    <row r="112" spans="1:7" x14ac:dyDescent="0.25">
      <c r="A112" s="30" t="s">
        <v>164</v>
      </c>
      <c r="B112" s="30"/>
      <c r="C112" s="36" t="s">
        <v>165</v>
      </c>
      <c r="D112" s="37"/>
      <c r="E112" s="117"/>
      <c r="F112" s="152"/>
      <c r="G112" s="85"/>
    </row>
    <row r="113" spans="1:7" s="53" customFormat="1" ht="14.25" customHeight="1" x14ac:dyDescent="0.25">
      <c r="A113" s="52"/>
      <c r="B113" s="52">
        <v>1078</v>
      </c>
      <c r="C113" s="44" t="s">
        <v>166</v>
      </c>
      <c r="D113" s="45" t="s">
        <v>67</v>
      </c>
      <c r="E113" s="122"/>
      <c r="F113" s="153">
        <v>2</v>
      </c>
      <c r="G113" s="39">
        <f t="shared" si="1"/>
        <v>0</v>
      </c>
    </row>
    <row r="114" spans="1:7" s="53" customFormat="1" ht="14.25" customHeight="1" x14ac:dyDescent="0.25">
      <c r="A114" s="52"/>
      <c r="B114" s="52">
        <v>1079</v>
      </c>
      <c r="C114" s="44" t="s">
        <v>167</v>
      </c>
      <c r="D114" s="45" t="s">
        <v>67</v>
      </c>
      <c r="E114" s="122"/>
      <c r="F114" s="153">
        <v>2</v>
      </c>
      <c r="G114" s="39">
        <f t="shared" si="1"/>
        <v>0</v>
      </c>
    </row>
    <row r="115" spans="1:7" x14ac:dyDescent="0.25">
      <c r="A115" s="30"/>
      <c r="B115" s="30">
        <v>1080</v>
      </c>
      <c r="C115" s="41" t="s">
        <v>168</v>
      </c>
      <c r="D115" s="42" t="s">
        <v>67</v>
      </c>
      <c r="E115" s="127"/>
      <c r="F115" s="156">
        <v>2</v>
      </c>
      <c r="G115" s="39">
        <f t="shared" si="1"/>
        <v>0</v>
      </c>
    </row>
    <row r="116" spans="1:7" x14ac:dyDescent="0.25">
      <c r="A116" s="29" t="s">
        <v>169</v>
      </c>
      <c r="B116" s="30"/>
      <c r="C116" s="33" t="s">
        <v>170</v>
      </c>
      <c r="D116" s="34"/>
      <c r="E116" s="116"/>
      <c r="F116" s="151"/>
      <c r="G116" s="84"/>
    </row>
    <row r="117" spans="1:7" x14ac:dyDescent="0.25">
      <c r="A117" s="30" t="s">
        <v>171</v>
      </c>
      <c r="B117" s="30"/>
      <c r="C117" s="36" t="s">
        <v>172</v>
      </c>
      <c r="D117" s="37"/>
      <c r="E117" s="117"/>
      <c r="F117" s="152"/>
      <c r="G117" s="85"/>
    </row>
    <row r="118" spans="1:7" ht="45" x14ac:dyDescent="0.25">
      <c r="A118" s="30"/>
      <c r="B118" s="30">
        <v>1081</v>
      </c>
      <c r="C118" s="30" t="s">
        <v>173</v>
      </c>
      <c r="D118" s="38" t="s">
        <v>93</v>
      </c>
      <c r="E118" s="123"/>
      <c r="F118" s="157">
        <v>40</v>
      </c>
      <c r="G118" s="39">
        <f t="shared" si="1"/>
        <v>0</v>
      </c>
    </row>
    <row r="119" spans="1:7" ht="56.25" x14ac:dyDescent="0.25">
      <c r="A119" s="30"/>
      <c r="B119" s="30">
        <v>1082</v>
      </c>
      <c r="C119" s="30" t="s">
        <v>174</v>
      </c>
      <c r="D119" s="38" t="s">
        <v>93</v>
      </c>
      <c r="E119" s="123"/>
      <c r="F119" s="157"/>
      <c r="G119" s="39">
        <f t="shared" si="1"/>
        <v>0</v>
      </c>
    </row>
    <row r="120" spans="1:7" ht="56.25" x14ac:dyDescent="0.25">
      <c r="A120" s="30"/>
      <c r="B120" s="30">
        <v>1083</v>
      </c>
      <c r="C120" s="30" t="s">
        <v>175</v>
      </c>
      <c r="D120" s="38" t="s">
        <v>93</v>
      </c>
      <c r="E120" s="123"/>
      <c r="F120" s="157">
        <v>450</v>
      </c>
      <c r="G120" s="39">
        <f t="shared" si="1"/>
        <v>0</v>
      </c>
    </row>
    <row r="121" spans="1:7" ht="56.25" x14ac:dyDescent="0.25">
      <c r="A121" s="30"/>
      <c r="B121" s="30">
        <v>1084</v>
      </c>
      <c r="C121" s="30" t="s">
        <v>176</v>
      </c>
      <c r="D121" s="38" t="s">
        <v>93</v>
      </c>
      <c r="E121" s="123"/>
      <c r="F121" s="157"/>
      <c r="G121" s="39">
        <f t="shared" si="1"/>
        <v>0</v>
      </c>
    </row>
    <row r="122" spans="1:7" ht="56.25" x14ac:dyDescent="0.25">
      <c r="A122" s="30"/>
      <c r="B122" s="30">
        <v>1085</v>
      </c>
      <c r="C122" s="30" t="s">
        <v>177</v>
      </c>
      <c r="D122" s="38" t="s">
        <v>93</v>
      </c>
      <c r="E122" s="123"/>
      <c r="F122" s="157">
        <v>160</v>
      </c>
      <c r="G122" s="39">
        <f t="shared" si="1"/>
        <v>0</v>
      </c>
    </row>
    <row r="123" spans="1:7" ht="56.25" x14ac:dyDescent="0.25">
      <c r="A123" s="30"/>
      <c r="B123" s="30">
        <v>1086</v>
      </c>
      <c r="C123" s="30" t="s">
        <v>178</v>
      </c>
      <c r="D123" s="38" t="s">
        <v>93</v>
      </c>
      <c r="E123" s="123"/>
      <c r="F123" s="157"/>
      <c r="G123" s="39">
        <f t="shared" si="1"/>
        <v>0</v>
      </c>
    </row>
    <row r="124" spans="1:7" x14ac:dyDescent="0.25">
      <c r="A124" s="30"/>
      <c r="B124" s="30">
        <v>1087</v>
      </c>
      <c r="C124" s="30" t="s">
        <v>179</v>
      </c>
      <c r="D124" s="38" t="s">
        <v>93</v>
      </c>
      <c r="E124" s="123"/>
      <c r="F124" s="157"/>
      <c r="G124" s="39">
        <f t="shared" si="1"/>
        <v>0</v>
      </c>
    </row>
    <row r="125" spans="1:7" x14ac:dyDescent="0.25">
      <c r="A125" s="30" t="s">
        <v>180</v>
      </c>
      <c r="B125" s="30"/>
      <c r="C125" s="36" t="s">
        <v>181</v>
      </c>
      <c r="D125" s="37"/>
      <c r="E125" s="117"/>
      <c r="F125" s="152"/>
      <c r="G125" s="85"/>
    </row>
    <row r="126" spans="1:7" ht="22.5" x14ac:dyDescent="0.25">
      <c r="A126" s="30"/>
      <c r="B126" s="30">
        <v>1088</v>
      </c>
      <c r="C126" s="30" t="s">
        <v>182</v>
      </c>
      <c r="D126" s="38" t="s">
        <v>67</v>
      </c>
      <c r="E126" s="118"/>
      <c r="F126" s="153"/>
      <c r="G126" s="39">
        <f t="shared" si="1"/>
        <v>0</v>
      </c>
    </row>
    <row r="127" spans="1:7" ht="22.5" x14ac:dyDescent="0.25">
      <c r="A127" s="30"/>
      <c r="B127" s="30">
        <v>1089</v>
      </c>
      <c r="C127" s="30" t="s">
        <v>183</v>
      </c>
      <c r="D127" s="38" t="s">
        <v>67</v>
      </c>
      <c r="E127" s="128"/>
      <c r="F127" s="159"/>
      <c r="G127" s="39">
        <f t="shared" si="1"/>
        <v>0</v>
      </c>
    </row>
    <row r="128" spans="1:7" ht="22.5" x14ac:dyDescent="0.25">
      <c r="A128" s="30"/>
      <c r="B128" s="30">
        <v>1090</v>
      </c>
      <c r="C128" s="30" t="s">
        <v>184</v>
      </c>
      <c r="D128" s="38" t="s">
        <v>67</v>
      </c>
      <c r="E128" s="128"/>
      <c r="F128" s="159"/>
      <c r="G128" s="39">
        <f t="shared" si="1"/>
        <v>0</v>
      </c>
    </row>
    <row r="129" spans="1:7" ht="22.5" x14ac:dyDescent="0.25">
      <c r="A129" s="30"/>
      <c r="B129" s="30">
        <v>1091</v>
      </c>
      <c r="C129" s="30" t="s">
        <v>185</v>
      </c>
      <c r="D129" s="38" t="s">
        <v>67</v>
      </c>
      <c r="E129" s="118"/>
      <c r="F129" s="153">
        <v>5</v>
      </c>
      <c r="G129" s="39">
        <f t="shared" si="1"/>
        <v>0</v>
      </c>
    </row>
    <row r="130" spans="1:7" ht="22.5" x14ac:dyDescent="0.25">
      <c r="A130" s="30"/>
      <c r="B130" s="30">
        <v>1092</v>
      </c>
      <c r="C130" s="30" t="s">
        <v>186</v>
      </c>
      <c r="D130" s="38" t="s">
        <v>67</v>
      </c>
      <c r="E130" s="118"/>
      <c r="F130" s="153">
        <v>6</v>
      </c>
      <c r="G130" s="39">
        <f t="shared" si="1"/>
        <v>0</v>
      </c>
    </row>
    <row r="131" spans="1:7" x14ac:dyDescent="0.25">
      <c r="A131" s="30" t="s">
        <v>187</v>
      </c>
      <c r="B131" s="30"/>
      <c r="C131" s="36" t="s">
        <v>188</v>
      </c>
      <c r="D131" s="37"/>
      <c r="E131" s="117"/>
      <c r="F131" s="152"/>
      <c r="G131" s="85"/>
    </row>
    <row r="132" spans="1:7" ht="22.5" x14ac:dyDescent="0.25">
      <c r="A132" s="30"/>
      <c r="B132" s="30">
        <v>1093</v>
      </c>
      <c r="C132" s="55" t="s">
        <v>189</v>
      </c>
      <c r="D132" s="38" t="s">
        <v>67</v>
      </c>
      <c r="E132" s="128"/>
      <c r="F132" s="159"/>
      <c r="G132" s="39">
        <f t="shared" si="1"/>
        <v>0</v>
      </c>
    </row>
    <row r="133" spans="1:7" ht="22.5" x14ac:dyDescent="0.25">
      <c r="A133" s="30"/>
      <c r="B133" s="30">
        <v>1094</v>
      </c>
      <c r="C133" s="55" t="s">
        <v>190</v>
      </c>
      <c r="D133" s="38" t="s">
        <v>67</v>
      </c>
      <c r="E133" s="128"/>
      <c r="F133" s="159">
        <v>2</v>
      </c>
      <c r="G133" s="39">
        <f t="shared" si="1"/>
        <v>0</v>
      </c>
    </row>
    <row r="134" spans="1:7" ht="22.5" x14ac:dyDescent="0.25">
      <c r="A134" s="30"/>
      <c r="B134" s="30">
        <v>1095</v>
      </c>
      <c r="C134" s="55" t="s">
        <v>191</v>
      </c>
      <c r="D134" s="38" t="s">
        <v>67</v>
      </c>
      <c r="E134" s="128"/>
      <c r="F134" s="159">
        <v>2</v>
      </c>
      <c r="G134" s="39">
        <f t="shared" si="1"/>
        <v>0</v>
      </c>
    </row>
    <row r="135" spans="1:7" x14ac:dyDescent="0.25">
      <c r="A135" s="30"/>
      <c r="B135" s="30">
        <v>1096</v>
      </c>
      <c r="C135" s="55" t="s">
        <v>192</v>
      </c>
      <c r="D135" s="38" t="s">
        <v>93</v>
      </c>
      <c r="E135" s="128"/>
      <c r="F135" s="159"/>
      <c r="G135" s="39">
        <f t="shared" ref="G135:G175" si="2">F135*E135</f>
        <v>0</v>
      </c>
    </row>
    <row r="136" spans="1:7" x14ac:dyDescent="0.25">
      <c r="A136" s="30"/>
      <c r="B136" s="30">
        <v>1097</v>
      </c>
      <c r="C136" s="55" t="s">
        <v>193</v>
      </c>
      <c r="D136" s="38" t="s">
        <v>93</v>
      </c>
      <c r="E136" s="128"/>
      <c r="F136" s="159"/>
      <c r="G136" s="39">
        <f t="shared" si="2"/>
        <v>0</v>
      </c>
    </row>
    <row r="137" spans="1:7" x14ac:dyDescent="0.25">
      <c r="A137" s="30"/>
      <c r="B137" s="30">
        <v>1098</v>
      </c>
      <c r="C137" s="55" t="s">
        <v>194</v>
      </c>
      <c r="D137" s="38" t="s">
        <v>93</v>
      </c>
      <c r="E137" s="128"/>
      <c r="F137" s="159"/>
      <c r="G137" s="39">
        <f t="shared" si="2"/>
        <v>0</v>
      </c>
    </row>
    <row r="138" spans="1:7" x14ac:dyDescent="0.25">
      <c r="A138" s="30"/>
      <c r="B138" s="30">
        <v>1099</v>
      </c>
      <c r="C138" s="55" t="s">
        <v>195</v>
      </c>
      <c r="D138" s="38" t="s">
        <v>93</v>
      </c>
      <c r="E138" s="128"/>
      <c r="F138" s="159"/>
      <c r="G138" s="39">
        <f t="shared" si="2"/>
        <v>0</v>
      </c>
    </row>
    <row r="139" spans="1:7" x14ac:dyDescent="0.25">
      <c r="A139" s="30"/>
      <c r="B139" s="30">
        <v>1100</v>
      </c>
      <c r="C139" s="55" t="s">
        <v>196</v>
      </c>
      <c r="D139" s="38" t="s">
        <v>93</v>
      </c>
      <c r="E139" s="128"/>
      <c r="F139" s="159"/>
      <c r="G139" s="39">
        <f t="shared" si="2"/>
        <v>0</v>
      </c>
    </row>
    <row r="140" spans="1:7" x14ac:dyDescent="0.25">
      <c r="A140" s="30"/>
      <c r="B140" s="30">
        <v>1101</v>
      </c>
      <c r="C140" s="55" t="s">
        <v>197</v>
      </c>
      <c r="D140" s="38" t="s">
        <v>93</v>
      </c>
      <c r="E140" s="128"/>
      <c r="F140" s="159"/>
      <c r="G140" s="39">
        <f t="shared" si="2"/>
        <v>0</v>
      </c>
    </row>
    <row r="141" spans="1:7" x14ac:dyDescent="0.25">
      <c r="A141" s="30"/>
      <c r="B141" s="30">
        <v>1102</v>
      </c>
      <c r="C141" s="55" t="s">
        <v>198</v>
      </c>
      <c r="D141" s="38" t="s">
        <v>93</v>
      </c>
      <c r="E141" s="128"/>
      <c r="F141" s="159"/>
      <c r="G141" s="39">
        <f t="shared" si="2"/>
        <v>0</v>
      </c>
    </row>
    <row r="142" spans="1:7" x14ac:dyDescent="0.25">
      <c r="A142" s="30"/>
      <c r="B142" s="30">
        <v>1103</v>
      </c>
      <c r="C142" s="55" t="s">
        <v>199</v>
      </c>
      <c r="D142" s="38" t="s">
        <v>93</v>
      </c>
      <c r="E142" s="128"/>
      <c r="F142" s="159">
        <v>80</v>
      </c>
      <c r="G142" s="39">
        <f t="shared" si="2"/>
        <v>0</v>
      </c>
    </row>
    <row r="143" spans="1:7" x14ac:dyDescent="0.25">
      <c r="A143" s="30"/>
      <c r="B143" s="30">
        <v>1104</v>
      </c>
      <c r="C143" s="55" t="s">
        <v>200</v>
      </c>
      <c r="D143" s="38" t="s">
        <v>93</v>
      </c>
      <c r="E143" s="128"/>
      <c r="F143" s="159"/>
      <c r="G143" s="39">
        <f t="shared" si="2"/>
        <v>0</v>
      </c>
    </row>
    <row r="144" spans="1:7" x14ac:dyDescent="0.25">
      <c r="A144" s="30"/>
      <c r="B144" s="30">
        <v>1105</v>
      </c>
      <c r="C144" s="55" t="s">
        <v>201</v>
      </c>
      <c r="D144" s="38" t="s">
        <v>93</v>
      </c>
      <c r="E144" s="128"/>
      <c r="F144" s="159"/>
      <c r="G144" s="39">
        <f t="shared" si="2"/>
        <v>0</v>
      </c>
    </row>
    <row r="145" spans="1:7" x14ac:dyDescent="0.25">
      <c r="A145" s="30"/>
      <c r="B145" s="30">
        <v>1106</v>
      </c>
      <c r="C145" s="55" t="s">
        <v>202</v>
      </c>
      <c r="D145" s="38" t="s">
        <v>93</v>
      </c>
      <c r="E145" s="128"/>
      <c r="F145" s="159"/>
      <c r="G145" s="39">
        <f t="shared" si="2"/>
        <v>0</v>
      </c>
    </row>
    <row r="146" spans="1:7" x14ac:dyDescent="0.25">
      <c r="A146" s="30"/>
      <c r="B146" s="30">
        <v>1107</v>
      </c>
      <c r="C146" s="55" t="s">
        <v>203</v>
      </c>
      <c r="D146" s="38" t="s">
        <v>93</v>
      </c>
      <c r="E146" s="128"/>
      <c r="F146" s="159"/>
      <c r="G146" s="39">
        <f t="shared" si="2"/>
        <v>0</v>
      </c>
    </row>
    <row r="147" spans="1:7" x14ac:dyDescent="0.25">
      <c r="A147" s="30"/>
      <c r="B147" s="30">
        <v>1108</v>
      </c>
      <c r="C147" s="55" t="s">
        <v>204</v>
      </c>
      <c r="D147" s="38" t="s">
        <v>93</v>
      </c>
      <c r="E147" s="128"/>
      <c r="F147" s="159"/>
      <c r="G147" s="39">
        <f t="shared" si="2"/>
        <v>0</v>
      </c>
    </row>
    <row r="148" spans="1:7" x14ac:dyDescent="0.25">
      <c r="A148" s="30"/>
      <c r="B148" s="30">
        <v>1109</v>
      </c>
      <c r="C148" s="55" t="s">
        <v>205</v>
      </c>
      <c r="D148" s="38" t="s">
        <v>93</v>
      </c>
      <c r="E148" s="128"/>
      <c r="F148" s="159"/>
      <c r="G148" s="39">
        <f t="shared" si="2"/>
        <v>0</v>
      </c>
    </row>
    <row r="149" spans="1:7" x14ac:dyDescent="0.25">
      <c r="A149" s="30"/>
      <c r="B149" s="30">
        <v>1110</v>
      </c>
      <c r="C149" s="55" t="s">
        <v>206</v>
      </c>
      <c r="D149" s="38" t="s">
        <v>93</v>
      </c>
      <c r="E149" s="128"/>
      <c r="F149" s="159"/>
      <c r="G149" s="39">
        <f t="shared" si="2"/>
        <v>0</v>
      </c>
    </row>
    <row r="150" spans="1:7" x14ac:dyDescent="0.25">
      <c r="A150" s="30"/>
      <c r="B150" s="30">
        <v>1111</v>
      </c>
      <c r="C150" s="55" t="s">
        <v>207</v>
      </c>
      <c r="D150" s="38" t="s">
        <v>93</v>
      </c>
      <c r="E150" s="128"/>
      <c r="F150" s="159"/>
      <c r="G150" s="39">
        <f t="shared" si="2"/>
        <v>0</v>
      </c>
    </row>
    <row r="151" spans="1:7" x14ac:dyDescent="0.25">
      <c r="A151" s="30"/>
      <c r="B151" s="30">
        <v>1112</v>
      </c>
      <c r="C151" s="55" t="s">
        <v>208</v>
      </c>
      <c r="D151" s="38" t="s">
        <v>93</v>
      </c>
      <c r="E151" s="128"/>
      <c r="F151" s="159"/>
      <c r="G151" s="39">
        <f t="shared" si="2"/>
        <v>0</v>
      </c>
    </row>
    <row r="152" spans="1:7" x14ac:dyDescent="0.25">
      <c r="A152" s="30"/>
      <c r="B152" s="30">
        <v>1113</v>
      </c>
      <c r="C152" s="55" t="s">
        <v>209</v>
      </c>
      <c r="D152" s="38" t="s">
        <v>93</v>
      </c>
      <c r="E152" s="128"/>
      <c r="F152" s="159"/>
      <c r="G152" s="39">
        <f t="shared" si="2"/>
        <v>0</v>
      </c>
    </row>
    <row r="153" spans="1:7" x14ac:dyDescent="0.25">
      <c r="A153" s="30"/>
      <c r="B153" s="30">
        <v>1114</v>
      </c>
      <c r="C153" s="55" t="s">
        <v>210</v>
      </c>
      <c r="D153" s="38" t="s">
        <v>93</v>
      </c>
      <c r="E153" s="128"/>
      <c r="F153" s="159"/>
      <c r="G153" s="39">
        <f t="shared" si="2"/>
        <v>0</v>
      </c>
    </row>
    <row r="154" spans="1:7" x14ac:dyDescent="0.25">
      <c r="A154" s="30"/>
      <c r="B154" s="30">
        <v>1115</v>
      </c>
      <c r="C154" s="55" t="s">
        <v>211</v>
      </c>
      <c r="D154" s="38" t="s">
        <v>93</v>
      </c>
      <c r="E154" s="128"/>
      <c r="F154" s="159"/>
      <c r="G154" s="39">
        <f t="shared" si="2"/>
        <v>0</v>
      </c>
    </row>
    <row r="155" spans="1:7" x14ac:dyDescent="0.25">
      <c r="A155" s="30"/>
      <c r="B155" s="30">
        <v>1116</v>
      </c>
      <c r="C155" s="55" t="s">
        <v>212</v>
      </c>
      <c r="D155" s="38" t="s">
        <v>93</v>
      </c>
      <c r="E155" s="128"/>
      <c r="F155" s="159"/>
      <c r="G155" s="39">
        <f t="shared" si="2"/>
        <v>0</v>
      </c>
    </row>
    <row r="156" spans="1:7" x14ac:dyDescent="0.25">
      <c r="A156" s="30"/>
      <c r="B156" s="30">
        <v>1117</v>
      </c>
      <c r="C156" s="55" t="s">
        <v>213</v>
      </c>
      <c r="D156" s="38" t="s">
        <v>93</v>
      </c>
      <c r="E156" s="128"/>
      <c r="F156" s="159">
        <v>1700</v>
      </c>
      <c r="G156" s="39">
        <f t="shared" si="2"/>
        <v>0</v>
      </c>
    </row>
    <row r="157" spans="1:7" x14ac:dyDescent="0.25">
      <c r="A157" s="30"/>
      <c r="B157" s="30">
        <v>1118</v>
      </c>
      <c r="C157" s="55" t="s">
        <v>214</v>
      </c>
      <c r="D157" s="38" t="s">
        <v>93</v>
      </c>
      <c r="E157" s="128"/>
      <c r="F157" s="159"/>
      <c r="G157" s="39">
        <f t="shared" si="2"/>
        <v>0</v>
      </c>
    </row>
    <row r="158" spans="1:7" ht="22.5" x14ac:dyDescent="0.25">
      <c r="A158" s="30"/>
      <c r="B158" s="30">
        <v>1119</v>
      </c>
      <c r="C158" s="55" t="s">
        <v>215</v>
      </c>
      <c r="D158" s="38" t="s">
        <v>67</v>
      </c>
      <c r="E158" s="128"/>
      <c r="F158" s="159">
        <v>2</v>
      </c>
      <c r="G158" s="39">
        <f t="shared" si="2"/>
        <v>0</v>
      </c>
    </row>
    <row r="159" spans="1:7" x14ac:dyDescent="0.25">
      <c r="A159" s="30" t="s">
        <v>216</v>
      </c>
      <c r="B159" s="30"/>
      <c r="C159" s="36" t="s">
        <v>217</v>
      </c>
      <c r="D159" s="37"/>
      <c r="E159" s="117"/>
      <c r="F159" s="152"/>
      <c r="G159" s="85"/>
    </row>
    <row r="160" spans="1:7" x14ac:dyDescent="0.25">
      <c r="A160" s="30"/>
      <c r="B160" s="30">
        <v>1120</v>
      </c>
      <c r="C160" s="41" t="s">
        <v>218</v>
      </c>
      <c r="D160" s="42" t="s">
        <v>93</v>
      </c>
      <c r="E160" s="121"/>
      <c r="F160" s="156"/>
      <c r="G160" s="39">
        <f t="shared" si="2"/>
        <v>0</v>
      </c>
    </row>
    <row r="161" spans="1:7" x14ac:dyDescent="0.25">
      <c r="A161" s="30"/>
      <c r="B161" s="30">
        <v>1121</v>
      </c>
      <c r="C161" s="41" t="s">
        <v>219</v>
      </c>
      <c r="D161" s="42" t="s">
        <v>93</v>
      </c>
      <c r="E161" s="121"/>
      <c r="F161" s="156">
        <v>100</v>
      </c>
      <c r="G161" s="39">
        <f t="shared" si="2"/>
        <v>0</v>
      </c>
    </row>
    <row r="162" spans="1:7" x14ac:dyDescent="0.25">
      <c r="A162" s="30"/>
      <c r="B162" s="30">
        <v>1122</v>
      </c>
      <c r="C162" s="41" t="s">
        <v>220</v>
      </c>
      <c r="D162" s="42" t="s">
        <v>93</v>
      </c>
      <c r="E162" s="121"/>
      <c r="F162" s="156"/>
      <c r="G162" s="39">
        <f t="shared" si="2"/>
        <v>0</v>
      </c>
    </row>
    <row r="163" spans="1:7" x14ac:dyDescent="0.25">
      <c r="A163" s="30"/>
      <c r="B163" s="30">
        <v>1123</v>
      </c>
      <c r="C163" s="41" t="s">
        <v>221</v>
      </c>
      <c r="D163" s="42" t="s">
        <v>93</v>
      </c>
      <c r="E163" s="121"/>
      <c r="F163" s="156"/>
      <c r="G163" s="39">
        <f t="shared" si="2"/>
        <v>0</v>
      </c>
    </row>
    <row r="164" spans="1:7" x14ac:dyDescent="0.25">
      <c r="A164" s="30"/>
      <c r="B164" s="30">
        <v>1124</v>
      </c>
      <c r="C164" s="41" t="s">
        <v>222</v>
      </c>
      <c r="D164" s="42" t="s">
        <v>223</v>
      </c>
      <c r="E164" s="121"/>
      <c r="F164" s="156"/>
      <c r="G164" s="39">
        <f t="shared" si="2"/>
        <v>0</v>
      </c>
    </row>
    <row r="165" spans="1:7" x14ac:dyDescent="0.25">
      <c r="A165" s="30"/>
      <c r="B165" s="30">
        <v>1125</v>
      </c>
      <c r="C165" s="41" t="s">
        <v>224</v>
      </c>
      <c r="D165" s="42" t="s">
        <v>223</v>
      </c>
      <c r="E165" s="121"/>
      <c r="F165" s="156">
        <v>2</v>
      </c>
      <c r="G165" s="39">
        <f t="shared" si="2"/>
        <v>0</v>
      </c>
    </row>
    <row r="166" spans="1:7" x14ac:dyDescent="0.25">
      <c r="A166" s="30"/>
      <c r="B166" s="30">
        <v>1126</v>
      </c>
      <c r="C166" s="41" t="s">
        <v>225</v>
      </c>
      <c r="D166" s="42" t="s">
        <v>223</v>
      </c>
      <c r="E166" s="121"/>
      <c r="F166" s="156"/>
      <c r="G166" s="39">
        <f t="shared" si="2"/>
        <v>0</v>
      </c>
    </row>
    <row r="167" spans="1:7" x14ac:dyDescent="0.25">
      <c r="A167" s="30"/>
      <c r="B167" s="30">
        <v>1127</v>
      </c>
      <c r="C167" s="41" t="s">
        <v>226</v>
      </c>
      <c r="D167" s="42" t="s">
        <v>223</v>
      </c>
      <c r="E167" s="121"/>
      <c r="F167" s="156"/>
      <c r="G167" s="39">
        <f t="shared" si="2"/>
        <v>0</v>
      </c>
    </row>
    <row r="168" spans="1:7" ht="22.5" x14ac:dyDescent="0.25">
      <c r="A168" s="30"/>
      <c r="B168" s="30">
        <v>1128</v>
      </c>
      <c r="C168" s="55" t="s">
        <v>215</v>
      </c>
      <c r="D168" s="38" t="s">
        <v>67</v>
      </c>
      <c r="E168" s="128"/>
      <c r="F168" s="159">
        <v>2</v>
      </c>
      <c r="G168" s="39">
        <f t="shared" si="2"/>
        <v>0</v>
      </c>
    </row>
    <row r="169" spans="1:7" x14ac:dyDescent="0.25">
      <c r="A169" s="30" t="s">
        <v>227</v>
      </c>
      <c r="B169" s="30"/>
      <c r="C169" s="36" t="s">
        <v>228</v>
      </c>
      <c r="D169" s="37"/>
      <c r="E169" s="117"/>
      <c r="F169" s="152"/>
      <c r="G169" s="85"/>
    </row>
    <row r="170" spans="1:7" x14ac:dyDescent="0.25">
      <c r="A170" s="30"/>
      <c r="B170" s="30">
        <v>1129</v>
      </c>
      <c r="C170" s="41" t="s">
        <v>229</v>
      </c>
      <c r="D170" s="42" t="s">
        <v>93</v>
      </c>
      <c r="E170" s="121"/>
      <c r="F170" s="156">
        <v>2</v>
      </c>
      <c r="G170" s="39">
        <f t="shared" si="2"/>
        <v>0</v>
      </c>
    </row>
    <row r="171" spans="1:7" x14ac:dyDescent="0.25">
      <c r="A171" s="30"/>
      <c r="B171" s="30">
        <v>1130</v>
      </c>
      <c r="C171" s="41" t="s">
        <v>230</v>
      </c>
      <c r="D171" s="42" t="s">
        <v>93</v>
      </c>
      <c r="E171" s="121"/>
      <c r="F171" s="156"/>
      <c r="G171" s="39">
        <f t="shared" si="2"/>
        <v>0</v>
      </c>
    </row>
    <row r="172" spans="1:7" x14ac:dyDescent="0.25">
      <c r="A172" s="30"/>
      <c r="B172" s="30">
        <v>1131</v>
      </c>
      <c r="C172" s="41" t="s">
        <v>231</v>
      </c>
      <c r="D172" s="42" t="s">
        <v>93</v>
      </c>
      <c r="E172" s="121"/>
      <c r="F172" s="156"/>
      <c r="G172" s="39">
        <f t="shared" si="2"/>
        <v>0</v>
      </c>
    </row>
    <row r="173" spans="1:7" x14ac:dyDescent="0.25">
      <c r="A173" s="30"/>
      <c r="B173" s="30">
        <v>1132</v>
      </c>
      <c r="C173" s="41" t="s">
        <v>232</v>
      </c>
      <c r="D173" s="42" t="s">
        <v>223</v>
      </c>
      <c r="E173" s="121"/>
      <c r="F173" s="156">
        <v>2</v>
      </c>
      <c r="G173" s="39">
        <f t="shared" si="2"/>
        <v>0</v>
      </c>
    </row>
    <row r="174" spans="1:7" x14ac:dyDescent="0.25">
      <c r="A174" s="30"/>
      <c r="B174" s="30">
        <v>1133</v>
      </c>
      <c r="C174" s="41" t="s">
        <v>233</v>
      </c>
      <c r="D174" s="42" t="s">
        <v>223</v>
      </c>
      <c r="E174" s="121"/>
      <c r="F174" s="156"/>
      <c r="G174" s="39">
        <f t="shared" si="2"/>
        <v>0</v>
      </c>
    </row>
    <row r="175" spans="1:7" x14ac:dyDescent="0.25">
      <c r="A175" s="30"/>
      <c r="B175" s="30">
        <v>1134</v>
      </c>
      <c r="C175" s="41" t="s">
        <v>234</v>
      </c>
      <c r="D175" s="42" t="s">
        <v>223</v>
      </c>
      <c r="E175" s="121"/>
      <c r="F175" s="156"/>
      <c r="G175" s="39">
        <f t="shared" si="2"/>
        <v>0</v>
      </c>
    </row>
    <row r="176" spans="1:7" x14ac:dyDescent="0.25">
      <c r="E176" s="190" t="s">
        <v>235</v>
      </c>
      <c r="F176" s="190"/>
      <c r="G176" s="104">
        <f>SUM(G6:G175)</f>
        <v>0</v>
      </c>
    </row>
  </sheetData>
  <mergeCells count="1">
    <mergeCell ref="E176:F17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opLeftCell="A40" zoomScale="130" zoomScaleNormal="130" workbookViewId="0">
      <selection activeCell="I55" sqref="I55"/>
    </sheetView>
  </sheetViews>
  <sheetFormatPr baseColWidth="10" defaultColWidth="11.42578125" defaultRowHeight="15" x14ac:dyDescent="0.25"/>
  <cols>
    <col min="1" max="1" width="7.7109375" customWidth="1"/>
    <col min="2" max="2" width="4.140625" bestFit="1" customWidth="1"/>
    <col min="3" max="3" width="65.28515625" style="58" customWidth="1"/>
    <col min="4" max="4" width="4.140625" customWidth="1"/>
    <col min="5" max="5" width="14" style="8" customWidth="1"/>
    <col min="6" max="6" width="6.85546875" style="171" customWidth="1"/>
    <col min="7" max="7" width="12.85546875" bestFit="1" customWidth="1"/>
  </cols>
  <sheetData>
    <row r="1" spans="1:7" x14ac:dyDescent="0.25">
      <c r="A1" s="28"/>
      <c r="B1" s="28"/>
      <c r="C1" s="56"/>
      <c r="D1" s="28"/>
      <c r="E1" s="28"/>
      <c r="F1" s="161"/>
      <c r="G1" s="28"/>
    </row>
    <row r="2" spans="1:7" x14ac:dyDescent="0.25">
      <c r="A2" s="1" t="s">
        <v>14</v>
      </c>
      <c r="B2" s="1" t="s">
        <v>15</v>
      </c>
      <c r="C2" s="57" t="s">
        <v>4</v>
      </c>
      <c r="D2" s="2" t="s">
        <v>16</v>
      </c>
      <c r="E2" s="3" t="s">
        <v>17</v>
      </c>
      <c r="F2" s="162" t="s">
        <v>18</v>
      </c>
      <c r="G2" s="3" t="s">
        <v>5</v>
      </c>
    </row>
    <row r="3" spans="1:7" x14ac:dyDescent="0.25">
      <c r="A3" s="29"/>
      <c r="B3" s="30"/>
      <c r="C3" s="31" t="s">
        <v>6</v>
      </c>
      <c r="D3" s="32"/>
      <c r="E3" s="32"/>
      <c r="F3" s="163"/>
      <c r="G3" s="32"/>
    </row>
    <row r="4" spans="1:7" x14ac:dyDescent="0.25">
      <c r="A4" s="29" t="s">
        <v>236</v>
      </c>
      <c r="B4" s="30"/>
      <c r="C4" s="31" t="s">
        <v>237</v>
      </c>
      <c r="D4" s="32"/>
      <c r="E4" s="32"/>
      <c r="F4" s="163"/>
      <c r="G4" s="32"/>
    </row>
    <row r="5" spans="1:7" x14ac:dyDescent="0.25">
      <c r="A5" s="29" t="s">
        <v>238</v>
      </c>
      <c r="B5" s="30"/>
      <c r="C5" s="33" t="s">
        <v>239</v>
      </c>
      <c r="D5" s="34"/>
      <c r="E5" s="35"/>
      <c r="F5" s="164"/>
      <c r="G5" s="35"/>
    </row>
    <row r="6" spans="1:7" x14ac:dyDescent="0.25">
      <c r="A6" s="30" t="s">
        <v>240</v>
      </c>
      <c r="B6" s="30"/>
      <c r="C6" s="36" t="s">
        <v>241</v>
      </c>
      <c r="D6" s="37"/>
      <c r="E6" s="37"/>
      <c r="F6" s="165"/>
      <c r="G6" s="37"/>
    </row>
    <row r="7" spans="1:7" ht="33.75" x14ac:dyDescent="0.25">
      <c r="A7" s="30"/>
      <c r="B7" s="30">
        <v>2001</v>
      </c>
      <c r="C7" s="30" t="s">
        <v>242</v>
      </c>
      <c r="D7" s="42" t="s">
        <v>25</v>
      </c>
      <c r="E7" s="39"/>
      <c r="F7" s="166"/>
      <c r="G7" s="39">
        <f>E7*F7</f>
        <v>0</v>
      </c>
    </row>
    <row r="8" spans="1:7" ht="33.75" x14ac:dyDescent="0.25">
      <c r="A8" s="30"/>
      <c r="B8" s="30">
        <v>2002</v>
      </c>
      <c r="C8" s="30" t="s">
        <v>243</v>
      </c>
      <c r="D8" s="42" t="s">
        <v>25</v>
      </c>
      <c r="E8" s="39"/>
      <c r="F8" s="166">
        <v>36</v>
      </c>
      <c r="G8" s="39">
        <f t="shared" ref="G8:G53" si="0">E8*F8</f>
        <v>0</v>
      </c>
    </row>
    <row r="9" spans="1:7" ht="22.5" x14ac:dyDescent="0.25">
      <c r="A9" s="30"/>
      <c r="B9" s="30">
        <v>2003</v>
      </c>
      <c r="C9" s="30" t="s">
        <v>244</v>
      </c>
      <c r="D9" s="42" t="s">
        <v>25</v>
      </c>
      <c r="E9" s="39"/>
      <c r="F9" s="166"/>
      <c r="G9" s="39">
        <f t="shared" si="0"/>
        <v>0</v>
      </c>
    </row>
    <row r="10" spans="1:7" x14ac:dyDescent="0.25">
      <c r="A10" s="30"/>
      <c r="B10" s="30">
        <v>2004</v>
      </c>
      <c r="C10" s="30" t="s">
        <v>245</v>
      </c>
      <c r="D10" s="42" t="s">
        <v>25</v>
      </c>
      <c r="E10" s="39"/>
      <c r="F10" s="166"/>
      <c r="G10" s="39">
        <f t="shared" si="0"/>
        <v>0</v>
      </c>
    </row>
    <row r="11" spans="1:7" ht="22.5" x14ac:dyDescent="0.25">
      <c r="A11" s="30"/>
      <c r="B11" s="30">
        <v>2005</v>
      </c>
      <c r="C11" s="30" t="s">
        <v>246</v>
      </c>
      <c r="D11" s="42" t="s">
        <v>25</v>
      </c>
      <c r="E11" s="39"/>
      <c r="F11" s="166"/>
      <c r="G11" s="39">
        <f t="shared" si="0"/>
        <v>0</v>
      </c>
    </row>
    <row r="12" spans="1:7" ht="22.5" customHeight="1" x14ac:dyDescent="0.25">
      <c r="A12" s="30" t="s">
        <v>247</v>
      </c>
      <c r="B12" s="30"/>
      <c r="C12" s="36" t="s">
        <v>248</v>
      </c>
      <c r="D12" s="37"/>
      <c r="E12" s="37"/>
      <c r="F12" s="165"/>
      <c r="G12" s="37"/>
    </row>
    <row r="13" spans="1:7" x14ac:dyDescent="0.25">
      <c r="A13" s="30"/>
      <c r="B13" s="30">
        <v>2006</v>
      </c>
      <c r="C13" s="41" t="s">
        <v>249</v>
      </c>
      <c r="D13" s="42" t="s">
        <v>223</v>
      </c>
      <c r="E13" s="39"/>
      <c r="F13" s="166"/>
      <c r="G13" s="39">
        <f t="shared" si="0"/>
        <v>0</v>
      </c>
    </row>
    <row r="14" spans="1:7" x14ac:dyDescent="0.25">
      <c r="A14" s="30"/>
      <c r="B14" s="30">
        <v>2007</v>
      </c>
      <c r="C14" s="41" t="s">
        <v>250</v>
      </c>
      <c r="D14" s="42" t="s">
        <v>223</v>
      </c>
      <c r="E14" s="39"/>
      <c r="F14" s="166">
        <v>1</v>
      </c>
      <c r="G14" s="39">
        <f t="shared" si="0"/>
        <v>0</v>
      </c>
    </row>
    <row r="15" spans="1:7" x14ac:dyDescent="0.25">
      <c r="A15" s="30"/>
      <c r="B15" s="30">
        <v>2008</v>
      </c>
      <c r="C15" s="30" t="s">
        <v>251</v>
      </c>
      <c r="D15" s="42" t="s">
        <v>25</v>
      </c>
      <c r="E15" s="54"/>
      <c r="F15" s="167">
        <v>8</v>
      </c>
      <c r="G15" s="39">
        <f t="shared" si="0"/>
        <v>0</v>
      </c>
    </row>
    <row r="16" spans="1:7" x14ac:dyDescent="0.25">
      <c r="A16" s="30"/>
      <c r="B16" s="30">
        <v>2009</v>
      </c>
      <c r="C16" s="30" t="s">
        <v>252</v>
      </c>
      <c r="D16" s="42" t="s">
        <v>25</v>
      </c>
      <c r="E16" s="54"/>
      <c r="F16" s="167">
        <v>25</v>
      </c>
      <c r="G16" s="39">
        <f t="shared" si="0"/>
        <v>0</v>
      </c>
    </row>
    <row r="17" spans="1:7" x14ac:dyDescent="0.25">
      <c r="A17" s="30"/>
      <c r="B17" s="30">
        <v>2010</v>
      </c>
      <c r="C17" s="30" t="s">
        <v>253</v>
      </c>
      <c r="D17" s="38" t="s">
        <v>39</v>
      </c>
      <c r="E17" s="54"/>
      <c r="F17" s="167">
        <v>260</v>
      </c>
      <c r="G17" s="39">
        <f t="shared" si="0"/>
        <v>0</v>
      </c>
    </row>
    <row r="18" spans="1:7" x14ac:dyDescent="0.25">
      <c r="A18" s="30"/>
      <c r="B18" s="30">
        <v>2011</v>
      </c>
      <c r="C18" s="41" t="s">
        <v>254</v>
      </c>
      <c r="D18" s="42" t="s">
        <v>25</v>
      </c>
      <c r="E18" s="39"/>
      <c r="F18" s="166">
        <f>315*0.3</f>
        <v>94.5</v>
      </c>
      <c r="G18" s="39">
        <f t="shared" si="0"/>
        <v>0</v>
      </c>
    </row>
    <row r="19" spans="1:7" ht="22.5" x14ac:dyDescent="0.25">
      <c r="A19" s="30"/>
      <c r="B19" s="30">
        <v>2012</v>
      </c>
      <c r="C19" s="41" t="s">
        <v>255</v>
      </c>
      <c r="D19" s="42" t="s">
        <v>39</v>
      </c>
      <c r="E19" s="39"/>
      <c r="F19" s="166">
        <v>525</v>
      </c>
      <c r="G19" s="39">
        <f t="shared" si="0"/>
        <v>0</v>
      </c>
    </row>
    <row r="20" spans="1:7" x14ac:dyDescent="0.25">
      <c r="A20" s="29" t="s">
        <v>256</v>
      </c>
      <c r="B20" s="30"/>
      <c r="C20" s="33" t="s">
        <v>257</v>
      </c>
      <c r="D20" s="34"/>
      <c r="E20" s="35"/>
      <c r="F20" s="164"/>
      <c r="G20" s="35"/>
    </row>
    <row r="21" spans="1:7" x14ac:dyDescent="0.25">
      <c r="A21" s="30" t="s">
        <v>258</v>
      </c>
      <c r="B21" s="30"/>
      <c r="C21" s="36" t="s">
        <v>259</v>
      </c>
      <c r="D21" s="37"/>
      <c r="E21" s="37"/>
      <c r="F21" s="165"/>
      <c r="G21" s="37"/>
    </row>
    <row r="22" spans="1:7" x14ac:dyDescent="0.25">
      <c r="A22" s="30"/>
      <c r="B22" s="30">
        <v>2013</v>
      </c>
      <c r="C22" s="41" t="s">
        <v>260</v>
      </c>
      <c r="D22" s="42" t="s">
        <v>25</v>
      </c>
      <c r="E22" s="43"/>
      <c r="F22" s="168">
        <v>190</v>
      </c>
      <c r="G22" s="39">
        <f t="shared" si="0"/>
        <v>0</v>
      </c>
    </row>
    <row r="23" spans="1:7" x14ac:dyDescent="0.25">
      <c r="A23" s="30"/>
      <c r="B23" s="30">
        <v>2014</v>
      </c>
      <c r="C23" s="41" t="s">
        <v>261</v>
      </c>
      <c r="D23" s="42" t="s">
        <v>25</v>
      </c>
      <c r="E23" s="43"/>
      <c r="F23" s="168"/>
      <c r="G23" s="39">
        <f t="shared" si="0"/>
        <v>0</v>
      </c>
    </row>
    <row r="24" spans="1:7" x14ac:dyDescent="0.25">
      <c r="A24" s="30" t="s">
        <v>262</v>
      </c>
      <c r="B24" s="30"/>
      <c r="C24" s="36" t="s">
        <v>263</v>
      </c>
      <c r="D24" s="37"/>
      <c r="E24" s="37"/>
      <c r="F24" s="165"/>
      <c r="G24" s="37"/>
    </row>
    <row r="25" spans="1:7" ht="22.5" x14ac:dyDescent="0.25">
      <c r="A25" s="30"/>
      <c r="B25" s="30">
        <v>2015</v>
      </c>
      <c r="C25" s="41" t="s">
        <v>264</v>
      </c>
      <c r="D25" s="42" t="s">
        <v>25</v>
      </c>
      <c r="E25" s="43"/>
      <c r="F25" s="168">
        <v>3</v>
      </c>
      <c r="G25" s="39">
        <f t="shared" si="0"/>
        <v>0</v>
      </c>
    </row>
    <row r="26" spans="1:7" ht="22.5" x14ac:dyDescent="0.25">
      <c r="A26" s="30"/>
      <c r="B26" s="30">
        <v>2016</v>
      </c>
      <c r="C26" s="41" t="s">
        <v>265</v>
      </c>
      <c r="D26" s="42" t="s">
        <v>25</v>
      </c>
      <c r="E26" s="43"/>
      <c r="F26" s="168"/>
      <c r="G26" s="39">
        <f t="shared" si="0"/>
        <v>0</v>
      </c>
    </row>
    <row r="27" spans="1:7" ht="22.5" x14ac:dyDescent="0.25">
      <c r="A27" s="30"/>
      <c r="B27" s="30">
        <v>2017</v>
      </c>
      <c r="C27" s="41" t="s">
        <v>266</v>
      </c>
      <c r="D27" s="42" t="s">
        <v>53</v>
      </c>
      <c r="E27" s="43"/>
      <c r="F27" s="168"/>
      <c r="G27" s="39">
        <f t="shared" si="0"/>
        <v>0</v>
      </c>
    </row>
    <row r="28" spans="1:7" ht="22.5" x14ac:dyDescent="0.25">
      <c r="A28" s="30"/>
      <c r="B28" s="30">
        <v>2018</v>
      </c>
      <c r="C28" s="41" t="s">
        <v>267</v>
      </c>
      <c r="D28" s="42" t="s">
        <v>53</v>
      </c>
      <c r="E28" s="43"/>
      <c r="F28" s="168"/>
      <c r="G28" s="39">
        <f t="shared" si="0"/>
        <v>0</v>
      </c>
    </row>
    <row r="29" spans="1:7" x14ac:dyDescent="0.25">
      <c r="A29" s="30" t="s">
        <v>268</v>
      </c>
      <c r="B29" s="30"/>
      <c r="C29" s="36" t="s">
        <v>269</v>
      </c>
      <c r="D29" s="37"/>
      <c r="E29" s="37"/>
      <c r="F29" s="165"/>
      <c r="G29" s="37"/>
    </row>
    <row r="30" spans="1:7" ht="22.5" x14ac:dyDescent="0.25">
      <c r="A30" s="30"/>
      <c r="B30" s="30">
        <v>2019</v>
      </c>
      <c r="C30" s="41" t="s">
        <v>270</v>
      </c>
      <c r="D30" s="42" t="s">
        <v>25</v>
      </c>
      <c r="E30" s="43"/>
      <c r="F30" s="168">
        <v>10</v>
      </c>
      <c r="G30" s="39">
        <f t="shared" si="0"/>
        <v>0</v>
      </c>
    </row>
    <row r="31" spans="1:7" ht="22.5" x14ac:dyDescent="0.25">
      <c r="A31" s="30"/>
      <c r="B31" s="30">
        <v>2020</v>
      </c>
      <c r="C31" s="41" t="s">
        <v>271</v>
      </c>
      <c r="D31" s="42" t="s">
        <v>25</v>
      </c>
      <c r="E31" s="43"/>
      <c r="F31" s="168"/>
      <c r="G31" s="39">
        <f t="shared" si="0"/>
        <v>0</v>
      </c>
    </row>
    <row r="32" spans="1:7" ht="22.5" x14ac:dyDescent="0.25">
      <c r="A32" s="30"/>
      <c r="B32" s="30">
        <v>2021</v>
      </c>
      <c r="C32" s="41" t="s">
        <v>272</v>
      </c>
      <c r="D32" s="42" t="s">
        <v>53</v>
      </c>
      <c r="E32" s="43"/>
      <c r="F32" s="168"/>
      <c r="G32" s="39">
        <f t="shared" si="0"/>
        <v>0</v>
      </c>
    </row>
    <row r="33" spans="1:7" ht="22.5" x14ac:dyDescent="0.25">
      <c r="A33" s="30"/>
      <c r="B33" s="30">
        <v>2022</v>
      </c>
      <c r="C33" s="41" t="s">
        <v>273</v>
      </c>
      <c r="D33" s="42" t="s">
        <v>53</v>
      </c>
      <c r="E33" s="43"/>
      <c r="F33" s="168"/>
      <c r="G33" s="39">
        <f t="shared" si="0"/>
        <v>0</v>
      </c>
    </row>
    <row r="34" spans="1:7" x14ac:dyDescent="0.25">
      <c r="A34" s="30"/>
      <c r="B34" s="30">
        <v>2023</v>
      </c>
      <c r="C34" s="41" t="s">
        <v>274</v>
      </c>
      <c r="D34" s="42" t="s">
        <v>53</v>
      </c>
      <c r="E34" s="43"/>
      <c r="F34" s="168"/>
      <c r="G34" s="39">
        <f t="shared" si="0"/>
        <v>0</v>
      </c>
    </row>
    <row r="35" spans="1:7" x14ac:dyDescent="0.25">
      <c r="A35" s="30" t="s">
        <v>275</v>
      </c>
      <c r="B35" s="30"/>
      <c r="C35" s="36" t="s">
        <v>276</v>
      </c>
      <c r="D35" s="37"/>
      <c r="E35" s="37"/>
      <c r="F35" s="165"/>
      <c r="G35" s="37"/>
    </row>
    <row r="36" spans="1:7" ht="22.5" x14ac:dyDescent="0.25">
      <c r="A36" s="30"/>
      <c r="B36" s="30">
        <v>2024</v>
      </c>
      <c r="C36" s="41" t="s">
        <v>277</v>
      </c>
      <c r="D36" s="42" t="s">
        <v>278</v>
      </c>
      <c r="E36" s="43"/>
      <c r="F36" s="168">
        <v>2</v>
      </c>
      <c r="G36" s="39">
        <f t="shared" si="0"/>
        <v>0</v>
      </c>
    </row>
    <row r="37" spans="1:7" ht="22.5" x14ac:dyDescent="0.25">
      <c r="A37" s="30"/>
      <c r="B37" s="30">
        <v>2025</v>
      </c>
      <c r="C37" s="41" t="s">
        <v>279</v>
      </c>
      <c r="D37" s="42" t="s">
        <v>278</v>
      </c>
      <c r="E37" s="43"/>
      <c r="F37" s="168"/>
      <c r="G37" s="39">
        <f t="shared" si="0"/>
        <v>0</v>
      </c>
    </row>
    <row r="38" spans="1:7" ht="22.5" x14ac:dyDescent="0.25">
      <c r="A38" s="30"/>
      <c r="B38" s="30">
        <v>2026</v>
      </c>
      <c r="C38" s="41" t="s">
        <v>280</v>
      </c>
      <c r="D38" s="42" t="s">
        <v>278</v>
      </c>
      <c r="E38" s="43"/>
      <c r="F38" s="168"/>
      <c r="G38" s="39">
        <f t="shared" si="0"/>
        <v>0</v>
      </c>
    </row>
    <row r="39" spans="1:7" x14ac:dyDescent="0.25">
      <c r="A39" s="30" t="s">
        <v>281</v>
      </c>
      <c r="B39" s="30"/>
      <c r="C39" s="36" t="s">
        <v>282</v>
      </c>
      <c r="D39" s="37"/>
      <c r="E39" s="37"/>
      <c r="F39" s="165"/>
      <c r="G39" s="37"/>
    </row>
    <row r="40" spans="1:7" ht="22.5" x14ac:dyDescent="0.25">
      <c r="A40" s="30"/>
      <c r="B40" s="30">
        <v>2027</v>
      </c>
      <c r="C40" s="41" t="s">
        <v>283</v>
      </c>
      <c r="D40" s="42" t="s">
        <v>16</v>
      </c>
      <c r="E40" s="43"/>
      <c r="F40" s="168"/>
      <c r="G40" s="39">
        <f t="shared" si="0"/>
        <v>0</v>
      </c>
    </row>
    <row r="41" spans="1:7" x14ac:dyDescent="0.25">
      <c r="A41" s="29" t="s">
        <v>284</v>
      </c>
      <c r="B41" s="30"/>
      <c r="C41" s="33" t="s">
        <v>285</v>
      </c>
      <c r="D41" s="34"/>
      <c r="E41" s="35"/>
      <c r="F41" s="164"/>
      <c r="G41" s="35"/>
    </row>
    <row r="42" spans="1:7" x14ac:dyDescent="0.25">
      <c r="A42" s="30" t="s">
        <v>286</v>
      </c>
      <c r="B42" s="30"/>
      <c r="C42" s="36" t="s">
        <v>287</v>
      </c>
      <c r="D42" s="37"/>
      <c r="E42" s="37"/>
      <c r="F42" s="165"/>
      <c r="G42" s="37"/>
    </row>
    <row r="43" spans="1:7" x14ac:dyDescent="0.25">
      <c r="A43" s="30"/>
      <c r="B43" s="30">
        <v>2028</v>
      </c>
      <c r="C43" s="41" t="s">
        <v>288</v>
      </c>
      <c r="D43" s="42" t="s">
        <v>39</v>
      </c>
      <c r="E43" s="43"/>
      <c r="F43" s="168"/>
      <c r="G43" s="39">
        <f t="shared" si="0"/>
        <v>0</v>
      </c>
    </row>
    <row r="44" spans="1:7" ht="22.5" x14ac:dyDescent="0.25">
      <c r="A44" s="30"/>
      <c r="B44" s="30">
        <v>2029</v>
      </c>
      <c r="C44" s="41" t="s">
        <v>289</v>
      </c>
      <c r="D44" s="42" t="s">
        <v>39</v>
      </c>
      <c r="E44" s="43"/>
      <c r="F44" s="168"/>
      <c r="G44" s="39">
        <f t="shared" si="0"/>
        <v>0</v>
      </c>
    </row>
    <row r="45" spans="1:7" ht="22.5" x14ac:dyDescent="0.25">
      <c r="A45" s="30"/>
      <c r="B45" s="30">
        <v>2030</v>
      </c>
      <c r="C45" s="41" t="s">
        <v>290</v>
      </c>
      <c r="D45" s="42" t="s">
        <v>39</v>
      </c>
      <c r="E45" s="43"/>
      <c r="F45" s="168"/>
      <c r="G45" s="39">
        <f t="shared" si="0"/>
        <v>0</v>
      </c>
    </row>
    <row r="46" spans="1:7" ht="22.5" x14ac:dyDescent="0.25">
      <c r="A46" s="30"/>
      <c r="B46" s="30">
        <v>2031</v>
      </c>
      <c r="C46" s="41" t="s">
        <v>291</v>
      </c>
      <c r="D46" s="42" t="s">
        <v>39</v>
      </c>
      <c r="E46" s="43"/>
      <c r="F46" s="168"/>
      <c r="G46" s="39">
        <f t="shared" si="0"/>
        <v>0</v>
      </c>
    </row>
    <row r="47" spans="1:7" ht="22.5" x14ac:dyDescent="0.25">
      <c r="A47" s="30"/>
      <c r="B47" s="30">
        <v>2032</v>
      </c>
      <c r="C47" s="41" t="s">
        <v>292</v>
      </c>
      <c r="D47" s="42" t="s">
        <v>39</v>
      </c>
      <c r="E47" s="43"/>
      <c r="F47" s="168"/>
      <c r="G47" s="39">
        <f t="shared" si="0"/>
        <v>0</v>
      </c>
    </row>
    <row r="48" spans="1:7" x14ac:dyDescent="0.25">
      <c r="A48" s="30" t="s">
        <v>293</v>
      </c>
      <c r="B48" s="30"/>
      <c r="C48" s="36" t="s">
        <v>294</v>
      </c>
      <c r="D48" s="37"/>
      <c r="E48" s="37"/>
      <c r="F48" s="165"/>
      <c r="G48" s="37"/>
    </row>
    <row r="49" spans="1:7" x14ac:dyDescent="0.25">
      <c r="A49" s="30"/>
      <c r="B49" s="30">
        <v>2033</v>
      </c>
      <c r="C49" s="41" t="s">
        <v>295</v>
      </c>
      <c r="D49" s="42" t="s">
        <v>39</v>
      </c>
      <c r="E49" s="43"/>
      <c r="F49" s="168">
        <v>250</v>
      </c>
      <c r="G49" s="39">
        <f t="shared" si="0"/>
        <v>0</v>
      </c>
    </row>
    <row r="50" spans="1:7" x14ac:dyDescent="0.25">
      <c r="A50" s="29" t="s">
        <v>296</v>
      </c>
      <c r="B50" s="30"/>
      <c r="C50" s="33" t="s">
        <v>297</v>
      </c>
      <c r="D50" s="33"/>
      <c r="E50" s="33"/>
      <c r="F50" s="169"/>
      <c r="G50" s="33"/>
    </row>
    <row r="51" spans="1:7" x14ac:dyDescent="0.25">
      <c r="A51" s="30"/>
      <c r="B51" s="30">
        <v>2034</v>
      </c>
      <c r="C51" s="30" t="s">
        <v>298</v>
      </c>
      <c r="D51" s="42" t="s">
        <v>53</v>
      </c>
      <c r="E51" s="30"/>
      <c r="F51" s="170"/>
      <c r="G51" s="39">
        <f t="shared" si="0"/>
        <v>0</v>
      </c>
    </row>
    <row r="52" spans="1:7" x14ac:dyDescent="0.25">
      <c r="A52" s="30"/>
      <c r="B52" s="30">
        <v>2035</v>
      </c>
      <c r="C52" s="30" t="s">
        <v>299</v>
      </c>
      <c r="D52" s="42" t="s">
        <v>53</v>
      </c>
      <c r="E52" s="30"/>
      <c r="F52" s="170"/>
      <c r="G52" s="39">
        <f t="shared" si="0"/>
        <v>0</v>
      </c>
    </row>
    <row r="53" spans="1:7" x14ac:dyDescent="0.25">
      <c r="A53" s="30"/>
      <c r="B53" s="30">
        <v>2036</v>
      </c>
      <c r="C53" s="30" t="s">
        <v>300</v>
      </c>
      <c r="D53" s="42" t="s">
        <v>53</v>
      </c>
      <c r="E53" s="30"/>
      <c r="F53" s="168">
        <v>285</v>
      </c>
      <c r="G53" s="39">
        <f t="shared" si="0"/>
        <v>0</v>
      </c>
    </row>
    <row r="54" spans="1:7" x14ac:dyDescent="0.25">
      <c r="E54" s="190" t="s">
        <v>301</v>
      </c>
      <c r="F54" s="190"/>
      <c r="G54" s="104">
        <f>SUM(G7:G53)</f>
        <v>0</v>
      </c>
    </row>
    <row r="55" spans="1:7" x14ac:dyDescent="0.25">
      <c r="D55" s="59"/>
    </row>
  </sheetData>
  <mergeCells count="1">
    <mergeCell ref="E54:F5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5"/>
  <sheetViews>
    <sheetView topLeftCell="D136" zoomScale="115" zoomScaleNormal="115" workbookViewId="0">
      <selection activeCell="N141" sqref="N141"/>
    </sheetView>
  </sheetViews>
  <sheetFormatPr baseColWidth="10" defaultColWidth="11.42578125" defaultRowHeight="15" x14ac:dyDescent="0.25"/>
  <cols>
    <col min="1" max="1" width="10" customWidth="1"/>
    <col min="2" max="2" width="4.85546875" bestFit="1" customWidth="1"/>
    <col min="3" max="3" width="65.28515625" style="58" customWidth="1"/>
    <col min="4" max="4" width="4.140625" customWidth="1"/>
    <col min="5" max="5" width="10" style="8" bestFit="1" customWidth="1"/>
    <col min="6" max="6" width="10" style="94" customWidth="1"/>
    <col min="7" max="7" width="10" style="141" customWidth="1"/>
    <col min="8" max="8" width="12.85546875" bestFit="1" customWidth="1"/>
    <col min="9" max="9" width="9.5703125" customWidth="1"/>
    <col min="10" max="10" width="4.85546875" bestFit="1" customWidth="1"/>
    <col min="11" max="11" width="65.28515625" style="58" customWidth="1"/>
    <col min="12" max="12" width="4.140625" customWidth="1"/>
    <col min="13" max="13" width="10" style="8" bestFit="1" customWidth="1"/>
    <col min="14" max="14" width="10" style="94" customWidth="1"/>
    <col min="15" max="15" width="10" style="8" customWidth="1"/>
  </cols>
  <sheetData>
    <row r="1" spans="1:15" x14ac:dyDescent="0.25">
      <c r="A1" s="28"/>
      <c r="B1" s="28"/>
      <c r="C1" s="56"/>
      <c r="D1" s="28"/>
      <c r="E1" s="83"/>
      <c r="F1" s="82"/>
      <c r="G1" s="131"/>
      <c r="I1" s="28"/>
      <c r="J1" s="28"/>
      <c r="K1" s="56"/>
      <c r="L1" s="28"/>
      <c r="M1" s="28"/>
      <c r="N1" s="82"/>
      <c r="O1" s="82"/>
    </row>
    <row r="2" spans="1:15" x14ac:dyDescent="0.25">
      <c r="A2" s="1" t="s">
        <v>14</v>
      </c>
      <c r="B2" s="1" t="s">
        <v>15</v>
      </c>
      <c r="C2" s="57" t="s">
        <v>4</v>
      </c>
      <c r="D2" s="2" t="s">
        <v>16</v>
      </c>
      <c r="E2" s="3" t="s">
        <v>17</v>
      </c>
      <c r="F2" s="89" t="s">
        <v>18</v>
      </c>
      <c r="G2" s="132" t="s">
        <v>5</v>
      </c>
      <c r="I2" s="1" t="s">
        <v>14</v>
      </c>
      <c r="J2" s="1" t="s">
        <v>15</v>
      </c>
      <c r="K2" s="57" t="s">
        <v>4</v>
      </c>
      <c r="L2" s="2" t="s">
        <v>302</v>
      </c>
      <c r="M2" s="3" t="s">
        <v>303</v>
      </c>
      <c r="N2" s="89" t="s">
        <v>18</v>
      </c>
      <c r="O2" s="3" t="s">
        <v>304</v>
      </c>
    </row>
    <row r="3" spans="1:15" x14ac:dyDescent="0.25">
      <c r="A3" s="29"/>
      <c r="B3" s="30"/>
      <c r="C3" s="31" t="s">
        <v>6</v>
      </c>
      <c r="D3" s="32"/>
      <c r="E3" s="32"/>
      <c r="F3" s="32"/>
      <c r="G3" s="133"/>
      <c r="I3" s="29"/>
      <c r="J3" s="30"/>
      <c r="K3" s="31" t="s">
        <v>6</v>
      </c>
      <c r="L3" s="32"/>
      <c r="M3" s="32"/>
      <c r="N3" s="32"/>
      <c r="O3" s="32"/>
    </row>
    <row r="4" spans="1:15" x14ac:dyDescent="0.25">
      <c r="A4" s="29"/>
      <c r="B4" s="30"/>
      <c r="C4" s="31" t="s">
        <v>237</v>
      </c>
      <c r="D4" s="32"/>
      <c r="E4" s="32"/>
      <c r="F4" s="32"/>
      <c r="G4" s="133"/>
      <c r="I4" s="29"/>
      <c r="J4" s="30"/>
      <c r="K4" s="31" t="s">
        <v>237</v>
      </c>
      <c r="L4" s="32"/>
      <c r="M4" s="32"/>
      <c r="N4" s="32"/>
      <c r="O4" s="32"/>
    </row>
    <row r="5" spans="1:15" x14ac:dyDescent="0.25">
      <c r="A5" s="29" t="s">
        <v>305</v>
      </c>
      <c r="B5" s="30"/>
      <c r="C5" s="31" t="s">
        <v>306</v>
      </c>
      <c r="D5" s="32"/>
      <c r="E5" s="32"/>
      <c r="F5" s="32"/>
      <c r="G5" s="133"/>
      <c r="I5" s="29" t="s">
        <v>305</v>
      </c>
      <c r="J5" s="30"/>
      <c r="K5" s="31" t="s">
        <v>306</v>
      </c>
      <c r="L5" s="32"/>
      <c r="M5" s="32"/>
      <c r="N5" s="32"/>
      <c r="O5" s="32"/>
    </row>
    <row r="6" spans="1:15" x14ac:dyDescent="0.25">
      <c r="A6" s="30" t="s">
        <v>731</v>
      </c>
      <c r="B6" s="30"/>
      <c r="C6" s="36" t="s">
        <v>732</v>
      </c>
      <c r="D6" s="37"/>
      <c r="E6" s="37"/>
      <c r="F6" s="37"/>
      <c r="G6" s="135"/>
      <c r="I6" s="29" t="s">
        <v>307</v>
      </c>
      <c r="J6" s="30"/>
      <c r="K6" s="33" t="s">
        <v>734</v>
      </c>
      <c r="L6" s="34"/>
      <c r="M6" s="35"/>
      <c r="N6" s="90"/>
      <c r="O6" s="35"/>
    </row>
    <row r="7" spans="1:15" x14ac:dyDescent="0.25">
      <c r="A7" s="30"/>
      <c r="B7" s="30">
        <v>3000</v>
      </c>
      <c r="C7" s="30" t="s">
        <v>733</v>
      </c>
      <c r="D7" s="42" t="s">
        <v>39</v>
      </c>
      <c r="E7" s="39"/>
      <c r="F7" s="91">
        <v>2010</v>
      </c>
      <c r="G7" s="136">
        <f t="shared" ref="G7" si="0">E7*F7</f>
        <v>0</v>
      </c>
      <c r="I7" s="30" t="s">
        <v>308</v>
      </c>
      <c r="J7" s="30"/>
      <c r="K7" s="36" t="s">
        <v>309</v>
      </c>
      <c r="L7" s="37"/>
      <c r="M7" s="37"/>
      <c r="N7" s="37"/>
      <c r="O7" s="37"/>
    </row>
    <row r="8" spans="1:15" ht="22.5" x14ac:dyDescent="0.25">
      <c r="A8" s="29" t="s">
        <v>307</v>
      </c>
      <c r="B8" s="30"/>
      <c r="C8" s="33" t="s">
        <v>734</v>
      </c>
      <c r="D8" s="34"/>
      <c r="E8" s="35"/>
      <c r="F8" s="90"/>
      <c r="G8" s="134"/>
      <c r="I8" s="30"/>
      <c r="J8" s="30">
        <v>4001</v>
      </c>
      <c r="K8" s="30" t="s">
        <v>735</v>
      </c>
      <c r="L8" s="42" t="s">
        <v>39</v>
      </c>
      <c r="M8" s="39"/>
      <c r="N8" s="91">
        <f>135+165</f>
        <v>300</v>
      </c>
      <c r="O8" s="39">
        <f>M8*N8</f>
        <v>0</v>
      </c>
    </row>
    <row r="9" spans="1:15" x14ac:dyDescent="0.25">
      <c r="A9" s="30" t="s">
        <v>308</v>
      </c>
      <c r="B9" s="30"/>
      <c r="C9" s="36" t="s">
        <v>309</v>
      </c>
      <c r="D9" s="37"/>
      <c r="E9" s="37"/>
      <c r="F9" s="37"/>
      <c r="G9" s="135"/>
      <c r="I9" s="30" t="s">
        <v>310</v>
      </c>
      <c r="J9" s="30"/>
      <c r="K9" s="36" t="s">
        <v>311</v>
      </c>
      <c r="L9" s="37"/>
      <c r="M9" s="37"/>
      <c r="N9" s="37"/>
      <c r="O9" s="37"/>
    </row>
    <row r="10" spans="1:15" ht="22.5" x14ac:dyDescent="0.25">
      <c r="A10" s="30"/>
      <c r="B10" s="30">
        <v>3001</v>
      </c>
      <c r="C10" s="30" t="s">
        <v>736</v>
      </c>
      <c r="D10" s="42" t="s">
        <v>39</v>
      </c>
      <c r="E10" s="39"/>
      <c r="F10" s="91">
        <v>135</v>
      </c>
      <c r="G10" s="136">
        <f>E10*F10</f>
        <v>0</v>
      </c>
      <c r="I10" s="30"/>
      <c r="J10" s="30">
        <v>4002</v>
      </c>
      <c r="K10" s="30" t="s">
        <v>737</v>
      </c>
      <c r="L10" s="42" t="s">
        <v>39</v>
      </c>
      <c r="M10" s="39"/>
      <c r="N10" s="91">
        <v>30</v>
      </c>
      <c r="O10" s="39">
        <f t="shared" ref="O10:O72" si="1">M10*N10</f>
        <v>0</v>
      </c>
    </row>
    <row r="11" spans="1:15" ht="22.5" x14ac:dyDescent="0.25">
      <c r="A11" s="30"/>
      <c r="B11" s="30">
        <v>3002</v>
      </c>
      <c r="C11" s="30" t="s">
        <v>738</v>
      </c>
      <c r="D11" s="42" t="s">
        <v>39</v>
      </c>
      <c r="E11" s="39"/>
      <c r="F11" s="91">
        <v>165</v>
      </c>
      <c r="G11" s="136">
        <f t="shared" ref="G11:G75" si="2">E11*F11</f>
        <v>0</v>
      </c>
      <c r="I11" s="30" t="s">
        <v>312</v>
      </c>
      <c r="J11" s="30"/>
      <c r="K11" s="36" t="s">
        <v>313</v>
      </c>
      <c r="L11" s="37"/>
      <c r="M11" s="37"/>
      <c r="N11" s="37"/>
      <c r="O11" s="37"/>
    </row>
    <row r="12" spans="1:15" ht="22.5" x14ac:dyDescent="0.25">
      <c r="A12" s="30"/>
      <c r="B12" s="30">
        <v>3003</v>
      </c>
      <c r="C12" s="30" t="s">
        <v>739</v>
      </c>
      <c r="D12" s="42" t="s">
        <v>39</v>
      </c>
      <c r="E12" s="39"/>
      <c r="F12" s="91"/>
      <c r="G12" s="136">
        <f t="shared" si="2"/>
        <v>0</v>
      </c>
      <c r="I12" s="30"/>
      <c r="J12" s="30">
        <v>4003</v>
      </c>
      <c r="K12" s="30" t="s">
        <v>740</v>
      </c>
      <c r="L12" s="42" t="s">
        <v>39</v>
      </c>
      <c r="M12" s="39"/>
      <c r="N12" s="91">
        <v>15</v>
      </c>
      <c r="O12" s="39">
        <f t="shared" si="1"/>
        <v>0</v>
      </c>
    </row>
    <row r="13" spans="1:15" ht="22.5" x14ac:dyDescent="0.25">
      <c r="A13" s="30"/>
      <c r="B13" s="30">
        <v>3004</v>
      </c>
      <c r="C13" s="30" t="s">
        <v>741</v>
      </c>
      <c r="D13" s="42" t="s">
        <v>39</v>
      </c>
      <c r="E13" s="39"/>
      <c r="F13" s="91"/>
      <c r="G13" s="136">
        <f t="shared" si="2"/>
        <v>0</v>
      </c>
      <c r="I13" s="30" t="s">
        <v>314</v>
      </c>
      <c r="J13" s="30"/>
      <c r="K13" s="36" t="s">
        <v>315</v>
      </c>
      <c r="L13" s="37"/>
      <c r="M13" s="37"/>
      <c r="N13" s="37"/>
      <c r="O13" s="37"/>
    </row>
    <row r="14" spans="1:15" ht="22.5" x14ac:dyDescent="0.25">
      <c r="A14" s="30"/>
      <c r="B14" s="30">
        <v>3005</v>
      </c>
      <c r="C14" s="30" t="s">
        <v>742</v>
      </c>
      <c r="D14" s="42" t="s">
        <v>39</v>
      </c>
      <c r="E14" s="39"/>
      <c r="F14" s="91"/>
      <c r="G14" s="136">
        <f t="shared" si="2"/>
        <v>0</v>
      </c>
      <c r="I14" s="30"/>
      <c r="J14" s="30">
        <v>4004</v>
      </c>
      <c r="K14" s="30" t="s">
        <v>743</v>
      </c>
      <c r="L14" s="42" t="s">
        <v>39</v>
      </c>
      <c r="M14" s="39"/>
      <c r="N14" s="91">
        <v>6</v>
      </c>
      <c r="O14" s="39">
        <f t="shared" si="1"/>
        <v>0</v>
      </c>
    </row>
    <row r="15" spans="1:15" x14ac:dyDescent="0.25">
      <c r="A15" s="30" t="s">
        <v>310</v>
      </c>
      <c r="B15" s="30"/>
      <c r="C15" s="36" t="s">
        <v>311</v>
      </c>
      <c r="D15" s="37"/>
      <c r="E15" s="37"/>
      <c r="F15" s="37"/>
      <c r="G15" s="135"/>
      <c r="I15" s="30" t="s">
        <v>316</v>
      </c>
      <c r="J15" s="30"/>
      <c r="K15" s="36" t="s">
        <v>317</v>
      </c>
      <c r="L15" s="37"/>
      <c r="M15" s="37"/>
      <c r="N15" s="37"/>
      <c r="O15" s="37"/>
    </row>
    <row r="16" spans="1:15" ht="22.5" x14ac:dyDescent="0.25">
      <c r="A16" s="30"/>
      <c r="B16" s="30">
        <v>3006</v>
      </c>
      <c r="C16" s="41" t="s">
        <v>744</v>
      </c>
      <c r="D16" s="42" t="s">
        <v>39</v>
      </c>
      <c r="E16" s="39"/>
      <c r="F16" s="91"/>
      <c r="G16" s="136">
        <f t="shared" si="2"/>
        <v>0</v>
      </c>
      <c r="I16" s="30"/>
      <c r="J16" s="30">
        <v>4005</v>
      </c>
      <c r="K16" s="30" t="s">
        <v>745</v>
      </c>
      <c r="L16" s="42" t="s">
        <v>39</v>
      </c>
      <c r="M16" s="39"/>
      <c r="N16" s="91">
        <v>13</v>
      </c>
      <c r="O16" s="39">
        <f t="shared" si="1"/>
        <v>0</v>
      </c>
    </row>
    <row r="17" spans="1:15" ht="22.5" x14ac:dyDescent="0.25">
      <c r="A17" s="30"/>
      <c r="B17" s="30">
        <v>3007</v>
      </c>
      <c r="C17" s="41" t="s">
        <v>746</v>
      </c>
      <c r="D17" s="42" t="s">
        <v>39</v>
      </c>
      <c r="E17" s="39"/>
      <c r="F17" s="91">
        <v>30</v>
      </c>
      <c r="G17" s="136">
        <f t="shared" si="2"/>
        <v>0</v>
      </c>
      <c r="I17" s="30" t="s">
        <v>318</v>
      </c>
      <c r="J17" s="30"/>
      <c r="K17" s="36" t="s">
        <v>319</v>
      </c>
      <c r="L17" s="37"/>
      <c r="M17" s="37"/>
      <c r="N17" s="37"/>
      <c r="O17" s="37"/>
    </row>
    <row r="18" spans="1:15" ht="22.5" x14ac:dyDescent="0.25">
      <c r="A18" s="30"/>
      <c r="B18" s="30">
        <v>3008</v>
      </c>
      <c r="C18" s="30" t="s">
        <v>747</v>
      </c>
      <c r="D18" s="42" t="s">
        <v>39</v>
      </c>
      <c r="E18" s="54"/>
      <c r="F18" s="92"/>
      <c r="G18" s="136">
        <f t="shared" si="2"/>
        <v>0</v>
      </c>
      <c r="I18" s="30"/>
      <c r="J18" s="30">
        <v>4006</v>
      </c>
      <c r="K18" s="30" t="s">
        <v>748</v>
      </c>
      <c r="L18" s="38" t="s">
        <v>39</v>
      </c>
      <c r="M18" s="54"/>
      <c r="N18" s="92">
        <v>31</v>
      </c>
      <c r="O18" s="39">
        <f t="shared" si="1"/>
        <v>0</v>
      </c>
    </row>
    <row r="19" spans="1:15" ht="22.5" x14ac:dyDescent="0.25">
      <c r="A19" s="30"/>
      <c r="B19" s="30">
        <v>3009</v>
      </c>
      <c r="C19" s="30" t="s">
        <v>749</v>
      </c>
      <c r="D19" s="42" t="s">
        <v>39</v>
      </c>
      <c r="E19" s="54"/>
      <c r="F19" s="92"/>
      <c r="G19" s="136">
        <f t="shared" si="2"/>
        <v>0</v>
      </c>
      <c r="I19" s="30" t="s">
        <v>320</v>
      </c>
      <c r="J19" s="30"/>
      <c r="K19" s="36" t="s">
        <v>321</v>
      </c>
      <c r="L19" s="37"/>
      <c r="M19" s="37"/>
      <c r="N19" s="37"/>
      <c r="O19" s="37"/>
    </row>
    <row r="20" spans="1:15" ht="22.5" x14ac:dyDescent="0.25">
      <c r="A20" s="30"/>
      <c r="B20" s="30">
        <v>3010</v>
      </c>
      <c r="C20" s="30" t="s">
        <v>750</v>
      </c>
      <c r="D20" s="42" t="s">
        <v>39</v>
      </c>
      <c r="E20" s="54"/>
      <c r="F20" s="92"/>
      <c r="G20" s="136">
        <f t="shared" si="2"/>
        <v>0</v>
      </c>
      <c r="I20" s="30"/>
      <c r="J20" s="30">
        <v>4007</v>
      </c>
      <c r="K20" s="30" t="s">
        <v>751</v>
      </c>
      <c r="L20" s="38" t="s">
        <v>39</v>
      </c>
      <c r="M20" s="54"/>
      <c r="N20" s="92">
        <v>15</v>
      </c>
      <c r="O20" s="39">
        <f t="shared" si="1"/>
        <v>0</v>
      </c>
    </row>
    <row r="21" spans="1:15" x14ac:dyDescent="0.25">
      <c r="A21" s="30" t="s">
        <v>312</v>
      </c>
      <c r="B21" s="30"/>
      <c r="C21" s="36" t="s">
        <v>313</v>
      </c>
      <c r="D21" s="37"/>
      <c r="E21" s="37"/>
      <c r="F21" s="37"/>
      <c r="G21" s="135"/>
      <c r="I21" s="30" t="s">
        <v>322</v>
      </c>
      <c r="J21" s="30"/>
      <c r="K21" s="36" t="s">
        <v>323</v>
      </c>
      <c r="L21" s="37"/>
      <c r="M21" s="37"/>
      <c r="N21" s="37"/>
      <c r="O21" s="37"/>
    </row>
    <row r="22" spans="1:15" ht="22.5" x14ac:dyDescent="0.25">
      <c r="A22" s="30"/>
      <c r="B22" s="30">
        <v>3011</v>
      </c>
      <c r="C22" s="41" t="s">
        <v>752</v>
      </c>
      <c r="D22" s="42" t="s">
        <v>39</v>
      </c>
      <c r="E22" s="39"/>
      <c r="F22" s="91">
        <v>15</v>
      </c>
      <c r="G22" s="136">
        <f t="shared" si="2"/>
        <v>0</v>
      </c>
      <c r="I22" s="30"/>
      <c r="J22" s="30">
        <v>4008</v>
      </c>
      <c r="K22" s="30" t="s">
        <v>753</v>
      </c>
      <c r="L22" s="38" t="s">
        <v>39</v>
      </c>
      <c r="M22" s="54"/>
      <c r="N22" s="92"/>
      <c r="O22" s="39">
        <f t="shared" si="1"/>
        <v>0</v>
      </c>
    </row>
    <row r="23" spans="1:15" ht="22.5" x14ac:dyDescent="0.25">
      <c r="A23" s="30"/>
      <c r="B23" s="30">
        <v>3012</v>
      </c>
      <c r="C23" s="41" t="s">
        <v>754</v>
      </c>
      <c r="D23" s="42" t="s">
        <v>39</v>
      </c>
      <c r="E23" s="39"/>
      <c r="F23" s="91"/>
      <c r="G23" s="136">
        <f t="shared" si="2"/>
        <v>0</v>
      </c>
      <c r="I23" s="30" t="s">
        <v>324</v>
      </c>
      <c r="J23" s="30"/>
      <c r="K23" s="36" t="s">
        <v>325</v>
      </c>
      <c r="L23" s="37"/>
      <c r="M23" s="37"/>
      <c r="N23" s="37"/>
      <c r="O23" s="37"/>
    </row>
    <row r="24" spans="1:15" ht="22.5" x14ac:dyDescent="0.25">
      <c r="A24" s="30"/>
      <c r="B24" s="30">
        <v>3013</v>
      </c>
      <c r="C24" s="41" t="s">
        <v>755</v>
      </c>
      <c r="D24" s="42" t="s">
        <v>39</v>
      </c>
      <c r="E24" s="54"/>
      <c r="F24" s="92"/>
      <c r="G24" s="136">
        <f t="shared" si="2"/>
        <v>0</v>
      </c>
      <c r="I24" s="30"/>
      <c r="J24" s="30">
        <v>4009</v>
      </c>
      <c r="K24" s="30" t="s">
        <v>756</v>
      </c>
      <c r="L24" s="38" t="s">
        <v>39</v>
      </c>
      <c r="M24" s="54"/>
      <c r="N24" s="92">
        <v>15</v>
      </c>
      <c r="O24" s="39">
        <f t="shared" si="1"/>
        <v>0</v>
      </c>
    </row>
    <row r="25" spans="1:15" ht="22.5" x14ac:dyDescent="0.25">
      <c r="A25" s="30"/>
      <c r="B25" s="30">
        <v>3014</v>
      </c>
      <c r="C25" s="41" t="s">
        <v>757</v>
      </c>
      <c r="D25" s="42" t="s">
        <v>39</v>
      </c>
      <c r="E25" s="54"/>
      <c r="F25" s="92"/>
      <c r="G25" s="136">
        <f t="shared" si="2"/>
        <v>0</v>
      </c>
      <c r="I25" s="30" t="s">
        <v>326</v>
      </c>
      <c r="J25" s="30"/>
      <c r="K25" s="36" t="s">
        <v>327</v>
      </c>
      <c r="L25" s="37"/>
      <c r="M25" s="37"/>
      <c r="N25" s="37"/>
      <c r="O25" s="37"/>
    </row>
    <row r="26" spans="1:15" ht="22.5" x14ac:dyDescent="0.25">
      <c r="A26" s="30"/>
      <c r="B26" s="30">
        <v>3015</v>
      </c>
      <c r="C26" s="41" t="s">
        <v>758</v>
      </c>
      <c r="D26" s="42" t="s">
        <v>39</v>
      </c>
      <c r="E26" s="54"/>
      <c r="F26" s="92"/>
      <c r="G26" s="136">
        <f t="shared" si="2"/>
        <v>0</v>
      </c>
      <c r="I26" s="30"/>
      <c r="J26" s="30">
        <v>4009</v>
      </c>
      <c r="K26" s="30" t="s">
        <v>759</v>
      </c>
      <c r="L26" s="38" t="s">
        <v>39</v>
      </c>
      <c r="M26" s="54"/>
      <c r="N26" s="92">
        <v>80</v>
      </c>
      <c r="O26" s="39">
        <f t="shared" si="1"/>
        <v>0</v>
      </c>
    </row>
    <row r="27" spans="1:15" x14ac:dyDescent="0.25">
      <c r="A27" s="30" t="s">
        <v>314</v>
      </c>
      <c r="B27" s="30"/>
      <c r="C27" s="36" t="s">
        <v>315</v>
      </c>
      <c r="D27" s="37"/>
      <c r="E27" s="37"/>
      <c r="F27" s="37"/>
      <c r="G27" s="135"/>
      <c r="I27" s="30" t="s">
        <v>328</v>
      </c>
      <c r="J27" s="30"/>
      <c r="K27" s="36" t="s">
        <v>329</v>
      </c>
      <c r="L27" s="37"/>
      <c r="M27" s="37"/>
      <c r="N27" s="37"/>
      <c r="O27" s="37"/>
    </row>
    <row r="28" spans="1:15" ht="33.75" x14ac:dyDescent="0.25">
      <c r="A28" s="30"/>
      <c r="B28" s="30">
        <v>3016</v>
      </c>
      <c r="C28" s="41" t="s">
        <v>760</v>
      </c>
      <c r="D28" s="42" t="s">
        <v>39</v>
      </c>
      <c r="E28" s="39"/>
      <c r="F28" s="91"/>
      <c r="G28" s="136">
        <f t="shared" si="2"/>
        <v>0</v>
      </c>
      <c r="I28" s="30"/>
      <c r="J28" s="30">
        <v>4010</v>
      </c>
      <c r="K28" s="30" t="s">
        <v>761</v>
      </c>
      <c r="L28" s="38" t="s">
        <v>39</v>
      </c>
      <c r="M28" s="54"/>
      <c r="N28" s="92">
        <v>30</v>
      </c>
      <c r="O28" s="39">
        <f t="shared" si="1"/>
        <v>0</v>
      </c>
    </row>
    <row r="29" spans="1:15" ht="22.5" x14ac:dyDescent="0.25">
      <c r="A29" s="30"/>
      <c r="B29" s="30">
        <v>3017</v>
      </c>
      <c r="C29" s="41" t="s">
        <v>762</v>
      </c>
      <c r="D29" s="42" t="s">
        <v>39</v>
      </c>
      <c r="E29" s="39"/>
      <c r="F29" s="91">
        <v>6</v>
      </c>
      <c r="G29" s="136">
        <f t="shared" si="2"/>
        <v>0</v>
      </c>
      <c r="I29" s="30"/>
      <c r="J29" s="30">
        <v>4011</v>
      </c>
      <c r="K29" s="30" t="s">
        <v>763</v>
      </c>
      <c r="L29" s="38" t="s">
        <v>39</v>
      </c>
      <c r="M29" s="54"/>
      <c r="N29" s="92">
        <v>1</v>
      </c>
      <c r="O29" s="39">
        <f t="shared" si="1"/>
        <v>0</v>
      </c>
    </row>
    <row r="30" spans="1:15" ht="22.5" x14ac:dyDescent="0.25">
      <c r="A30" s="30"/>
      <c r="B30" s="30">
        <v>3018</v>
      </c>
      <c r="C30" s="41" t="s">
        <v>764</v>
      </c>
      <c r="D30" s="42" t="s">
        <v>39</v>
      </c>
      <c r="E30" s="54"/>
      <c r="F30" s="92"/>
      <c r="G30" s="136">
        <f t="shared" si="2"/>
        <v>0</v>
      </c>
      <c r="I30" s="30" t="s">
        <v>330</v>
      </c>
      <c r="J30" s="30"/>
      <c r="K30" s="36" t="s">
        <v>331</v>
      </c>
      <c r="L30" s="37"/>
      <c r="M30" s="37"/>
      <c r="N30" s="37"/>
      <c r="O30" s="37"/>
    </row>
    <row r="31" spans="1:15" ht="22.5" x14ac:dyDescent="0.25">
      <c r="A31" s="30"/>
      <c r="B31" s="30">
        <v>3019</v>
      </c>
      <c r="C31" s="41" t="s">
        <v>765</v>
      </c>
      <c r="D31" s="42" t="s">
        <v>39</v>
      </c>
      <c r="E31" s="54"/>
      <c r="F31" s="92"/>
      <c r="G31" s="136">
        <f t="shared" si="2"/>
        <v>0</v>
      </c>
      <c r="I31" s="30"/>
      <c r="J31" s="30">
        <v>4012</v>
      </c>
      <c r="K31" s="30" t="s">
        <v>332</v>
      </c>
      <c r="L31" s="38" t="s">
        <v>39</v>
      </c>
      <c r="M31" s="43"/>
      <c r="N31" s="95">
        <v>420</v>
      </c>
      <c r="O31" s="39">
        <f t="shared" si="1"/>
        <v>0</v>
      </c>
    </row>
    <row r="32" spans="1:15" ht="22.5" x14ac:dyDescent="0.25">
      <c r="A32" s="30"/>
      <c r="B32" s="30">
        <v>3020</v>
      </c>
      <c r="C32" s="41" t="s">
        <v>766</v>
      </c>
      <c r="D32" s="42" t="s">
        <v>39</v>
      </c>
      <c r="E32" s="54"/>
      <c r="F32" s="92"/>
      <c r="G32" s="136">
        <f t="shared" si="2"/>
        <v>0</v>
      </c>
      <c r="I32" s="30"/>
      <c r="J32" s="30">
        <v>4013</v>
      </c>
      <c r="K32" s="41" t="s">
        <v>333</v>
      </c>
      <c r="L32" s="38" t="s">
        <v>39</v>
      </c>
      <c r="M32" s="43"/>
      <c r="N32" s="95">
        <v>420</v>
      </c>
      <c r="O32" s="39">
        <f t="shared" si="1"/>
        <v>0</v>
      </c>
    </row>
    <row r="33" spans="1:15" x14ac:dyDescent="0.25">
      <c r="A33" s="30" t="s">
        <v>316</v>
      </c>
      <c r="B33" s="30"/>
      <c r="C33" s="36" t="s">
        <v>317</v>
      </c>
      <c r="D33" s="37"/>
      <c r="E33" s="37"/>
      <c r="F33" s="37"/>
      <c r="G33" s="135"/>
      <c r="I33" s="30" t="s">
        <v>334</v>
      </c>
      <c r="J33" s="30"/>
      <c r="K33" s="36" t="s">
        <v>335</v>
      </c>
      <c r="L33" s="37"/>
      <c r="M33" s="37"/>
      <c r="N33" s="37"/>
      <c r="O33" s="37"/>
    </row>
    <row r="34" spans="1:15" ht="22.5" x14ac:dyDescent="0.25">
      <c r="A34" s="30"/>
      <c r="B34" s="30">
        <v>3021</v>
      </c>
      <c r="C34" s="41" t="s">
        <v>767</v>
      </c>
      <c r="D34" s="42" t="s">
        <v>39</v>
      </c>
      <c r="E34" s="39"/>
      <c r="F34" s="91"/>
      <c r="G34" s="136">
        <f t="shared" si="2"/>
        <v>0</v>
      </c>
      <c r="I34" s="30"/>
      <c r="J34" s="30">
        <v>4014</v>
      </c>
      <c r="K34" s="41" t="s">
        <v>336</v>
      </c>
      <c r="L34" s="42" t="s">
        <v>39</v>
      </c>
      <c r="M34" s="43"/>
      <c r="N34" s="95">
        <f>F75</f>
        <v>315</v>
      </c>
      <c r="O34" s="39">
        <f t="shared" si="1"/>
        <v>0</v>
      </c>
    </row>
    <row r="35" spans="1:15" ht="22.5" x14ac:dyDescent="0.25">
      <c r="A35" s="30"/>
      <c r="B35" s="30">
        <v>3022</v>
      </c>
      <c r="C35" s="41" t="s">
        <v>768</v>
      </c>
      <c r="D35" s="42" t="s">
        <v>39</v>
      </c>
      <c r="E35" s="39"/>
      <c r="F35" s="91">
        <v>13</v>
      </c>
      <c r="G35" s="136">
        <f t="shared" si="2"/>
        <v>0</v>
      </c>
      <c r="I35" s="30" t="s">
        <v>337</v>
      </c>
      <c r="J35" s="30"/>
      <c r="K35" s="36" t="s">
        <v>804</v>
      </c>
      <c r="L35" s="37"/>
      <c r="M35" s="37"/>
      <c r="N35" s="37"/>
      <c r="O35" s="37"/>
    </row>
    <row r="36" spans="1:15" ht="22.5" x14ac:dyDescent="0.25">
      <c r="A36" s="30"/>
      <c r="B36" s="30">
        <v>3023</v>
      </c>
      <c r="C36" s="41" t="s">
        <v>769</v>
      </c>
      <c r="D36" s="42" t="s">
        <v>39</v>
      </c>
      <c r="E36" s="54"/>
      <c r="F36" s="92"/>
      <c r="G36" s="136">
        <f t="shared" si="2"/>
        <v>0</v>
      </c>
      <c r="I36" s="30" t="s">
        <v>338</v>
      </c>
      <c r="J36" s="30"/>
      <c r="K36" s="60" t="s">
        <v>339</v>
      </c>
      <c r="L36" s="61"/>
      <c r="M36" s="62"/>
      <c r="N36" s="93"/>
      <c r="O36" s="93"/>
    </row>
    <row r="37" spans="1:15" ht="22.5" x14ac:dyDescent="0.25">
      <c r="A37" s="30"/>
      <c r="B37" s="30">
        <v>3024</v>
      </c>
      <c r="C37" s="41" t="s">
        <v>770</v>
      </c>
      <c r="D37" s="42" t="s">
        <v>39</v>
      </c>
      <c r="E37" s="54"/>
      <c r="F37" s="92"/>
      <c r="G37" s="136">
        <f t="shared" si="2"/>
        <v>0</v>
      </c>
      <c r="I37" s="30"/>
      <c r="J37" s="30">
        <v>4015</v>
      </c>
      <c r="K37" s="41" t="s">
        <v>771</v>
      </c>
      <c r="L37" s="42" t="s">
        <v>39</v>
      </c>
      <c r="M37" s="43"/>
      <c r="N37" s="95">
        <v>2</v>
      </c>
      <c r="O37" s="39">
        <f t="shared" si="1"/>
        <v>0</v>
      </c>
    </row>
    <row r="38" spans="1:15" ht="22.5" x14ac:dyDescent="0.25">
      <c r="A38" s="30"/>
      <c r="B38" s="30">
        <v>3025</v>
      </c>
      <c r="C38" s="41" t="s">
        <v>772</v>
      </c>
      <c r="D38" s="42" t="s">
        <v>39</v>
      </c>
      <c r="E38" s="54"/>
      <c r="F38" s="92"/>
      <c r="G38" s="136">
        <f t="shared" si="2"/>
        <v>0</v>
      </c>
      <c r="I38" s="30" t="s">
        <v>340</v>
      </c>
      <c r="J38" s="30"/>
      <c r="K38" s="60" t="s">
        <v>341</v>
      </c>
      <c r="L38" s="61"/>
      <c r="M38" s="62"/>
      <c r="N38" s="93"/>
      <c r="O38" s="93"/>
    </row>
    <row r="39" spans="1:15" ht="22.5" x14ac:dyDescent="0.25">
      <c r="A39" s="30" t="s">
        <v>318</v>
      </c>
      <c r="B39" s="30"/>
      <c r="C39" s="36" t="s">
        <v>319</v>
      </c>
      <c r="D39" s="37"/>
      <c r="E39" s="37"/>
      <c r="F39" s="37"/>
      <c r="G39" s="135"/>
      <c r="I39" s="30"/>
      <c r="J39" s="30">
        <v>4016</v>
      </c>
      <c r="K39" s="41" t="s">
        <v>773</v>
      </c>
      <c r="L39" s="42" t="s">
        <v>39</v>
      </c>
      <c r="M39" s="43"/>
      <c r="N39" s="95"/>
      <c r="O39" s="39">
        <f t="shared" si="1"/>
        <v>0</v>
      </c>
    </row>
    <row r="40" spans="1:15" ht="22.5" x14ac:dyDescent="0.25">
      <c r="A40" s="30"/>
      <c r="B40" s="30">
        <v>3026</v>
      </c>
      <c r="C40" s="41" t="s">
        <v>774</v>
      </c>
      <c r="D40" s="42" t="s">
        <v>39</v>
      </c>
      <c r="E40" s="39"/>
      <c r="F40" s="91">
        <v>25</v>
      </c>
      <c r="G40" s="136">
        <f t="shared" si="2"/>
        <v>0</v>
      </c>
      <c r="I40" s="30" t="s">
        <v>342</v>
      </c>
      <c r="J40" s="30"/>
      <c r="K40" s="60" t="s">
        <v>343</v>
      </c>
      <c r="L40" s="61"/>
      <c r="M40" s="62"/>
      <c r="N40" s="93"/>
      <c r="O40" s="93"/>
    </row>
    <row r="41" spans="1:15" ht="22.5" x14ac:dyDescent="0.25">
      <c r="A41" s="30"/>
      <c r="B41" s="30">
        <v>3027</v>
      </c>
      <c r="C41" s="41" t="s">
        <v>775</v>
      </c>
      <c r="D41" s="42" t="s">
        <v>39</v>
      </c>
      <c r="E41" s="39"/>
      <c r="F41" s="91">
        <v>6</v>
      </c>
      <c r="G41" s="136">
        <f t="shared" si="2"/>
        <v>0</v>
      </c>
      <c r="I41" s="30"/>
      <c r="J41" s="30">
        <v>4017</v>
      </c>
      <c r="K41" s="41" t="s">
        <v>776</v>
      </c>
      <c r="L41" s="42" t="s">
        <v>39</v>
      </c>
      <c r="M41" s="43"/>
      <c r="N41" s="95">
        <f>F82</f>
        <v>3</v>
      </c>
      <c r="O41" s="39">
        <f t="shared" si="1"/>
        <v>0</v>
      </c>
    </row>
    <row r="42" spans="1:15" ht="22.5" x14ac:dyDescent="0.25">
      <c r="A42" s="30"/>
      <c r="B42" s="30">
        <v>3028</v>
      </c>
      <c r="C42" s="41" t="s">
        <v>777</v>
      </c>
      <c r="D42" s="42" t="s">
        <v>39</v>
      </c>
      <c r="E42" s="54"/>
      <c r="F42" s="92"/>
      <c r="G42" s="136">
        <f t="shared" si="2"/>
        <v>0</v>
      </c>
      <c r="I42" s="29" t="s">
        <v>344</v>
      </c>
      <c r="J42" s="30"/>
      <c r="K42" s="33" t="s">
        <v>345</v>
      </c>
      <c r="L42" s="34"/>
      <c r="M42" s="35"/>
      <c r="N42" s="90"/>
      <c r="O42" s="90"/>
    </row>
    <row r="43" spans="1:15" ht="22.5" x14ac:dyDescent="0.25">
      <c r="A43" s="30"/>
      <c r="B43" s="30">
        <v>3029</v>
      </c>
      <c r="C43" s="41" t="s">
        <v>778</v>
      </c>
      <c r="D43" s="42" t="s">
        <v>39</v>
      </c>
      <c r="E43" s="54"/>
      <c r="F43" s="92"/>
      <c r="G43" s="136">
        <f t="shared" si="2"/>
        <v>0</v>
      </c>
      <c r="I43" s="30" t="s">
        <v>347</v>
      </c>
      <c r="J43" s="30"/>
      <c r="K43" s="36" t="s">
        <v>348</v>
      </c>
      <c r="L43" s="37"/>
      <c r="M43" s="37"/>
      <c r="N43" s="37"/>
      <c r="O43" s="37"/>
    </row>
    <row r="44" spans="1:15" ht="22.5" x14ac:dyDescent="0.25">
      <c r="A44" s="30"/>
      <c r="B44" s="30">
        <v>3030</v>
      </c>
      <c r="C44" s="41" t="s">
        <v>779</v>
      </c>
      <c r="D44" s="42" t="s">
        <v>39</v>
      </c>
      <c r="E44" s="54"/>
      <c r="F44" s="92"/>
      <c r="G44" s="136">
        <f t="shared" si="2"/>
        <v>0</v>
      </c>
      <c r="I44" s="30"/>
      <c r="J44" s="30">
        <v>4018</v>
      </c>
      <c r="K44" s="41" t="s">
        <v>349</v>
      </c>
      <c r="L44" s="42" t="s">
        <v>67</v>
      </c>
      <c r="M44" s="43"/>
      <c r="N44" s="95">
        <f>F85</f>
        <v>10</v>
      </c>
      <c r="O44" s="39">
        <f t="shared" si="1"/>
        <v>0</v>
      </c>
    </row>
    <row r="45" spans="1:15" ht="22.5" x14ac:dyDescent="0.25">
      <c r="A45" s="30" t="s">
        <v>320</v>
      </c>
      <c r="B45" s="30"/>
      <c r="C45" s="36" t="s">
        <v>346</v>
      </c>
      <c r="D45" s="37"/>
      <c r="E45" s="37"/>
      <c r="F45" s="37"/>
      <c r="G45" s="135"/>
      <c r="I45" s="30"/>
      <c r="J45" s="30">
        <v>4019</v>
      </c>
      <c r="K45" s="41" t="s">
        <v>350</v>
      </c>
      <c r="L45" s="42" t="s">
        <v>67</v>
      </c>
      <c r="M45" s="43"/>
      <c r="N45" s="95">
        <f>F86</f>
        <v>5</v>
      </c>
      <c r="O45" s="39">
        <f t="shared" si="1"/>
        <v>0</v>
      </c>
    </row>
    <row r="46" spans="1:15" ht="22.5" x14ac:dyDescent="0.25">
      <c r="A46" s="30"/>
      <c r="B46" s="30">
        <v>3031</v>
      </c>
      <c r="C46" s="41" t="s">
        <v>780</v>
      </c>
      <c r="D46" s="42" t="s">
        <v>39</v>
      </c>
      <c r="E46" s="39"/>
      <c r="F46" s="91"/>
      <c r="G46" s="136">
        <f t="shared" si="2"/>
        <v>0</v>
      </c>
      <c r="I46" s="30"/>
      <c r="J46" s="30">
        <v>4020</v>
      </c>
      <c r="K46" s="41" t="s">
        <v>351</v>
      </c>
      <c r="L46" s="42" t="s">
        <v>67</v>
      </c>
      <c r="M46" s="43"/>
      <c r="N46" s="95">
        <f>F87</f>
        <v>40</v>
      </c>
      <c r="O46" s="39">
        <f t="shared" si="1"/>
        <v>0</v>
      </c>
    </row>
    <row r="47" spans="1:15" ht="22.5" x14ac:dyDescent="0.25">
      <c r="A47" s="30"/>
      <c r="B47" s="30">
        <v>3032</v>
      </c>
      <c r="C47" s="41" t="s">
        <v>781</v>
      </c>
      <c r="D47" s="42" t="s">
        <v>39</v>
      </c>
      <c r="E47" s="39"/>
      <c r="F47" s="91">
        <v>15</v>
      </c>
      <c r="G47" s="136">
        <f t="shared" si="2"/>
        <v>0</v>
      </c>
      <c r="I47" s="30"/>
      <c r="J47" s="30">
        <v>4021</v>
      </c>
      <c r="K47" s="41" t="s">
        <v>352</v>
      </c>
      <c r="L47" s="42" t="s">
        <v>67</v>
      </c>
      <c r="M47" s="43"/>
      <c r="N47" s="95">
        <v>2</v>
      </c>
      <c r="O47" s="39">
        <f t="shared" si="1"/>
        <v>0</v>
      </c>
    </row>
    <row r="48" spans="1:15" ht="22.5" x14ac:dyDescent="0.25">
      <c r="A48" s="30"/>
      <c r="B48" s="30">
        <v>3033</v>
      </c>
      <c r="C48" s="41" t="s">
        <v>782</v>
      </c>
      <c r="D48" s="42" t="s">
        <v>39</v>
      </c>
      <c r="E48" s="54"/>
      <c r="F48" s="92"/>
      <c r="G48" s="136">
        <f t="shared" si="2"/>
        <v>0</v>
      </c>
      <c r="I48" s="30"/>
      <c r="J48" s="30">
        <v>4022</v>
      </c>
      <c r="K48" s="41" t="s">
        <v>353</v>
      </c>
      <c r="L48" s="42" t="s">
        <v>67</v>
      </c>
      <c r="M48" s="43"/>
      <c r="N48" s="95">
        <v>2</v>
      </c>
      <c r="O48" s="39">
        <f t="shared" si="1"/>
        <v>0</v>
      </c>
    </row>
    <row r="49" spans="1:15" ht="22.5" x14ac:dyDescent="0.25">
      <c r="A49" s="30"/>
      <c r="B49" s="30">
        <v>3034</v>
      </c>
      <c r="C49" s="41" t="s">
        <v>783</v>
      </c>
      <c r="D49" s="42" t="s">
        <v>39</v>
      </c>
      <c r="E49" s="54"/>
      <c r="F49" s="92"/>
      <c r="G49" s="136">
        <f t="shared" si="2"/>
        <v>0</v>
      </c>
      <c r="I49" s="30" t="s">
        <v>355</v>
      </c>
      <c r="J49" s="30"/>
      <c r="K49" s="36" t="s">
        <v>356</v>
      </c>
      <c r="L49" s="37"/>
      <c r="M49" s="37"/>
      <c r="N49" s="37"/>
      <c r="O49" s="37"/>
    </row>
    <row r="50" spans="1:15" ht="22.5" x14ac:dyDescent="0.25">
      <c r="A50" s="30"/>
      <c r="B50" s="30">
        <v>3035</v>
      </c>
      <c r="C50" s="41" t="s">
        <v>784</v>
      </c>
      <c r="D50" s="42" t="s">
        <v>39</v>
      </c>
      <c r="E50" s="54"/>
      <c r="F50" s="92"/>
      <c r="G50" s="136">
        <f t="shared" si="2"/>
        <v>0</v>
      </c>
      <c r="I50" s="30" t="s">
        <v>357</v>
      </c>
      <c r="J50" s="30"/>
      <c r="K50" s="60" t="s">
        <v>358</v>
      </c>
      <c r="L50" s="61"/>
      <c r="M50" s="62"/>
      <c r="N50" s="93"/>
      <c r="O50" s="93"/>
    </row>
    <row r="51" spans="1:15" ht="22.5" x14ac:dyDescent="0.25">
      <c r="A51" s="30" t="s">
        <v>322</v>
      </c>
      <c r="B51" s="30"/>
      <c r="C51" s="36" t="s">
        <v>354</v>
      </c>
      <c r="D51" s="37"/>
      <c r="E51" s="37"/>
      <c r="F51" s="37"/>
      <c r="G51" s="135"/>
      <c r="I51" s="30"/>
      <c r="J51" s="30">
        <v>4023</v>
      </c>
      <c r="K51" s="41" t="s">
        <v>359</v>
      </c>
      <c r="L51" s="42" t="s">
        <v>67</v>
      </c>
      <c r="M51" s="39"/>
      <c r="N51" s="91">
        <v>1</v>
      </c>
      <c r="O51" s="39">
        <f t="shared" si="1"/>
        <v>0</v>
      </c>
    </row>
    <row r="52" spans="1:15" ht="22.5" x14ac:dyDescent="0.25">
      <c r="A52" s="30"/>
      <c r="B52" s="30">
        <v>3036</v>
      </c>
      <c r="C52" s="41" t="s">
        <v>785</v>
      </c>
      <c r="D52" s="42" t="s">
        <v>39</v>
      </c>
      <c r="E52" s="39"/>
      <c r="F52" s="91"/>
      <c r="G52" s="136">
        <f t="shared" si="2"/>
        <v>0</v>
      </c>
      <c r="I52" s="30" t="s">
        <v>360</v>
      </c>
      <c r="J52" s="30"/>
      <c r="K52" s="60" t="s">
        <v>361</v>
      </c>
      <c r="L52" s="61"/>
      <c r="M52" s="62"/>
      <c r="N52" s="93"/>
      <c r="O52" s="93"/>
    </row>
    <row r="53" spans="1:15" ht="33.75" x14ac:dyDescent="0.25">
      <c r="A53" s="30"/>
      <c r="B53" s="30">
        <v>3037</v>
      </c>
      <c r="C53" s="41" t="s">
        <v>786</v>
      </c>
      <c r="D53" s="42" t="s">
        <v>39</v>
      </c>
      <c r="E53" s="39"/>
      <c r="F53" s="91"/>
      <c r="G53" s="136">
        <f t="shared" si="2"/>
        <v>0</v>
      </c>
      <c r="I53" s="30"/>
      <c r="J53" s="30">
        <v>4024</v>
      </c>
      <c r="K53" s="41" t="s">
        <v>362</v>
      </c>
      <c r="L53" s="42" t="s">
        <v>67</v>
      </c>
      <c r="M53" s="39"/>
      <c r="N53" s="91"/>
      <c r="O53" s="39">
        <f t="shared" si="1"/>
        <v>0</v>
      </c>
    </row>
    <row r="54" spans="1:15" ht="33.75" x14ac:dyDescent="0.25">
      <c r="A54" s="30"/>
      <c r="B54" s="30">
        <v>3038</v>
      </c>
      <c r="C54" s="41" t="s">
        <v>787</v>
      </c>
      <c r="D54" s="42" t="s">
        <v>39</v>
      </c>
      <c r="E54" s="54"/>
      <c r="F54" s="92"/>
      <c r="G54" s="136">
        <f t="shared" si="2"/>
        <v>0</v>
      </c>
      <c r="I54" s="30"/>
      <c r="J54" s="30">
        <v>4025</v>
      </c>
      <c r="K54" s="41" t="s">
        <v>363</v>
      </c>
      <c r="L54" s="42" t="s">
        <v>67</v>
      </c>
      <c r="M54" s="39"/>
      <c r="N54" s="91"/>
      <c r="O54" s="39">
        <f t="shared" si="1"/>
        <v>0</v>
      </c>
    </row>
    <row r="55" spans="1:15" ht="33.75" x14ac:dyDescent="0.25">
      <c r="A55" s="30"/>
      <c r="B55" s="30">
        <v>3039</v>
      </c>
      <c r="C55" s="41" t="s">
        <v>788</v>
      </c>
      <c r="D55" s="42" t="s">
        <v>39</v>
      </c>
      <c r="E55" s="54"/>
      <c r="F55" s="92"/>
      <c r="G55" s="136">
        <f t="shared" si="2"/>
        <v>0</v>
      </c>
      <c r="I55" s="30"/>
      <c r="J55" s="30">
        <v>4026</v>
      </c>
      <c r="K55" s="41" t="s">
        <v>364</v>
      </c>
      <c r="L55" s="42" t="s">
        <v>67</v>
      </c>
      <c r="M55" s="39"/>
      <c r="N55" s="91"/>
      <c r="O55" s="39">
        <f t="shared" si="1"/>
        <v>0</v>
      </c>
    </row>
    <row r="56" spans="1:15" ht="33.75" x14ac:dyDescent="0.25">
      <c r="A56" s="30"/>
      <c r="B56" s="30">
        <v>3040</v>
      </c>
      <c r="C56" s="41" t="s">
        <v>789</v>
      </c>
      <c r="D56" s="42" t="s">
        <v>39</v>
      </c>
      <c r="E56" s="54"/>
      <c r="F56" s="92"/>
      <c r="G56" s="136">
        <f t="shared" si="2"/>
        <v>0</v>
      </c>
      <c r="I56" s="30"/>
      <c r="J56" s="30">
        <v>4027</v>
      </c>
      <c r="K56" s="41" t="s">
        <v>365</v>
      </c>
      <c r="L56" s="42" t="s">
        <v>67</v>
      </c>
      <c r="M56" s="39"/>
      <c r="N56" s="91">
        <v>1</v>
      </c>
      <c r="O56" s="39">
        <f t="shared" si="1"/>
        <v>0</v>
      </c>
    </row>
    <row r="57" spans="1:15" ht="22.5" x14ac:dyDescent="0.25">
      <c r="A57" s="30" t="s">
        <v>324</v>
      </c>
      <c r="B57" s="30"/>
      <c r="C57" s="36" t="s">
        <v>325</v>
      </c>
      <c r="D57" s="37"/>
      <c r="E57" s="37"/>
      <c r="F57" s="37"/>
      <c r="G57" s="135"/>
      <c r="I57" s="30"/>
      <c r="J57" s="30">
        <v>4028</v>
      </c>
      <c r="K57" s="41" t="s">
        <v>366</v>
      </c>
      <c r="L57" s="42" t="s">
        <v>67</v>
      </c>
      <c r="M57" s="39"/>
      <c r="N57" s="91">
        <v>1</v>
      </c>
      <c r="O57" s="39">
        <f t="shared" si="1"/>
        <v>0</v>
      </c>
    </row>
    <row r="58" spans="1:15" ht="22.5" x14ac:dyDescent="0.25">
      <c r="A58" s="30"/>
      <c r="B58" s="30">
        <v>3041</v>
      </c>
      <c r="C58" s="41" t="s">
        <v>790</v>
      </c>
      <c r="D58" s="42" t="s">
        <v>39</v>
      </c>
      <c r="E58" s="39"/>
      <c r="F58" s="91">
        <v>15</v>
      </c>
      <c r="G58" s="136">
        <f t="shared" si="2"/>
        <v>0</v>
      </c>
      <c r="I58" s="30" t="s">
        <v>367</v>
      </c>
      <c r="J58" s="30"/>
      <c r="K58" s="36" t="s">
        <v>368</v>
      </c>
      <c r="L58" s="37"/>
      <c r="M58" s="37"/>
      <c r="N58" s="37"/>
      <c r="O58" s="37"/>
    </row>
    <row r="59" spans="1:15" ht="22.5" x14ac:dyDescent="0.25">
      <c r="A59" s="30" t="s">
        <v>326</v>
      </c>
      <c r="B59" s="30"/>
      <c r="C59" s="36" t="s">
        <v>327</v>
      </c>
      <c r="D59" s="37"/>
      <c r="E59" s="37"/>
      <c r="F59" s="37"/>
      <c r="G59" s="135"/>
      <c r="I59" s="30"/>
      <c r="J59" s="30">
        <v>4029</v>
      </c>
      <c r="K59" s="41" t="s">
        <v>369</v>
      </c>
      <c r="L59" s="42" t="s">
        <v>39</v>
      </c>
      <c r="M59" s="42"/>
      <c r="N59" s="42">
        <v>840</v>
      </c>
      <c r="O59" s="39">
        <f t="shared" si="1"/>
        <v>0</v>
      </c>
    </row>
    <row r="60" spans="1:15" ht="22.5" x14ac:dyDescent="0.25">
      <c r="A60" s="30"/>
      <c r="B60" s="30">
        <v>3042</v>
      </c>
      <c r="C60" s="41" t="s">
        <v>791</v>
      </c>
      <c r="D60" s="42" t="s">
        <v>39</v>
      </c>
      <c r="E60" s="39"/>
      <c r="F60" s="91">
        <v>40</v>
      </c>
      <c r="G60" s="136">
        <f t="shared" si="2"/>
        <v>0</v>
      </c>
      <c r="I60" s="30"/>
      <c r="J60" s="30">
        <v>4030</v>
      </c>
      <c r="K60" s="41" t="s">
        <v>370</v>
      </c>
      <c r="L60" s="42" t="s">
        <v>39</v>
      </c>
      <c r="M60" s="42"/>
      <c r="N60" s="42"/>
      <c r="O60" s="39">
        <f t="shared" si="1"/>
        <v>0</v>
      </c>
    </row>
    <row r="61" spans="1:15" ht="22.5" x14ac:dyDescent="0.25">
      <c r="A61" s="30"/>
      <c r="B61" s="30">
        <v>3043</v>
      </c>
      <c r="C61" s="41" t="s">
        <v>792</v>
      </c>
      <c r="D61" s="42" t="s">
        <v>39</v>
      </c>
      <c r="E61" s="39"/>
      <c r="F61" s="91">
        <v>40</v>
      </c>
      <c r="G61" s="136">
        <f t="shared" si="2"/>
        <v>0</v>
      </c>
      <c r="I61" s="30"/>
      <c r="J61" s="30">
        <v>4031</v>
      </c>
      <c r="K61" s="41" t="s">
        <v>371</v>
      </c>
      <c r="L61" s="42" t="s">
        <v>93</v>
      </c>
      <c r="M61" s="42"/>
      <c r="N61" s="42"/>
      <c r="O61" s="39">
        <f t="shared" si="1"/>
        <v>0</v>
      </c>
    </row>
    <row r="62" spans="1:15" ht="22.5" x14ac:dyDescent="0.25">
      <c r="A62" s="30"/>
      <c r="B62" s="30">
        <v>3044</v>
      </c>
      <c r="C62" s="41" t="s">
        <v>793</v>
      </c>
      <c r="D62" s="42" t="s">
        <v>39</v>
      </c>
      <c r="E62" s="54"/>
      <c r="F62" s="92"/>
      <c r="G62" s="136">
        <f t="shared" si="2"/>
        <v>0</v>
      </c>
      <c r="I62" s="30" t="s">
        <v>372</v>
      </c>
      <c r="J62" s="30"/>
      <c r="K62" s="36" t="s">
        <v>373</v>
      </c>
      <c r="L62" s="37"/>
      <c r="M62" s="37"/>
      <c r="N62" s="37"/>
      <c r="O62" s="37"/>
    </row>
    <row r="63" spans="1:15" ht="22.5" x14ac:dyDescent="0.25">
      <c r="A63" s="30"/>
      <c r="B63" s="30">
        <v>3045</v>
      </c>
      <c r="C63" s="41" t="s">
        <v>794</v>
      </c>
      <c r="D63" s="42" t="s">
        <v>39</v>
      </c>
      <c r="E63" s="54"/>
      <c r="F63" s="92"/>
      <c r="G63" s="136">
        <f t="shared" si="2"/>
        <v>0</v>
      </c>
      <c r="I63" s="30"/>
      <c r="J63" s="30">
        <v>4032</v>
      </c>
      <c r="K63" s="41" t="s">
        <v>374</v>
      </c>
      <c r="L63" s="42" t="s">
        <v>93</v>
      </c>
      <c r="M63" s="42"/>
      <c r="N63" s="42">
        <f>F104</f>
        <v>73</v>
      </c>
      <c r="O63" s="39">
        <f t="shared" si="1"/>
        <v>0</v>
      </c>
    </row>
    <row r="64" spans="1:15" ht="22.5" x14ac:dyDescent="0.25">
      <c r="A64" s="30"/>
      <c r="B64" s="30">
        <v>3046</v>
      </c>
      <c r="C64" s="41" t="s">
        <v>795</v>
      </c>
      <c r="D64" s="42" t="s">
        <v>39</v>
      </c>
      <c r="E64" s="54"/>
      <c r="F64" s="92"/>
      <c r="G64" s="136">
        <f t="shared" si="2"/>
        <v>0</v>
      </c>
      <c r="I64" s="30" t="s">
        <v>375</v>
      </c>
      <c r="J64" s="30"/>
      <c r="K64" s="36" t="s">
        <v>376</v>
      </c>
      <c r="L64" s="37"/>
      <c r="M64" s="37"/>
      <c r="N64" s="37"/>
      <c r="O64" s="37"/>
    </row>
    <row r="65" spans="1:15" ht="22.5" x14ac:dyDescent="0.25">
      <c r="A65" s="30" t="s">
        <v>328</v>
      </c>
      <c r="B65" s="30"/>
      <c r="C65" s="36" t="s">
        <v>329</v>
      </c>
      <c r="D65" s="37"/>
      <c r="E65" s="37"/>
      <c r="F65" s="37"/>
      <c r="G65" s="135"/>
      <c r="I65" s="30"/>
      <c r="J65" s="30">
        <v>4033</v>
      </c>
      <c r="K65" s="41" t="s">
        <v>377</v>
      </c>
      <c r="L65" s="42" t="s">
        <v>67</v>
      </c>
      <c r="M65" s="42"/>
      <c r="N65" s="42"/>
      <c r="O65" s="39">
        <f t="shared" si="1"/>
        <v>0</v>
      </c>
    </row>
    <row r="66" spans="1:15" ht="21" customHeight="1" x14ac:dyDescent="0.25">
      <c r="A66" s="30"/>
      <c r="B66" s="30">
        <v>3047</v>
      </c>
      <c r="C66" s="41" t="s">
        <v>796</v>
      </c>
      <c r="D66" s="42" t="s">
        <v>39</v>
      </c>
      <c r="E66" s="39"/>
      <c r="F66" s="91">
        <v>30</v>
      </c>
      <c r="G66" s="136">
        <f t="shared" si="2"/>
        <v>0</v>
      </c>
      <c r="I66" s="30" t="s">
        <v>378</v>
      </c>
      <c r="J66" s="30"/>
      <c r="K66" s="36" t="s">
        <v>379</v>
      </c>
      <c r="L66" s="37"/>
      <c r="M66" s="37"/>
      <c r="N66" s="37"/>
      <c r="O66" s="37"/>
    </row>
    <row r="67" spans="1:15" ht="21" customHeight="1" x14ac:dyDescent="0.25">
      <c r="A67" s="30"/>
      <c r="B67" s="30">
        <v>3048</v>
      </c>
      <c r="C67" s="41" t="s">
        <v>797</v>
      </c>
      <c r="D67" s="42" t="s">
        <v>39</v>
      </c>
      <c r="E67" s="39"/>
      <c r="F67" s="91"/>
      <c r="G67" s="136">
        <f t="shared" si="2"/>
        <v>0</v>
      </c>
      <c r="I67" s="30"/>
      <c r="J67" s="30">
        <v>4034</v>
      </c>
      <c r="K67" s="41" t="s">
        <v>380</v>
      </c>
      <c r="L67" s="42" t="s">
        <v>67</v>
      </c>
      <c r="M67" s="42"/>
      <c r="N67" s="42"/>
      <c r="O67" s="39">
        <f t="shared" si="1"/>
        <v>0</v>
      </c>
    </row>
    <row r="68" spans="1:15" ht="21" customHeight="1" x14ac:dyDescent="0.25">
      <c r="A68" s="30"/>
      <c r="B68" s="30">
        <v>3049</v>
      </c>
      <c r="C68" s="41" t="s">
        <v>798</v>
      </c>
      <c r="D68" s="42" t="s">
        <v>39</v>
      </c>
      <c r="E68" s="54"/>
      <c r="F68" s="92"/>
      <c r="G68" s="136">
        <f t="shared" si="2"/>
        <v>0</v>
      </c>
      <c r="I68" s="30"/>
      <c r="J68" s="30">
        <v>4035</v>
      </c>
      <c r="K68" s="41" t="s">
        <v>381</v>
      </c>
      <c r="L68" s="42" t="s">
        <v>67</v>
      </c>
      <c r="M68" s="42"/>
      <c r="N68" s="42"/>
      <c r="O68" s="39">
        <f t="shared" si="1"/>
        <v>0</v>
      </c>
    </row>
    <row r="69" spans="1:15" ht="21" customHeight="1" x14ac:dyDescent="0.25">
      <c r="A69" s="30"/>
      <c r="B69" s="30">
        <v>3050</v>
      </c>
      <c r="C69" s="41" t="s">
        <v>799</v>
      </c>
      <c r="D69" s="42" t="s">
        <v>39</v>
      </c>
      <c r="E69" s="54"/>
      <c r="F69" s="92"/>
      <c r="G69" s="136">
        <f t="shared" si="2"/>
        <v>0</v>
      </c>
      <c r="I69" s="30"/>
      <c r="J69" s="30">
        <v>4036</v>
      </c>
      <c r="K69" s="41" t="s">
        <v>382</v>
      </c>
      <c r="L69" s="42" t="s">
        <v>67</v>
      </c>
      <c r="M69" s="42"/>
      <c r="N69" s="42">
        <v>4</v>
      </c>
      <c r="O69" s="39">
        <f t="shared" si="1"/>
        <v>0</v>
      </c>
    </row>
    <row r="70" spans="1:15" ht="22.5" x14ac:dyDescent="0.25">
      <c r="A70" s="30"/>
      <c r="B70" s="30">
        <v>3051</v>
      </c>
      <c r="C70" s="41" t="s">
        <v>800</v>
      </c>
      <c r="D70" s="42" t="s">
        <v>67</v>
      </c>
      <c r="E70" s="54"/>
      <c r="F70" s="92">
        <v>1</v>
      </c>
      <c r="G70" s="136">
        <f t="shared" si="2"/>
        <v>0</v>
      </c>
      <c r="I70" s="30"/>
      <c r="J70" s="30">
        <v>4037</v>
      </c>
      <c r="K70" s="41" t="s">
        <v>384</v>
      </c>
      <c r="L70" s="42" t="s">
        <v>67</v>
      </c>
      <c r="M70" s="42"/>
      <c r="N70" s="42">
        <v>4</v>
      </c>
      <c r="O70" s="39">
        <f t="shared" si="1"/>
        <v>0</v>
      </c>
    </row>
    <row r="71" spans="1:15" x14ac:dyDescent="0.25">
      <c r="A71" s="30" t="s">
        <v>330</v>
      </c>
      <c r="B71" s="30"/>
      <c r="C71" s="36" t="s">
        <v>331</v>
      </c>
      <c r="D71" s="37"/>
      <c r="E71" s="37"/>
      <c r="F71" s="37"/>
      <c r="G71" s="135"/>
      <c r="I71" s="30" t="s">
        <v>386</v>
      </c>
      <c r="J71" s="30"/>
      <c r="K71" s="36" t="s">
        <v>387</v>
      </c>
      <c r="L71" s="37"/>
      <c r="M71" s="37"/>
      <c r="N71" s="37"/>
      <c r="O71" s="37"/>
    </row>
    <row r="72" spans="1:15" x14ac:dyDescent="0.25">
      <c r="A72" s="30"/>
      <c r="B72" s="30">
        <v>3052</v>
      </c>
      <c r="C72" s="41" t="s">
        <v>383</v>
      </c>
      <c r="D72" s="42" t="s">
        <v>39</v>
      </c>
      <c r="E72" s="39"/>
      <c r="F72" s="91">
        <v>420</v>
      </c>
      <c r="G72" s="136">
        <f t="shared" si="2"/>
        <v>0</v>
      </c>
      <c r="I72" s="30"/>
      <c r="J72" s="30">
        <v>4038</v>
      </c>
      <c r="K72" s="41" t="s">
        <v>388</v>
      </c>
      <c r="L72" s="42" t="s">
        <v>39</v>
      </c>
      <c r="M72" s="42"/>
      <c r="N72" s="42"/>
      <c r="O72" s="39">
        <f t="shared" si="1"/>
        <v>0</v>
      </c>
    </row>
    <row r="73" spans="1:15" x14ac:dyDescent="0.25">
      <c r="A73" s="30"/>
      <c r="B73" s="30">
        <v>3053</v>
      </c>
      <c r="C73" s="41" t="s">
        <v>385</v>
      </c>
      <c r="D73" s="42" t="s">
        <v>39</v>
      </c>
      <c r="E73" s="39"/>
      <c r="F73" s="91">
        <v>420</v>
      </c>
      <c r="G73" s="136">
        <f t="shared" si="2"/>
        <v>0</v>
      </c>
      <c r="I73" s="30"/>
      <c r="J73" s="30">
        <v>4039</v>
      </c>
      <c r="K73" s="41" t="s">
        <v>390</v>
      </c>
      <c r="L73" s="42" t="s">
        <v>39</v>
      </c>
      <c r="M73" s="42"/>
      <c r="N73" s="42"/>
      <c r="O73" s="39">
        <f t="shared" ref="O73:O135" si="3">M73*N73</f>
        <v>0</v>
      </c>
    </row>
    <row r="74" spans="1:15" x14ac:dyDescent="0.25">
      <c r="A74" s="30" t="s">
        <v>334</v>
      </c>
      <c r="B74" s="30"/>
      <c r="C74" s="36" t="s">
        <v>335</v>
      </c>
      <c r="D74" s="37"/>
      <c r="E74" s="37"/>
      <c r="F74" s="37"/>
      <c r="G74" s="135"/>
      <c r="I74" s="30"/>
      <c r="J74" s="30">
        <v>4040</v>
      </c>
      <c r="K74" s="41" t="s">
        <v>391</v>
      </c>
      <c r="L74" s="42" t="s">
        <v>39</v>
      </c>
      <c r="M74" s="42"/>
      <c r="N74" s="42"/>
      <c r="O74" s="39">
        <f t="shared" si="3"/>
        <v>0</v>
      </c>
    </row>
    <row r="75" spans="1:15" x14ac:dyDescent="0.25">
      <c r="A75" s="30"/>
      <c r="B75" s="30">
        <v>3054</v>
      </c>
      <c r="C75" s="41" t="s">
        <v>389</v>
      </c>
      <c r="D75" s="42" t="s">
        <v>39</v>
      </c>
      <c r="E75" s="39"/>
      <c r="F75" s="91">
        <f>22.5*14</f>
        <v>315</v>
      </c>
      <c r="G75" s="136">
        <f t="shared" si="2"/>
        <v>0</v>
      </c>
      <c r="I75" s="30" t="s">
        <v>392</v>
      </c>
      <c r="J75" s="30"/>
      <c r="K75" s="36" t="s">
        <v>393</v>
      </c>
      <c r="L75" s="37"/>
      <c r="M75" s="37"/>
      <c r="N75" s="37"/>
      <c r="O75" s="37"/>
    </row>
    <row r="76" spans="1:15" x14ac:dyDescent="0.25">
      <c r="A76" s="30" t="s">
        <v>337</v>
      </c>
      <c r="B76" s="30"/>
      <c r="C76" s="36" t="s">
        <v>804</v>
      </c>
      <c r="D76" s="37"/>
      <c r="E76" s="37"/>
      <c r="F76" s="37"/>
      <c r="G76" s="135"/>
      <c r="I76" s="30"/>
      <c r="J76" s="30">
        <v>4041</v>
      </c>
      <c r="K76" s="41" t="s">
        <v>394</v>
      </c>
      <c r="L76" s="42" t="s">
        <v>39</v>
      </c>
      <c r="M76" s="42"/>
      <c r="N76" s="42">
        <f>F117</f>
        <v>20</v>
      </c>
      <c r="O76" s="39">
        <f t="shared" si="3"/>
        <v>0</v>
      </c>
    </row>
    <row r="77" spans="1:15" x14ac:dyDescent="0.25">
      <c r="A77" s="30" t="s">
        <v>338</v>
      </c>
      <c r="B77" s="30"/>
      <c r="C77" s="60" t="s">
        <v>339</v>
      </c>
      <c r="D77" s="61"/>
      <c r="E77" s="62"/>
      <c r="F77" s="93"/>
      <c r="G77" s="137"/>
      <c r="I77" s="30" t="s">
        <v>395</v>
      </c>
      <c r="J77" s="30"/>
      <c r="K77" s="36" t="s">
        <v>396</v>
      </c>
      <c r="L77" s="37"/>
      <c r="M77" s="37"/>
      <c r="N77" s="37"/>
      <c r="O77" s="37"/>
    </row>
    <row r="78" spans="1:15" ht="22.5" x14ac:dyDescent="0.25">
      <c r="A78" s="30"/>
      <c r="B78" s="30">
        <v>3055</v>
      </c>
      <c r="C78" s="41" t="s">
        <v>801</v>
      </c>
      <c r="D78" s="42" t="s">
        <v>39</v>
      </c>
      <c r="E78" s="39"/>
      <c r="F78" s="91">
        <v>2</v>
      </c>
      <c r="G78" s="136">
        <f t="shared" ref="G78:G82" si="4">E78*F78</f>
        <v>0</v>
      </c>
      <c r="I78" s="30"/>
      <c r="J78" s="30">
        <v>4042</v>
      </c>
      <c r="K78" s="41" t="s">
        <v>397</v>
      </c>
      <c r="L78" s="42" t="s">
        <v>93</v>
      </c>
      <c r="M78" s="42"/>
      <c r="N78" s="42">
        <f>F119</f>
        <v>73</v>
      </c>
      <c r="O78" s="39">
        <f t="shared" si="3"/>
        <v>0</v>
      </c>
    </row>
    <row r="79" spans="1:15" ht="23.25" customHeight="1" x14ac:dyDescent="0.25">
      <c r="A79" s="30" t="s">
        <v>340</v>
      </c>
      <c r="B79" s="30"/>
      <c r="C79" s="60" t="s">
        <v>341</v>
      </c>
      <c r="D79" s="61"/>
      <c r="E79" s="62"/>
      <c r="F79" s="93"/>
      <c r="G79" s="137"/>
      <c r="I79" s="30"/>
      <c r="J79" s="30">
        <v>4043</v>
      </c>
      <c r="K79" s="41" t="s">
        <v>398</v>
      </c>
      <c r="L79" s="42" t="s">
        <v>93</v>
      </c>
      <c r="M79" s="42"/>
      <c r="N79" s="42"/>
      <c r="O79" s="39">
        <f t="shared" si="3"/>
        <v>0</v>
      </c>
    </row>
    <row r="80" spans="1:15" ht="22.5" x14ac:dyDescent="0.25">
      <c r="A80" s="30"/>
      <c r="B80" s="30">
        <v>3056</v>
      </c>
      <c r="C80" s="41" t="s">
        <v>802</v>
      </c>
      <c r="D80" s="42" t="s">
        <v>39</v>
      </c>
      <c r="E80" s="39"/>
      <c r="F80" s="91"/>
      <c r="G80" s="136">
        <f t="shared" si="4"/>
        <v>0</v>
      </c>
      <c r="I80" s="30"/>
      <c r="J80" s="30">
        <v>4044</v>
      </c>
      <c r="K80" s="41" t="s">
        <v>399</v>
      </c>
      <c r="L80" s="42" t="s">
        <v>93</v>
      </c>
      <c r="M80" s="42"/>
      <c r="N80" s="42"/>
      <c r="O80" s="39">
        <f t="shared" si="3"/>
        <v>0</v>
      </c>
    </row>
    <row r="81" spans="1:15" x14ac:dyDescent="0.25">
      <c r="A81" s="30" t="s">
        <v>342</v>
      </c>
      <c r="B81" s="30"/>
      <c r="C81" s="60" t="s">
        <v>343</v>
      </c>
      <c r="D81" s="61"/>
      <c r="E81" s="62"/>
      <c r="F81" s="93"/>
      <c r="G81" s="137"/>
      <c r="I81" s="30"/>
      <c r="J81" s="30">
        <v>4045</v>
      </c>
      <c r="K81" s="41" t="s">
        <v>400</v>
      </c>
      <c r="L81" s="42" t="s">
        <v>93</v>
      </c>
      <c r="M81" s="42"/>
      <c r="N81" s="42"/>
      <c r="O81" s="39">
        <f t="shared" si="3"/>
        <v>0</v>
      </c>
    </row>
    <row r="82" spans="1:15" ht="22.5" x14ac:dyDescent="0.25">
      <c r="A82" s="30"/>
      <c r="B82" s="30">
        <v>3057</v>
      </c>
      <c r="C82" s="41" t="s">
        <v>803</v>
      </c>
      <c r="D82" s="42" t="s">
        <v>39</v>
      </c>
      <c r="E82" s="39"/>
      <c r="F82" s="91">
        <v>3</v>
      </c>
      <c r="G82" s="136">
        <f t="shared" si="4"/>
        <v>0</v>
      </c>
      <c r="I82" s="30" t="s">
        <v>401</v>
      </c>
      <c r="J82" s="30"/>
      <c r="K82" s="36" t="s">
        <v>402</v>
      </c>
      <c r="L82" s="37"/>
      <c r="M82" s="37"/>
      <c r="N82" s="37"/>
      <c r="O82" s="37"/>
    </row>
    <row r="83" spans="1:15" ht="21.75" customHeight="1" x14ac:dyDescent="0.25">
      <c r="A83" s="29" t="s">
        <v>344</v>
      </c>
      <c r="B83" s="30"/>
      <c r="C83" s="33" t="s">
        <v>345</v>
      </c>
      <c r="D83" s="34"/>
      <c r="E83" s="35"/>
      <c r="F83" s="90"/>
      <c r="G83" s="134"/>
      <c r="I83" s="30"/>
      <c r="J83" s="30">
        <v>4046</v>
      </c>
      <c r="K83" s="41" t="s">
        <v>404</v>
      </c>
      <c r="L83" s="42" t="s">
        <v>93</v>
      </c>
      <c r="M83" s="42"/>
      <c r="N83" s="42">
        <f>F124</f>
        <v>23</v>
      </c>
      <c r="O83" s="39">
        <f t="shared" si="3"/>
        <v>0</v>
      </c>
    </row>
    <row r="84" spans="1:15" ht="21" customHeight="1" x14ac:dyDescent="0.25">
      <c r="A84" s="30" t="s">
        <v>347</v>
      </c>
      <c r="B84" s="30"/>
      <c r="C84" s="36" t="s">
        <v>348</v>
      </c>
      <c r="D84" s="37"/>
      <c r="E84" s="37"/>
      <c r="F84" s="37"/>
      <c r="G84" s="135"/>
      <c r="I84" s="30" t="s">
        <v>406</v>
      </c>
      <c r="J84" s="30"/>
      <c r="K84" s="36" t="s">
        <v>407</v>
      </c>
      <c r="L84" s="37"/>
      <c r="M84" s="37"/>
      <c r="N84" s="37"/>
      <c r="O84" s="37"/>
    </row>
    <row r="85" spans="1:15" ht="25.5" customHeight="1" x14ac:dyDescent="0.25">
      <c r="A85" s="30"/>
      <c r="B85" s="30">
        <v>3058</v>
      </c>
      <c r="C85" s="41" t="s">
        <v>403</v>
      </c>
      <c r="D85" s="42" t="s">
        <v>67</v>
      </c>
      <c r="E85" s="39"/>
      <c r="F85" s="91">
        <v>10</v>
      </c>
      <c r="G85" s="136">
        <f t="shared" ref="G85:G89" si="5">E85*F85</f>
        <v>0</v>
      </c>
      <c r="I85" s="30"/>
      <c r="J85" s="30">
        <v>4047</v>
      </c>
      <c r="K85" s="41" t="s">
        <v>409</v>
      </c>
      <c r="L85" s="42" t="s">
        <v>93</v>
      </c>
      <c r="M85" s="42"/>
      <c r="N85" s="42">
        <f>F126</f>
        <v>176</v>
      </c>
      <c r="O85" s="39">
        <f t="shared" si="3"/>
        <v>0</v>
      </c>
    </row>
    <row r="86" spans="1:15" ht="21.75" customHeight="1" x14ac:dyDescent="0.25">
      <c r="A86" s="30"/>
      <c r="B86" s="30">
        <v>3059</v>
      </c>
      <c r="C86" s="41" t="s">
        <v>405</v>
      </c>
      <c r="D86" s="42" t="s">
        <v>67</v>
      </c>
      <c r="E86" s="39"/>
      <c r="F86" s="91">
        <v>5</v>
      </c>
      <c r="G86" s="136">
        <f t="shared" si="5"/>
        <v>0</v>
      </c>
      <c r="I86" s="30" t="s">
        <v>411</v>
      </c>
      <c r="J86" s="30"/>
      <c r="K86" s="36" t="s">
        <v>412</v>
      </c>
      <c r="L86" s="37"/>
      <c r="M86" s="37"/>
      <c r="N86" s="37"/>
      <c r="O86" s="37"/>
    </row>
    <row r="87" spans="1:15" x14ac:dyDescent="0.25">
      <c r="A87" s="30"/>
      <c r="B87" s="30">
        <v>3060</v>
      </c>
      <c r="C87" s="41" t="s">
        <v>408</v>
      </c>
      <c r="D87" s="42" t="s">
        <v>67</v>
      </c>
      <c r="E87" s="39"/>
      <c r="F87" s="91">
        <v>40</v>
      </c>
      <c r="G87" s="136">
        <f t="shared" si="5"/>
        <v>0</v>
      </c>
      <c r="I87" s="30"/>
      <c r="J87" s="30">
        <v>4048</v>
      </c>
      <c r="K87" s="41" t="s">
        <v>414</v>
      </c>
      <c r="L87" s="42" t="s">
        <v>39</v>
      </c>
      <c r="M87" s="42"/>
      <c r="N87" s="42"/>
      <c r="O87" s="39">
        <f t="shared" si="3"/>
        <v>0</v>
      </c>
    </row>
    <row r="88" spans="1:15" ht="22.5" x14ac:dyDescent="0.25">
      <c r="A88" s="30"/>
      <c r="B88" s="30">
        <v>3061</v>
      </c>
      <c r="C88" s="41" t="s">
        <v>410</v>
      </c>
      <c r="D88" s="42" t="s">
        <v>67</v>
      </c>
      <c r="E88" s="39"/>
      <c r="F88" s="91">
        <v>2</v>
      </c>
      <c r="G88" s="136">
        <f t="shared" si="5"/>
        <v>0</v>
      </c>
      <c r="I88" s="30"/>
      <c r="J88" s="30">
        <v>4049</v>
      </c>
      <c r="K88" s="41" t="s">
        <v>415</v>
      </c>
      <c r="L88" s="42" t="s">
        <v>39</v>
      </c>
      <c r="M88" s="42"/>
      <c r="N88" s="42"/>
      <c r="O88" s="39">
        <f t="shared" si="3"/>
        <v>0</v>
      </c>
    </row>
    <row r="89" spans="1:15" ht="22.5" x14ac:dyDescent="0.25">
      <c r="A89" s="30"/>
      <c r="B89" s="30">
        <v>3062</v>
      </c>
      <c r="C89" s="41" t="s">
        <v>413</v>
      </c>
      <c r="D89" s="42" t="s">
        <v>67</v>
      </c>
      <c r="E89" s="39"/>
      <c r="F89" s="91">
        <v>2</v>
      </c>
      <c r="G89" s="136">
        <f t="shared" si="5"/>
        <v>0</v>
      </c>
      <c r="I89" s="30" t="s">
        <v>416</v>
      </c>
      <c r="J89" s="30"/>
      <c r="K89" s="36" t="s">
        <v>417</v>
      </c>
      <c r="L89" s="37"/>
      <c r="M89" s="37"/>
      <c r="N89" s="37"/>
      <c r="O89" s="37"/>
    </row>
    <row r="90" spans="1:15" ht="22.5" x14ac:dyDescent="0.25">
      <c r="A90" s="30" t="s">
        <v>355</v>
      </c>
      <c r="B90" s="30"/>
      <c r="C90" s="36" t="s">
        <v>356</v>
      </c>
      <c r="D90" s="37"/>
      <c r="E90" s="37"/>
      <c r="F90" s="37"/>
      <c r="G90" s="135"/>
      <c r="I90" s="30"/>
      <c r="J90" s="30">
        <v>4050</v>
      </c>
      <c r="K90" s="41" t="s">
        <v>419</v>
      </c>
      <c r="L90" s="42" t="s">
        <v>39</v>
      </c>
      <c r="M90" s="42"/>
      <c r="N90" s="42"/>
      <c r="O90" s="39">
        <f t="shared" si="3"/>
        <v>0</v>
      </c>
    </row>
    <row r="91" spans="1:15" ht="22.5" x14ac:dyDescent="0.25">
      <c r="A91" s="30" t="s">
        <v>357</v>
      </c>
      <c r="B91" s="30"/>
      <c r="C91" s="60" t="s">
        <v>358</v>
      </c>
      <c r="D91" s="61"/>
      <c r="E91" s="62"/>
      <c r="F91" s="93"/>
      <c r="G91" s="137"/>
      <c r="I91" s="30"/>
      <c r="J91" s="30">
        <v>4051</v>
      </c>
      <c r="K91" s="41" t="s">
        <v>420</v>
      </c>
      <c r="L91" s="42" t="s">
        <v>39</v>
      </c>
      <c r="M91" s="42"/>
      <c r="N91" s="42"/>
      <c r="O91" s="39">
        <f t="shared" si="3"/>
        <v>0</v>
      </c>
    </row>
    <row r="92" spans="1:15" ht="22.5" x14ac:dyDescent="0.25">
      <c r="A92" s="30"/>
      <c r="B92" s="30">
        <v>3063</v>
      </c>
      <c r="C92" s="41" t="s">
        <v>418</v>
      </c>
      <c r="D92" s="42" t="s">
        <v>67</v>
      </c>
      <c r="E92" s="39"/>
      <c r="F92" s="91">
        <v>1</v>
      </c>
      <c r="G92" s="136">
        <f t="shared" ref="G92:G146" si="6">E92*F92</f>
        <v>0</v>
      </c>
      <c r="I92" s="30"/>
      <c r="J92" s="30">
        <v>4052</v>
      </c>
      <c r="K92" s="41" t="s">
        <v>422</v>
      </c>
      <c r="L92" s="42" t="s">
        <v>39</v>
      </c>
      <c r="M92" s="42"/>
      <c r="N92" s="42">
        <v>35</v>
      </c>
      <c r="O92" s="39">
        <f t="shared" si="3"/>
        <v>0</v>
      </c>
    </row>
    <row r="93" spans="1:15" ht="22.5" x14ac:dyDescent="0.25">
      <c r="A93" s="30" t="s">
        <v>360</v>
      </c>
      <c r="B93" s="30"/>
      <c r="C93" s="60" t="s">
        <v>358</v>
      </c>
      <c r="D93" s="61"/>
      <c r="E93" s="62"/>
      <c r="F93" s="93"/>
      <c r="G93" s="137"/>
      <c r="I93" s="30"/>
      <c r="J93" s="30">
        <v>4053</v>
      </c>
      <c r="K93" s="41" t="s">
        <v>424</v>
      </c>
      <c r="L93" s="42" t="s">
        <v>39</v>
      </c>
      <c r="M93" s="42"/>
      <c r="N93" s="42"/>
      <c r="O93" s="39">
        <f t="shared" si="3"/>
        <v>0</v>
      </c>
    </row>
    <row r="94" spans="1:15" ht="20.45" customHeight="1" x14ac:dyDescent="0.25">
      <c r="A94" s="30"/>
      <c r="B94" s="30">
        <v>3064</v>
      </c>
      <c r="C94" s="41" t="s">
        <v>421</v>
      </c>
      <c r="D94" s="42" t="s">
        <v>67</v>
      </c>
      <c r="E94" s="39"/>
      <c r="F94" s="91"/>
      <c r="G94" s="136">
        <f t="shared" si="6"/>
        <v>0</v>
      </c>
      <c r="I94" s="30"/>
      <c r="J94" s="30">
        <v>4054</v>
      </c>
      <c r="K94" s="41" t="s">
        <v>426</v>
      </c>
      <c r="L94" s="42" t="s">
        <v>39</v>
      </c>
      <c r="M94" s="42"/>
      <c r="N94" s="42"/>
      <c r="O94" s="39">
        <f t="shared" si="3"/>
        <v>0</v>
      </c>
    </row>
    <row r="95" spans="1:15" ht="33.75" x14ac:dyDescent="0.25">
      <c r="A95" s="30"/>
      <c r="B95" s="30">
        <v>3065</v>
      </c>
      <c r="C95" s="41" t="s">
        <v>423</v>
      </c>
      <c r="D95" s="42" t="s">
        <v>67</v>
      </c>
      <c r="E95" s="39"/>
      <c r="F95" s="91"/>
      <c r="G95" s="136">
        <f t="shared" si="6"/>
        <v>0</v>
      </c>
      <c r="I95" s="30"/>
      <c r="J95" s="30">
        <v>4055</v>
      </c>
      <c r="K95" s="41" t="s">
        <v>428</v>
      </c>
      <c r="L95" s="42" t="s">
        <v>39</v>
      </c>
      <c r="M95" s="42"/>
      <c r="N95" s="42"/>
      <c r="O95" s="39">
        <f t="shared" si="3"/>
        <v>0</v>
      </c>
    </row>
    <row r="96" spans="1:15" ht="33.75" x14ac:dyDescent="0.25">
      <c r="A96" s="30"/>
      <c r="B96" s="30">
        <v>3066</v>
      </c>
      <c r="C96" s="41" t="s">
        <v>425</v>
      </c>
      <c r="D96" s="42" t="s">
        <v>67</v>
      </c>
      <c r="E96" s="39"/>
      <c r="F96" s="91"/>
      <c r="G96" s="136">
        <f t="shared" si="6"/>
        <v>0</v>
      </c>
      <c r="I96" s="30" t="s">
        <v>430</v>
      </c>
      <c r="J96" s="30"/>
      <c r="K96" s="36" t="s">
        <v>431</v>
      </c>
      <c r="L96" s="37"/>
      <c r="M96" s="37"/>
      <c r="N96" s="37"/>
      <c r="O96" s="37"/>
    </row>
    <row r="97" spans="1:15" ht="33.75" x14ac:dyDescent="0.25">
      <c r="A97" s="30"/>
      <c r="B97" s="30">
        <v>3067</v>
      </c>
      <c r="C97" s="41" t="s">
        <v>427</v>
      </c>
      <c r="D97" s="42" t="s">
        <v>67</v>
      </c>
      <c r="E97" s="39"/>
      <c r="F97" s="91">
        <v>1</v>
      </c>
      <c r="G97" s="136">
        <f t="shared" si="6"/>
        <v>0</v>
      </c>
      <c r="I97" s="30"/>
      <c r="J97" s="30">
        <v>4056</v>
      </c>
      <c r="K97" s="41" t="s">
        <v>432</v>
      </c>
      <c r="L97" s="42" t="s">
        <v>39</v>
      </c>
      <c r="M97" s="42"/>
      <c r="N97" s="42"/>
      <c r="O97" s="39">
        <f t="shared" si="3"/>
        <v>0</v>
      </c>
    </row>
    <row r="98" spans="1:15" ht="20.45" customHeight="1" x14ac:dyDescent="0.25">
      <c r="A98" s="30"/>
      <c r="B98" s="30">
        <v>3068</v>
      </c>
      <c r="C98" s="41" t="s">
        <v>429</v>
      </c>
      <c r="D98" s="42" t="s">
        <v>67</v>
      </c>
      <c r="E98" s="39"/>
      <c r="F98" s="91">
        <v>1</v>
      </c>
      <c r="G98" s="136">
        <f t="shared" si="6"/>
        <v>0</v>
      </c>
      <c r="I98" s="30"/>
      <c r="J98" s="30">
        <v>4057</v>
      </c>
      <c r="K98" s="41" t="s">
        <v>434</v>
      </c>
      <c r="L98" s="42" t="s">
        <v>39</v>
      </c>
      <c r="M98" s="42"/>
      <c r="N98" s="42"/>
      <c r="O98" s="39">
        <f t="shared" si="3"/>
        <v>0</v>
      </c>
    </row>
    <row r="99" spans="1:15" ht="22.5" x14ac:dyDescent="0.25">
      <c r="A99" s="30" t="s">
        <v>367</v>
      </c>
      <c r="B99" s="30"/>
      <c r="C99" s="36" t="s">
        <v>368</v>
      </c>
      <c r="D99" s="37"/>
      <c r="E99" s="37"/>
      <c r="F99" s="37"/>
      <c r="G99" s="135"/>
      <c r="I99" s="30"/>
      <c r="J99" s="30">
        <v>4058</v>
      </c>
      <c r="K99" s="41" t="s">
        <v>436</v>
      </c>
      <c r="L99" s="42" t="s">
        <v>39</v>
      </c>
      <c r="M99" s="42"/>
      <c r="N99" s="42"/>
      <c r="O99" s="39">
        <f t="shared" si="3"/>
        <v>0</v>
      </c>
    </row>
    <row r="100" spans="1:15" ht="22.5" x14ac:dyDescent="0.25">
      <c r="A100" s="30"/>
      <c r="B100" s="30">
        <v>3069</v>
      </c>
      <c r="C100" s="41" t="s">
        <v>433</v>
      </c>
      <c r="D100" s="42" t="s">
        <v>39</v>
      </c>
      <c r="E100" s="39"/>
      <c r="F100" s="91">
        <v>840</v>
      </c>
      <c r="G100" s="136">
        <f t="shared" si="6"/>
        <v>0</v>
      </c>
      <c r="I100" s="30"/>
      <c r="J100" s="30">
        <v>4059</v>
      </c>
      <c r="K100" s="41" t="s">
        <v>438</v>
      </c>
      <c r="L100" s="42" t="s">
        <v>39</v>
      </c>
      <c r="M100" s="42"/>
      <c r="N100" s="42">
        <v>35</v>
      </c>
      <c r="O100" s="39">
        <f t="shared" si="3"/>
        <v>0</v>
      </c>
    </row>
    <row r="101" spans="1:15" ht="22.5" x14ac:dyDescent="0.25">
      <c r="A101" s="30"/>
      <c r="B101" s="30">
        <v>3070</v>
      </c>
      <c r="C101" s="41" t="s">
        <v>435</v>
      </c>
      <c r="D101" s="42" t="s">
        <v>39</v>
      </c>
      <c r="E101" s="39"/>
      <c r="F101" s="91"/>
      <c r="G101" s="136">
        <f t="shared" si="6"/>
        <v>0</v>
      </c>
      <c r="I101" s="30"/>
      <c r="J101" s="30">
        <v>4060</v>
      </c>
      <c r="K101" s="41" t="s">
        <v>439</v>
      </c>
      <c r="L101" s="42" t="s">
        <v>39</v>
      </c>
      <c r="M101" s="42"/>
      <c r="N101" s="42"/>
      <c r="O101" s="39">
        <f t="shared" si="3"/>
        <v>0</v>
      </c>
    </row>
    <row r="102" spans="1:15" ht="21" customHeight="1" x14ac:dyDescent="0.25">
      <c r="A102" s="30"/>
      <c r="B102" s="30">
        <v>3071</v>
      </c>
      <c r="C102" s="41" t="s">
        <v>437</v>
      </c>
      <c r="D102" s="42" t="s">
        <v>93</v>
      </c>
      <c r="E102" s="39"/>
      <c r="F102" s="91"/>
      <c r="G102" s="136">
        <f t="shared" si="6"/>
        <v>0</v>
      </c>
      <c r="I102" s="30"/>
      <c r="J102" s="30">
        <v>4061</v>
      </c>
      <c r="K102" s="41" t="s">
        <v>440</v>
      </c>
      <c r="L102" s="42" t="s">
        <v>39</v>
      </c>
      <c r="M102" s="42"/>
      <c r="N102" s="42"/>
      <c r="O102" s="39">
        <f t="shared" si="3"/>
        <v>0</v>
      </c>
    </row>
    <row r="103" spans="1:15" ht="21" customHeight="1" x14ac:dyDescent="0.25">
      <c r="A103" s="30" t="s">
        <v>372</v>
      </c>
      <c r="B103" s="30"/>
      <c r="C103" s="36" t="s">
        <v>373</v>
      </c>
      <c r="D103" s="37"/>
      <c r="E103" s="37"/>
      <c r="F103" s="37"/>
      <c r="G103" s="135"/>
      <c r="I103" s="30" t="s">
        <v>441</v>
      </c>
      <c r="J103" s="30"/>
      <c r="K103" s="36" t="s">
        <v>442</v>
      </c>
      <c r="L103" s="37"/>
      <c r="M103" s="37"/>
      <c r="N103" s="37"/>
      <c r="O103" s="37"/>
    </row>
    <row r="104" spans="1:15" ht="21" customHeight="1" x14ac:dyDescent="0.25">
      <c r="A104" s="30"/>
      <c r="B104" s="30">
        <v>3072</v>
      </c>
      <c r="C104" s="41" t="s">
        <v>374</v>
      </c>
      <c r="D104" s="42" t="s">
        <v>93</v>
      </c>
      <c r="E104" s="42"/>
      <c r="F104" s="42">
        <v>73</v>
      </c>
      <c r="G104" s="136">
        <f t="shared" si="6"/>
        <v>0</v>
      </c>
      <c r="I104" s="30"/>
      <c r="J104" s="30">
        <v>4062</v>
      </c>
      <c r="K104" s="41" t="s">
        <v>444</v>
      </c>
      <c r="L104" s="42" t="s">
        <v>39</v>
      </c>
      <c r="M104" s="42"/>
      <c r="N104" s="42">
        <v>30</v>
      </c>
      <c r="O104" s="39">
        <f t="shared" si="3"/>
        <v>0</v>
      </c>
    </row>
    <row r="105" spans="1:15" ht="20.45" customHeight="1" x14ac:dyDescent="0.25">
      <c r="A105" s="30" t="s">
        <v>375</v>
      </c>
      <c r="B105" s="30"/>
      <c r="C105" s="36" t="s">
        <v>376</v>
      </c>
      <c r="D105" s="37"/>
      <c r="E105" s="37"/>
      <c r="F105" s="37"/>
      <c r="G105" s="135"/>
      <c r="I105" s="30"/>
      <c r="J105" s="30">
        <v>4063</v>
      </c>
      <c r="K105" s="41" t="s">
        <v>445</v>
      </c>
      <c r="L105" s="42" t="s">
        <v>39</v>
      </c>
      <c r="M105" s="42"/>
      <c r="N105" s="42"/>
      <c r="O105" s="39">
        <f t="shared" si="3"/>
        <v>0</v>
      </c>
    </row>
    <row r="106" spans="1:15" ht="22.5" x14ac:dyDescent="0.25">
      <c r="A106" s="30"/>
      <c r="B106" s="30">
        <v>3073</v>
      </c>
      <c r="C106" s="41" t="s">
        <v>443</v>
      </c>
      <c r="D106" s="42" t="s">
        <v>67</v>
      </c>
      <c r="E106" s="42"/>
      <c r="F106" s="42"/>
      <c r="G106" s="136">
        <f t="shared" si="6"/>
        <v>0</v>
      </c>
      <c r="I106" s="29" t="s">
        <v>447</v>
      </c>
      <c r="J106" s="30"/>
      <c r="K106" s="33" t="s">
        <v>448</v>
      </c>
      <c r="L106" s="34"/>
      <c r="M106" s="35"/>
      <c r="N106" s="90"/>
      <c r="O106" s="90"/>
    </row>
    <row r="107" spans="1:15" ht="21" customHeight="1" x14ac:dyDescent="0.25">
      <c r="A107" s="30" t="s">
        <v>378</v>
      </c>
      <c r="B107" s="30"/>
      <c r="C107" s="36" t="s">
        <v>379</v>
      </c>
      <c r="D107" s="37"/>
      <c r="E107" s="37"/>
      <c r="F107" s="37"/>
      <c r="G107" s="135"/>
      <c r="I107" s="30" t="s">
        <v>450</v>
      </c>
      <c r="J107" s="30"/>
      <c r="K107" s="36" t="s">
        <v>309</v>
      </c>
      <c r="L107" s="37"/>
      <c r="M107" s="37"/>
      <c r="N107" s="37"/>
      <c r="O107" s="37"/>
    </row>
    <row r="108" spans="1:15" ht="21" customHeight="1" x14ac:dyDescent="0.25">
      <c r="A108" s="30"/>
      <c r="B108" s="30">
        <v>3074</v>
      </c>
      <c r="C108" s="41" t="s">
        <v>446</v>
      </c>
      <c r="D108" s="42" t="s">
        <v>67</v>
      </c>
      <c r="E108" s="42"/>
      <c r="F108" s="42"/>
      <c r="G108" s="136">
        <f t="shared" si="6"/>
        <v>0</v>
      </c>
      <c r="I108" s="30"/>
      <c r="J108" s="30">
        <v>4201</v>
      </c>
      <c r="K108" s="30" t="s">
        <v>452</v>
      </c>
      <c r="L108" s="42" t="s">
        <v>39</v>
      </c>
      <c r="M108" s="39"/>
      <c r="N108" s="91">
        <v>465</v>
      </c>
      <c r="O108" s="39">
        <f t="shared" si="3"/>
        <v>0</v>
      </c>
    </row>
    <row r="109" spans="1:15" ht="21" customHeight="1" x14ac:dyDescent="0.25">
      <c r="A109" s="30"/>
      <c r="B109" s="30">
        <v>3075</v>
      </c>
      <c r="C109" s="41" t="s">
        <v>449</v>
      </c>
      <c r="D109" s="42" t="s">
        <v>67</v>
      </c>
      <c r="E109" s="42"/>
      <c r="F109" s="42"/>
      <c r="G109" s="136">
        <f t="shared" si="6"/>
        <v>0</v>
      </c>
      <c r="I109" s="30" t="s">
        <v>454</v>
      </c>
      <c r="J109" s="30"/>
      <c r="K109" s="36" t="s">
        <v>311</v>
      </c>
      <c r="L109" s="37"/>
      <c r="M109" s="37"/>
      <c r="N109" s="37"/>
      <c r="O109" s="37"/>
    </row>
    <row r="110" spans="1:15" ht="22.5" x14ac:dyDescent="0.25">
      <c r="A110" s="30"/>
      <c r="B110" s="30">
        <v>3076</v>
      </c>
      <c r="C110" s="41" t="s">
        <v>451</v>
      </c>
      <c r="D110" s="42" t="s">
        <v>67</v>
      </c>
      <c r="E110" s="42"/>
      <c r="F110" s="42">
        <v>4</v>
      </c>
      <c r="G110" s="136">
        <f t="shared" si="6"/>
        <v>0</v>
      </c>
      <c r="I110" s="30"/>
      <c r="J110" s="30">
        <v>4202</v>
      </c>
      <c r="K110" s="30" t="s">
        <v>455</v>
      </c>
      <c r="L110" s="42" t="s">
        <v>39</v>
      </c>
      <c r="M110" s="39"/>
      <c r="N110" s="91">
        <v>75</v>
      </c>
      <c r="O110" s="39">
        <f t="shared" si="3"/>
        <v>0</v>
      </c>
    </row>
    <row r="111" spans="1:15" ht="22.5" x14ac:dyDescent="0.25">
      <c r="A111" s="30"/>
      <c r="B111" s="30">
        <v>3077</v>
      </c>
      <c r="C111" s="41" t="s">
        <v>453</v>
      </c>
      <c r="D111" s="42" t="s">
        <v>67</v>
      </c>
      <c r="E111" s="42"/>
      <c r="F111" s="42">
        <v>4</v>
      </c>
      <c r="G111" s="136">
        <f t="shared" si="6"/>
        <v>0</v>
      </c>
      <c r="I111" s="30" t="s">
        <v>457</v>
      </c>
      <c r="J111" s="30"/>
      <c r="K111" s="36" t="s">
        <v>313</v>
      </c>
      <c r="L111" s="37"/>
      <c r="M111" s="37"/>
      <c r="N111" s="37"/>
      <c r="O111" s="37"/>
    </row>
    <row r="112" spans="1:15" ht="22.5" x14ac:dyDescent="0.25">
      <c r="A112" s="30" t="s">
        <v>386</v>
      </c>
      <c r="B112" s="30"/>
      <c r="C112" s="36" t="s">
        <v>387</v>
      </c>
      <c r="D112" s="37"/>
      <c r="E112" s="37"/>
      <c r="F112" s="37"/>
      <c r="G112" s="135"/>
      <c r="I112" s="30"/>
      <c r="J112" s="30">
        <v>4203</v>
      </c>
      <c r="K112" s="30" t="s">
        <v>459</v>
      </c>
      <c r="L112" s="42" t="s">
        <v>39</v>
      </c>
      <c r="M112" s="39"/>
      <c r="N112" s="91">
        <v>75</v>
      </c>
      <c r="O112" s="39">
        <f t="shared" si="3"/>
        <v>0</v>
      </c>
    </row>
    <row r="113" spans="1:15" ht="21" customHeight="1" x14ac:dyDescent="0.25">
      <c r="A113" s="30"/>
      <c r="B113" s="30">
        <v>3078</v>
      </c>
      <c r="C113" s="41" t="s">
        <v>456</v>
      </c>
      <c r="D113" s="42" t="s">
        <v>39</v>
      </c>
      <c r="E113" s="42"/>
      <c r="F113" s="42"/>
      <c r="G113" s="136">
        <f t="shared" si="6"/>
        <v>0</v>
      </c>
      <c r="I113" s="30" t="s">
        <v>461</v>
      </c>
      <c r="J113" s="30"/>
      <c r="K113" s="36" t="s">
        <v>315</v>
      </c>
      <c r="L113" s="37"/>
      <c r="M113" s="37"/>
      <c r="N113" s="37"/>
      <c r="O113" s="37"/>
    </row>
    <row r="114" spans="1:15" ht="21" customHeight="1" x14ac:dyDescent="0.25">
      <c r="A114" s="30"/>
      <c r="B114" s="30">
        <v>3079</v>
      </c>
      <c r="C114" s="41" t="s">
        <v>458</v>
      </c>
      <c r="D114" s="42" t="s">
        <v>39</v>
      </c>
      <c r="E114" s="42"/>
      <c r="F114" s="42"/>
      <c r="G114" s="136">
        <f t="shared" si="6"/>
        <v>0</v>
      </c>
      <c r="I114" s="30"/>
      <c r="J114" s="30">
        <v>4204</v>
      </c>
      <c r="K114" s="30" t="s">
        <v>462</v>
      </c>
      <c r="L114" s="42" t="s">
        <v>39</v>
      </c>
      <c r="M114" s="39"/>
      <c r="N114" s="91">
        <v>68</v>
      </c>
      <c r="O114" s="39">
        <f t="shared" si="3"/>
        <v>0</v>
      </c>
    </row>
    <row r="115" spans="1:15" ht="21" customHeight="1" x14ac:dyDescent="0.25">
      <c r="A115" s="30"/>
      <c r="B115" s="30">
        <v>3080</v>
      </c>
      <c r="C115" s="41" t="s">
        <v>460</v>
      </c>
      <c r="D115" s="42" t="s">
        <v>39</v>
      </c>
      <c r="E115" s="42"/>
      <c r="F115" s="42"/>
      <c r="G115" s="136">
        <f t="shared" si="6"/>
        <v>0</v>
      </c>
      <c r="I115" s="30" t="s">
        <v>464</v>
      </c>
      <c r="J115" s="30"/>
      <c r="K115" s="36" t="s">
        <v>317</v>
      </c>
      <c r="L115" s="37"/>
      <c r="M115" s="37"/>
      <c r="N115" s="37"/>
      <c r="O115" s="37"/>
    </row>
    <row r="116" spans="1:15" ht="21" customHeight="1" x14ac:dyDescent="0.25">
      <c r="A116" s="30" t="s">
        <v>392</v>
      </c>
      <c r="B116" s="30"/>
      <c r="C116" s="36" t="s">
        <v>393</v>
      </c>
      <c r="D116" s="37"/>
      <c r="E116" s="37"/>
      <c r="F116" s="37"/>
      <c r="G116" s="135"/>
      <c r="I116" s="30"/>
      <c r="J116" s="30">
        <v>4205</v>
      </c>
      <c r="K116" s="30" t="s">
        <v>465</v>
      </c>
      <c r="L116" s="42" t="s">
        <v>39</v>
      </c>
      <c r="M116" s="39"/>
      <c r="N116" s="91">
        <v>320</v>
      </c>
      <c r="O116" s="39">
        <f t="shared" si="3"/>
        <v>0</v>
      </c>
    </row>
    <row r="117" spans="1:15" x14ac:dyDescent="0.25">
      <c r="A117" s="30"/>
      <c r="B117" s="30">
        <v>3081</v>
      </c>
      <c r="C117" s="41" t="s">
        <v>463</v>
      </c>
      <c r="D117" s="42" t="s">
        <v>39</v>
      </c>
      <c r="E117" s="42"/>
      <c r="F117" s="42">
        <v>20</v>
      </c>
      <c r="G117" s="136">
        <f t="shared" si="6"/>
        <v>0</v>
      </c>
      <c r="I117" s="30" t="s">
        <v>467</v>
      </c>
      <c r="J117" s="30"/>
      <c r="K117" s="36" t="s">
        <v>319</v>
      </c>
      <c r="L117" s="37"/>
      <c r="M117" s="37"/>
      <c r="N117" s="37"/>
      <c r="O117" s="37"/>
    </row>
    <row r="118" spans="1:15" ht="22.5" x14ac:dyDescent="0.25">
      <c r="A118" s="30" t="s">
        <v>395</v>
      </c>
      <c r="B118" s="30"/>
      <c r="C118" s="36" t="s">
        <v>396</v>
      </c>
      <c r="D118" s="37"/>
      <c r="E118" s="37"/>
      <c r="F118" s="37"/>
      <c r="G118" s="135"/>
      <c r="I118" s="30"/>
      <c r="J118" s="30">
        <v>4206</v>
      </c>
      <c r="K118" s="30" t="s">
        <v>469</v>
      </c>
      <c r="L118" s="38" t="s">
        <v>39</v>
      </c>
      <c r="M118" s="54"/>
      <c r="N118" s="92">
        <v>128</v>
      </c>
      <c r="O118" s="39">
        <f t="shared" si="3"/>
        <v>0</v>
      </c>
    </row>
    <row r="119" spans="1:15" x14ac:dyDescent="0.25">
      <c r="A119" s="30"/>
      <c r="B119" s="30">
        <v>3082</v>
      </c>
      <c r="C119" s="41" t="s">
        <v>466</v>
      </c>
      <c r="D119" s="42" t="s">
        <v>93</v>
      </c>
      <c r="E119" s="42"/>
      <c r="F119" s="42">
        <f>(14+22.5)*2</f>
        <v>73</v>
      </c>
      <c r="G119" s="136">
        <f t="shared" si="6"/>
        <v>0</v>
      </c>
      <c r="I119" s="30" t="s">
        <v>471</v>
      </c>
      <c r="J119" s="30"/>
      <c r="K119" s="36" t="s">
        <v>321</v>
      </c>
      <c r="L119" s="37"/>
      <c r="M119" s="37"/>
      <c r="N119" s="37"/>
      <c r="O119" s="37"/>
    </row>
    <row r="120" spans="1:15" ht="22.5" x14ac:dyDescent="0.25">
      <c r="A120" s="30"/>
      <c r="B120" s="30">
        <v>3083</v>
      </c>
      <c r="C120" s="41" t="s">
        <v>468</v>
      </c>
      <c r="D120" s="42" t="s">
        <v>93</v>
      </c>
      <c r="E120" s="42"/>
      <c r="F120" s="42"/>
      <c r="G120" s="136">
        <f t="shared" si="6"/>
        <v>0</v>
      </c>
      <c r="I120" s="30"/>
      <c r="J120" s="30">
        <v>4207</v>
      </c>
      <c r="K120" s="30" t="s">
        <v>473</v>
      </c>
      <c r="L120" s="38" t="s">
        <v>39</v>
      </c>
      <c r="M120" s="54"/>
      <c r="N120" s="92">
        <v>272</v>
      </c>
      <c r="O120" s="39">
        <f t="shared" si="3"/>
        <v>0</v>
      </c>
    </row>
    <row r="121" spans="1:15" x14ac:dyDescent="0.25">
      <c r="A121" s="30"/>
      <c r="B121" s="30">
        <v>3084</v>
      </c>
      <c r="C121" s="41" t="s">
        <v>470</v>
      </c>
      <c r="D121" s="42" t="s">
        <v>93</v>
      </c>
      <c r="E121" s="42"/>
      <c r="F121" s="42"/>
      <c r="G121" s="136">
        <f t="shared" si="6"/>
        <v>0</v>
      </c>
      <c r="I121" s="30" t="s">
        <v>474</v>
      </c>
      <c r="J121" s="30"/>
      <c r="K121" s="36" t="s">
        <v>325</v>
      </c>
      <c r="L121" s="37"/>
      <c r="M121" s="37"/>
      <c r="N121" s="37"/>
      <c r="O121" s="37"/>
    </row>
    <row r="122" spans="1:15" ht="22.5" x14ac:dyDescent="0.25">
      <c r="A122" s="30"/>
      <c r="B122" s="30">
        <v>3085</v>
      </c>
      <c r="C122" s="41" t="s">
        <v>472</v>
      </c>
      <c r="D122" s="42" t="s">
        <v>93</v>
      </c>
      <c r="E122" s="42"/>
      <c r="F122" s="42">
        <v>37.5</v>
      </c>
      <c r="G122" s="136">
        <f t="shared" si="6"/>
        <v>0</v>
      </c>
      <c r="I122" s="30"/>
      <c r="J122" s="30">
        <v>4208</v>
      </c>
      <c r="K122" s="30" t="s">
        <v>476</v>
      </c>
      <c r="L122" s="38" t="s">
        <v>39</v>
      </c>
      <c r="M122" s="54"/>
      <c r="N122" s="92">
        <v>32</v>
      </c>
      <c r="O122" s="39">
        <f t="shared" si="3"/>
        <v>0</v>
      </c>
    </row>
    <row r="123" spans="1:15" x14ac:dyDescent="0.25">
      <c r="A123" s="30" t="s">
        <v>401</v>
      </c>
      <c r="B123" s="30"/>
      <c r="C123" s="36" t="s">
        <v>402</v>
      </c>
      <c r="D123" s="37"/>
      <c r="E123" s="37"/>
      <c r="F123" s="37"/>
      <c r="G123" s="135"/>
      <c r="I123" s="30" t="s">
        <v>477</v>
      </c>
      <c r="J123" s="30"/>
      <c r="K123" s="36" t="s">
        <v>327</v>
      </c>
      <c r="L123" s="37"/>
      <c r="M123" s="37"/>
      <c r="N123" s="37"/>
      <c r="O123" s="37"/>
    </row>
    <row r="124" spans="1:15" ht="22.5" x14ac:dyDescent="0.25">
      <c r="A124" s="30"/>
      <c r="B124" s="30">
        <v>3086</v>
      </c>
      <c r="C124" s="41" t="s">
        <v>475</v>
      </c>
      <c r="D124" s="42" t="s">
        <v>93</v>
      </c>
      <c r="E124" s="42"/>
      <c r="F124" s="42">
        <v>23</v>
      </c>
      <c r="G124" s="136">
        <f t="shared" si="6"/>
        <v>0</v>
      </c>
      <c r="I124" s="30"/>
      <c r="J124" s="30">
        <v>4209</v>
      </c>
      <c r="K124" s="30" t="s">
        <v>479</v>
      </c>
      <c r="L124" s="38" t="s">
        <v>39</v>
      </c>
      <c r="M124" s="54"/>
      <c r="N124" s="92">
        <v>272</v>
      </c>
      <c r="O124" s="39">
        <f t="shared" si="3"/>
        <v>0</v>
      </c>
    </row>
    <row r="125" spans="1:15" ht="21" customHeight="1" x14ac:dyDescent="0.25">
      <c r="A125" s="30" t="s">
        <v>406</v>
      </c>
      <c r="B125" s="30"/>
      <c r="C125" s="36" t="s">
        <v>407</v>
      </c>
      <c r="D125" s="37"/>
      <c r="E125" s="37"/>
      <c r="F125" s="37"/>
      <c r="G125" s="135"/>
      <c r="I125" s="30" t="s">
        <v>480</v>
      </c>
      <c r="J125" s="30"/>
      <c r="K125" s="36" t="s">
        <v>329</v>
      </c>
      <c r="L125" s="37"/>
      <c r="M125" s="37"/>
      <c r="N125" s="37"/>
      <c r="O125" s="37"/>
    </row>
    <row r="126" spans="1:15" ht="21" customHeight="1" x14ac:dyDescent="0.25">
      <c r="A126" s="30"/>
      <c r="B126" s="30">
        <v>3087</v>
      </c>
      <c r="C126" s="41" t="s">
        <v>478</v>
      </c>
      <c r="D126" s="42" t="s">
        <v>93</v>
      </c>
      <c r="E126" s="42"/>
      <c r="F126" s="42">
        <v>176</v>
      </c>
      <c r="G126" s="136">
        <f t="shared" si="6"/>
        <v>0</v>
      </c>
      <c r="I126" s="30"/>
      <c r="J126" s="30">
        <v>4210</v>
      </c>
      <c r="K126" s="30" t="s">
        <v>482</v>
      </c>
      <c r="L126" s="38" t="s">
        <v>39</v>
      </c>
      <c r="M126" s="54"/>
      <c r="N126" s="92">
        <v>30</v>
      </c>
      <c r="O126" s="39">
        <f t="shared" si="3"/>
        <v>0</v>
      </c>
    </row>
    <row r="127" spans="1:15" ht="21" customHeight="1" x14ac:dyDescent="0.25">
      <c r="A127" s="30" t="s">
        <v>411</v>
      </c>
      <c r="B127" s="30"/>
      <c r="C127" s="36" t="s">
        <v>412</v>
      </c>
      <c r="D127" s="37"/>
      <c r="E127" s="37"/>
      <c r="F127" s="37"/>
      <c r="G127" s="135"/>
      <c r="I127" s="30"/>
      <c r="J127" s="30">
        <v>4211</v>
      </c>
      <c r="K127" s="41" t="s">
        <v>484</v>
      </c>
      <c r="L127" s="42" t="s">
        <v>67</v>
      </c>
      <c r="M127" s="43"/>
      <c r="N127" s="95">
        <v>1</v>
      </c>
      <c r="O127" s="39">
        <f t="shared" si="3"/>
        <v>0</v>
      </c>
    </row>
    <row r="128" spans="1:15" ht="21" customHeight="1" x14ac:dyDescent="0.25">
      <c r="A128" s="30"/>
      <c r="B128" s="30">
        <v>3088</v>
      </c>
      <c r="C128" s="41" t="s">
        <v>481</v>
      </c>
      <c r="D128" s="42" t="s">
        <v>39</v>
      </c>
      <c r="E128" s="42"/>
      <c r="F128" s="42"/>
      <c r="G128" s="136">
        <f t="shared" si="6"/>
        <v>0</v>
      </c>
      <c r="I128" s="30" t="s">
        <v>485</v>
      </c>
      <c r="J128" s="30"/>
      <c r="K128" s="36" t="s">
        <v>331</v>
      </c>
      <c r="L128" s="37"/>
      <c r="M128" s="37"/>
      <c r="N128" s="37"/>
      <c r="O128" s="37"/>
    </row>
    <row r="129" spans="1:15" ht="21" customHeight="1" x14ac:dyDescent="0.25">
      <c r="A129" s="30"/>
      <c r="B129" s="30">
        <v>3089</v>
      </c>
      <c r="C129" s="41" t="s">
        <v>483</v>
      </c>
      <c r="D129" s="42" t="s">
        <v>39</v>
      </c>
      <c r="E129" s="42"/>
      <c r="F129" s="42"/>
      <c r="G129" s="136">
        <f t="shared" si="6"/>
        <v>0</v>
      </c>
      <c r="I129" s="30"/>
      <c r="J129" s="30">
        <v>4212</v>
      </c>
      <c r="K129" s="30" t="s">
        <v>332</v>
      </c>
      <c r="L129" s="38" t="s">
        <v>39</v>
      </c>
      <c r="M129" s="43"/>
      <c r="N129" s="95">
        <v>300</v>
      </c>
      <c r="O129" s="39">
        <f t="shared" si="3"/>
        <v>0</v>
      </c>
    </row>
    <row r="130" spans="1:15" ht="21" customHeight="1" x14ac:dyDescent="0.25">
      <c r="A130" s="30" t="s">
        <v>416</v>
      </c>
      <c r="B130" s="30"/>
      <c r="C130" s="36" t="s">
        <v>417</v>
      </c>
      <c r="D130" s="37"/>
      <c r="E130" s="37"/>
      <c r="F130" s="37"/>
      <c r="G130" s="135"/>
      <c r="I130" s="30"/>
      <c r="J130" s="30">
        <v>4213</v>
      </c>
      <c r="K130" s="41" t="s">
        <v>333</v>
      </c>
      <c r="L130" s="38" t="s">
        <v>39</v>
      </c>
      <c r="M130" s="43"/>
      <c r="N130" s="95"/>
      <c r="O130" s="39">
        <f t="shared" si="3"/>
        <v>0</v>
      </c>
    </row>
    <row r="131" spans="1:15" ht="22.5" x14ac:dyDescent="0.25">
      <c r="A131" s="30"/>
      <c r="B131" s="30">
        <v>3090</v>
      </c>
      <c r="C131" s="41" t="s">
        <v>486</v>
      </c>
      <c r="D131" s="42" t="s">
        <v>39</v>
      </c>
      <c r="E131" s="42"/>
      <c r="F131" s="42"/>
      <c r="G131" s="136">
        <f t="shared" si="6"/>
        <v>0</v>
      </c>
      <c r="I131" s="30" t="s">
        <v>489</v>
      </c>
      <c r="J131" s="30"/>
      <c r="K131" s="36" t="s">
        <v>335</v>
      </c>
      <c r="L131" s="37"/>
      <c r="M131" s="37"/>
      <c r="N131" s="37"/>
      <c r="O131" s="37"/>
    </row>
    <row r="132" spans="1:15" ht="22.5" x14ac:dyDescent="0.25">
      <c r="A132" s="30"/>
      <c r="B132" s="30">
        <v>3091</v>
      </c>
      <c r="C132" s="41" t="s">
        <v>487</v>
      </c>
      <c r="D132" s="42" t="s">
        <v>39</v>
      </c>
      <c r="E132" s="42"/>
      <c r="F132" s="42"/>
      <c r="G132" s="136">
        <f t="shared" si="6"/>
        <v>0</v>
      </c>
      <c r="I132" s="30"/>
      <c r="J132" s="30">
        <v>4214</v>
      </c>
      <c r="K132" s="41" t="s">
        <v>336</v>
      </c>
      <c r="L132" s="42" t="s">
        <v>39</v>
      </c>
      <c r="M132" s="39"/>
      <c r="N132" s="91">
        <v>525</v>
      </c>
      <c r="O132" s="39">
        <f t="shared" si="3"/>
        <v>0</v>
      </c>
    </row>
    <row r="133" spans="1:15" ht="22.5" x14ac:dyDescent="0.25">
      <c r="A133" s="30"/>
      <c r="B133" s="30">
        <v>3092</v>
      </c>
      <c r="C133" s="41" t="s">
        <v>488</v>
      </c>
      <c r="D133" s="42" t="s">
        <v>39</v>
      </c>
      <c r="E133" s="42"/>
      <c r="F133" s="42">
        <v>35</v>
      </c>
      <c r="G133" s="136">
        <f t="shared" si="6"/>
        <v>0</v>
      </c>
      <c r="I133" s="30" t="s">
        <v>492</v>
      </c>
      <c r="J133" s="30"/>
      <c r="K133" s="36" t="s">
        <v>493</v>
      </c>
      <c r="L133" s="37"/>
      <c r="M133" s="37"/>
      <c r="N133" s="37"/>
      <c r="O133" s="37"/>
    </row>
    <row r="134" spans="1:15" ht="22.5" x14ac:dyDescent="0.25">
      <c r="A134" s="30"/>
      <c r="B134" s="30">
        <v>3093</v>
      </c>
      <c r="C134" s="41" t="s">
        <v>490</v>
      </c>
      <c r="D134" s="42" t="s">
        <v>39</v>
      </c>
      <c r="E134" s="42"/>
      <c r="F134" s="42"/>
      <c r="G134" s="136">
        <f t="shared" si="6"/>
        <v>0</v>
      </c>
      <c r="I134" s="30" t="s">
        <v>495</v>
      </c>
      <c r="J134" s="30"/>
      <c r="K134" s="60" t="s">
        <v>339</v>
      </c>
      <c r="L134" s="61"/>
      <c r="M134" s="62"/>
      <c r="N134" s="93"/>
      <c r="O134" s="93"/>
    </row>
    <row r="135" spans="1:15" ht="22.5" x14ac:dyDescent="0.25">
      <c r="A135" s="30"/>
      <c r="B135" s="30">
        <v>3094</v>
      </c>
      <c r="C135" s="41" t="s">
        <v>491</v>
      </c>
      <c r="D135" s="42" t="s">
        <v>39</v>
      </c>
      <c r="E135" s="42"/>
      <c r="F135" s="42"/>
      <c r="G135" s="136">
        <f t="shared" si="6"/>
        <v>0</v>
      </c>
      <c r="I135" s="30"/>
      <c r="J135" s="30">
        <v>4215</v>
      </c>
      <c r="K135" s="41" t="s">
        <v>496</v>
      </c>
      <c r="L135" s="42" t="s">
        <v>39</v>
      </c>
      <c r="M135" s="43"/>
      <c r="N135" s="95">
        <v>12</v>
      </c>
      <c r="O135" s="39">
        <f t="shared" si="3"/>
        <v>0</v>
      </c>
    </row>
    <row r="136" spans="1:15" ht="22.5" x14ac:dyDescent="0.25">
      <c r="A136" s="30"/>
      <c r="B136" s="30">
        <v>3095</v>
      </c>
      <c r="C136" s="41" t="s">
        <v>494</v>
      </c>
      <c r="D136" s="42" t="s">
        <v>39</v>
      </c>
      <c r="E136" s="42"/>
      <c r="F136" s="42"/>
      <c r="G136" s="136">
        <f t="shared" si="6"/>
        <v>0</v>
      </c>
      <c r="I136" s="30" t="s">
        <v>498</v>
      </c>
      <c r="J136" s="30"/>
      <c r="K136" s="60" t="s">
        <v>341</v>
      </c>
      <c r="L136" s="61"/>
      <c r="M136" s="62"/>
      <c r="N136" s="93"/>
      <c r="O136" s="93"/>
    </row>
    <row r="137" spans="1:15" ht="22.5" x14ac:dyDescent="0.25">
      <c r="A137" s="30" t="s">
        <v>430</v>
      </c>
      <c r="B137" s="30"/>
      <c r="C137" s="36" t="s">
        <v>431</v>
      </c>
      <c r="D137" s="37"/>
      <c r="E137" s="37"/>
      <c r="F137" s="37"/>
      <c r="G137" s="135"/>
      <c r="I137" s="30"/>
      <c r="J137" s="30">
        <v>4216</v>
      </c>
      <c r="K137" s="41" t="s">
        <v>500</v>
      </c>
      <c r="L137" s="42" t="s">
        <v>39</v>
      </c>
      <c r="M137" s="43"/>
      <c r="N137" s="95">
        <v>1</v>
      </c>
      <c r="O137" s="39">
        <f t="shared" ref="O137:O141" si="7">M137*N137</f>
        <v>0</v>
      </c>
    </row>
    <row r="138" spans="1:15" ht="22.5" x14ac:dyDescent="0.25">
      <c r="A138" s="30"/>
      <c r="B138" s="30">
        <v>3096</v>
      </c>
      <c r="C138" s="41" t="s">
        <v>497</v>
      </c>
      <c r="D138" s="42" t="s">
        <v>39</v>
      </c>
      <c r="E138" s="42"/>
      <c r="F138" s="42"/>
      <c r="G138" s="136">
        <f t="shared" si="6"/>
        <v>0</v>
      </c>
      <c r="I138" s="30" t="s">
        <v>502</v>
      </c>
      <c r="J138" s="30"/>
      <c r="K138" s="60" t="s">
        <v>343</v>
      </c>
      <c r="L138" s="61"/>
      <c r="M138" s="62"/>
      <c r="N138" s="93"/>
      <c r="O138" s="93"/>
    </row>
    <row r="139" spans="1:15" ht="22.5" x14ac:dyDescent="0.25">
      <c r="A139" s="30"/>
      <c r="B139" s="30">
        <v>3097</v>
      </c>
      <c r="C139" s="41" t="s">
        <v>499</v>
      </c>
      <c r="D139" s="42" t="s">
        <v>39</v>
      </c>
      <c r="E139" s="42"/>
      <c r="F139" s="42"/>
      <c r="G139" s="136">
        <f t="shared" si="6"/>
        <v>0</v>
      </c>
      <c r="I139" s="30"/>
      <c r="J139" s="30">
        <v>4217</v>
      </c>
      <c r="K139" s="41" t="s">
        <v>503</v>
      </c>
      <c r="L139" s="42" t="s">
        <v>39</v>
      </c>
      <c r="M139" s="43"/>
      <c r="N139" s="95">
        <v>16</v>
      </c>
      <c r="O139" s="39">
        <f t="shared" si="7"/>
        <v>0</v>
      </c>
    </row>
    <row r="140" spans="1:15" ht="22.5" x14ac:dyDescent="0.25">
      <c r="A140" s="30"/>
      <c r="B140" s="30">
        <v>3098</v>
      </c>
      <c r="C140" s="41" t="s">
        <v>501</v>
      </c>
      <c r="D140" s="42" t="s">
        <v>39</v>
      </c>
      <c r="E140" s="42"/>
      <c r="F140" s="42"/>
      <c r="G140" s="136">
        <f t="shared" si="6"/>
        <v>0</v>
      </c>
      <c r="I140" s="30" t="s">
        <v>505</v>
      </c>
      <c r="J140" s="30"/>
      <c r="K140" s="36" t="s">
        <v>506</v>
      </c>
      <c r="L140" s="37"/>
      <c r="M140" s="37"/>
      <c r="N140" s="37"/>
      <c r="O140" s="37"/>
    </row>
    <row r="141" spans="1:15" ht="22.5" x14ac:dyDescent="0.25">
      <c r="A141" s="30"/>
      <c r="B141" s="30">
        <v>3099</v>
      </c>
      <c r="C141" s="41" t="s">
        <v>438</v>
      </c>
      <c r="D141" s="42" t="s">
        <v>39</v>
      </c>
      <c r="E141" s="42"/>
      <c r="F141" s="42">
        <v>35</v>
      </c>
      <c r="G141" s="136">
        <f t="shared" si="6"/>
        <v>0</v>
      </c>
      <c r="I141" s="30"/>
      <c r="J141" s="30">
        <v>4218</v>
      </c>
      <c r="K141" s="41" t="s">
        <v>508</v>
      </c>
      <c r="L141" s="42" t="s">
        <v>39</v>
      </c>
      <c r="M141" s="43"/>
      <c r="N141" s="95">
        <v>586</v>
      </c>
      <c r="O141" s="39">
        <f t="shared" si="7"/>
        <v>0</v>
      </c>
    </row>
    <row r="142" spans="1:15" ht="22.5" x14ac:dyDescent="0.25">
      <c r="A142" s="30"/>
      <c r="B142" s="30">
        <v>3100</v>
      </c>
      <c r="C142" s="41" t="s">
        <v>504</v>
      </c>
      <c r="D142" s="42" t="s">
        <v>39</v>
      </c>
      <c r="E142" s="42"/>
      <c r="F142" s="42"/>
      <c r="G142" s="136">
        <f t="shared" si="6"/>
        <v>0</v>
      </c>
      <c r="M142" s="193" t="s">
        <v>510</v>
      </c>
      <c r="N142" s="193"/>
      <c r="O142" s="96">
        <f>SUM(O8:O141)</f>
        <v>0</v>
      </c>
    </row>
    <row r="143" spans="1:15" ht="22.5" x14ac:dyDescent="0.25">
      <c r="A143" s="30"/>
      <c r="B143" s="30">
        <v>3101</v>
      </c>
      <c r="C143" s="41" t="s">
        <v>507</v>
      </c>
      <c r="D143" s="42" t="s">
        <v>39</v>
      </c>
      <c r="E143" s="42"/>
      <c r="F143" s="42"/>
      <c r="G143" s="136">
        <f t="shared" si="6"/>
        <v>0</v>
      </c>
      <c r="M143" s="194" t="s">
        <v>512</v>
      </c>
      <c r="N143" s="194"/>
      <c r="O143" s="195">
        <f>24*30</f>
        <v>720</v>
      </c>
    </row>
    <row r="144" spans="1:15" x14ac:dyDescent="0.25">
      <c r="A144" s="30" t="s">
        <v>441</v>
      </c>
      <c r="B144" s="30"/>
      <c r="C144" s="36" t="s">
        <v>509</v>
      </c>
      <c r="D144" s="37"/>
      <c r="E144" s="37"/>
      <c r="F144" s="37"/>
      <c r="G144" s="135"/>
      <c r="M144" s="194"/>
      <c r="N144" s="194"/>
      <c r="O144" s="195"/>
    </row>
    <row r="145" spans="1:15" ht="22.5" x14ac:dyDescent="0.25">
      <c r="A145" s="30"/>
      <c r="B145" s="30">
        <v>3102</v>
      </c>
      <c r="C145" s="41" t="s">
        <v>511</v>
      </c>
      <c r="D145" s="42" t="s">
        <v>39</v>
      </c>
      <c r="E145" s="42"/>
      <c r="F145" s="42">
        <v>30</v>
      </c>
      <c r="G145" s="136">
        <f t="shared" si="6"/>
        <v>0</v>
      </c>
      <c r="M145" s="193" t="s">
        <v>515</v>
      </c>
      <c r="N145" s="193"/>
      <c r="O145" s="96">
        <f>O142*O143</f>
        <v>0</v>
      </c>
    </row>
    <row r="146" spans="1:15" ht="22.5" x14ac:dyDescent="0.25">
      <c r="A146" s="30"/>
      <c r="B146" s="30">
        <v>3103</v>
      </c>
      <c r="C146" s="41" t="s">
        <v>513</v>
      </c>
      <c r="D146" s="42" t="s">
        <v>39</v>
      </c>
      <c r="E146" s="42"/>
      <c r="F146" s="42"/>
      <c r="G146" s="136">
        <f t="shared" si="6"/>
        <v>0</v>
      </c>
    </row>
    <row r="147" spans="1:15" x14ac:dyDescent="0.25">
      <c r="A147" s="29" t="s">
        <v>447</v>
      </c>
      <c r="B147" s="30"/>
      <c r="C147" s="33" t="s">
        <v>514</v>
      </c>
      <c r="D147" s="34"/>
      <c r="E147" s="35"/>
      <c r="F147" s="90"/>
      <c r="G147" s="134"/>
    </row>
    <row r="148" spans="1:15" x14ac:dyDescent="0.25">
      <c r="A148" s="30" t="s">
        <v>450</v>
      </c>
      <c r="B148" s="30"/>
      <c r="C148" s="36" t="s">
        <v>309</v>
      </c>
      <c r="D148" s="37"/>
      <c r="E148" s="37"/>
      <c r="F148" s="37"/>
      <c r="G148" s="135"/>
    </row>
    <row r="149" spans="1:15" ht="22.5" x14ac:dyDescent="0.25">
      <c r="A149" s="30"/>
      <c r="B149" s="30">
        <v>3201</v>
      </c>
      <c r="C149" s="30" t="s">
        <v>516</v>
      </c>
      <c r="D149" s="42" t="s">
        <v>39</v>
      </c>
      <c r="E149" s="39"/>
      <c r="F149" s="91">
        <v>210</v>
      </c>
      <c r="G149" s="136">
        <f t="shared" ref="G149:G208" si="8">E149*F149</f>
        <v>0</v>
      </c>
    </row>
    <row r="150" spans="1:15" ht="22.5" x14ac:dyDescent="0.25">
      <c r="A150" s="30"/>
      <c r="B150" s="30">
        <v>3202</v>
      </c>
      <c r="C150" s="30" t="s">
        <v>517</v>
      </c>
      <c r="D150" s="42" t="s">
        <v>39</v>
      </c>
      <c r="E150" s="39"/>
      <c r="F150" s="91">
        <v>255</v>
      </c>
      <c r="G150" s="136">
        <f t="shared" si="8"/>
        <v>0</v>
      </c>
    </row>
    <row r="151" spans="1:15" ht="22.5" x14ac:dyDescent="0.25">
      <c r="A151" s="30"/>
      <c r="B151" s="30">
        <v>3203</v>
      </c>
      <c r="C151" s="30" t="s">
        <v>518</v>
      </c>
      <c r="D151" s="42" t="s">
        <v>39</v>
      </c>
      <c r="E151" s="39"/>
      <c r="F151" s="91"/>
      <c r="G151" s="136">
        <f t="shared" si="8"/>
        <v>0</v>
      </c>
    </row>
    <row r="152" spans="1:15" ht="22.5" x14ac:dyDescent="0.25">
      <c r="A152" s="30"/>
      <c r="B152" s="30">
        <v>3204</v>
      </c>
      <c r="C152" s="30" t="s">
        <v>519</v>
      </c>
      <c r="D152" s="42" t="s">
        <v>39</v>
      </c>
      <c r="E152" s="39"/>
      <c r="F152" s="91"/>
      <c r="G152" s="136">
        <f t="shared" si="8"/>
        <v>0</v>
      </c>
    </row>
    <row r="153" spans="1:15" ht="22.5" x14ac:dyDescent="0.25">
      <c r="A153" s="30"/>
      <c r="B153" s="30">
        <v>3205</v>
      </c>
      <c r="C153" s="30" t="s">
        <v>520</v>
      </c>
      <c r="D153" s="42" t="s">
        <v>39</v>
      </c>
      <c r="E153" s="39"/>
      <c r="F153" s="91"/>
      <c r="G153" s="136">
        <f t="shared" si="8"/>
        <v>0</v>
      </c>
    </row>
    <row r="154" spans="1:15" x14ac:dyDescent="0.25">
      <c r="A154" s="30" t="s">
        <v>454</v>
      </c>
      <c r="B154" s="30"/>
      <c r="C154" s="36" t="s">
        <v>311</v>
      </c>
      <c r="D154" s="37"/>
      <c r="E154" s="37"/>
      <c r="F154" s="37"/>
      <c r="G154" s="135"/>
    </row>
    <row r="155" spans="1:15" ht="22.5" x14ac:dyDescent="0.25">
      <c r="A155" s="30"/>
      <c r="B155" s="30">
        <v>3206</v>
      </c>
      <c r="C155" s="41" t="s">
        <v>521</v>
      </c>
      <c r="D155" s="42" t="s">
        <v>39</v>
      </c>
      <c r="E155" s="39"/>
      <c r="F155" s="91">
        <v>45</v>
      </c>
      <c r="G155" s="136">
        <f t="shared" si="8"/>
        <v>0</v>
      </c>
    </row>
    <row r="156" spans="1:15" ht="22.5" x14ac:dyDescent="0.25">
      <c r="A156" s="30"/>
      <c r="B156" s="30">
        <v>3207</v>
      </c>
      <c r="C156" s="41" t="s">
        <v>522</v>
      </c>
      <c r="D156" s="42" t="s">
        <v>39</v>
      </c>
      <c r="E156" s="39"/>
      <c r="F156" s="91">
        <v>30</v>
      </c>
      <c r="G156" s="136">
        <f t="shared" si="8"/>
        <v>0</v>
      </c>
    </row>
    <row r="157" spans="1:15" ht="22.5" x14ac:dyDescent="0.25">
      <c r="A157" s="30"/>
      <c r="B157" s="30">
        <v>3208</v>
      </c>
      <c r="C157" s="30" t="s">
        <v>523</v>
      </c>
      <c r="D157" s="42" t="s">
        <v>39</v>
      </c>
      <c r="E157" s="54"/>
      <c r="F157" s="92"/>
      <c r="G157" s="136">
        <f t="shared" si="8"/>
        <v>0</v>
      </c>
    </row>
    <row r="158" spans="1:15" ht="22.5" x14ac:dyDescent="0.25">
      <c r="A158" s="30"/>
      <c r="B158" s="30">
        <v>3209</v>
      </c>
      <c r="C158" s="30" t="s">
        <v>524</v>
      </c>
      <c r="D158" s="42" t="s">
        <v>39</v>
      </c>
      <c r="E158" s="54"/>
      <c r="F158" s="92"/>
      <c r="G158" s="136">
        <f t="shared" si="8"/>
        <v>0</v>
      </c>
    </row>
    <row r="159" spans="1:15" ht="22.5" x14ac:dyDescent="0.25">
      <c r="A159" s="30"/>
      <c r="B159" s="30">
        <v>3210</v>
      </c>
      <c r="C159" s="30" t="s">
        <v>525</v>
      </c>
      <c r="D159" s="42" t="s">
        <v>39</v>
      </c>
      <c r="E159" s="54"/>
      <c r="F159" s="92"/>
      <c r="G159" s="136">
        <f t="shared" si="8"/>
        <v>0</v>
      </c>
    </row>
    <row r="160" spans="1:15" x14ac:dyDescent="0.25">
      <c r="A160" s="30" t="s">
        <v>457</v>
      </c>
      <c r="B160" s="30"/>
      <c r="C160" s="36" t="s">
        <v>313</v>
      </c>
      <c r="D160" s="37"/>
      <c r="E160" s="37"/>
      <c r="F160" s="37"/>
      <c r="G160" s="135"/>
    </row>
    <row r="161" spans="1:7" ht="22.5" x14ac:dyDescent="0.25">
      <c r="A161" s="30"/>
      <c r="B161" s="30">
        <v>3211</v>
      </c>
      <c r="C161" s="41" t="s">
        <v>526</v>
      </c>
      <c r="D161" s="42" t="s">
        <v>39</v>
      </c>
      <c r="E161" s="39"/>
      <c r="F161" s="91">
        <v>75</v>
      </c>
      <c r="G161" s="136">
        <f t="shared" si="8"/>
        <v>0</v>
      </c>
    </row>
    <row r="162" spans="1:7" ht="22.5" x14ac:dyDescent="0.25">
      <c r="A162" s="30"/>
      <c r="B162" s="30">
        <v>3212</v>
      </c>
      <c r="C162" s="41" t="s">
        <v>527</v>
      </c>
      <c r="D162" s="42" t="s">
        <v>39</v>
      </c>
      <c r="E162" s="39"/>
      <c r="F162" s="91"/>
      <c r="G162" s="136">
        <f t="shared" si="8"/>
        <v>0</v>
      </c>
    </row>
    <row r="163" spans="1:7" ht="22.5" x14ac:dyDescent="0.25">
      <c r="A163" s="30"/>
      <c r="B163" s="30">
        <v>3213</v>
      </c>
      <c r="C163" s="41" t="s">
        <v>528</v>
      </c>
      <c r="D163" s="42" t="s">
        <v>39</v>
      </c>
      <c r="E163" s="54"/>
      <c r="F163" s="92"/>
      <c r="G163" s="136">
        <f t="shared" si="8"/>
        <v>0</v>
      </c>
    </row>
    <row r="164" spans="1:7" ht="22.5" x14ac:dyDescent="0.25">
      <c r="A164" s="30"/>
      <c r="B164" s="30">
        <v>3214</v>
      </c>
      <c r="C164" s="41" t="s">
        <v>529</v>
      </c>
      <c r="D164" s="42" t="s">
        <v>39</v>
      </c>
      <c r="E164" s="54"/>
      <c r="F164" s="92"/>
      <c r="G164" s="136">
        <f t="shared" si="8"/>
        <v>0</v>
      </c>
    </row>
    <row r="165" spans="1:7" ht="22.5" x14ac:dyDescent="0.25">
      <c r="A165" s="30"/>
      <c r="B165" s="30">
        <v>3215</v>
      </c>
      <c r="C165" s="41" t="s">
        <v>530</v>
      </c>
      <c r="D165" s="42" t="s">
        <v>39</v>
      </c>
      <c r="E165" s="54"/>
      <c r="F165" s="92"/>
      <c r="G165" s="136">
        <f t="shared" si="8"/>
        <v>0</v>
      </c>
    </row>
    <row r="166" spans="1:7" x14ac:dyDescent="0.25">
      <c r="A166" s="30" t="s">
        <v>461</v>
      </c>
      <c r="B166" s="30"/>
      <c r="C166" s="36" t="s">
        <v>315</v>
      </c>
      <c r="D166" s="37"/>
      <c r="E166" s="37"/>
      <c r="F166" s="37"/>
      <c r="G166" s="135"/>
    </row>
    <row r="167" spans="1:7" ht="22.5" x14ac:dyDescent="0.25">
      <c r="A167" s="30"/>
      <c r="B167" s="30">
        <v>3216</v>
      </c>
      <c r="C167" s="41" t="s">
        <v>531</v>
      </c>
      <c r="D167" s="42" t="s">
        <v>39</v>
      </c>
      <c r="E167" s="39"/>
      <c r="F167" s="91">
        <v>32</v>
      </c>
      <c r="G167" s="136">
        <f t="shared" si="8"/>
        <v>0</v>
      </c>
    </row>
    <row r="168" spans="1:7" ht="22.5" x14ac:dyDescent="0.25">
      <c r="A168" s="30"/>
      <c r="B168" s="30">
        <v>3217</v>
      </c>
      <c r="C168" s="41" t="s">
        <v>532</v>
      </c>
      <c r="D168" s="42" t="s">
        <v>39</v>
      </c>
      <c r="E168" s="39"/>
      <c r="F168" s="91">
        <v>32</v>
      </c>
      <c r="G168" s="136">
        <f t="shared" si="8"/>
        <v>0</v>
      </c>
    </row>
    <row r="169" spans="1:7" ht="22.5" x14ac:dyDescent="0.25">
      <c r="A169" s="30"/>
      <c r="B169" s="30">
        <v>3218</v>
      </c>
      <c r="C169" s="41" t="s">
        <v>533</v>
      </c>
      <c r="D169" s="42" t="s">
        <v>39</v>
      </c>
      <c r="E169" s="54"/>
      <c r="F169" s="92">
        <v>2</v>
      </c>
      <c r="G169" s="136">
        <f t="shared" si="8"/>
        <v>0</v>
      </c>
    </row>
    <row r="170" spans="1:7" ht="22.5" x14ac:dyDescent="0.25">
      <c r="A170" s="30"/>
      <c r="B170" s="30">
        <v>3219</v>
      </c>
      <c r="C170" s="41" t="s">
        <v>534</v>
      </c>
      <c r="D170" s="42" t="s">
        <v>39</v>
      </c>
      <c r="E170" s="54"/>
      <c r="F170" s="92">
        <v>2</v>
      </c>
      <c r="G170" s="136">
        <f t="shared" si="8"/>
        <v>0</v>
      </c>
    </row>
    <row r="171" spans="1:7" ht="22.5" x14ac:dyDescent="0.25">
      <c r="A171" s="30"/>
      <c r="B171" s="30">
        <v>3220</v>
      </c>
      <c r="C171" s="41" t="s">
        <v>535</v>
      </c>
      <c r="D171" s="42" t="s">
        <v>39</v>
      </c>
      <c r="E171" s="54"/>
      <c r="F171" s="92"/>
      <c r="G171" s="136">
        <f t="shared" si="8"/>
        <v>0</v>
      </c>
    </row>
    <row r="172" spans="1:7" x14ac:dyDescent="0.25">
      <c r="A172" s="30" t="s">
        <v>464</v>
      </c>
      <c r="B172" s="30"/>
      <c r="C172" s="36" t="s">
        <v>536</v>
      </c>
      <c r="D172" s="37"/>
      <c r="E172" s="37"/>
      <c r="F172" s="37"/>
      <c r="G172" s="135"/>
    </row>
    <row r="173" spans="1:7" ht="22.5" x14ac:dyDescent="0.25">
      <c r="A173" s="30"/>
      <c r="B173" s="30">
        <v>3221</v>
      </c>
      <c r="C173" s="41" t="s">
        <v>537</v>
      </c>
      <c r="D173" s="42" t="s">
        <v>39</v>
      </c>
      <c r="E173" s="39"/>
      <c r="F173" s="91">
        <v>145</v>
      </c>
      <c r="G173" s="136">
        <f t="shared" si="8"/>
        <v>0</v>
      </c>
    </row>
    <row r="174" spans="1:7" ht="22.5" x14ac:dyDescent="0.25">
      <c r="A174" s="30"/>
      <c r="B174" s="30">
        <v>3222</v>
      </c>
      <c r="C174" s="41" t="s">
        <v>538</v>
      </c>
      <c r="D174" s="42" t="s">
        <v>39</v>
      </c>
      <c r="E174" s="39"/>
      <c r="F174" s="91">
        <v>145</v>
      </c>
      <c r="G174" s="136">
        <f t="shared" si="8"/>
        <v>0</v>
      </c>
    </row>
    <row r="175" spans="1:7" ht="22.5" x14ac:dyDescent="0.25">
      <c r="A175" s="30"/>
      <c r="B175" s="30">
        <v>3223</v>
      </c>
      <c r="C175" s="41" t="s">
        <v>539</v>
      </c>
      <c r="D175" s="42" t="s">
        <v>39</v>
      </c>
      <c r="E175" s="54"/>
      <c r="F175" s="92">
        <v>15</v>
      </c>
      <c r="G175" s="136">
        <f t="shared" si="8"/>
        <v>0</v>
      </c>
    </row>
    <row r="176" spans="1:7" ht="22.5" x14ac:dyDescent="0.25">
      <c r="A176" s="30"/>
      <c r="B176" s="30">
        <v>3224</v>
      </c>
      <c r="C176" s="41" t="s">
        <v>540</v>
      </c>
      <c r="D176" s="42" t="s">
        <v>39</v>
      </c>
      <c r="E176" s="54"/>
      <c r="F176" s="92">
        <v>15</v>
      </c>
      <c r="G176" s="136">
        <f t="shared" si="8"/>
        <v>0</v>
      </c>
    </row>
    <row r="177" spans="1:7" ht="22.5" x14ac:dyDescent="0.25">
      <c r="A177" s="30"/>
      <c r="B177" s="30">
        <v>3225</v>
      </c>
      <c r="C177" s="41" t="s">
        <v>541</v>
      </c>
      <c r="D177" s="42" t="s">
        <v>39</v>
      </c>
      <c r="E177" s="54"/>
      <c r="F177" s="92"/>
      <c r="G177" s="136">
        <f t="shared" si="8"/>
        <v>0</v>
      </c>
    </row>
    <row r="178" spans="1:7" x14ac:dyDescent="0.25">
      <c r="A178" s="30" t="s">
        <v>467</v>
      </c>
      <c r="B178" s="30"/>
      <c r="C178" s="36" t="s">
        <v>319</v>
      </c>
      <c r="D178" s="37"/>
      <c r="E178" s="37"/>
      <c r="F178" s="37"/>
      <c r="G178" s="135"/>
    </row>
    <row r="179" spans="1:7" ht="22.5" x14ac:dyDescent="0.25">
      <c r="A179" s="30"/>
      <c r="B179" s="30">
        <v>3226</v>
      </c>
      <c r="C179" s="41" t="s">
        <v>542</v>
      </c>
      <c r="D179" s="42" t="s">
        <v>39</v>
      </c>
      <c r="E179" s="39"/>
      <c r="F179" s="91">
        <v>48</v>
      </c>
      <c r="G179" s="136">
        <f t="shared" si="8"/>
        <v>0</v>
      </c>
    </row>
    <row r="180" spans="1:7" ht="22.5" x14ac:dyDescent="0.25">
      <c r="A180" s="30"/>
      <c r="B180" s="30">
        <v>3227</v>
      </c>
      <c r="C180" s="41" t="s">
        <v>543</v>
      </c>
      <c r="D180" s="42" t="s">
        <v>39</v>
      </c>
      <c r="E180" s="39"/>
      <c r="F180" s="91">
        <v>48</v>
      </c>
      <c r="G180" s="136">
        <f t="shared" si="8"/>
        <v>0</v>
      </c>
    </row>
    <row r="181" spans="1:7" ht="22.5" x14ac:dyDescent="0.25">
      <c r="A181" s="30"/>
      <c r="B181" s="30">
        <v>3228</v>
      </c>
      <c r="C181" s="41" t="s">
        <v>544</v>
      </c>
      <c r="D181" s="42" t="s">
        <v>39</v>
      </c>
      <c r="E181" s="54"/>
      <c r="F181" s="92">
        <v>16</v>
      </c>
      <c r="G181" s="136">
        <f t="shared" si="8"/>
        <v>0</v>
      </c>
    </row>
    <row r="182" spans="1:7" ht="22.5" x14ac:dyDescent="0.25">
      <c r="A182" s="30"/>
      <c r="B182" s="30">
        <v>3229</v>
      </c>
      <c r="C182" s="41" t="s">
        <v>545</v>
      </c>
      <c r="D182" s="42" t="s">
        <v>39</v>
      </c>
      <c r="E182" s="54"/>
      <c r="F182" s="92">
        <v>16</v>
      </c>
      <c r="G182" s="136">
        <f t="shared" si="8"/>
        <v>0</v>
      </c>
    </row>
    <row r="183" spans="1:7" ht="22.5" x14ac:dyDescent="0.25">
      <c r="A183" s="30"/>
      <c r="B183" s="30">
        <v>3230</v>
      </c>
      <c r="C183" s="41" t="s">
        <v>546</v>
      </c>
      <c r="D183" s="42" t="s">
        <v>39</v>
      </c>
      <c r="E183" s="54"/>
      <c r="F183" s="92"/>
      <c r="G183" s="136">
        <f t="shared" si="8"/>
        <v>0</v>
      </c>
    </row>
    <row r="184" spans="1:7" x14ac:dyDescent="0.25">
      <c r="A184" s="30" t="s">
        <v>471</v>
      </c>
      <c r="B184" s="30"/>
      <c r="C184" s="36" t="s">
        <v>346</v>
      </c>
      <c r="D184" s="37"/>
      <c r="E184" s="37"/>
      <c r="F184" s="37"/>
      <c r="G184" s="135"/>
    </row>
    <row r="185" spans="1:7" ht="22.5" x14ac:dyDescent="0.25">
      <c r="A185" s="30"/>
      <c r="B185" s="30">
        <v>3231</v>
      </c>
      <c r="C185" s="41" t="s">
        <v>547</v>
      </c>
      <c r="D185" s="42" t="s">
        <v>39</v>
      </c>
      <c r="E185" s="39"/>
      <c r="F185" s="91">
        <v>120</v>
      </c>
      <c r="G185" s="136">
        <f t="shared" si="8"/>
        <v>0</v>
      </c>
    </row>
    <row r="186" spans="1:7" ht="22.5" x14ac:dyDescent="0.25">
      <c r="A186" s="30"/>
      <c r="B186" s="30">
        <v>3232</v>
      </c>
      <c r="C186" s="41" t="s">
        <v>548</v>
      </c>
      <c r="D186" s="42" t="s">
        <v>39</v>
      </c>
      <c r="E186" s="39"/>
      <c r="F186" s="91">
        <v>120</v>
      </c>
      <c r="G186" s="136">
        <f t="shared" si="8"/>
        <v>0</v>
      </c>
    </row>
    <row r="187" spans="1:7" ht="22.5" x14ac:dyDescent="0.25">
      <c r="A187" s="30"/>
      <c r="B187" s="30">
        <v>3233</v>
      </c>
      <c r="C187" s="41" t="s">
        <v>549</v>
      </c>
      <c r="D187" s="42" t="s">
        <v>39</v>
      </c>
      <c r="E187" s="54"/>
      <c r="F187" s="92">
        <v>16</v>
      </c>
      <c r="G187" s="136">
        <f t="shared" si="8"/>
        <v>0</v>
      </c>
    </row>
    <row r="188" spans="1:7" ht="22.5" x14ac:dyDescent="0.25">
      <c r="A188" s="30"/>
      <c r="B188" s="30">
        <v>3234</v>
      </c>
      <c r="C188" s="41" t="s">
        <v>550</v>
      </c>
      <c r="D188" s="42" t="s">
        <v>39</v>
      </c>
      <c r="E188" s="54"/>
      <c r="F188" s="92">
        <v>16</v>
      </c>
      <c r="G188" s="136">
        <f t="shared" si="8"/>
        <v>0</v>
      </c>
    </row>
    <row r="189" spans="1:7" ht="22.5" x14ac:dyDescent="0.25">
      <c r="A189" s="30"/>
      <c r="B189" s="30">
        <v>3235</v>
      </c>
      <c r="C189" s="41" t="s">
        <v>551</v>
      </c>
      <c r="D189" s="42" t="s">
        <v>39</v>
      </c>
      <c r="E189" s="54"/>
      <c r="F189" s="92"/>
      <c r="G189" s="136">
        <f t="shared" si="8"/>
        <v>0</v>
      </c>
    </row>
    <row r="190" spans="1:7" x14ac:dyDescent="0.25">
      <c r="A190" s="30" t="s">
        <v>474</v>
      </c>
      <c r="B190" s="30"/>
      <c r="C190" s="36" t="s">
        <v>325</v>
      </c>
      <c r="D190" s="37"/>
      <c r="E190" s="37"/>
      <c r="F190" s="37"/>
      <c r="G190" s="135"/>
    </row>
    <row r="191" spans="1:7" ht="22.5" x14ac:dyDescent="0.25">
      <c r="A191" s="30"/>
      <c r="B191" s="30">
        <v>3236</v>
      </c>
      <c r="C191" s="41" t="s">
        <v>552</v>
      </c>
      <c r="D191" s="42" t="s">
        <v>39</v>
      </c>
      <c r="E191" s="39"/>
      <c r="F191" s="91">
        <v>32</v>
      </c>
      <c r="G191" s="136">
        <f t="shared" si="8"/>
        <v>0</v>
      </c>
    </row>
    <row r="192" spans="1:7" x14ac:dyDescent="0.25">
      <c r="A192" s="30" t="s">
        <v>477</v>
      </c>
      <c r="B192" s="30"/>
      <c r="C192" s="36" t="s">
        <v>327</v>
      </c>
      <c r="D192" s="37"/>
      <c r="E192" s="37"/>
      <c r="F192" s="37"/>
      <c r="G192" s="135"/>
    </row>
    <row r="193" spans="1:7" ht="22.5" x14ac:dyDescent="0.25">
      <c r="A193" s="30"/>
      <c r="B193" s="30">
        <v>3237</v>
      </c>
      <c r="C193" s="41" t="s">
        <v>553</v>
      </c>
      <c r="D193" s="42" t="s">
        <v>39</v>
      </c>
      <c r="E193" s="39"/>
      <c r="F193" s="91">
        <v>120</v>
      </c>
      <c r="G193" s="136">
        <f t="shared" si="8"/>
        <v>0</v>
      </c>
    </row>
    <row r="194" spans="1:7" ht="22.5" x14ac:dyDescent="0.25">
      <c r="A194" s="30"/>
      <c r="B194" s="30">
        <v>3238</v>
      </c>
      <c r="C194" s="41" t="s">
        <v>554</v>
      </c>
      <c r="D194" s="42" t="s">
        <v>39</v>
      </c>
      <c r="E194" s="39"/>
      <c r="F194" s="91">
        <v>120</v>
      </c>
      <c r="G194" s="136">
        <f t="shared" si="8"/>
        <v>0</v>
      </c>
    </row>
    <row r="195" spans="1:7" ht="22.5" x14ac:dyDescent="0.25">
      <c r="A195" s="30"/>
      <c r="B195" s="30">
        <v>3239</v>
      </c>
      <c r="C195" s="41" t="s">
        <v>555</v>
      </c>
      <c r="D195" s="42" t="s">
        <v>39</v>
      </c>
      <c r="E195" s="54"/>
      <c r="F195" s="92">
        <v>16</v>
      </c>
      <c r="G195" s="136">
        <f t="shared" si="8"/>
        <v>0</v>
      </c>
    </row>
    <row r="196" spans="1:7" ht="22.5" x14ac:dyDescent="0.25">
      <c r="A196" s="30"/>
      <c r="B196" s="30">
        <v>3240</v>
      </c>
      <c r="C196" s="41" t="s">
        <v>556</v>
      </c>
      <c r="D196" s="42" t="s">
        <v>39</v>
      </c>
      <c r="E196" s="54"/>
      <c r="F196" s="92">
        <v>16</v>
      </c>
      <c r="G196" s="136">
        <f t="shared" si="8"/>
        <v>0</v>
      </c>
    </row>
    <row r="197" spans="1:7" ht="22.5" x14ac:dyDescent="0.25">
      <c r="A197" s="30"/>
      <c r="B197" s="30">
        <v>3241</v>
      </c>
      <c r="C197" s="41" t="s">
        <v>557</v>
      </c>
      <c r="D197" s="42" t="s">
        <v>39</v>
      </c>
      <c r="E197" s="54"/>
      <c r="F197" s="92"/>
      <c r="G197" s="136">
        <f t="shared" si="8"/>
        <v>0</v>
      </c>
    </row>
    <row r="198" spans="1:7" x14ac:dyDescent="0.25">
      <c r="A198" s="30" t="s">
        <v>480</v>
      </c>
      <c r="B198" s="30"/>
      <c r="C198" s="36" t="s">
        <v>329</v>
      </c>
      <c r="D198" s="37"/>
      <c r="E198" s="37"/>
      <c r="F198" s="37"/>
      <c r="G198" s="135"/>
    </row>
    <row r="199" spans="1:7" ht="33.75" x14ac:dyDescent="0.25">
      <c r="A199" s="30"/>
      <c r="B199" s="30">
        <v>3242</v>
      </c>
      <c r="C199" s="41" t="s">
        <v>558</v>
      </c>
      <c r="D199" s="42" t="s">
        <v>39</v>
      </c>
      <c r="E199" s="39"/>
      <c r="F199" s="91"/>
      <c r="G199" s="136">
        <f t="shared" si="8"/>
        <v>0</v>
      </c>
    </row>
    <row r="200" spans="1:7" ht="33.75" x14ac:dyDescent="0.25">
      <c r="A200" s="30"/>
      <c r="B200" s="30">
        <v>3243</v>
      </c>
      <c r="C200" s="41" t="s">
        <v>559</v>
      </c>
      <c r="D200" s="42" t="s">
        <v>39</v>
      </c>
      <c r="E200" s="39"/>
      <c r="F200" s="91">
        <v>30</v>
      </c>
      <c r="G200" s="136">
        <f t="shared" si="8"/>
        <v>0</v>
      </c>
    </row>
    <row r="201" spans="1:7" ht="33.75" x14ac:dyDescent="0.25">
      <c r="A201" s="30"/>
      <c r="B201" s="30">
        <v>3244</v>
      </c>
      <c r="C201" s="41" t="s">
        <v>560</v>
      </c>
      <c r="D201" s="42" t="s">
        <v>39</v>
      </c>
      <c r="E201" s="54"/>
      <c r="F201" s="92"/>
      <c r="G201" s="136">
        <f t="shared" si="8"/>
        <v>0</v>
      </c>
    </row>
    <row r="202" spans="1:7" ht="33.75" x14ac:dyDescent="0.25">
      <c r="A202" s="30"/>
      <c r="B202" s="30">
        <v>3245</v>
      </c>
      <c r="C202" s="41" t="s">
        <v>561</v>
      </c>
      <c r="D202" s="42" t="s">
        <v>39</v>
      </c>
      <c r="E202" s="54"/>
      <c r="F202" s="92"/>
      <c r="G202" s="136">
        <f t="shared" si="8"/>
        <v>0</v>
      </c>
    </row>
    <row r="203" spans="1:7" ht="22.5" x14ac:dyDescent="0.25">
      <c r="A203" s="30"/>
      <c r="B203" s="30">
        <v>3246</v>
      </c>
      <c r="C203" s="41" t="s">
        <v>562</v>
      </c>
      <c r="D203" s="42" t="s">
        <v>67</v>
      </c>
      <c r="E203" s="54"/>
      <c r="F203" s="92">
        <v>1</v>
      </c>
      <c r="G203" s="136">
        <f t="shared" si="8"/>
        <v>0</v>
      </c>
    </row>
    <row r="204" spans="1:7" x14ac:dyDescent="0.25">
      <c r="A204" s="30" t="s">
        <v>485</v>
      </c>
      <c r="B204" s="30"/>
      <c r="C204" s="36" t="s">
        <v>331</v>
      </c>
      <c r="D204" s="37"/>
      <c r="E204" s="37"/>
      <c r="F204" s="37"/>
      <c r="G204" s="135"/>
    </row>
    <row r="205" spans="1:7" x14ac:dyDescent="0.25">
      <c r="A205" s="30"/>
      <c r="B205" s="30">
        <v>3247</v>
      </c>
      <c r="C205" s="41" t="s">
        <v>383</v>
      </c>
      <c r="D205" s="42" t="s">
        <v>39</v>
      </c>
      <c r="E205" s="39"/>
      <c r="F205" s="91">
        <v>300</v>
      </c>
      <c r="G205" s="136">
        <f t="shared" si="8"/>
        <v>0</v>
      </c>
    </row>
    <row r="206" spans="1:7" x14ac:dyDescent="0.25">
      <c r="A206" s="30"/>
      <c r="B206" s="30">
        <v>3248</v>
      </c>
      <c r="C206" s="41" t="s">
        <v>385</v>
      </c>
      <c r="D206" s="42" t="s">
        <v>39</v>
      </c>
      <c r="E206" s="39"/>
      <c r="F206" s="91"/>
      <c r="G206" s="136">
        <f t="shared" si="8"/>
        <v>0</v>
      </c>
    </row>
    <row r="207" spans="1:7" x14ac:dyDescent="0.25">
      <c r="A207" s="30" t="s">
        <v>489</v>
      </c>
      <c r="B207" s="30"/>
      <c r="C207" s="36" t="s">
        <v>335</v>
      </c>
      <c r="D207" s="37"/>
      <c r="E207" s="37"/>
      <c r="F207" s="37"/>
      <c r="G207" s="135"/>
    </row>
    <row r="208" spans="1:7" x14ac:dyDescent="0.25">
      <c r="A208" s="30"/>
      <c r="B208" s="30">
        <v>3249</v>
      </c>
      <c r="C208" s="41" t="s">
        <v>389</v>
      </c>
      <c r="D208" s="42" t="s">
        <v>39</v>
      </c>
      <c r="E208" s="39"/>
      <c r="F208" s="91">
        <v>525</v>
      </c>
      <c r="G208" s="136">
        <f t="shared" si="8"/>
        <v>0</v>
      </c>
    </row>
    <row r="209" spans="1:7" x14ac:dyDescent="0.25">
      <c r="A209" s="30" t="s">
        <v>492</v>
      </c>
      <c r="B209" s="30"/>
      <c r="C209" s="36" t="s">
        <v>563</v>
      </c>
      <c r="D209" s="37"/>
      <c r="E209" s="37"/>
      <c r="F209" s="37"/>
      <c r="G209" s="135"/>
    </row>
    <row r="210" spans="1:7" x14ac:dyDescent="0.25">
      <c r="A210" s="30" t="s">
        <v>495</v>
      </c>
      <c r="B210" s="30"/>
      <c r="C210" s="60" t="s">
        <v>339</v>
      </c>
      <c r="D210" s="61"/>
      <c r="E210" s="62"/>
      <c r="F210" s="93"/>
      <c r="G210" s="137"/>
    </row>
    <row r="211" spans="1:7" ht="22.5" x14ac:dyDescent="0.25">
      <c r="A211" s="30"/>
      <c r="B211" s="30">
        <v>3250</v>
      </c>
      <c r="C211" s="41" t="s">
        <v>564</v>
      </c>
      <c r="D211" s="42" t="s">
        <v>39</v>
      </c>
      <c r="E211" s="39"/>
      <c r="F211" s="91">
        <v>12</v>
      </c>
      <c r="G211" s="136">
        <f t="shared" ref="G211:G221" si="9">E211*F211</f>
        <v>0</v>
      </c>
    </row>
    <row r="212" spans="1:7" x14ac:dyDescent="0.25">
      <c r="A212" s="30" t="s">
        <v>498</v>
      </c>
      <c r="B212" s="30"/>
      <c r="C212" s="60" t="s">
        <v>341</v>
      </c>
      <c r="D212" s="61"/>
      <c r="E212" s="62"/>
      <c r="F212" s="93"/>
      <c r="G212" s="137"/>
    </row>
    <row r="213" spans="1:7" ht="22.5" x14ac:dyDescent="0.25">
      <c r="A213" s="30"/>
      <c r="B213" s="30">
        <v>3251</v>
      </c>
      <c r="C213" s="41" t="s">
        <v>565</v>
      </c>
      <c r="D213" s="42" t="s">
        <v>39</v>
      </c>
      <c r="E213" s="39"/>
      <c r="F213" s="91">
        <v>1</v>
      </c>
      <c r="G213" s="136">
        <f t="shared" si="9"/>
        <v>0</v>
      </c>
    </row>
    <row r="214" spans="1:7" x14ac:dyDescent="0.25">
      <c r="A214" s="30" t="s">
        <v>502</v>
      </c>
      <c r="B214" s="30"/>
      <c r="C214" s="60" t="s">
        <v>343</v>
      </c>
      <c r="D214" s="61"/>
      <c r="E214" s="62"/>
      <c r="F214" s="93"/>
      <c r="G214" s="137"/>
    </row>
    <row r="215" spans="1:7" ht="22.5" x14ac:dyDescent="0.25">
      <c r="A215" s="30"/>
      <c r="B215" s="30">
        <v>3252</v>
      </c>
      <c r="C215" s="41" t="s">
        <v>566</v>
      </c>
      <c r="D215" s="42" t="s">
        <v>39</v>
      </c>
      <c r="E215" s="39"/>
      <c r="F215" s="91">
        <v>16</v>
      </c>
      <c r="G215" s="136">
        <f t="shared" si="9"/>
        <v>0</v>
      </c>
    </row>
    <row r="216" spans="1:7" x14ac:dyDescent="0.25">
      <c r="A216" s="30" t="s">
        <v>505</v>
      </c>
      <c r="B216" s="30"/>
      <c r="C216" s="36" t="s">
        <v>506</v>
      </c>
      <c r="D216" s="37"/>
      <c r="E216" s="37"/>
      <c r="F216" s="37"/>
      <c r="G216" s="135"/>
    </row>
    <row r="217" spans="1:7" ht="22.5" x14ac:dyDescent="0.25">
      <c r="A217" s="30"/>
      <c r="B217" s="30">
        <v>3253</v>
      </c>
      <c r="C217" s="41" t="s">
        <v>567</v>
      </c>
      <c r="D217" s="42" t="s">
        <v>39</v>
      </c>
      <c r="E217" s="39"/>
      <c r="F217" s="91">
        <v>285</v>
      </c>
      <c r="G217" s="136">
        <f t="shared" si="9"/>
        <v>0</v>
      </c>
    </row>
    <row r="218" spans="1:7" ht="22.5" x14ac:dyDescent="0.25">
      <c r="A218" s="30"/>
      <c r="B218" s="30">
        <v>3254</v>
      </c>
      <c r="C218" s="41" t="s">
        <v>568</v>
      </c>
      <c r="D218" s="42" t="s">
        <v>39</v>
      </c>
      <c r="E218" s="39"/>
      <c r="F218" s="91">
        <v>285</v>
      </c>
      <c r="G218" s="136">
        <f t="shared" si="9"/>
        <v>0</v>
      </c>
    </row>
    <row r="219" spans="1:7" ht="22.5" x14ac:dyDescent="0.25">
      <c r="A219" s="30"/>
      <c r="B219" s="30">
        <v>3255</v>
      </c>
      <c r="C219" s="41" t="s">
        <v>569</v>
      </c>
      <c r="D219" s="42" t="s">
        <v>39</v>
      </c>
      <c r="E219" s="54"/>
      <c r="F219" s="92">
        <v>16</v>
      </c>
      <c r="G219" s="136">
        <f t="shared" si="9"/>
        <v>0</v>
      </c>
    </row>
    <row r="220" spans="1:7" ht="22.5" x14ac:dyDescent="0.25">
      <c r="A220" s="30"/>
      <c r="B220" s="30">
        <v>3256</v>
      </c>
      <c r="C220" s="41" t="s">
        <v>570</v>
      </c>
      <c r="D220" s="42" t="s">
        <v>39</v>
      </c>
      <c r="E220" s="54"/>
      <c r="F220" s="92"/>
      <c r="G220" s="136">
        <f t="shared" si="9"/>
        <v>0</v>
      </c>
    </row>
    <row r="221" spans="1:7" ht="22.5" x14ac:dyDescent="0.25">
      <c r="A221" s="30"/>
      <c r="B221" s="30">
        <v>3257</v>
      </c>
      <c r="C221" s="41" t="s">
        <v>571</v>
      </c>
      <c r="D221" s="42" t="s">
        <v>39</v>
      </c>
      <c r="E221" s="54"/>
      <c r="F221" s="92"/>
      <c r="G221" s="136">
        <f t="shared" si="9"/>
        <v>0</v>
      </c>
    </row>
    <row r="222" spans="1:7" x14ac:dyDescent="0.25">
      <c r="E222" s="193" t="s">
        <v>572</v>
      </c>
      <c r="F222" s="193"/>
      <c r="G222" s="138">
        <f>SUM(G10:G221)</f>
        <v>0</v>
      </c>
    </row>
    <row r="224" spans="1:7" ht="15.75" thickBot="1" x14ac:dyDescent="0.3">
      <c r="E224" s="196" t="s">
        <v>515</v>
      </c>
      <c r="F224" s="196"/>
      <c r="G224" s="139">
        <f>O145</f>
        <v>0</v>
      </c>
    </row>
    <row r="225" spans="5:7" ht="15.75" thickBot="1" x14ac:dyDescent="0.3">
      <c r="E225" s="191" t="s">
        <v>573</v>
      </c>
      <c r="F225" s="192"/>
      <c r="G225" s="140">
        <f>G224+G222</f>
        <v>0</v>
      </c>
    </row>
  </sheetData>
  <mergeCells count="7">
    <mergeCell ref="E225:F225"/>
    <mergeCell ref="E222:F222"/>
    <mergeCell ref="M142:N142"/>
    <mergeCell ref="M143:N144"/>
    <mergeCell ref="O143:O144"/>
    <mergeCell ref="M145:N145"/>
    <mergeCell ref="E224:F224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9"/>
  <sheetViews>
    <sheetView topLeftCell="A122" zoomScale="115" zoomScaleNormal="115" workbookViewId="0">
      <selection activeCell="H140" sqref="H140"/>
    </sheetView>
  </sheetViews>
  <sheetFormatPr baseColWidth="10" defaultColWidth="11.42578125" defaultRowHeight="15" x14ac:dyDescent="0.25"/>
  <cols>
    <col min="1" max="1" width="8.5703125" customWidth="1"/>
    <col min="2" max="2" width="4.42578125" bestFit="1" customWidth="1"/>
    <col min="3" max="3" width="65.28515625" style="58" customWidth="1"/>
    <col min="4" max="4" width="4.140625" customWidth="1"/>
    <col min="5" max="5" width="10" style="8" bestFit="1" customWidth="1"/>
    <col min="6" max="6" width="12.85546875" style="145" bestFit="1" customWidth="1"/>
    <col min="7" max="8" width="12.85546875" bestFit="1" customWidth="1"/>
  </cols>
  <sheetData>
    <row r="1" spans="1:11" ht="15.75" thickBot="1" x14ac:dyDescent="0.3">
      <c r="A1" s="28"/>
      <c r="B1" s="28"/>
      <c r="C1" s="56"/>
      <c r="D1" s="28"/>
      <c r="E1" s="28"/>
      <c r="F1" s="142"/>
      <c r="G1" s="28"/>
      <c r="H1" s="83"/>
    </row>
    <row r="2" spans="1:11" ht="16.5" thickTop="1" thickBot="1" x14ac:dyDescent="0.3">
      <c r="A2" s="28"/>
      <c r="B2" s="28"/>
      <c r="C2" s="56"/>
      <c r="D2" s="28"/>
      <c r="E2" s="28"/>
      <c r="F2" s="197" t="s">
        <v>574</v>
      </c>
      <c r="G2" s="198"/>
      <c r="H2" s="103"/>
    </row>
    <row r="3" spans="1:11" ht="15.75" thickTop="1" x14ac:dyDescent="0.25">
      <c r="A3" s="1" t="s">
        <v>14</v>
      </c>
      <c r="B3" s="1" t="s">
        <v>15</v>
      </c>
      <c r="C3" s="57" t="s">
        <v>4</v>
      </c>
      <c r="D3" s="2" t="s">
        <v>16</v>
      </c>
      <c r="E3" s="3" t="s">
        <v>17</v>
      </c>
      <c r="F3" s="105" t="s">
        <v>18</v>
      </c>
      <c r="G3" s="89" t="s">
        <v>575</v>
      </c>
      <c r="H3" s="97" t="s">
        <v>5</v>
      </c>
    </row>
    <row r="4" spans="1:11" x14ac:dyDescent="0.25">
      <c r="A4" s="29"/>
      <c r="B4" s="30"/>
      <c r="C4" s="31" t="s">
        <v>6</v>
      </c>
      <c r="D4" s="32"/>
      <c r="E4" s="32"/>
      <c r="F4" s="143"/>
      <c r="G4" s="32"/>
      <c r="H4" s="32"/>
      <c r="I4" s="77"/>
      <c r="J4" s="78"/>
      <c r="K4" s="78"/>
    </row>
    <row r="5" spans="1:11" x14ac:dyDescent="0.25">
      <c r="A5" s="29"/>
      <c r="B5" s="30"/>
      <c r="C5" s="31" t="s">
        <v>237</v>
      </c>
      <c r="D5" s="32"/>
      <c r="E5" s="32"/>
      <c r="F5" s="143"/>
      <c r="G5" s="32"/>
      <c r="H5" s="32"/>
      <c r="I5" s="77"/>
      <c r="J5" s="79"/>
      <c r="K5" s="80"/>
    </row>
    <row r="6" spans="1:11" x14ac:dyDescent="0.25">
      <c r="A6" s="29"/>
      <c r="B6" s="30"/>
      <c r="C6" s="31" t="s">
        <v>306</v>
      </c>
      <c r="D6" s="32"/>
      <c r="E6" s="32"/>
      <c r="F6" s="143"/>
      <c r="G6" s="32"/>
      <c r="H6" s="32"/>
      <c r="I6" s="81"/>
      <c r="J6" s="59"/>
      <c r="K6" s="59"/>
    </row>
    <row r="7" spans="1:11" x14ac:dyDescent="0.25">
      <c r="A7" s="29" t="s">
        <v>576</v>
      </c>
      <c r="B7" s="30"/>
      <c r="C7" s="31" t="s">
        <v>577</v>
      </c>
      <c r="D7" s="32"/>
      <c r="E7" s="32"/>
      <c r="F7" s="143"/>
      <c r="G7" s="32"/>
      <c r="H7" s="32"/>
    </row>
    <row r="8" spans="1:11" x14ac:dyDescent="0.25">
      <c r="A8" s="29" t="s">
        <v>578</v>
      </c>
      <c r="B8" s="30"/>
      <c r="C8" s="74" t="s">
        <v>579</v>
      </c>
      <c r="D8" s="34"/>
      <c r="E8" s="35"/>
      <c r="F8" s="106"/>
      <c r="G8" s="90"/>
      <c r="H8" s="35"/>
    </row>
    <row r="9" spans="1:11" x14ac:dyDescent="0.25">
      <c r="A9" s="29" t="s">
        <v>580</v>
      </c>
      <c r="B9" s="30"/>
      <c r="C9" s="36" t="s">
        <v>581</v>
      </c>
      <c r="D9" s="37"/>
      <c r="E9" s="37"/>
      <c r="F9" s="107"/>
      <c r="G9" s="37"/>
      <c r="H9" s="37"/>
    </row>
    <row r="10" spans="1:11" x14ac:dyDescent="0.25">
      <c r="A10" s="30"/>
      <c r="B10" s="30">
        <v>5001</v>
      </c>
      <c r="C10" s="63" t="s">
        <v>582</v>
      </c>
      <c r="D10" s="42" t="s">
        <v>67</v>
      </c>
      <c r="E10" s="39"/>
      <c r="F10" s="108">
        <v>2</v>
      </c>
      <c r="G10" s="98"/>
      <c r="H10" s="39">
        <f>E10*F10</f>
        <v>0</v>
      </c>
    </row>
    <row r="11" spans="1:11" x14ac:dyDescent="0.25">
      <c r="A11" s="30"/>
      <c r="B11" s="30">
        <v>5002</v>
      </c>
      <c r="C11" s="30" t="s">
        <v>583</v>
      </c>
      <c r="D11" s="42" t="s">
        <v>67</v>
      </c>
      <c r="E11" s="39"/>
      <c r="F11" s="108">
        <v>2</v>
      </c>
      <c r="G11" s="98"/>
      <c r="H11" s="39">
        <f t="shared" ref="H11:H76" si="0">E11*F11</f>
        <v>0</v>
      </c>
    </row>
    <row r="12" spans="1:11" x14ac:dyDescent="0.25">
      <c r="A12" s="29" t="s">
        <v>584</v>
      </c>
      <c r="B12" s="30"/>
      <c r="C12" s="36" t="s">
        <v>585</v>
      </c>
      <c r="D12" s="37"/>
      <c r="E12" s="37"/>
      <c r="F12" s="107"/>
      <c r="G12" s="37"/>
      <c r="H12" s="37"/>
    </row>
    <row r="13" spans="1:11" x14ac:dyDescent="0.25">
      <c r="A13" s="30"/>
      <c r="B13" s="30">
        <v>5003</v>
      </c>
      <c r="C13" s="30" t="s">
        <v>586</v>
      </c>
      <c r="D13" s="42" t="s">
        <v>67</v>
      </c>
      <c r="E13" s="39"/>
      <c r="F13" s="108">
        <v>2</v>
      </c>
      <c r="G13" s="98"/>
      <c r="H13" s="39">
        <f t="shared" si="0"/>
        <v>0</v>
      </c>
    </row>
    <row r="14" spans="1:11" x14ac:dyDescent="0.25">
      <c r="A14" s="29" t="s">
        <v>587</v>
      </c>
      <c r="B14" s="30"/>
      <c r="C14" s="36" t="s">
        <v>588</v>
      </c>
      <c r="D14" s="37"/>
      <c r="E14" s="37"/>
      <c r="F14" s="107"/>
      <c r="G14" s="37"/>
      <c r="H14" s="37"/>
    </row>
    <row r="15" spans="1:11" x14ac:dyDescent="0.25">
      <c r="A15" s="30"/>
      <c r="B15" s="30">
        <v>5004</v>
      </c>
      <c r="C15" s="30" t="s">
        <v>589</v>
      </c>
      <c r="D15" s="42" t="s">
        <v>67</v>
      </c>
      <c r="E15" s="39"/>
      <c r="F15" s="108">
        <v>2</v>
      </c>
      <c r="G15" s="98"/>
      <c r="H15" s="39">
        <f t="shared" si="0"/>
        <v>0</v>
      </c>
    </row>
    <row r="16" spans="1:11" x14ac:dyDescent="0.25">
      <c r="A16" s="30"/>
      <c r="B16" s="30">
        <v>5005</v>
      </c>
      <c r="C16" s="41" t="s">
        <v>590</v>
      </c>
      <c r="D16" s="42" t="s">
        <v>67</v>
      </c>
      <c r="E16" s="39"/>
      <c r="F16" s="108">
        <v>2</v>
      </c>
      <c r="G16" s="98"/>
      <c r="H16" s="39">
        <f t="shared" si="0"/>
        <v>0</v>
      </c>
    </row>
    <row r="17" spans="1:8" x14ac:dyDescent="0.25">
      <c r="A17" s="29" t="s">
        <v>591</v>
      </c>
      <c r="B17" s="30"/>
      <c r="C17" s="36" t="s">
        <v>592</v>
      </c>
      <c r="D17" s="37"/>
      <c r="E17" s="37"/>
      <c r="F17" s="107"/>
      <c r="G17" s="37"/>
      <c r="H17" s="37"/>
    </row>
    <row r="18" spans="1:8" x14ac:dyDescent="0.25">
      <c r="A18" s="30"/>
      <c r="B18" s="30">
        <v>5006</v>
      </c>
      <c r="C18" s="30" t="s">
        <v>593</v>
      </c>
      <c r="D18" s="42" t="s">
        <v>67</v>
      </c>
      <c r="E18" s="54"/>
      <c r="F18" s="109"/>
      <c r="G18" s="98"/>
      <c r="H18" s="39">
        <f t="shared" si="0"/>
        <v>0</v>
      </c>
    </row>
    <row r="19" spans="1:8" x14ac:dyDescent="0.25">
      <c r="A19" s="29" t="s">
        <v>591</v>
      </c>
      <c r="B19" s="30"/>
      <c r="C19" s="36" t="s">
        <v>594</v>
      </c>
      <c r="D19" s="37"/>
      <c r="E19" s="37"/>
      <c r="F19" s="107"/>
      <c r="G19" s="37"/>
      <c r="H19" s="37"/>
    </row>
    <row r="20" spans="1:8" x14ac:dyDescent="0.25">
      <c r="A20" s="30"/>
      <c r="B20" s="30">
        <v>5007</v>
      </c>
      <c r="C20" s="63" t="s">
        <v>595</v>
      </c>
      <c r="D20" s="38" t="s">
        <v>67</v>
      </c>
      <c r="E20" s="54"/>
      <c r="F20" s="109">
        <v>2</v>
      </c>
      <c r="G20" s="98"/>
      <c r="H20" s="39">
        <f t="shared" si="0"/>
        <v>0</v>
      </c>
    </row>
    <row r="21" spans="1:8" x14ac:dyDescent="0.25">
      <c r="A21" s="29" t="s">
        <v>596</v>
      </c>
      <c r="B21" s="30"/>
      <c r="C21" s="74" t="s">
        <v>597</v>
      </c>
      <c r="D21" s="34"/>
      <c r="E21" s="35"/>
      <c r="F21" s="106"/>
      <c r="G21" s="90"/>
      <c r="H21" s="90"/>
    </row>
    <row r="22" spans="1:8" x14ac:dyDescent="0.25">
      <c r="A22" s="30"/>
      <c r="B22" s="30">
        <v>5008</v>
      </c>
      <c r="C22" s="63" t="s">
        <v>598</v>
      </c>
      <c r="D22" s="42" t="s">
        <v>67</v>
      </c>
      <c r="E22" s="39"/>
      <c r="F22" s="108">
        <v>2</v>
      </c>
      <c r="G22" s="98"/>
      <c r="H22" s="39">
        <f t="shared" si="0"/>
        <v>0</v>
      </c>
    </row>
    <row r="23" spans="1:8" x14ac:dyDescent="0.25">
      <c r="A23" s="29"/>
      <c r="B23" s="30">
        <v>5009</v>
      </c>
      <c r="C23" s="41" t="s">
        <v>599</v>
      </c>
      <c r="D23" s="42" t="s">
        <v>39</v>
      </c>
      <c r="E23" s="43"/>
      <c r="F23" s="110">
        <v>45</v>
      </c>
      <c r="G23" s="98"/>
      <c r="H23" s="39">
        <f t="shared" si="0"/>
        <v>0</v>
      </c>
    </row>
    <row r="24" spans="1:8" x14ac:dyDescent="0.25">
      <c r="A24" s="30"/>
      <c r="B24" s="30">
        <v>5010</v>
      </c>
      <c r="C24" s="41" t="s">
        <v>600</v>
      </c>
      <c r="D24" s="42" t="s">
        <v>39</v>
      </c>
      <c r="E24" s="43"/>
      <c r="F24" s="110">
        <v>45</v>
      </c>
      <c r="G24" s="98"/>
      <c r="H24" s="39">
        <f t="shared" si="0"/>
        <v>0</v>
      </c>
    </row>
    <row r="25" spans="1:8" x14ac:dyDescent="0.25">
      <c r="A25" s="30"/>
      <c r="B25" s="30">
        <v>5011</v>
      </c>
      <c r="C25" s="41" t="s">
        <v>601</v>
      </c>
      <c r="D25" s="42" t="s">
        <v>39</v>
      </c>
      <c r="E25" s="43"/>
      <c r="F25" s="110">
        <v>45</v>
      </c>
      <c r="G25" s="98"/>
      <c r="H25" s="39">
        <f t="shared" si="0"/>
        <v>0</v>
      </c>
    </row>
    <row r="26" spans="1:8" x14ac:dyDescent="0.25">
      <c r="A26" s="30"/>
      <c r="B26" s="30">
        <v>5012</v>
      </c>
      <c r="C26" s="41" t="s">
        <v>602</v>
      </c>
      <c r="D26" s="42" t="s">
        <v>39</v>
      </c>
      <c r="E26" s="43"/>
      <c r="F26" s="110"/>
      <c r="G26" s="98"/>
      <c r="H26" s="39">
        <f t="shared" si="0"/>
        <v>0</v>
      </c>
    </row>
    <row r="27" spans="1:8" x14ac:dyDescent="0.25">
      <c r="A27" s="30"/>
      <c r="B27" s="30">
        <v>5013</v>
      </c>
      <c r="C27" s="41" t="s">
        <v>603</v>
      </c>
      <c r="D27" s="42" t="s">
        <v>39</v>
      </c>
      <c r="E27" s="43"/>
      <c r="F27" s="110">
        <v>45</v>
      </c>
      <c r="G27" s="98"/>
      <c r="H27" s="39">
        <f t="shared" si="0"/>
        <v>0</v>
      </c>
    </row>
    <row r="28" spans="1:8" x14ac:dyDescent="0.25">
      <c r="A28" s="30"/>
      <c r="B28" s="30">
        <v>5014</v>
      </c>
      <c r="C28" s="41" t="s">
        <v>604</v>
      </c>
      <c r="D28" s="42" t="s">
        <v>39</v>
      </c>
      <c r="E28" s="43"/>
      <c r="F28" s="110"/>
      <c r="G28" s="98"/>
      <c r="H28" s="39">
        <f t="shared" si="0"/>
        <v>0</v>
      </c>
    </row>
    <row r="29" spans="1:8" x14ac:dyDescent="0.25">
      <c r="A29" s="30"/>
      <c r="B29" s="30">
        <v>5015</v>
      </c>
      <c r="C29" s="41" t="s">
        <v>605</v>
      </c>
      <c r="D29" s="42" t="s">
        <v>93</v>
      </c>
      <c r="E29" s="43"/>
      <c r="F29" s="110">
        <v>400</v>
      </c>
      <c r="G29" s="98"/>
      <c r="H29" s="39">
        <f t="shared" si="0"/>
        <v>0</v>
      </c>
    </row>
    <row r="30" spans="1:8" x14ac:dyDescent="0.25">
      <c r="A30" s="30"/>
      <c r="B30" s="146">
        <v>5100</v>
      </c>
      <c r="C30" s="146" t="s">
        <v>729</v>
      </c>
      <c r="D30" s="147" t="s">
        <v>67</v>
      </c>
      <c r="E30" s="43"/>
      <c r="F30" s="110"/>
      <c r="G30" s="98"/>
      <c r="H30" s="39">
        <f t="shared" si="0"/>
        <v>0</v>
      </c>
    </row>
    <row r="31" spans="1:8" x14ac:dyDescent="0.25">
      <c r="A31" s="30"/>
      <c r="B31" s="146">
        <v>5101</v>
      </c>
      <c r="C31" s="146" t="s">
        <v>730</v>
      </c>
      <c r="D31" s="147" t="s">
        <v>704</v>
      </c>
      <c r="E31" s="43"/>
      <c r="F31" s="110"/>
      <c r="G31" s="91"/>
      <c r="H31" s="39">
        <f>E31*F31*G31</f>
        <v>0</v>
      </c>
    </row>
    <row r="32" spans="1:8" ht="22.5" x14ac:dyDescent="0.25">
      <c r="A32" s="30"/>
      <c r="B32" s="30">
        <v>5016</v>
      </c>
      <c r="C32" s="41" t="s">
        <v>606</v>
      </c>
      <c r="D32" s="42" t="s">
        <v>607</v>
      </c>
      <c r="E32" s="43"/>
      <c r="F32" s="110">
        <v>45</v>
      </c>
      <c r="G32" s="99">
        <v>30</v>
      </c>
      <c r="H32" s="39">
        <f>E32*F32*G32</f>
        <v>0</v>
      </c>
    </row>
    <row r="33" spans="1:8" ht="22.5" x14ac:dyDescent="0.25">
      <c r="A33" s="30"/>
      <c r="B33" s="30">
        <v>5017</v>
      </c>
      <c r="C33" s="41" t="s">
        <v>608</v>
      </c>
      <c r="D33" s="42" t="s">
        <v>607</v>
      </c>
      <c r="E33" s="43"/>
      <c r="F33" s="110">
        <v>45</v>
      </c>
      <c r="G33" s="99">
        <v>30</v>
      </c>
      <c r="H33" s="39">
        <f t="shared" ref="H33:H38" si="1">E33*F33*G33</f>
        <v>0</v>
      </c>
    </row>
    <row r="34" spans="1:8" ht="22.5" x14ac:dyDescent="0.25">
      <c r="A34" s="30"/>
      <c r="B34" s="30">
        <v>5018</v>
      </c>
      <c r="C34" s="41" t="s">
        <v>609</v>
      </c>
      <c r="D34" s="42" t="s">
        <v>607</v>
      </c>
      <c r="E34" s="43"/>
      <c r="F34" s="110">
        <v>45</v>
      </c>
      <c r="G34" s="99">
        <v>30</v>
      </c>
      <c r="H34" s="39">
        <f t="shared" si="1"/>
        <v>0</v>
      </c>
    </row>
    <row r="35" spans="1:8" ht="22.5" x14ac:dyDescent="0.25">
      <c r="A35" s="30"/>
      <c r="B35" s="30">
        <v>5019</v>
      </c>
      <c r="C35" s="41" t="s">
        <v>610</v>
      </c>
      <c r="D35" s="42" t="s">
        <v>607</v>
      </c>
      <c r="E35" s="43"/>
      <c r="F35" s="110"/>
      <c r="G35" s="99">
        <f t="shared" ref="G35:G38" si="2">$H$2</f>
        <v>0</v>
      </c>
      <c r="H35" s="39">
        <f t="shared" si="1"/>
        <v>0</v>
      </c>
    </row>
    <row r="36" spans="1:8" ht="22.5" x14ac:dyDescent="0.25">
      <c r="A36" s="30"/>
      <c r="B36" s="30">
        <v>5020</v>
      </c>
      <c r="C36" s="41" t="s">
        <v>611</v>
      </c>
      <c r="D36" s="42" t="s">
        <v>607</v>
      </c>
      <c r="E36" s="43"/>
      <c r="F36" s="110">
        <v>45</v>
      </c>
      <c r="G36" s="99">
        <v>30</v>
      </c>
      <c r="H36" s="39">
        <f t="shared" si="1"/>
        <v>0</v>
      </c>
    </row>
    <row r="37" spans="1:8" ht="22.5" x14ac:dyDescent="0.25">
      <c r="A37" s="30"/>
      <c r="B37" s="30">
        <v>5021</v>
      </c>
      <c r="C37" s="41" t="s">
        <v>612</v>
      </c>
      <c r="D37" s="42" t="s">
        <v>607</v>
      </c>
      <c r="E37" s="43"/>
      <c r="F37" s="110"/>
      <c r="G37" s="99">
        <f t="shared" si="2"/>
        <v>0</v>
      </c>
      <c r="H37" s="39">
        <f t="shared" si="1"/>
        <v>0</v>
      </c>
    </row>
    <row r="38" spans="1:8" x14ac:dyDescent="0.25">
      <c r="A38" s="30"/>
      <c r="B38" s="30">
        <v>5022</v>
      </c>
      <c r="C38" s="41" t="s">
        <v>613</v>
      </c>
      <c r="D38" s="42" t="s">
        <v>607</v>
      </c>
      <c r="E38" s="43"/>
      <c r="F38" s="110"/>
      <c r="G38" s="99">
        <f t="shared" si="2"/>
        <v>0</v>
      </c>
      <c r="H38" s="39">
        <f t="shared" si="1"/>
        <v>0</v>
      </c>
    </row>
    <row r="39" spans="1:8" ht="22.5" x14ac:dyDescent="0.25">
      <c r="A39" s="30"/>
      <c r="B39" s="30">
        <v>5023</v>
      </c>
      <c r="C39" s="41" t="s">
        <v>614</v>
      </c>
      <c r="D39" s="42" t="s">
        <v>93</v>
      </c>
      <c r="E39" s="43"/>
      <c r="F39" s="110">
        <v>60</v>
      </c>
      <c r="G39" s="100"/>
      <c r="H39" s="39">
        <f t="shared" si="0"/>
        <v>0</v>
      </c>
    </row>
    <row r="40" spans="1:8" ht="22.5" x14ac:dyDescent="0.25">
      <c r="A40" s="30"/>
      <c r="B40" s="30">
        <v>5024</v>
      </c>
      <c r="C40" s="41" t="s">
        <v>615</v>
      </c>
      <c r="D40" s="42" t="s">
        <v>67</v>
      </c>
      <c r="E40" s="43"/>
      <c r="F40" s="110">
        <v>2</v>
      </c>
      <c r="G40" s="100"/>
      <c r="H40" s="39">
        <f t="shared" si="0"/>
        <v>0</v>
      </c>
    </row>
    <row r="41" spans="1:8" ht="22.5" x14ac:dyDescent="0.25">
      <c r="A41" s="30"/>
      <c r="B41" s="30">
        <v>5025</v>
      </c>
      <c r="C41" s="41" t="s">
        <v>616</v>
      </c>
      <c r="D41" s="42" t="s">
        <v>93</v>
      </c>
      <c r="E41" s="43"/>
      <c r="F41" s="110">
        <v>100</v>
      </c>
      <c r="G41" s="100"/>
      <c r="H41" s="39">
        <f t="shared" si="0"/>
        <v>0</v>
      </c>
    </row>
    <row r="42" spans="1:8" ht="22.5" x14ac:dyDescent="0.25">
      <c r="A42" s="30"/>
      <c r="B42" s="30">
        <v>5026</v>
      </c>
      <c r="C42" s="41" t="s">
        <v>617</v>
      </c>
      <c r="D42" s="42" t="s">
        <v>67</v>
      </c>
      <c r="E42" s="43"/>
      <c r="F42" s="110">
        <v>2</v>
      </c>
      <c r="G42" s="100"/>
      <c r="H42" s="39">
        <f t="shared" si="0"/>
        <v>0</v>
      </c>
    </row>
    <row r="43" spans="1:8" ht="22.5" x14ac:dyDescent="0.25">
      <c r="A43" s="30"/>
      <c r="B43" s="30">
        <v>5027</v>
      </c>
      <c r="C43" s="41" t="s">
        <v>618</v>
      </c>
      <c r="D43" s="42" t="s">
        <v>67</v>
      </c>
      <c r="E43" s="43"/>
      <c r="F43" s="110">
        <v>2</v>
      </c>
      <c r="G43" s="100"/>
      <c r="H43" s="39">
        <f t="shared" si="0"/>
        <v>0</v>
      </c>
    </row>
    <row r="44" spans="1:8" ht="22.5" x14ac:dyDescent="0.25">
      <c r="A44" s="30"/>
      <c r="B44" s="30">
        <v>5028</v>
      </c>
      <c r="C44" s="41" t="s">
        <v>619</v>
      </c>
      <c r="D44" s="42" t="s">
        <v>67</v>
      </c>
      <c r="E44" s="43"/>
      <c r="F44" s="110">
        <v>2</v>
      </c>
      <c r="G44" s="100"/>
      <c r="H44" s="39">
        <f t="shared" si="0"/>
        <v>0</v>
      </c>
    </row>
    <row r="45" spans="1:8" ht="33.75" x14ac:dyDescent="0.25">
      <c r="A45" s="30"/>
      <c r="B45" s="30">
        <v>5029</v>
      </c>
      <c r="C45" s="41" t="s">
        <v>620</v>
      </c>
      <c r="D45" s="42" t="s">
        <v>67</v>
      </c>
      <c r="E45" s="43"/>
      <c r="F45" s="110"/>
      <c r="G45" s="100"/>
      <c r="H45" s="39">
        <f t="shared" si="0"/>
        <v>0</v>
      </c>
    </row>
    <row r="46" spans="1:8" ht="33.75" x14ac:dyDescent="0.25">
      <c r="A46" s="29"/>
      <c r="B46" s="30">
        <v>5030</v>
      </c>
      <c r="C46" s="41" t="s">
        <v>621</v>
      </c>
      <c r="D46" s="42" t="s">
        <v>93</v>
      </c>
      <c r="E46" s="43"/>
      <c r="F46" s="110">
        <v>30</v>
      </c>
      <c r="G46" s="100"/>
      <c r="H46" s="39">
        <f t="shared" si="0"/>
        <v>0</v>
      </c>
    </row>
    <row r="47" spans="1:8" x14ac:dyDescent="0.25">
      <c r="A47" s="29" t="s">
        <v>622</v>
      </c>
      <c r="B47" s="30"/>
      <c r="C47" s="74" t="s">
        <v>623</v>
      </c>
      <c r="D47" s="34"/>
      <c r="E47" s="35"/>
      <c r="F47" s="106"/>
      <c r="G47" s="90"/>
      <c r="H47" s="90"/>
    </row>
    <row r="48" spans="1:8" x14ac:dyDescent="0.25">
      <c r="A48" s="30"/>
      <c r="B48" s="30">
        <v>5031</v>
      </c>
      <c r="C48" s="41" t="s">
        <v>624</v>
      </c>
      <c r="D48" s="42" t="s">
        <v>67</v>
      </c>
      <c r="E48" s="43"/>
      <c r="F48" s="110">
        <v>2</v>
      </c>
      <c r="G48" s="100"/>
      <c r="H48" s="39">
        <f t="shared" si="0"/>
        <v>0</v>
      </c>
    </row>
    <row r="49" spans="1:8" x14ac:dyDescent="0.25">
      <c r="A49" s="30"/>
      <c r="B49" s="30">
        <v>5032</v>
      </c>
      <c r="C49" s="41" t="s">
        <v>625</v>
      </c>
      <c r="D49" s="42" t="s">
        <v>67</v>
      </c>
      <c r="E49" s="43"/>
      <c r="F49" s="110">
        <v>2</v>
      </c>
      <c r="G49" s="100"/>
      <c r="H49" s="39">
        <f t="shared" si="0"/>
        <v>0</v>
      </c>
    </row>
    <row r="50" spans="1:8" x14ac:dyDescent="0.25">
      <c r="A50" s="30"/>
      <c r="B50" s="30">
        <v>5033</v>
      </c>
      <c r="C50" s="41" t="s">
        <v>626</v>
      </c>
      <c r="D50" s="42" t="s">
        <v>67</v>
      </c>
      <c r="E50" s="43"/>
      <c r="F50" s="110"/>
      <c r="G50" s="100"/>
      <c r="H50" s="39">
        <f t="shared" si="0"/>
        <v>0</v>
      </c>
    </row>
    <row r="51" spans="1:8" x14ac:dyDescent="0.25">
      <c r="A51" s="30"/>
      <c r="B51" s="30">
        <v>5034</v>
      </c>
      <c r="C51" s="41" t="s">
        <v>627</v>
      </c>
      <c r="D51" s="42" t="s">
        <v>67</v>
      </c>
      <c r="E51" s="43"/>
      <c r="F51" s="110"/>
      <c r="G51" s="100"/>
      <c r="H51" s="39">
        <f t="shared" si="0"/>
        <v>0</v>
      </c>
    </row>
    <row r="52" spans="1:8" x14ac:dyDescent="0.25">
      <c r="A52" s="29" t="s">
        <v>628</v>
      </c>
      <c r="B52" s="30"/>
      <c r="C52" s="74" t="s">
        <v>629</v>
      </c>
      <c r="D52" s="34"/>
      <c r="E52" s="35"/>
      <c r="F52" s="106"/>
      <c r="G52" s="90"/>
      <c r="H52" s="90"/>
    </row>
    <row r="53" spans="1:8" ht="22.5" x14ac:dyDescent="0.25">
      <c r="A53" s="30"/>
      <c r="B53" s="30">
        <v>5035</v>
      </c>
      <c r="C53" s="41" t="s">
        <v>630</v>
      </c>
      <c r="D53" s="42" t="s">
        <v>67</v>
      </c>
      <c r="E53" s="43"/>
      <c r="F53" s="110"/>
      <c r="G53" s="100"/>
      <c r="H53" s="39">
        <f t="shared" si="0"/>
        <v>0</v>
      </c>
    </row>
    <row r="54" spans="1:8" x14ac:dyDescent="0.25">
      <c r="A54" s="30"/>
      <c r="B54" s="30">
        <v>5036</v>
      </c>
      <c r="C54" s="41" t="s">
        <v>631</v>
      </c>
      <c r="D54" s="42" t="s">
        <v>67</v>
      </c>
      <c r="E54" s="43"/>
      <c r="F54" s="110"/>
      <c r="G54" s="100"/>
      <c r="H54" s="39">
        <f t="shared" si="0"/>
        <v>0</v>
      </c>
    </row>
    <row r="55" spans="1:8" x14ac:dyDescent="0.25">
      <c r="A55" s="29"/>
      <c r="B55" s="30">
        <v>5037</v>
      </c>
      <c r="C55" s="41" t="s">
        <v>632</v>
      </c>
      <c r="D55" s="42" t="s">
        <v>67</v>
      </c>
      <c r="E55" s="43"/>
      <c r="F55" s="110"/>
      <c r="G55" s="100"/>
      <c r="H55" s="39">
        <f t="shared" si="0"/>
        <v>0</v>
      </c>
    </row>
    <row r="56" spans="1:8" x14ac:dyDescent="0.25">
      <c r="A56" s="30"/>
      <c r="B56" s="30">
        <v>5038</v>
      </c>
      <c r="C56" s="41" t="s">
        <v>633</v>
      </c>
      <c r="D56" s="42" t="s">
        <v>67</v>
      </c>
      <c r="E56" s="43"/>
      <c r="F56" s="110"/>
      <c r="G56" s="100"/>
      <c r="H56" s="39">
        <f t="shared" si="0"/>
        <v>0</v>
      </c>
    </row>
    <row r="57" spans="1:8" x14ac:dyDescent="0.25">
      <c r="A57" s="30"/>
      <c r="B57" s="30">
        <v>5039</v>
      </c>
      <c r="C57" s="30" t="s">
        <v>634</v>
      </c>
      <c r="D57" s="42" t="s">
        <v>67</v>
      </c>
      <c r="E57" s="30"/>
      <c r="F57" s="112">
        <v>1</v>
      </c>
      <c r="G57" s="101"/>
      <c r="H57" s="39">
        <f t="shared" si="0"/>
        <v>0</v>
      </c>
    </row>
    <row r="58" spans="1:8" x14ac:dyDescent="0.25">
      <c r="A58" s="29"/>
      <c r="B58" s="30">
        <v>5040</v>
      </c>
      <c r="C58" s="41" t="s">
        <v>635</v>
      </c>
      <c r="D58" s="42" t="s">
        <v>67</v>
      </c>
      <c r="E58" s="43"/>
      <c r="F58" s="110"/>
      <c r="G58" s="100"/>
      <c r="H58" s="39">
        <f t="shared" si="0"/>
        <v>0</v>
      </c>
    </row>
    <row r="59" spans="1:8" x14ac:dyDescent="0.25">
      <c r="A59" s="29" t="s">
        <v>636</v>
      </c>
      <c r="B59" s="30"/>
      <c r="C59" s="74" t="s">
        <v>637</v>
      </c>
      <c r="D59" s="34"/>
      <c r="E59" s="35"/>
      <c r="F59" s="106"/>
      <c r="G59" s="90"/>
      <c r="H59" s="39" t="s">
        <v>638</v>
      </c>
    </row>
    <row r="60" spans="1:8" ht="22.5" x14ac:dyDescent="0.25">
      <c r="A60" s="30"/>
      <c r="B60" s="30">
        <v>5041</v>
      </c>
      <c r="C60" s="30" t="s">
        <v>639</v>
      </c>
      <c r="D60" s="42" t="s">
        <v>67</v>
      </c>
      <c r="E60" s="30"/>
      <c r="F60" s="112"/>
      <c r="G60" s="101"/>
      <c r="H60" s="39">
        <f t="shared" si="0"/>
        <v>0</v>
      </c>
    </row>
    <row r="61" spans="1:8" x14ac:dyDescent="0.25">
      <c r="A61" s="30"/>
      <c r="B61" s="30">
        <v>5042</v>
      </c>
      <c r="C61" s="63" t="s">
        <v>640</v>
      </c>
      <c r="D61" s="42" t="s">
        <v>67</v>
      </c>
      <c r="E61" s="43"/>
      <c r="F61" s="110">
        <v>1</v>
      </c>
      <c r="G61" s="100"/>
      <c r="H61" s="39">
        <f t="shared" si="0"/>
        <v>0</v>
      </c>
    </row>
    <row r="62" spans="1:8" ht="22.5" x14ac:dyDescent="0.25">
      <c r="A62" s="30"/>
      <c r="B62" s="30">
        <v>5043</v>
      </c>
      <c r="C62" s="30" t="s">
        <v>641</v>
      </c>
      <c r="D62" s="42" t="s">
        <v>67</v>
      </c>
      <c r="E62" s="30"/>
      <c r="F62" s="112"/>
      <c r="G62" s="101"/>
      <c r="H62" s="39">
        <f t="shared" si="0"/>
        <v>0</v>
      </c>
    </row>
    <row r="63" spans="1:8" x14ac:dyDescent="0.25">
      <c r="A63" s="29"/>
      <c r="B63" s="30">
        <v>5044</v>
      </c>
      <c r="C63" s="41" t="s">
        <v>642</v>
      </c>
      <c r="D63" s="42" t="s">
        <v>67</v>
      </c>
      <c r="E63" s="43"/>
      <c r="F63" s="110"/>
      <c r="G63" s="100"/>
      <c r="H63" s="39">
        <f t="shared" si="0"/>
        <v>0</v>
      </c>
    </row>
    <row r="64" spans="1:8" ht="22.5" x14ac:dyDescent="0.25">
      <c r="A64" s="30"/>
      <c r="B64" s="30">
        <v>5045</v>
      </c>
      <c r="C64" s="41" t="s">
        <v>643</v>
      </c>
      <c r="D64" s="42" t="s">
        <v>67</v>
      </c>
      <c r="E64" s="43"/>
      <c r="F64" s="110"/>
      <c r="G64" s="100"/>
      <c r="H64" s="39">
        <f t="shared" si="0"/>
        <v>0</v>
      </c>
    </row>
    <row r="65" spans="1:8" x14ac:dyDescent="0.25">
      <c r="A65" s="30"/>
      <c r="B65" s="30">
        <v>5046</v>
      </c>
      <c r="C65" s="30" t="s">
        <v>644</v>
      </c>
      <c r="D65" s="42" t="s">
        <v>67</v>
      </c>
      <c r="E65" s="30"/>
      <c r="F65" s="112"/>
      <c r="G65" s="101"/>
      <c r="H65" s="39">
        <f t="shared" si="0"/>
        <v>0</v>
      </c>
    </row>
    <row r="66" spans="1:8" x14ac:dyDescent="0.25">
      <c r="A66" s="29" t="s">
        <v>645</v>
      </c>
      <c r="B66" s="30"/>
      <c r="C66" s="74" t="s">
        <v>646</v>
      </c>
      <c r="D66" s="34"/>
      <c r="E66" s="35"/>
      <c r="F66" s="106"/>
      <c r="G66" s="90"/>
      <c r="H66" s="90"/>
    </row>
    <row r="67" spans="1:8" x14ac:dyDescent="0.25">
      <c r="A67" s="29" t="s">
        <v>647</v>
      </c>
      <c r="B67" s="30"/>
      <c r="C67" s="36" t="s">
        <v>648</v>
      </c>
      <c r="D67" s="73"/>
      <c r="E67" s="37"/>
      <c r="F67" s="107"/>
      <c r="G67" s="37"/>
      <c r="H67" s="37"/>
    </row>
    <row r="68" spans="1:8" x14ac:dyDescent="0.25">
      <c r="A68" s="30" t="s">
        <v>649</v>
      </c>
      <c r="B68" s="30"/>
      <c r="C68" s="40" t="s">
        <v>650</v>
      </c>
      <c r="D68" s="48"/>
      <c r="E68" s="48"/>
      <c r="F68" s="111"/>
      <c r="G68" s="48"/>
      <c r="H68" s="48"/>
    </row>
    <row r="69" spans="1:8" ht="22.5" x14ac:dyDescent="0.25">
      <c r="A69" s="30"/>
      <c r="B69" s="30">
        <v>5047</v>
      </c>
      <c r="C69" s="41" t="s">
        <v>651</v>
      </c>
      <c r="D69" s="42" t="s">
        <v>39</v>
      </c>
      <c r="E69" s="43"/>
      <c r="F69" s="110"/>
      <c r="G69" s="100"/>
      <c r="H69" s="39">
        <f t="shared" si="0"/>
        <v>0</v>
      </c>
    </row>
    <row r="70" spans="1:8" ht="22.5" x14ac:dyDescent="0.25">
      <c r="A70" s="30"/>
      <c r="B70" s="30">
        <v>5048</v>
      </c>
      <c r="C70" s="30" t="s">
        <v>652</v>
      </c>
      <c r="D70" s="42" t="s">
        <v>39</v>
      </c>
      <c r="E70" s="30"/>
      <c r="F70" s="110">
        <v>100</v>
      </c>
      <c r="G70" s="101"/>
      <c r="H70" s="39">
        <f t="shared" si="0"/>
        <v>0</v>
      </c>
    </row>
    <row r="71" spans="1:8" ht="22.5" x14ac:dyDescent="0.25">
      <c r="A71" s="30"/>
      <c r="B71" s="30">
        <v>5049</v>
      </c>
      <c r="C71" s="41" t="s">
        <v>653</v>
      </c>
      <c r="D71" s="42" t="s">
        <v>39</v>
      </c>
      <c r="E71" s="43"/>
      <c r="F71" s="110"/>
      <c r="G71" s="100"/>
      <c r="H71" s="39">
        <f t="shared" si="0"/>
        <v>0</v>
      </c>
    </row>
    <row r="72" spans="1:8" ht="22.5" x14ac:dyDescent="0.25">
      <c r="A72" s="30"/>
      <c r="B72" s="30">
        <v>5050</v>
      </c>
      <c r="C72" s="30" t="s">
        <v>654</v>
      </c>
      <c r="D72" s="42" t="s">
        <v>607</v>
      </c>
      <c r="E72" s="30"/>
      <c r="F72" s="112"/>
      <c r="G72" s="99">
        <f>$H$2</f>
        <v>0</v>
      </c>
      <c r="H72" s="39">
        <f>E72*F72*G72</f>
        <v>0</v>
      </c>
    </row>
    <row r="73" spans="1:8" ht="22.5" x14ac:dyDescent="0.25">
      <c r="A73" s="30"/>
      <c r="B73" s="30">
        <v>5051</v>
      </c>
      <c r="C73" s="41" t="s">
        <v>655</v>
      </c>
      <c r="D73" s="42" t="s">
        <v>607</v>
      </c>
      <c r="E73" s="43"/>
      <c r="F73" s="110">
        <v>100</v>
      </c>
      <c r="G73" s="99">
        <f>$H$2</f>
        <v>0</v>
      </c>
      <c r="H73" s="39">
        <f t="shared" ref="H73:H74" si="3">E73*F73*G73</f>
        <v>0</v>
      </c>
    </row>
    <row r="74" spans="1:8" ht="22.5" x14ac:dyDescent="0.25">
      <c r="A74" s="30"/>
      <c r="B74" s="30">
        <v>5052</v>
      </c>
      <c r="C74" s="30" t="s">
        <v>656</v>
      </c>
      <c r="D74" s="42" t="s">
        <v>607</v>
      </c>
      <c r="E74" s="30"/>
      <c r="F74" s="112"/>
      <c r="G74" s="99">
        <f>$H$2</f>
        <v>0</v>
      </c>
      <c r="H74" s="39">
        <f t="shared" si="3"/>
        <v>0</v>
      </c>
    </row>
    <row r="75" spans="1:8" ht="22.5" x14ac:dyDescent="0.25">
      <c r="A75" s="30"/>
      <c r="B75" s="30">
        <v>5053</v>
      </c>
      <c r="C75" s="41" t="s">
        <v>657</v>
      </c>
      <c r="D75" s="42" t="s">
        <v>39</v>
      </c>
      <c r="E75" s="43"/>
      <c r="F75" s="110"/>
      <c r="G75" s="98"/>
      <c r="H75" s="39">
        <f t="shared" si="0"/>
        <v>0</v>
      </c>
    </row>
    <row r="76" spans="1:8" ht="22.5" x14ac:dyDescent="0.25">
      <c r="A76" s="30"/>
      <c r="B76" s="30">
        <v>5054</v>
      </c>
      <c r="C76" s="30" t="s">
        <v>658</v>
      </c>
      <c r="D76" s="42" t="s">
        <v>39</v>
      </c>
      <c r="E76" s="30"/>
      <c r="F76" s="112"/>
      <c r="G76" s="102"/>
      <c r="H76" s="39">
        <f t="shared" si="0"/>
        <v>0</v>
      </c>
    </row>
    <row r="77" spans="1:8" ht="22.5" x14ac:dyDescent="0.25">
      <c r="A77" s="30"/>
      <c r="B77" s="30">
        <v>5055</v>
      </c>
      <c r="C77" s="30" t="s">
        <v>659</v>
      </c>
      <c r="D77" s="42" t="s">
        <v>39</v>
      </c>
      <c r="E77" s="30"/>
      <c r="F77" s="112"/>
      <c r="G77" s="102"/>
      <c r="H77" s="39">
        <f t="shared" ref="H77:H128" si="4">E77*F77</f>
        <v>0</v>
      </c>
    </row>
    <row r="78" spans="1:8" ht="22.5" x14ac:dyDescent="0.25">
      <c r="A78" s="30"/>
      <c r="B78" s="30">
        <v>5056</v>
      </c>
      <c r="C78" s="41" t="s">
        <v>660</v>
      </c>
      <c r="D78" s="42" t="s">
        <v>607</v>
      </c>
      <c r="E78" s="43"/>
      <c r="F78" s="110"/>
      <c r="G78" s="99">
        <f>$H$2</f>
        <v>0</v>
      </c>
      <c r="H78" s="39">
        <f>E78*F78*G78</f>
        <v>0</v>
      </c>
    </row>
    <row r="79" spans="1:8" ht="22.5" x14ac:dyDescent="0.25">
      <c r="A79" s="30"/>
      <c r="B79" s="30">
        <v>5057</v>
      </c>
      <c r="C79" s="30" t="s">
        <v>661</v>
      </c>
      <c r="D79" s="42" t="s">
        <v>607</v>
      </c>
      <c r="E79" s="30"/>
      <c r="F79" s="112"/>
      <c r="G79" s="99">
        <f>$H$2</f>
        <v>0</v>
      </c>
      <c r="H79" s="39">
        <f t="shared" ref="H79:H80" si="5">E79*F79*G79</f>
        <v>0</v>
      </c>
    </row>
    <row r="80" spans="1:8" ht="22.5" x14ac:dyDescent="0.25">
      <c r="A80" s="30"/>
      <c r="B80" s="30">
        <v>5058</v>
      </c>
      <c r="C80" s="41" t="s">
        <v>662</v>
      </c>
      <c r="D80" s="42" t="s">
        <v>607</v>
      </c>
      <c r="E80" s="43"/>
      <c r="F80" s="110"/>
      <c r="G80" s="99">
        <f>$H$2</f>
        <v>0</v>
      </c>
      <c r="H80" s="39">
        <f t="shared" si="5"/>
        <v>0</v>
      </c>
    </row>
    <row r="81" spans="1:8" ht="22.5" x14ac:dyDescent="0.25">
      <c r="A81" s="30"/>
      <c r="B81" s="30">
        <v>5059</v>
      </c>
      <c r="C81" s="30" t="s">
        <v>663</v>
      </c>
      <c r="D81" s="42" t="s">
        <v>39</v>
      </c>
      <c r="E81" s="30"/>
      <c r="F81" s="112"/>
      <c r="G81" s="102"/>
      <c r="H81" s="39">
        <f t="shared" si="4"/>
        <v>0</v>
      </c>
    </row>
    <row r="82" spans="1:8" ht="22.5" x14ac:dyDescent="0.25">
      <c r="A82" s="30"/>
      <c r="B82" s="30">
        <v>5060</v>
      </c>
      <c r="C82" s="30" t="s">
        <v>664</v>
      </c>
      <c r="D82" s="42" t="s">
        <v>39</v>
      </c>
      <c r="E82" s="30"/>
      <c r="F82" s="112"/>
      <c r="G82" s="102"/>
      <c r="H82" s="39">
        <f t="shared" si="4"/>
        <v>0</v>
      </c>
    </row>
    <row r="83" spans="1:8" ht="22.5" x14ac:dyDescent="0.25">
      <c r="A83" s="30"/>
      <c r="B83" s="30">
        <v>5061</v>
      </c>
      <c r="C83" s="30" t="s">
        <v>665</v>
      </c>
      <c r="D83" s="42" t="s">
        <v>39</v>
      </c>
      <c r="E83" s="30"/>
      <c r="F83" s="112">
        <v>60</v>
      </c>
      <c r="G83" s="102"/>
      <c r="H83" s="39">
        <f t="shared" si="4"/>
        <v>0</v>
      </c>
    </row>
    <row r="84" spans="1:8" ht="22.5" x14ac:dyDescent="0.25">
      <c r="A84" s="30"/>
      <c r="B84" s="30">
        <v>5062</v>
      </c>
      <c r="C84" s="30" t="s">
        <v>666</v>
      </c>
      <c r="D84" s="42" t="s">
        <v>607</v>
      </c>
      <c r="E84" s="30"/>
      <c r="F84" s="112"/>
      <c r="G84" s="99">
        <f>$H$2</f>
        <v>0</v>
      </c>
      <c r="H84" s="39">
        <f>E84*F84*G84</f>
        <v>0</v>
      </c>
    </row>
    <row r="85" spans="1:8" ht="22.5" x14ac:dyDescent="0.25">
      <c r="A85" s="30"/>
      <c r="B85" s="30">
        <v>5063</v>
      </c>
      <c r="C85" s="30" t="s">
        <v>667</v>
      </c>
      <c r="D85" s="42" t="s">
        <v>607</v>
      </c>
      <c r="E85" s="30"/>
      <c r="F85" s="112"/>
      <c r="G85" s="99">
        <f>$H$2</f>
        <v>0</v>
      </c>
      <c r="H85" s="39">
        <f t="shared" ref="H85:H86" si="6">E85*F85*G85</f>
        <v>0</v>
      </c>
    </row>
    <row r="86" spans="1:8" ht="22.5" x14ac:dyDescent="0.25">
      <c r="A86" s="30"/>
      <c r="B86" s="30">
        <v>5064</v>
      </c>
      <c r="C86" s="30" t="s">
        <v>668</v>
      </c>
      <c r="D86" s="42" t="s">
        <v>607</v>
      </c>
      <c r="E86" s="30"/>
      <c r="F86" s="112">
        <v>60</v>
      </c>
      <c r="G86" s="99">
        <f>$H$2</f>
        <v>0</v>
      </c>
      <c r="H86" s="39">
        <f t="shared" si="6"/>
        <v>0</v>
      </c>
    </row>
    <row r="87" spans="1:8" x14ac:dyDescent="0.25">
      <c r="A87" s="30" t="s">
        <v>669</v>
      </c>
      <c r="B87" s="30"/>
      <c r="C87" s="40" t="s">
        <v>670</v>
      </c>
      <c r="D87" s="48"/>
      <c r="E87" s="48"/>
      <c r="F87" s="111"/>
      <c r="G87" s="48"/>
      <c r="H87" s="48"/>
    </row>
    <row r="88" spans="1:8" x14ac:dyDescent="0.25">
      <c r="A88" s="30"/>
      <c r="B88" s="30">
        <v>5065</v>
      </c>
      <c r="C88" s="30" t="s">
        <v>671</v>
      </c>
      <c r="D88" s="42" t="s">
        <v>39</v>
      </c>
      <c r="E88" s="30"/>
      <c r="F88" s="112"/>
      <c r="G88" s="101"/>
      <c r="H88" s="39">
        <f t="shared" si="4"/>
        <v>0</v>
      </c>
    </row>
    <row r="89" spans="1:8" x14ac:dyDescent="0.25">
      <c r="A89" s="30"/>
      <c r="B89" s="30">
        <v>5066</v>
      </c>
      <c r="C89" s="30" t="s">
        <v>672</v>
      </c>
      <c r="D89" s="42" t="s">
        <v>39</v>
      </c>
      <c r="E89" s="30"/>
      <c r="F89" s="112"/>
      <c r="G89" s="101"/>
      <c r="H89" s="39">
        <f t="shared" si="4"/>
        <v>0</v>
      </c>
    </row>
    <row r="90" spans="1:8" x14ac:dyDescent="0.25">
      <c r="A90" s="30"/>
      <c r="B90" s="30">
        <v>5067</v>
      </c>
      <c r="C90" s="30" t="s">
        <v>673</v>
      </c>
      <c r="D90" s="42" t="s">
        <v>39</v>
      </c>
      <c r="E90" s="30"/>
      <c r="F90" s="112">
        <v>80</v>
      </c>
      <c r="G90" s="101"/>
      <c r="H90" s="39">
        <f t="shared" si="4"/>
        <v>0</v>
      </c>
    </row>
    <row r="91" spans="1:8" ht="22.5" x14ac:dyDescent="0.25">
      <c r="A91" s="30"/>
      <c r="B91" s="30">
        <v>5068</v>
      </c>
      <c r="C91" s="30" t="s">
        <v>674</v>
      </c>
      <c r="D91" s="42" t="s">
        <v>607</v>
      </c>
      <c r="E91" s="30"/>
      <c r="F91" s="112"/>
      <c r="G91" s="99">
        <f>$H$2</f>
        <v>0</v>
      </c>
      <c r="H91" s="39">
        <f>E91*F91*G91</f>
        <v>0</v>
      </c>
    </row>
    <row r="92" spans="1:8" ht="22.5" x14ac:dyDescent="0.25">
      <c r="A92" s="30"/>
      <c r="B92" s="30">
        <v>5069</v>
      </c>
      <c r="C92" s="30" t="s">
        <v>675</v>
      </c>
      <c r="D92" s="42" t="s">
        <v>607</v>
      </c>
      <c r="E92" s="30"/>
      <c r="F92" s="112"/>
      <c r="G92" s="99">
        <f>$H$2</f>
        <v>0</v>
      </c>
      <c r="H92" s="39">
        <f t="shared" ref="H92:H93" si="7">E92*F92*G92</f>
        <v>0</v>
      </c>
    </row>
    <row r="93" spans="1:8" ht="22.5" x14ac:dyDescent="0.25">
      <c r="A93" s="30"/>
      <c r="B93" s="30">
        <v>5070</v>
      </c>
      <c r="C93" s="30" t="s">
        <v>676</v>
      </c>
      <c r="D93" s="42" t="s">
        <v>607</v>
      </c>
      <c r="E93" s="30"/>
      <c r="F93" s="112">
        <v>80</v>
      </c>
      <c r="G93" s="99">
        <f>$H$2</f>
        <v>0</v>
      </c>
      <c r="H93" s="39">
        <f t="shared" si="7"/>
        <v>0</v>
      </c>
    </row>
    <row r="94" spans="1:8" x14ac:dyDescent="0.25">
      <c r="A94" s="30" t="s">
        <v>677</v>
      </c>
      <c r="B94" s="30"/>
      <c r="C94" s="40" t="s">
        <v>678</v>
      </c>
      <c r="D94" s="48"/>
      <c r="E94" s="48"/>
      <c r="F94" s="111"/>
      <c r="G94" s="48"/>
      <c r="H94" s="48"/>
    </row>
    <row r="95" spans="1:8" x14ac:dyDescent="0.25">
      <c r="A95" s="30"/>
      <c r="B95" s="30">
        <v>5071</v>
      </c>
      <c r="C95" s="30" t="s">
        <v>679</v>
      </c>
      <c r="D95" s="42" t="s">
        <v>39</v>
      </c>
      <c r="E95" s="30"/>
      <c r="F95" s="112">
        <v>12</v>
      </c>
      <c r="G95" s="101"/>
      <c r="H95" s="39">
        <f t="shared" si="4"/>
        <v>0</v>
      </c>
    </row>
    <row r="96" spans="1:8" x14ac:dyDescent="0.25">
      <c r="A96" s="30"/>
      <c r="B96" s="30">
        <v>5072</v>
      </c>
      <c r="C96" s="30" t="s">
        <v>680</v>
      </c>
      <c r="D96" s="42" t="s">
        <v>607</v>
      </c>
      <c r="E96" s="30"/>
      <c r="F96" s="112">
        <v>12</v>
      </c>
      <c r="G96" s="99">
        <f>$H$2</f>
        <v>0</v>
      </c>
      <c r="H96" s="39">
        <f>E96*F96*G96</f>
        <v>0</v>
      </c>
    </row>
    <row r="97" spans="1:8" x14ac:dyDescent="0.25">
      <c r="A97" s="30" t="s">
        <v>681</v>
      </c>
      <c r="B97" s="30"/>
      <c r="C97" s="40" t="s">
        <v>682</v>
      </c>
      <c r="D97" s="48"/>
      <c r="E97" s="48"/>
      <c r="F97" s="111"/>
      <c r="G97" s="48"/>
      <c r="H97" s="48"/>
    </row>
    <row r="98" spans="1:8" x14ac:dyDescent="0.25">
      <c r="A98" s="30"/>
      <c r="B98" s="30">
        <v>5073</v>
      </c>
      <c r="C98" s="30" t="s">
        <v>683</v>
      </c>
      <c r="D98" s="42" t="s">
        <v>39</v>
      </c>
      <c r="E98" s="30"/>
      <c r="F98" s="112">
        <v>15</v>
      </c>
      <c r="G98" s="101"/>
      <c r="H98" s="39">
        <f t="shared" si="4"/>
        <v>0</v>
      </c>
    </row>
    <row r="99" spans="1:8" x14ac:dyDescent="0.25">
      <c r="A99" s="30"/>
      <c r="B99" s="30">
        <v>5074</v>
      </c>
      <c r="C99" s="30" t="s">
        <v>684</v>
      </c>
      <c r="D99" s="42" t="s">
        <v>607</v>
      </c>
      <c r="E99" s="30"/>
      <c r="F99" s="112">
        <v>15</v>
      </c>
      <c r="G99" s="99">
        <f>$H$2</f>
        <v>0</v>
      </c>
      <c r="H99" s="39">
        <f>E99*F99*G99</f>
        <v>0</v>
      </c>
    </row>
    <row r="100" spans="1:8" x14ac:dyDescent="0.25">
      <c r="A100" s="30" t="s">
        <v>685</v>
      </c>
      <c r="B100" s="30"/>
      <c r="C100" s="40" t="s">
        <v>686</v>
      </c>
      <c r="D100" s="48"/>
      <c r="E100" s="48"/>
      <c r="F100" s="111"/>
      <c r="G100" s="48"/>
      <c r="H100" s="48"/>
    </row>
    <row r="101" spans="1:8" x14ac:dyDescent="0.25">
      <c r="A101" s="30"/>
      <c r="B101" s="30">
        <v>5075</v>
      </c>
      <c r="C101" s="30" t="s">
        <v>687</v>
      </c>
      <c r="D101" s="42" t="s">
        <v>39</v>
      </c>
      <c r="E101" s="30"/>
      <c r="F101" s="112">
        <v>2</v>
      </c>
      <c r="G101" s="101"/>
      <c r="H101" s="39">
        <f t="shared" si="4"/>
        <v>0</v>
      </c>
    </row>
    <row r="102" spans="1:8" x14ac:dyDescent="0.25">
      <c r="A102" s="30"/>
      <c r="B102" s="30">
        <v>5076</v>
      </c>
      <c r="C102" s="30" t="s">
        <v>688</v>
      </c>
      <c r="D102" s="42" t="s">
        <v>607</v>
      </c>
      <c r="E102" s="30"/>
      <c r="F102" s="112">
        <v>2</v>
      </c>
      <c r="G102" s="99">
        <f>$H$2</f>
        <v>0</v>
      </c>
      <c r="H102" s="39">
        <f>E102*F102*G102</f>
        <v>0</v>
      </c>
    </row>
    <row r="103" spans="1:8" x14ac:dyDescent="0.25">
      <c r="A103" s="30" t="s">
        <v>689</v>
      </c>
      <c r="B103" s="30"/>
      <c r="C103" s="40" t="s">
        <v>690</v>
      </c>
      <c r="D103" s="48"/>
      <c r="E103" s="48"/>
      <c r="F103" s="111"/>
      <c r="G103" s="48"/>
      <c r="H103" s="48"/>
    </row>
    <row r="104" spans="1:8" x14ac:dyDescent="0.25">
      <c r="A104" s="30"/>
      <c r="B104" s="30">
        <v>5077</v>
      </c>
      <c r="C104" s="63" t="s">
        <v>691</v>
      </c>
      <c r="D104" s="42" t="s">
        <v>67</v>
      </c>
      <c r="E104" s="30"/>
      <c r="F104" s="112">
        <v>8</v>
      </c>
      <c r="G104" s="101"/>
      <c r="H104" s="39">
        <f t="shared" si="4"/>
        <v>0</v>
      </c>
    </row>
    <row r="105" spans="1:8" x14ac:dyDescent="0.25">
      <c r="A105" s="30" t="s">
        <v>692</v>
      </c>
      <c r="B105" s="30"/>
      <c r="C105" s="40" t="s">
        <v>693</v>
      </c>
      <c r="D105" s="48"/>
      <c r="E105" s="48"/>
      <c r="F105" s="111"/>
      <c r="G105" s="48"/>
      <c r="H105" s="48"/>
    </row>
    <row r="106" spans="1:8" ht="22.5" x14ac:dyDescent="0.25">
      <c r="A106" s="30"/>
      <c r="B106" s="30">
        <v>5078</v>
      </c>
      <c r="C106" s="30" t="s">
        <v>694</v>
      </c>
      <c r="D106" s="42" t="s">
        <v>67</v>
      </c>
      <c r="E106" s="30"/>
      <c r="F106" s="112"/>
      <c r="G106" s="101"/>
      <c r="H106" s="39">
        <f t="shared" si="4"/>
        <v>0</v>
      </c>
    </row>
    <row r="107" spans="1:8" ht="22.5" x14ac:dyDescent="0.25">
      <c r="A107" s="30"/>
      <c r="B107" s="30">
        <v>5079</v>
      </c>
      <c r="C107" s="30" t="s">
        <v>695</v>
      </c>
      <c r="D107" s="42" t="s">
        <v>67</v>
      </c>
      <c r="E107" s="30"/>
      <c r="F107" s="112"/>
      <c r="G107" s="101"/>
      <c r="H107" s="39">
        <f t="shared" si="4"/>
        <v>0</v>
      </c>
    </row>
    <row r="108" spans="1:8" ht="22.5" x14ac:dyDescent="0.25">
      <c r="A108" s="30"/>
      <c r="B108" s="30">
        <v>5080</v>
      </c>
      <c r="C108" s="30" t="s">
        <v>696</v>
      </c>
      <c r="D108" s="42" t="s">
        <v>67</v>
      </c>
      <c r="E108" s="30"/>
      <c r="F108" s="112"/>
      <c r="G108" s="101"/>
      <c r="H108" s="39">
        <f t="shared" si="4"/>
        <v>0</v>
      </c>
    </row>
    <row r="109" spans="1:8" ht="22.5" x14ac:dyDescent="0.25">
      <c r="A109" s="30"/>
      <c r="B109" s="30">
        <v>5081</v>
      </c>
      <c r="C109" s="30" t="s">
        <v>697</v>
      </c>
      <c r="D109" s="42" t="s">
        <v>67</v>
      </c>
      <c r="E109" s="30"/>
      <c r="F109" s="112"/>
      <c r="G109" s="101"/>
      <c r="H109" s="39">
        <f t="shared" si="4"/>
        <v>0</v>
      </c>
    </row>
    <row r="110" spans="1:8" ht="22.5" x14ac:dyDescent="0.25">
      <c r="A110" s="30"/>
      <c r="B110" s="30">
        <v>5082</v>
      </c>
      <c r="C110" s="30" t="s">
        <v>698</v>
      </c>
      <c r="D110" s="42" t="s">
        <v>67</v>
      </c>
      <c r="E110" s="30"/>
      <c r="F110" s="112"/>
      <c r="G110" s="101"/>
      <c r="H110" s="39">
        <f t="shared" si="4"/>
        <v>0</v>
      </c>
    </row>
    <row r="111" spans="1:8" ht="22.5" x14ac:dyDescent="0.25">
      <c r="A111" s="30"/>
      <c r="B111" s="30">
        <v>5083</v>
      </c>
      <c r="C111" s="30" t="s">
        <v>699</v>
      </c>
      <c r="D111" s="42" t="s">
        <v>67</v>
      </c>
      <c r="E111" s="30"/>
      <c r="F111" s="112"/>
      <c r="G111" s="101"/>
      <c r="H111" s="39">
        <f t="shared" si="4"/>
        <v>0</v>
      </c>
    </row>
    <row r="112" spans="1:8" x14ac:dyDescent="0.25">
      <c r="A112" s="30" t="s">
        <v>700</v>
      </c>
      <c r="B112" s="30"/>
      <c r="C112" s="40" t="s">
        <v>701</v>
      </c>
      <c r="D112" s="48"/>
      <c r="E112" s="48"/>
      <c r="F112" s="111"/>
      <c r="G112" s="48"/>
      <c r="H112" s="48"/>
    </row>
    <row r="113" spans="1:8" x14ac:dyDescent="0.25">
      <c r="A113" s="30"/>
      <c r="B113" s="30">
        <v>5084</v>
      </c>
      <c r="C113" s="63" t="s">
        <v>702</v>
      </c>
      <c r="D113" s="42" t="s">
        <v>67</v>
      </c>
      <c r="E113" s="30"/>
      <c r="F113" s="112">
        <v>1</v>
      </c>
      <c r="G113" s="101"/>
      <c r="H113" s="39">
        <f t="shared" si="4"/>
        <v>0</v>
      </c>
    </row>
    <row r="114" spans="1:8" x14ac:dyDescent="0.25">
      <c r="A114" s="30"/>
      <c r="B114" s="30">
        <v>5085</v>
      </c>
      <c r="C114" s="30" t="s">
        <v>703</v>
      </c>
      <c r="D114" s="42" t="s">
        <v>704</v>
      </c>
      <c r="E114" s="30"/>
      <c r="F114" s="112">
        <v>1</v>
      </c>
      <c r="G114" s="99">
        <f>$H$2</f>
        <v>0</v>
      </c>
      <c r="H114" s="39">
        <f>E114*F114*G114</f>
        <v>0</v>
      </c>
    </row>
    <row r="115" spans="1:8" x14ac:dyDescent="0.25">
      <c r="A115" s="30" t="s">
        <v>705</v>
      </c>
      <c r="B115" s="30"/>
      <c r="C115" s="40" t="s">
        <v>706</v>
      </c>
      <c r="D115" s="48"/>
      <c r="E115" s="48"/>
      <c r="F115" s="111"/>
      <c r="G115" s="48"/>
      <c r="H115" s="48"/>
    </row>
    <row r="116" spans="1:8" x14ac:dyDescent="0.25">
      <c r="A116" s="30"/>
      <c r="B116" s="30">
        <v>5086</v>
      </c>
      <c r="C116" s="30" t="s">
        <v>707</v>
      </c>
      <c r="D116" s="42" t="s">
        <v>67</v>
      </c>
      <c r="E116" s="30"/>
      <c r="F116" s="112">
        <v>1</v>
      </c>
      <c r="G116" s="101"/>
      <c r="H116" s="39">
        <f t="shared" si="4"/>
        <v>0</v>
      </c>
    </row>
    <row r="117" spans="1:8" x14ac:dyDescent="0.25">
      <c r="A117" s="30"/>
      <c r="B117" s="30">
        <v>5087</v>
      </c>
      <c r="C117" s="30" t="s">
        <v>708</v>
      </c>
      <c r="D117" s="42" t="s">
        <v>704</v>
      </c>
      <c r="E117" s="30"/>
      <c r="F117" s="112">
        <v>1</v>
      </c>
      <c r="G117" s="99">
        <f>$H$2</f>
        <v>0</v>
      </c>
      <c r="H117" s="39">
        <f>E117*F117*G117</f>
        <v>0</v>
      </c>
    </row>
    <row r="118" spans="1:8" x14ac:dyDescent="0.25">
      <c r="A118" s="30" t="s">
        <v>709</v>
      </c>
      <c r="B118" s="30"/>
      <c r="C118" s="40" t="s">
        <v>710</v>
      </c>
      <c r="D118" s="48"/>
      <c r="E118" s="48"/>
      <c r="F118" s="111"/>
      <c r="G118" s="48"/>
      <c r="H118" s="48"/>
    </row>
    <row r="119" spans="1:8" x14ac:dyDescent="0.25">
      <c r="A119" s="30"/>
      <c r="B119" s="30">
        <v>5088</v>
      </c>
      <c r="C119" s="30" t="s">
        <v>711</v>
      </c>
      <c r="D119" s="42" t="s">
        <v>67</v>
      </c>
      <c r="E119" s="30"/>
      <c r="F119" s="112">
        <v>1</v>
      </c>
      <c r="G119" s="101"/>
      <c r="H119" s="39">
        <f t="shared" si="4"/>
        <v>0</v>
      </c>
    </row>
    <row r="120" spans="1:8" x14ac:dyDescent="0.25">
      <c r="A120" s="30"/>
      <c r="B120" s="30">
        <v>5089</v>
      </c>
      <c r="C120" s="30" t="s">
        <v>712</v>
      </c>
      <c r="D120" s="42" t="s">
        <v>704</v>
      </c>
      <c r="E120" s="30"/>
      <c r="F120" s="112">
        <v>1</v>
      </c>
      <c r="G120" s="99">
        <f>$H$2</f>
        <v>0</v>
      </c>
      <c r="H120" s="39">
        <f>E120*F120*G120</f>
        <v>0</v>
      </c>
    </row>
    <row r="121" spans="1:8" x14ac:dyDescent="0.25">
      <c r="A121" s="30" t="s">
        <v>713</v>
      </c>
      <c r="B121" s="30"/>
      <c r="C121" s="40" t="s">
        <v>714</v>
      </c>
      <c r="D121" s="48"/>
      <c r="E121" s="48"/>
      <c r="F121" s="111"/>
      <c r="G121" s="48"/>
      <c r="H121" s="48"/>
    </row>
    <row r="122" spans="1:8" x14ac:dyDescent="0.25">
      <c r="A122" s="30"/>
      <c r="B122" s="30">
        <v>5090</v>
      </c>
      <c r="C122" s="30" t="s">
        <v>715</v>
      </c>
      <c r="D122" s="42" t="s">
        <v>39</v>
      </c>
      <c r="E122" s="30"/>
      <c r="F122" s="112">
        <v>20</v>
      </c>
      <c r="G122" s="101"/>
      <c r="H122" s="39">
        <f t="shared" si="4"/>
        <v>0</v>
      </c>
    </row>
    <row r="123" spans="1:8" x14ac:dyDescent="0.25">
      <c r="A123" s="30"/>
      <c r="B123" s="30">
        <v>5091</v>
      </c>
      <c r="C123" s="30" t="s">
        <v>716</v>
      </c>
      <c r="D123" s="42" t="s">
        <v>39</v>
      </c>
      <c r="E123" s="30"/>
      <c r="F123" s="112">
        <v>20</v>
      </c>
      <c r="G123" s="101"/>
      <c r="H123" s="39">
        <f t="shared" si="4"/>
        <v>0</v>
      </c>
    </row>
    <row r="124" spans="1:8" ht="22.5" x14ac:dyDescent="0.25">
      <c r="A124" s="30"/>
      <c r="B124" s="30">
        <v>5092</v>
      </c>
      <c r="C124" s="30" t="s">
        <v>717</v>
      </c>
      <c r="D124" s="42" t="s">
        <v>607</v>
      </c>
      <c r="E124" s="30"/>
      <c r="F124" s="112">
        <v>20</v>
      </c>
      <c r="G124" s="172">
        <f>'ST3'!O143</f>
        <v>720</v>
      </c>
      <c r="H124" s="39">
        <f>E124*F124*G124</f>
        <v>0</v>
      </c>
    </row>
    <row r="125" spans="1:8" ht="22.5" x14ac:dyDescent="0.25">
      <c r="A125" s="30"/>
      <c r="B125" s="30">
        <v>5093</v>
      </c>
      <c r="C125" s="30" t="s">
        <v>718</v>
      </c>
      <c r="D125" s="42" t="s">
        <v>607</v>
      </c>
      <c r="E125" s="30"/>
      <c r="F125" s="112">
        <v>20</v>
      </c>
      <c r="G125" s="172">
        <f>G124</f>
        <v>720</v>
      </c>
      <c r="H125" s="39">
        <f>E125*F125*G125</f>
        <v>0</v>
      </c>
    </row>
    <row r="126" spans="1:8" x14ac:dyDescent="0.25">
      <c r="A126" s="29" t="s">
        <v>719</v>
      </c>
      <c r="B126" s="30"/>
      <c r="C126" s="74" t="s">
        <v>720</v>
      </c>
      <c r="D126" s="75"/>
      <c r="E126" s="75"/>
      <c r="F126" s="144"/>
      <c r="G126" s="75"/>
      <c r="H126" s="75"/>
    </row>
    <row r="127" spans="1:8" x14ac:dyDescent="0.25">
      <c r="A127" s="30"/>
      <c r="B127" s="30">
        <v>5094</v>
      </c>
      <c r="C127" s="30" t="s">
        <v>721</v>
      </c>
      <c r="D127" s="42" t="s">
        <v>39</v>
      </c>
      <c r="E127" s="30"/>
      <c r="F127" s="112"/>
      <c r="G127" s="101"/>
      <c r="H127" s="39">
        <f t="shared" si="4"/>
        <v>0</v>
      </c>
    </row>
    <row r="128" spans="1:8" x14ac:dyDescent="0.25">
      <c r="A128" s="30"/>
      <c r="B128" s="30">
        <v>5095</v>
      </c>
      <c r="C128" s="30" t="s">
        <v>722</v>
      </c>
      <c r="D128" s="42" t="s">
        <v>39</v>
      </c>
      <c r="E128" s="30"/>
      <c r="F128" s="112">
        <v>2100</v>
      </c>
      <c r="G128" s="101"/>
      <c r="H128" s="39">
        <f t="shared" si="4"/>
        <v>0</v>
      </c>
    </row>
    <row r="129" spans="1:8" x14ac:dyDescent="0.25">
      <c r="A129" s="29" t="s">
        <v>805</v>
      </c>
      <c r="B129" s="30"/>
      <c r="C129" s="74" t="s">
        <v>806</v>
      </c>
      <c r="D129" s="75"/>
      <c r="E129" s="75"/>
      <c r="F129" s="144"/>
      <c r="G129" s="75"/>
      <c r="H129" s="75"/>
    </row>
    <row r="130" spans="1:8" x14ac:dyDescent="0.25">
      <c r="A130" s="29" t="s">
        <v>807</v>
      </c>
      <c r="B130" s="30"/>
      <c r="C130" s="36" t="s">
        <v>808</v>
      </c>
      <c r="D130" s="73"/>
      <c r="E130" s="73"/>
      <c r="F130" s="73"/>
      <c r="G130" s="73"/>
      <c r="H130" s="73"/>
    </row>
    <row r="131" spans="1:8" x14ac:dyDescent="0.25">
      <c r="A131" s="30"/>
      <c r="B131" s="30">
        <v>5096</v>
      </c>
      <c r="C131" s="30" t="s">
        <v>813</v>
      </c>
      <c r="D131" s="42" t="s">
        <v>39</v>
      </c>
      <c r="E131" s="30"/>
      <c r="F131" s="112">
        <v>10</v>
      </c>
      <c r="G131" s="101"/>
      <c r="H131" s="39">
        <f t="shared" ref="H131:H135" si="8">E131*F131</f>
        <v>0</v>
      </c>
    </row>
    <row r="132" spans="1:8" x14ac:dyDescent="0.25">
      <c r="A132" s="30"/>
      <c r="B132" s="30">
        <v>5097</v>
      </c>
      <c r="C132" s="30" t="s">
        <v>814</v>
      </c>
      <c r="D132" s="173" t="s">
        <v>607</v>
      </c>
      <c r="E132" s="30"/>
      <c r="F132" s="112">
        <v>10</v>
      </c>
      <c r="G132" s="172">
        <f>720</f>
        <v>720</v>
      </c>
      <c r="H132" s="39">
        <f t="shared" si="8"/>
        <v>0</v>
      </c>
    </row>
    <row r="133" spans="1:8" x14ac:dyDescent="0.25">
      <c r="A133" s="29" t="s">
        <v>809</v>
      </c>
      <c r="B133" s="30"/>
      <c r="C133" s="36" t="s">
        <v>810</v>
      </c>
      <c r="D133" s="73"/>
      <c r="E133" s="73"/>
      <c r="F133" s="73"/>
      <c r="G133" s="73"/>
      <c r="H133" s="73"/>
    </row>
    <row r="134" spans="1:8" x14ac:dyDescent="0.25">
      <c r="A134" s="30"/>
      <c r="B134" s="30">
        <v>5098</v>
      </c>
      <c r="C134" s="30" t="s">
        <v>815</v>
      </c>
      <c r="D134" s="42" t="s">
        <v>39</v>
      </c>
      <c r="E134" s="30"/>
      <c r="F134" s="112"/>
      <c r="G134" s="101"/>
      <c r="H134" s="39">
        <f t="shared" si="8"/>
        <v>0</v>
      </c>
    </row>
    <row r="135" spans="1:8" x14ac:dyDescent="0.25">
      <c r="A135" s="30"/>
      <c r="B135" s="30">
        <v>5099</v>
      </c>
      <c r="C135" s="30" t="s">
        <v>816</v>
      </c>
      <c r="D135" s="173" t="s">
        <v>607</v>
      </c>
      <c r="E135" s="30"/>
      <c r="F135" s="112"/>
      <c r="G135" s="172">
        <f>720</f>
        <v>720</v>
      </c>
      <c r="H135" s="39">
        <f t="shared" si="8"/>
        <v>0</v>
      </c>
    </row>
    <row r="136" spans="1:8" x14ac:dyDescent="0.25">
      <c r="A136" s="29" t="s">
        <v>811</v>
      </c>
      <c r="B136" s="30"/>
      <c r="C136" s="36" t="s">
        <v>812</v>
      </c>
      <c r="D136" s="73"/>
      <c r="E136" s="73"/>
      <c r="F136" s="73"/>
      <c r="G136" s="73"/>
      <c r="H136" s="73"/>
    </row>
    <row r="137" spans="1:8" x14ac:dyDescent="0.25">
      <c r="A137" s="30"/>
      <c r="B137" s="30">
        <v>5100</v>
      </c>
      <c r="C137" s="30" t="s">
        <v>817</v>
      </c>
      <c r="D137" s="42" t="s">
        <v>39</v>
      </c>
      <c r="E137" s="30"/>
      <c r="F137" s="112"/>
      <c r="G137" s="101"/>
      <c r="H137" s="39">
        <f t="shared" ref="H137:H138" si="9">E137*F137</f>
        <v>0</v>
      </c>
    </row>
    <row r="138" spans="1:8" x14ac:dyDescent="0.25">
      <c r="A138" s="30"/>
      <c r="B138" s="30">
        <v>5101</v>
      </c>
      <c r="C138" s="30" t="s">
        <v>818</v>
      </c>
      <c r="D138" s="173" t="s">
        <v>607</v>
      </c>
      <c r="E138" s="30"/>
      <c r="F138" s="112"/>
      <c r="G138" s="172">
        <f>720</f>
        <v>720</v>
      </c>
      <c r="H138" s="39">
        <f t="shared" si="9"/>
        <v>0</v>
      </c>
    </row>
    <row r="139" spans="1:8" x14ac:dyDescent="0.25">
      <c r="E139" s="190" t="s">
        <v>723</v>
      </c>
      <c r="F139" s="190"/>
      <c r="G139" s="190"/>
      <c r="H139" s="104">
        <f>SUM(H13:H138)</f>
        <v>0</v>
      </c>
    </row>
  </sheetData>
  <mergeCells count="2">
    <mergeCell ref="F2:G2"/>
    <mergeCell ref="E139:G13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zoomScale="80" zoomScaleNormal="80" workbookViewId="0">
      <selection activeCell="G10" sqref="G10"/>
    </sheetView>
  </sheetViews>
  <sheetFormatPr baseColWidth="10" defaultColWidth="11.42578125" defaultRowHeight="15" x14ac:dyDescent="0.25"/>
  <cols>
    <col min="3" max="3" width="53.7109375" customWidth="1"/>
    <col min="4" max="4" width="11.42578125" customWidth="1"/>
  </cols>
  <sheetData>
    <row r="1" spans="1:11" x14ac:dyDescent="0.25">
      <c r="A1" s="28"/>
      <c r="B1" s="28"/>
      <c r="C1" s="56"/>
      <c r="D1" s="28"/>
      <c r="E1" s="28"/>
      <c r="F1" s="28"/>
      <c r="G1" s="28"/>
    </row>
    <row r="2" spans="1:11" x14ac:dyDescent="0.25">
      <c r="A2" s="1" t="s">
        <v>14</v>
      </c>
      <c r="B2" s="1" t="s">
        <v>15</v>
      </c>
      <c r="C2" s="57" t="s">
        <v>4</v>
      </c>
      <c r="D2" s="2" t="s">
        <v>16</v>
      </c>
      <c r="E2" s="3" t="s">
        <v>17</v>
      </c>
      <c r="F2" s="3" t="s">
        <v>18</v>
      </c>
      <c r="G2" s="3" t="s">
        <v>5</v>
      </c>
    </row>
    <row r="3" spans="1:11" x14ac:dyDescent="0.25">
      <c r="A3" s="29"/>
      <c r="B3" s="30"/>
      <c r="C3" s="31" t="s">
        <v>6</v>
      </c>
      <c r="D3" s="32"/>
      <c r="E3" s="32"/>
      <c r="F3" s="32"/>
      <c r="G3" s="32"/>
      <c r="H3" s="76"/>
      <c r="I3" s="77"/>
      <c r="J3" s="78"/>
      <c r="K3" s="78"/>
    </row>
    <row r="4" spans="1:11" x14ac:dyDescent="0.25">
      <c r="A4" s="29"/>
      <c r="B4" s="30"/>
      <c r="C4" s="31" t="s">
        <v>237</v>
      </c>
      <c r="D4" s="32"/>
      <c r="E4" s="32"/>
      <c r="F4" s="32"/>
      <c r="G4" s="32"/>
      <c r="H4" s="76"/>
      <c r="I4" s="77"/>
      <c r="J4" s="79"/>
      <c r="K4" s="80"/>
    </row>
    <row r="5" spans="1:11" x14ac:dyDescent="0.25">
      <c r="A5" s="29"/>
      <c r="B5" s="30"/>
      <c r="C5" s="31" t="s">
        <v>306</v>
      </c>
      <c r="D5" s="32"/>
      <c r="E5" s="32"/>
      <c r="F5" s="32"/>
      <c r="G5" s="32"/>
      <c r="H5" s="76"/>
      <c r="I5" s="81"/>
      <c r="J5" s="59"/>
      <c r="K5" s="59"/>
    </row>
    <row r="6" spans="1:11" x14ac:dyDescent="0.25">
      <c r="A6" s="29"/>
      <c r="B6" s="30"/>
      <c r="C6" s="31" t="s">
        <v>577</v>
      </c>
      <c r="D6" s="32"/>
      <c r="E6" s="32"/>
      <c r="F6" s="32"/>
      <c r="G6" s="32"/>
    </row>
    <row r="7" spans="1:11" x14ac:dyDescent="0.25">
      <c r="A7" s="29" t="s">
        <v>724</v>
      </c>
      <c r="B7" s="30"/>
      <c r="C7" s="31" t="s">
        <v>10</v>
      </c>
      <c r="D7" s="32"/>
      <c r="E7" s="32"/>
      <c r="F7" s="32"/>
      <c r="G7" s="32"/>
    </row>
    <row r="8" spans="1:11" x14ac:dyDescent="0.25">
      <c r="A8" s="29" t="s">
        <v>725</v>
      </c>
      <c r="B8" s="30"/>
      <c r="C8" s="74" t="s">
        <v>10</v>
      </c>
      <c r="D8" s="34"/>
      <c r="E8" s="35"/>
      <c r="F8" s="35"/>
      <c r="G8" s="35"/>
    </row>
    <row r="9" spans="1:11" ht="23.25" x14ac:dyDescent="0.25">
      <c r="A9" s="30"/>
      <c r="B9" s="30">
        <v>6001</v>
      </c>
      <c r="C9" s="130" t="s">
        <v>726</v>
      </c>
      <c r="D9" s="42" t="s">
        <v>39</v>
      </c>
      <c r="E9" s="39"/>
      <c r="F9" s="39">
        <v>315</v>
      </c>
      <c r="G9" s="39">
        <f>F9*E9</f>
        <v>0</v>
      </c>
    </row>
    <row r="10" spans="1:11" x14ac:dyDescent="0.25">
      <c r="E10" s="190" t="s">
        <v>727</v>
      </c>
      <c r="F10" s="190"/>
      <c r="G10" s="104">
        <f>G9</f>
        <v>0</v>
      </c>
    </row>
  </sheetData>
  <mergeCells count="1">
    <mergeCell ref="E10:F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fd664c5e77c4154afc1fc6933f09672 xmlns="b0a812f8-5037-48d5-97b4-1401f3ccf28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Détail quantitatif et estimatif</TermName>
          <TermId xmlns="http://schemas.microsoft.com/office/infopath/2007/PartnerControls">a28cedab-8aa9-4681-b301-932f729279b9</TermId>
        </TermInfo>
      </Terms>
    </ofd664c5e77c4154afc1fc6933f09672>
    <Document_x0020_externe xmlns="b0a812f8-5037-48d5-97b4-1401f3ccf285">false</Document_x0020_externe>
    <Description_x0020_document xmlns="b0a812f8-5037-48d5-97b4-1401f3ccf285">DQE</Description_x0020_document>
    <Version_x0020_du_x0020_document xmlns="b0a812f8-5037-48d5-97b4-1401f3ccf285">0.2</Version_x0020_du_x0020_document>
    <TaxCatchAll xmlns="b0a812f8-5037-48d5-97b4-1401f3ccf285">
      <Value>20</Value>
      <Value>102</Value>
    </TaxCatchAll>
    <pdc50ce20b9d4fad92fe58cca04a10c2 xmlns="b0a812f8-5037-48d5-97b4-1401f3ccf285">
      <Terms xmlns="http://schemas.microsoft.com/office/infopath/2007/PartnerControls"/>
    </pdc50ce20b9d4fad92fe58cca04a10c2>
    <nbedf3b570b445f38c5d2d1fb9820dd0 xmlns="b0a812f8-5037-48d5-97b4-1401f3ccf285">
      <Terms xmlns="http://schemas.microsoft.com/office/infopath/2007/PartnerControls">
        <TermInfo xmlns="http://schemas.microsoft.com/office/infopath/2007/PartnerControls">
          <TermName xmlns="http://schemas.microsoft.com/office/infopath/2007/PartnerControls">NP</TermName>
          <TermId xmlns="http://schemas.microsoft.com/office/infopath/2007/PartnerControls">cadf651c-c981-4cf9-9c64-0ba779488b3c</TermId>
        </TermInfo>
      </Terms>
    </nbedf3b570b445f38c5d2d1fb9820dd0>
    <Item_x0020_projet_x0020_-_x0020_thème xmlns="b0a812f8-5037-48d5-97b4-1401f3ccf285" xsi:nil="true"/>
    <IconOverlay xmlns="http://schemas.microsoft.com/sharepoint/v4" xsi:nil="true"/>
    <a4b8915eeb464c8eb07f735f1f0e09f5 xmlns="b0a812f8-5037-48d5-97b4-1401f3ccf285">
      <Terms xmlns="http://schemas.microsoft.com/office/infopath/2007/PartnerControls"/>
    </a4b8915eeb464c8eb07f735f1f0e09f5>
    <d57c5de1dab04755aaba3c0386b46478 xmlns="b0a812f8-5037-48d5-97b4-1401f3ccf285">
      <Terms xmlns="http://schemas.microsoft.com/office/infopath/2007/PartnerControls"/>
    </d57c5de1dab04755aaba3c0386b46478>
    <Statut_x0020_de_x0020_l_x2019_élément xmlns="b0a812f8-5037-48d5-97b4-1401f3ccf285" xsi:nil="true"/>
    <Identifiant_x0020_externe xmlns="b0a812f8-5037-48d5-97b4-1401f3ccf285" xsi:nil="true"/>
    <Titre_Doc xmlns="b0a812f8-5037-48d5-97b4-1401f3ccf285">DQE LSMI basique</Titre_Doc>
    <_dlc_DocId xmlns="b0a812f8-5037-48d5-97b4-1401f3ccf285">STCDF6XANMRM-1904333240-193</_dlc_DocId>
    <_dlc_DocIdUrl xmlns="b0a812f8-5037-48d5-97b4-1401f3ccf285">
      <Url>https://gpsng.intradef.gouv.fr/sites/CNPID/PWA/SMI/_layouts/15/DocIdRedir.aspx?ID=STCDF6XANMRM-1904333240-193</Url>
      <Description>STCDF6XANMRM-1904333240-193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texte" ma:contentTypeID="0x0101000C1FEF98C537284FA027D7DCB5BFF1080200A15E6991394123499E5AC3C17C78398E" ma:contentTypeVersion="3" ma:contentTypeDescription="" ma:contentTypeScope="" ma:versionID="af3f0afbf032eb1217bcbad7f877b7e1">
  <xsd:schema xmlns:xsd="http://www.w3.org/2001/XMLSchema" xmlns:xs="http://www.w3.org/2001/XMLSchema" xmlns:p="http://schemas.microsoft.com/office/2006/metadata/properties" xmlns:ns2="b0a812f8-5037-48d5-97b4-1401f3ccf285" xmlns:ns4="http://schemas.microsoft.com/sharepoint/v4" targetNamespace="http://schemas.microsoft.com/office/2006/metadata/properties" ma:root="true" ma:fieldsID="28209bdf41972f0ab1d0068ffe2cfac0" ns2:_="" ns4:_="">
    <xsd:import namespace="b0a812f8-5037-48d5-97b4-1401f3ccf285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Titre_Doc"/>
                <xsd:element ref="ns2:Description_x0020_document" minOccurs="0"/>
                <xsd:element ref="ns2:Item_x0020_projet_x0020_-_x0020_thème" minOccurs="0"/>
                <xsd:element ref="ns2:Document_x0020_externe" minOccurs="0"/>
                <xsd:element ref="ns2:Identifiant_x0020_externe" minOccurs="0"/>
                <xsd:element ref="ns2:Version_x0020_du_x0020_document" minOccurs="0"/>
                <xsd:element ref="ns2:ofd664c5e77c4154afc1fc6933f09672" minOccurs="0"/>
                <xsd:element ref="ns2:d57c5de1dab04755aaba3c0386b46478" minOccurs="0"/>
                <xsd:element ref="ns2:a4b8915eeb464c8eb07f735f1f0e09f5" minOccurs="0"/>
                <xsd:element ref="ns2:pdc50ce20b9d4fad92fe58cca04a10c2" minOccurs="0"/>
                <xsd:element ref="ns2:nbedf3b570b445f38c5d2d1fb9820dd0" minOccurs="0"/>
                <xsd:element ref="ns2:TaxCatchAllLabel" minOccurs="0"/>
                <xsd:element ref="ns2:TaxCatchAll" minOccurs="0"/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4:IconOverlay" minOccurs="0"/>
                <xsd:element ref="ns2:Statut_x0020_de_x0020_l_x2019_élém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a812f8-5037-48d5-97b4-1401f3ccf285" elementFormDefault="qualified">
    <xsd:import namespace="http://schemas.microsoft.com/office/2006/documentManagement/types"/>
    <xsd:import namespace="http://schemas.microsoft.com/office/infopath/2007/PartnerControls"/>
    <xsd:element name="Titre_Doc" ma:index="1" ma:displayName="Titre_Doc" ma:internalName="Titre_Doc">
      <xsd:simpleType>
        <xsd:restriction base="dms:Text">
          <xsd:maxLength value="255"/>
        </xsd:restriction>
      </xsd:simpleType>
    </xsd:element>
    <xsd:element name="Description_x0020_document" ma:index="2" nillable="true" ma:displayName="Description document" ma:internalName="Description_x0020_document">
      <xsd:simpleType>
        <xsd:restriction base="dms:Note">
          <xsd:maxLength value="255"/>
        </xsd:restriction>
      </xsd:simpleType>
    </xsd:element>
    <xsd:element name="Item_x0020_projet_x0020_-_x0020_thème" ma:index="7" nillable="true" ma:displayName="Item projet - thème" ma:description="Item du projet ou du thème" ma:internalName="Item_x0020_projet_x0020__x002d__x0020_th_x00e8_me">
      <xsd:simpleType>
        <xsd:restriction base="dms:Text">
          <xsd:maxLength value="255"/>
        </xsd:restriction>
      </xsd:simpleType>
    </xsd:element>
    <xsd:element name="Document_x0020_externe" ma:index="8" nillable="true" ma:displayName="Document externe" ma:default="0" ma:internalName="Document_x0020_externe">
      <xsd:simpleType>
        <xsd:restriction base="dms:Boolean"/>
      </xsd:simpleType>
    </xsd:element>
    <xsd:element name="Identifiant_x0020_externe" ma:index="9" nillable="true" ma:displayName="Identifiant externe" ma:description="Code ou identifiant d’un document dans son système d'origine" ma:internalName="Identifiant_x0020_externe">
      <xsd:simpleType>
        <xsd:restriction base="dms:Text">
          <xsd:maxLength value="255"/>
        </xsd:restriction>
      </xsd:simpleType>
    </xsd:element>
    <xsd:element name="Version_x0020_du_x0020_document" ma:index="11" nillable="true" ma:displayName="Version du document" ma:internalName="Version_x0020_du_x0020_document">
      <xsd:simpleType>
        <xsd:restriction base="dms:Text">
          <xsd:maxLength value="255"/>
        </xsd:restriction>
      </xsd:simpleType>
    </xsd:element>
    <xsd:element name="ofd664c5e77c4154afc1fc6933f09672" ma:index="13" ma:taxonomy="true" ma:internalName="ofd664c5e77c4154afc1fc6933f09672" ma:taxonomyFieldName="Nature" ma:displayName="Nature" ma:default="" ma:fieldId="{8fd664c5-e77c-4154-afc1-fc6933f09672}" ma:sspId="54843339-79c1-4c32-8cde-95bc3b6485f5" ma:termSetId="fad0c9df-3817-471f-8402-8f1759933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57c5de1dab04755aaba3c0386b46478" ma:index="15" nillable="true" ma:taxonomy="true" ma:internalName="d57c5de1dab04755aaba3c0386b46478" ma:taxonomyFieldName="Projet_x0020__x002d__x0020_Th_x00e8_me" ma:displayName="Projet - Thème" ma:default="" ma:fieldId="{d57c5de1-dab0-4755-aaba-3c0386b46478}" ma:sspId="54843339-79c1-4c32-8cde-95bc3b6485f5" ma:termSetId="3b864cc6-eb92-4ae5-a3f1-e02abe29367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a4b8915eeb464c8eb07f735f1f0e09f5" ma:index="20" nillable="true" ma:taxonomy="true" ma:internalName="a4b8915eeb464c8eb07f735f1f0e09f5" ma:taxonomyFieldName="Mots_x002d_cl_x00e9_s" ma:displayName="Mots-clés" ma:default="" ma:fieldId="{a4b8915e-eb46-4c8e-b07f-735f1f0e09f5}" ma:taxonomyMulti="true" ma:sspId="54843339-79c1-4c32-8cde-95bc3b6485f5" ma:termSetId="b4ce6f55-b410-4518-b408-b042b959bc1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dc50ce20b9d4fad92fe58cca04a10c2" ma:index="21" nillable="true" ma:taxonomy="true" ma:internalName="pdc50ce20b9d4fad92fe58cca04a10c2" ma:taxonomyFieldName="Type_x0020_mod_x00e8_le" ma:displayName="Type modèle" ma:default="" ma:fieldId="{9dc50ce2-0b9d-4fad-92fe-58cca04a10c2}" ma:sspId="54843339-79c1-4c32-8cde-95bc3b6485f5" ma:termSetId="aa4d3913-6979-4a12-b2fc-755b80a7fae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bedf3b570b445f38c5d2d1fb9820dd0" ma:index="22" ma:taxonomy="true" ma:internalName="nbedf3b570b445f38c5d2d1fb9820dd0" ma:taxonomyFieldName="Protection" ma:displayName="Protection" ma:default="20;#NP|cadf651c-c981-4cf9-9c64-0ba779488b3c" ma:fieldId="{7bedf3b5-70b4-45f3-8c5d-2d1fb9820dd0}" ma:sspId="54843339-79c1-4c32-8cde-95bc3b6485f5" ma:termSetId="96b5afae-ce68-487b-a960-ec0d30df308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a78a82ec-99e3-4d5f-bab7-da3e593a3e09}" ma:internalName="TaxCatchAllLabel" ma:readOnly="true" ma:showField="CatchAllDataLabel" ma:web="b0a812f8-5037-48d5-97b4-1401f3ccf2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a78a82ec-99e3-4d5f-bab7-da3e593a3e09}" ma:internalName="TaxCatchAll" ma:showField="CatchAllData" ma:web="b0a812f8-5037-48d5-97b4-1401f3ccf2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26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SharedWithUsers" ma:index="2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atut_x0020_de_x0020_l_x2019_élément" ma:index="32" nillable="true" ma:displayName="Statut de l'élément" ma:internalName="Statut_x0020_de_x0020_l_x2019__x00e9_l_x00e9_men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1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9" ma:displayName="Type de contenu"/>
        <xsd:element ref="dc:title" minOccurs="0" maxOccurs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730B81-9540-4CCF-9A3A-449C3109A5E5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b0a812f8-5037-48d5-97b4-1401f3ccf285"/>
    <ds:schemaRef ds:uri="http://schemas.microsoft.com/sharepoint/v4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270A424-7CDE-45F5-B1AB-1B95815341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a812f8-5037-48d5-97b4-1401f3ccf285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2A12C4-84B9-4FCF-A89D-E8EDB7C3A67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1103229-C0D7-4B8E-9D21-C111F094C85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Page de garde BPU</vt:lpstr>
      <vt:lpstr>Récap</vt:lpstr>
      <vt:lpstr>ST1</vt:lpstr>
      <vt:lpstr>ST2</vt:lpstr>
      <vt:lpstr>ST3</vt:lpstr>
      <vt:lpstr>ST4</vt:lpstr>
      <vt:lpstr>ST5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2025-03-21T14:30:51Z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0x0101000C1FEF98C537284FA027D7DCB5BFF1080200A15E6991394123499E5AC3C17C78398E</vt:lpwstr>
  </property>
  <property fmtid="{D5CDD505-2E9C-101B-9397-08002B2CF9AE}" pid="3" name="_dlc_DocIdItemGuid">
    <vt:lpwstr>00ac71f1-1e7e-4327-81e3-4a072a448051</vt:lpwstr>
  </property>
  <property fmtid="{D5CDD505-2E9C-101B-9397-08002B2CF9AE}" pid="4" name="Nature">
    <vt:lpwstr>102;#Détail quantitatif et estimatif|a28cedab-8aa9-4681-b301-932f729279b9</vt:lpwstr>
  </property>
  <property fmtid="{D5CDD505-2E9C-101B-9397-08002B2CF9AE}" pid="5" name="Mots-clés">
    <vt:lpwstr/>
  </property>
  <property fmtid="{D5CDD505-2E9C-101B-9397-08002B2CF9AE}" pid="6" name="Projet - Thème">
    <vt:lpwstr/>
  </property>
  <property fmtid="{D5CDD505-2E9C-101B-9397-08002B2CF9AE}" pid="7" name="Protection">
    <vt:lpwstr>20;#NP|cadf651c-c981-4cf9-9c64-0ba779488b3c</vt:lpwstr>
  </property>
  <property fmtid="{D5CDD505-2E9C-101B-9397-08002B2CF9AE}" pid="8" name="Type modèle">
    <vt:lpwstr/>
  </property>
</Properties>
</file>