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B0C93BBB-2C3A-4CE2-899F-AC9B709BFEE4}" xr6:coauthVersionLast="47" xr6:coauthVersionMax="47" xr10:uidLastSave="{00000000-0000-0000-0000-000000000000}"/>
  <bookViews>
    <workbookView xWindow="-120" yWindow="-120" windowWidth="29040" windowHeight="17520" tabRatio="960" activeTab="1" xr2:uid="{7B1AFFD5-52AE-40A4-93F0-91E5A9B5B6CE}"/>
  </bookViews>
  <sheets>
    <sheet name="Lot N°04 BARD-TOITURE BASE" sheetId="14" r:id="rId1"/>
    <sheet name="Lot N°04 BARD-TOITURE VARIANTE" sheetId="24" r:id="rId2"/>
  </sheets>
  <externalReferences>
    <externalReference r:id="rId3"/>
    <externalReference r:id="rId4"/>
  </externalReferences>
  <definedNames>
    <definedName name="_xlnm.Print_Titles" localSheetId="0">'Lot N°04 BARD-TOITURE BASE'!$1:$1</definedName>
    <definedName name="_xlnm.Print_Titles" localSheetId="1">'Lot N°04 BARD-TOITURE VARIANTE'!$1:$2</definedName>
    <definedName name="_xlnm.Print_Area" localSheetId="0">'Lot N°04 BARD-TOITURE BASE'!$A$1:$F$42</definedName>
    <definedName name="_xlnm.Print_Area" localSheetId="1">'Lot N°04 BARD-TOITURE VARIANTE'!$A$1:$F$42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" i="24" l="1"/>
  <c r="B41" i="24" s="1"/>
  <c r="F33" i="24"/>
  <c r="F32" i="24"/>
  <c r="F31" i="24"/>
  <c r="F30" i="24"/>
  <c r="F28" i="24"/>
  <c r="F27" i="24"/>
  <c r="F26" i="24"/>
  <c r="F24" i="24"/>
  <c r="F22" i="24"/>
  <c r="F21" i="24"/>
  <c r="F20" i="24"/>
  <c r="F18" i="24"/>
  <c r="F17" i="24"/>
  <c r="F15" i="24"/>
  <c r="F14" i="24"/>
  <c r="F36" i="24" l="1"/>
  <c r="F40" i="24"/>
  <c r="F41" i="24" l="1"/>
  <c r="F42" i="24" s="1"/>
  <c r="F31" i="14" l="1"/>
  <c r="A40" i="14"/>
  <c r="B40" i="14" s="1"/>
  <c r="F33" i="14"/>
  <c r="F32" i="14"/>
  <c r="F29" i="14"/>
  <c r="F27" i="14"/>
  <c r="F26" i="14"/>
  <c r="F25" i="14"/>
  <c r="F23" i="14"/>
  <c r="F22" i="14"/>
  <c r="F21" i="14"/>
  <c r="F18" i="14"/>
  <c r="F17" i="14"/>
  <c r="F15" i="14"/>
  <c r="F14" i="14"/>
  <c r="F35" i="14" l="1"/>
  <c r="F39" i="14" s="1"/>
  <c r="F40" i="14" l="1"/>
  <c r="F41" i="14" s="1"/>
</calcChain>
</file>

<file path=xl/sharedStrings.xml><?xml version="1.0" encoding="utf-8"?>
<sst xmlns="http://schemas.openxmlformats.org/spreadsheetml/2006/main" count="228" uniqueCount="99">
  <si>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</si>
  <si>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</si>
  <si>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</si>
  <si>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</si>
  <si>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</si>
  <si>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</si>
  <si>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</si>
  <si>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m²</t>
  </si>
  <si>
    <t>DESCRIPTION DES OUVRAGES</t>
  </si>
  <si>
    <t>Désignation</t>
  </si>
  <si>
    <t>Quantité</t>
  </si>
  <si>
    <t>P.U.</t>
  </si>
  <si>
    <t>Montant</t>
  </si>
  <si>
    <t>CH3</t>
  </si>
  <si>
    <t>CH4</t>
  </si>
  <si>
    <t>CH5</t>
  </si>
  <si>
    <t>ART</t>
  </si>
  <si>
    <t>STOT</t>
  </si>
  <si>
    <t>3</t>
  </si>
  <si>
    <t>Pm</t>
  </si>
  <si>
    <t>TOTHT</t>
  </si>
  <si>
    <t>TVA</t>
  </si>
  <si>
    <t>Montant TTC</t>
  </si>
  <si>
    <t>TOTTTC</t>
  </si>
  <si>
    <t>3.1</t>
  </si>
  <si>
    <t xml:space="preserve">3.1 1 </t>
  </si>
  <si>
    <t xml:space="preserve">3.1 2 </t>
  </si>
  <si>
    <t>3.2</t>
  </si>
  <si>
    <t xml:space="preserve">3.2 1 </t>
  </si>
  <si>
    <t xml:space="preserve">3.2 2 </t>
  </si>
  <si>
    <t>Lanterneau fixe</t>
  </si>
  <si>
    <t>Total DESCRIPTION DES OUVRAGES</t>
  </si>
  <si>
    <t>CHARPENTE METALLIQUE</t>
  </si>
  <si>
    <t>Poutres métalliques</t>
  </si>
  <si>
    <t>000-H321</t>
  </si>
  <si>
    <t>Contreventements de toiture, chevêtres et divers</t>
  </si>
  <si>
    <t>000-F481</t>
  </si>
  <si>
    <t>COUVERTURE</t>
  </si>
  <si>
    <t>Couverture panneaux sandwich</t>
  </si>
  <si>
    <t>000-H319</t>
  </si>
  <si>
    <t xml:space="preserve">Gouttières aluminium </t>
  </si>
  <si>
    <t>000-H410</t>
  </si>
  <si>
    <t>3.3</t>
  </si>
  <si>
    <t>BARDAGES</t>
  </si>
  <si>
    <t>3.3.1</t>
  </si>
  <si>
    <t>Bardage métallique rapporté</t>
  </si>
  <si>
    <t xml:space="preserve">3.3.1 1 </t>
  </si>
  <si>
    <t>Bardage métallique type A</t>
  </si>
  <si>
    <t>000-H316</t>
  </si>
  <si>
    <t xml:space="preserve">3.3.1 2 </t>
  </si>
  <si>
    <t>Bardage métallique type B</t>
  </si>
  <si>
    <t>000-H317</t>
  </si>
  <si>
    <t xml:space="preserve">3.3.1 3 </t>
  </si>
  <si>
    <t>Bardage métallique type C</t>
  </si>
  <si>
    <t>000-H318</t>
  </si>
  <si>
    <t>3.4</t>
  </si>
  <si>
    <t xml:space="preserve">3.4 1 </t>
  </si>
  <si>
    <t>Couvertine largeur 25 cm</t>
  </si>
  <si>
    <t>000-H324</t>
  </si>
  <si>
    <t xml:space="preserve">3.4 2 </t>
  </si>
  <si>
    <t>Couvertine largeur 45 cm</t>
  </si>
  <si>
    <t>000-H326</t>
  </si>
  <si>
    <t xml:space="preserve">3.4 3 </t>
  </si>
  <si>
    <t>Couvertine largeur 50 cm</t>
  </si>
  <si>
    <t>000-H325</t>
  </si>
  <si>
    <t>3.5</t>
  </si>
  <si>
    <t>PUITS DE LUMIERE</t>
  </si>
  <si>
    <t xml:space="preserve">3.5 1 </t>
  </si>
  <si>
    <t>000-H323</t>
  </si>
  <si>
    <t>3.6</t>
  </si>
  <si>
    <t>AUVENT</t>
  </si>
  <si>
    <t xml:space="preserve">3.6 1 </t>
  </si>
  <si>
    <t>Auvent métallique NE</t>
  </si>
  <si>
    <t>000-F476</t>
  </si>
  <si>
    <t xml:space="preserve">3.6 2 </t>
  </si>
  <si>
    <t>Auvent métallique NO</t>
  </si>
  <si>
    <t>000-H327</t>
  </si>
  <si>
    <t xml:space="preserve">3.6 3 </t>
  </si>
  <si>
    <t>Auvent métallique SO</t>
  </si>
  <si>
    <t>000-H328</t>
  </si>
  <si>
    <t>3.7</t>
  </si>
  <si>
    <t>VARIANTE ITE</t>
  </si>
  <si>
    <t xml:space="preserve">3.7 1 </t>
  </si>
  <si>
    <t>Généralités.</t>
  </si>
  <si>
    <t xml:space="preserve">3.7 2 </t>
  </si>
  <si>
    <t>Isolation extérieure</t>
  </si>
  <si>
    <t xml:space="preserve">3.7 3 </t>
  </si>
  <si>
    <t>Enduit de finition</t>
  </si>
  <si>
    <t xml:space="preserve">3.7 4 </t>
  </si>
  <si>
    <t>Traitement des points singuliers</t>
  </si>
  <si>
    <t>D.P.G.F. - PHASE PRO</t>
  </si>
  <si>
    <t>BASE</t>
  </si>
  <si>
    <t>VARIANTE</t>
  </si>
  <si>
    <t>COUVERTINE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</si>
  <si>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</si>
  <si>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N°04 [BASE]  - BARDAGES - TOITURE BAC ACIER - ITE</t>
    </r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</si>
  <si>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N°04 [VARIANTE] - BARDAGES - TOITURE BAC ACIER - ITE</t>
    </r>
  </si>
  <si>
    <t>Montant [BASE] HT du Lot N°04 BARDAGES - TOITURE BAC ACIER - ITE</t>
  </si>
  <si>
    <t>Montant HT [VARIANTE] du Lot N°04 BARDAGES - TOITURE BAC ACIER - 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</si>
</sst>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sz val="12"/>
      <color rgb="FF003F7F"/>
      <name val="Arial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111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7" fillId="0" borderId="19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7" xfId="8" applyBorder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0" fontId="7" fillId="0" borderId="21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2" xfId="7" applyFill="1" applyBorder="1">
      <alignment horizontal="left" vertical="top" wrapText="1"/>
    </xf>
    <xf numFmtId="0" fontId="15" fillId="0" borderId="23" xfId="9" applyFill="1" applyBorder="1">
      <alignment horizontal="left" vertical="top" wrapText="1"/>
    </xf>
    <xf numFmtId="0" fontId="13" fillId="6" borderId="24" xfId="7" applyFill="1" applyBorder="1">
      <alignment horizontal="left" vertical="top" wrapText="1"/>
    </xf>
    <xf numFmtId="0" fontId="16" fillId="0" borderId="25" xfId="10" applyFill="1" applyBorder="1">
      <alignment horizontal="left" vertical="top" wrapText="1"/>
    </xf>
    <xf numFmtId="0" fontId="13" fillId="0" borderId="24" xfId="7" applyFill="1" applyBorder="1">
      <alignment horizontal="left" vertical="top" wrapText="1"/>
    </xf>
    <xf numFmtId="0" fontId="16" fillId="0" borderId="25" xfId="11" applyFill="1" applyBorder="1">
      <alignment horizontal="left" vertical="top" wrapText="1"/>
    </xf>
    <xf numFmtId="0" fontId="7" fillId="0" borderId="20" xfId="6" applyFill="1" applyBorder="1" applyAlignment="1" applyProtection="1">
      <alignment horizontal="center" vertical="top"/>
      <protection locked="0"/>
    </xf>
    <xf numFmtId="169" fontId="7" fillId="0" borderId="20" xfId="6" applyNumberFormat="1" applyFill="1" applyBorder="1" applyAlignment="1" applyProtection="1">
      <alignment horizontal="center" vertical="top" wrapText="1"/>
      <protection locked="0"/>
    </xf>
    <xf numFmtId="169" fontId="7" fillId="0" borderId="21" xfId="6" applyNumberFormat="1" applyFill="1" applyBorder="1" applyAlignment="1" applyProtection="1">
      <alignment horizontal="right" vertical="top" wrapText="1"/>
      <protection locked="0"/>
    </xf>
    <xf numFmtId="0" fontId="17" fillId="0" borderId="26" xfId="6" applyFont="1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7" fillId="0" borderId="28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7" xfId="12" applyBorder="1">
      <alignment horizontal="left" vertical="top" wrapText="1"/>
    </xf>
    <xf numFmtId="169" fontId="7" fillId="0" borderId="29" xfId="6" applyNumberFormat="1" applyFill="1" applyBorder="1" applyAlignment="1">
      <alignment horizontal="right" vertical="top" wrapText="1"/>
    </xf>
    <xf numFmtId="0" fontId="7" fillId="0" borderId="24" xfId="6" applyFill="1" applyBorder="1" applyAlignment="1">
      <alignment horizontal="left" vertical="top" wrapText="1"/>
    </xf>
    <xf numFmtId="170" fontId="7" fillId="0" borderId="20" xfId="6" applyNumberFormat="1" applyFill="1" applyBorder="1" applyAlignment="1" applyProtection="1">
      <alignment horizontal="center" vertical="top" wrapText="1"/>
      <protection locked="0"/>
    </xf>
    <xf numFmtId="0" fontId="15" fillId="0" borderId="25" xfId="9" applyFill="1" applyBorder="1">
      <alignment horizontal="left" vertical="top" wrapText="1"/>
    </xf>
    <xf numFmtId="171" fontId="7" fillId="0" borderId="20" xfId="6" applyNumberFormat="1" applyFill="1" applyBorder="1" applyAlignment="1" applyProtection="1">
      <alignment horizontal="center" vertical="top" wrapText="1"/>
      <protection locked="0"/>
    </xf>
    <xf numFmtId="0" fontId="17" fillId="0" borderId="22" xfId="6" applyFont="1" applyFill="1" applyBorder="1" applyAlignment="1">
      <alignment horizontal="left" vertical="top" wrapText="1"/>
    </xf>
    <xf numFmtId="0" fontId="7" fillId="0" borderId="23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0" fontId="7" fillId="0" borderId="31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13" fillId="6" borderId="5" xfId="7" applyFill="1" applyBorder="1">
      <alignment horizontal="left" vertical="top" wrapText="1"/>
    </xf>
    <xf numFmtId="0" fontId="15" fillId="0" borderId="32" xfId="9" applyFill="1" applyBorder="1">
      <alignment horizontal="left" vertical="top" wrapText="1"/>
    </xf>
    <xf numFmtId="0" fontId="13" fillId="0" borderId="3" xfId="7" applyFill="1" applyBorder="1">
      <alignment horizontal="left" vertical="top" wrapText="1"/>
    </xf>
    <xf numFmtId="0" fontId="13" fillId="0" borderId="6" xfId="7" applyFill="1" applyBorder="1">
      <alignment horizontal="left" vertical="top" wrapText="1"/>
    </xf>
    <xf numFmtId="0" fontId="16" fillId="0" borderId="36" xfId="10" applyFill="1" applyBorder="1">
      <alignment horizontal="left" vertical="top" wrapText="1"/>
    </xf>
    <xf numFmtId="0" fontId="7" fillId="0" borderId="26" xfId="6" applyBorder="1" applyAlignment="1">
      <alignment horizontal="left" vertical="top" wrapText="1"/>
    </xf>
    <xf numFmtId="0" fontId="7" fillId="0" borderId="39" xfId="6" applyBorder="1" applyAlignment="1">
      <alignment horizontal="center" vertical="top" wrapText="1"/>
    </xf>
    <xf numFmtId="0" fontId="12" fillId="0" borderId="40" xfId="6" applyFont="1" applyBorder="1" applyAlignment="1">
      <alignment horizontal="center" vertical="top" wrapText="1"/>
    </xf>
    <xf numFmtId="0" fontId="12" fillId="0" borderId="40" xfId="6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0" xfId="0" applyBorder="1" applyAlignment="1" applyProtection="1">
      <alignment horizontal="center" vertical="top"/>
      <protection locked="0"/>
    </xf>
    <xf numFmtId="170" fontId="0" fillId="0" borderId="20" xfId="0" applyNumberFormat="1" applyBorder="1" applyAlignment="1" applyProtection="1">
      <alignment horizontal="center" vertical="top" wrapText="1"/>
      <protection locked="0"/>
    </xf>
    <xf numFmtId="169" fontId="0" fillId="0" borderId="20" xfId="0" applyNumberFormat="1" applyBorder="1" applyAlignment="1" applyProtection="1">
      <alignment horizontal="center" vertical="top" wrapText="1"/>
      <protection locked="0"/>
    </xf>
    <xf numFmtId="169" fontId="0" fillId="0" borderId="21" xfId="0" applyNumberFormat="1" applyBorder="1" applyAlignment="1" applyProtection="1">
      <alignment horizontal="right" vertical="top" wrapText="1"/>
      <protection locked="0"/>
    </xf>
    <xf numFmtId="171" fontId="0" fillId="0" borderId="20" xfId="0" applyNumberFormat="1" applyBorder="1" applyAlignment="1" applyProtection="1">
      <alignment horizontal="center" vertical="top" wrapText="1"/>
      <protection locked="0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169" fontId="0" fillId="0" borderId="35" xfId="0" applyNumberFormat="1" applyBorder="1" applyAlignment="1" applyProtection="1">
      <alignment horizontal="right" vertical="top" wrapText="1"/>
      <protection locked="0"/>
    </xf>
    <xf numFmtId="0" fontId="0" fillId="0" borderId="37" xfId="0" applyBorder="1" applyAlignment="1" applyProtection="1">
      <alignment horizontal="center" vertical="top"/>
      <protection locked="0"/>
    </xf>
    <xf numFmtId="170" fontId="0" fillId="0" borderId="37" xfId="0" applyNumberFormat="1" applyBorder="1" applyAlignment="1" applyProtection="1">
      <alignment horizontal="center" vertical="top" wrapText="1"/>
      <protection locked="0"/>
    </xf>
    <xf numFmtId="169" fontId="0" fillId="0" borderId="37" xfId="0" applyNumberFormat="1" applyBorder="1" applyAlignment="1" applyProtection="1">
      <alignment horizontal="center" vertical="top" wrapText="1"/>
      <protection locked="0"/>
    </xf>
    <xf numFmtId="169" fontId="0" fillId="0" borderId="38" xfId="0" applyNumberFormat="1" applyBorder="1" applyAlignment="1" applyProtection="1">
      <alignment horizontal="right" vertical="top" wrapText="1"/>
      <protection locked="0"/>
    </xf>
    <xf numFmtId="0" fontId="17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169" fontId="0" fillId="0" borderId="29" xfId="0" applyNumberFormat="1" applyBorder="1" applyAlignment="1">
      <alignment horizontal="right" vertical="top" wrapText="1"/>
    </xf>
    <xf numFmtId="0" fontId="17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22" fillId="3" borderId="5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left" vertical="top" wrapText="1"/>
    </xf>
    <xf numFmtId="0" fontId="23" fillId="3" borderId="2" xfId="0" applyFont="1" applyFill="1" applyBorder="1" applyAlignment="1">
      <alignment vertical="top" wrapText="1"/>
    </xf>
    <xf numFmtId="0" fontId="23" fillId="3" borderId="3" xfId="0" applyFont="1" applyFill="1" applyBorder="1" applyAlignment="1">
      <alignment vertical="top" wrapText="1"/>
    </xf>
    <xf numFmtId="0" fontId="0" fillId="2" borderId="0" xfId="0" applyFill="1"/>
    <xf numFmtId="0" fontId="12" fillId="2" borderId="0" xfId="0" applyFont="1" applyFill="1" applyAlignment="1">
      <alignment horizontal="left" vertical="top" wrapText="1"/>
    </xf>
    <xf numFmtId="169" fontId="12" fillId="2" borderId="0" xfId="0" applyNumberFormat="1" applyFont="1" applyFill="1" applyAlignment="1">
      <alignment horizontal="right" vertical="top" wrapText="1"/>
    </xf>
    <xf numFmtId="170" fontId="19" fillId="2" borderId="0" xfId="0" applyNumberFormat="1" applyFont="1" applyFill="1" applyAlignment="1">
      <alignment horizontal="left"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20" fillId="5" borderId="14" xfId="8" applyFont="1" applyBorder="1" applyAlignment="1">
      <alignment horizontal="center" vertical="center" wrapText="1"/>
    </xf>
    <xf numFmtId="0" fontId="20" fillId="5" borderId="17" xfId="8" applyFont="1" applyBorder="1" applyAlignment="1">
      <alignment horizontal="center" vertical="center" wrapText="1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4</xdr:row>
      <xdr:rowOff>28575</xdr:rowOff>
    </xdr:from>
    <xdr:to>
      <xdr:col>5</xdr:col>
      <xdr:colOff>339616</xdr:colOff>
      <xdr:row>5</xdr:row>
      <xdr:rowOff>57149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1276350"/>
          <a:ext cx="1434991" cy="514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4</xdr:row>
      <xdr:rowOff>57150</xdr:rowOff>
    </xdr:from>
    <xdr:to>
      <xdr:col>5</xdr:col>
      <xdr:colOff>349141</xdr:colOff>
      <xdr:row>5</xdr:row>
      <xdr:rowOff>85724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0" y="200025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Vincent\Dropbox\INGLESAKIS%20&amp;%20ASSOCIES\PROJETS%20AGENCE\1814-ROUSSET\NOUVEAU%20PROJET\PRO\CCTP%20En%20cours\DPGF\PRO_ESTIMATION_TCE_LABO_CNRS_PRIMATOLOGIE_ROU140.xlsx" TargetMode="External"/><Relationship Id="rId1" Type="http://schemas.openxmlformats.org/officeDocument/2006/relationships/externalLinkPath" Target="/Users/Vincent/Dropbox/INGLESAKIS%20&amp;%20ASSOCIES/PROJETS%20AGENCE/1814-ROUSSET/NOUVEAU%20PROJET/PRO/CCTP%20En%20cours/DPGF/PRO_ESTIMATION_TCE_LABO_CNRS_PRIMATOLOGIE_ROU14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5">
          <cell r="D15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-TOITURE-BASE "/>
      <sheetName val="Lot N°04 BARD-TOITURE-VARIANTE 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  <sheetName val="Lot N°14 EQUIPT LABO-T0"/>
    </sheetNames>
    <sheetDataSet>
      <sheetData sheetId="0">
        <row r="15">
          <cell r="D15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C40FE-CFA5-40EC-8F0E-C7016D8BF615}">
  <sheetPr>
    <pageSetUpPr fitToPage="1"/>
  </sheetPr>
  <dimension ref="A1:ZZ42"/>
  <sheetViews>
    <sheetView showGridLines="0" workbookViewId="0">
      <pane xSplit="2" ySplit="1" topLeftCell="C5" activePane="bottomRight" state="frozen"/>
      <selection activeCell="G36" sqref="G36"/>
      <selection pane="topRight" activeCell="G36" sqref="G36"/>
      <selection pane="bottomLeft" activeCell="G36" sqref="G36"/>
      <selection pane="bottomRight" activeCell="E14" sqref="E14:E33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ht="36" customHeight="1" x14ac:dyDescent="0.25">
      <c r="A1" s="97" t="s">
        <v>2</v>
      </c>
      <c r="B1" s="98"/>
      <c r="C1" s="98"/>
      <c r="D1" s="98"/>
      <c r="E1" s="98"/>
      <c r="F1" s="99"/>
    </row>
    <row r="2" spans="1:702" ht="15" customHeight="1" x14ac:dyDescent="0.25">
      <c r="A2" s="100"/>
      <c r="B2" s="101"/>
      <c r="C2" s="101"/>
      <c r="D2" s="101"/>
      <c r="E2" s="101"/>
      <c r="F2" s="102"/>
    </row>
    <row r="3" spans="1:702" ht="30.75" customHeight="1" x14ac:dyDescent="0.25">
      <c r="A3" s="103" t="s">
        <v>1</v>
      </c>
      <c r="B3" s="104"/>
      <c r="C3" s="104"/>
      <c r="D3" s="104"/>
      <c r="E3" s="104"/>
      <c r="F3" s="105"/>
      <c r="ZY3" s="13" t="s">
        <v>13</v>
      </c>
      <c r="ZZ3" s="21"/>
    </row>
    <row r="4" spans="1:702" ht="16.5" x14ac:dyDescent="0.25">
      <c r="A4" s="7"/>
      <c r="B4" s="85" t="s">
        <v>0</v>
      </c>
      <c r="C4" s="84"/>
      <c r="D4" s="2" t="s">
        <v>94</v>
      </c>
      <c r="E4" s="3"/>
      <c r="F4" s="8"/>
      <c r="ZY4" s="13" t="s">
        <v>14</v>
      </c>
      <c r="ZZ4" s="21"/>
    </row>
    <row r="5" spans="1:702" ht="38.25" x14ac:dyDescent="0.25">
      <c r="A5" s="9"/>
      <c r="B5" s="86" t="s">
        <v>3</v>
      </c>
      <c r="C5" s="87"/>
      <c r="D5" s="5"/>
      <c r="E5" s="1"/>
      <c r="F5" s="10"/>
      <c r="ZY5" s="13" t="s">
        <v>16</v>
      </c>
      <c r="ZZ5" s="21" t="s">
        <v>34</v>
      </c>
    </row>
    <row r="6" spans="1:702" ht="15" customHeight="1" x14ac:dyDescent="0.25">
      <c r="A6" s="11"/>
      <c r="B6" s="86"/>
      <c r="C6" s="87"/>
      <c r="D6" s="5"/>
      <c r="E6" s="5"/>
      <c r="F6" s="10"/>
      <c r="ZY6" s="13" t="s">
        <v>16</v>
      </c>
      <c r="ZZ6" s="21" t="s">
        <v>36</v>
      </c>
    </row>
    <row r="7" spans="1:702" ht="35.25" customHeight="1" x14ac:dyDescent="0.25">
      <c r="A7" s="106" t="s">
        <v>95</v>
      </c>
      <c r="B7" s="107"/>
      <c r="C7" s="107"/>
      <c r="D7" s="107"/>
      <c r="E7" s="107"/>
      <c r="F7" s="108"/>
      <c r="ZY7" s="13" t="s">
        <v>14</v>
      </c>
      <c r="ZZ7" s="21"/>
    </row>
    <row r="8" spans="1:702" ht="15.75" customHeight="1" x14ac:dyDescent="0.25">
      <c r="A8" s="6"/>
      <c r="B8" s="4" t="s">
        <v>90</v>
      </c>
      <c r="C8" s="96">
        <v>45748</v>
      </c>
      <c r="D8" s="96"/>
      <c r="E8" s="96"/>
      <c r="F8" s="96"/>
      <c r="ZY8" s="13" t="s">
        <v>16</v>
      </c>
      <c r="ZZ8" s="21" t="s">
        <v>39</v>
      </c>
    </row>
    <row r="9" spans="1:702" ht="31.5" customHeight="1" x14ac:dyDescent="0.25">
      <c r="A9" s="109" t="s">
        <v>91</v>
      </c>
      <c r="B9" s="109"/>
      <c r="C9" s="109"/>
      <c r="D9" s="109"/>
      <c r="E9" s="109"/>
      <c r="F9" s="110"/>
      <c r="ZY9" s="13" t="s">
        <v>16</v>
      </c>
      <c r="ZZ9" s="21" t="s">
        <v>41</v>
      </c>
    </row>
    <row r="10" spans="1:702" x14ac:dyDescent="0.25">
      <c r="A10" s="51"/>
      <c r="B10" s="52" t="s">
        <v>9</v>
      </c>
      <c r="C10" s="53" t="s">
        <v>5</v>
      </c>
      <c r="D10" s="53" t="s">
        <v>10</v>
      </c>
      <c r="E10" s="53" t="s">
        <v>11</v>
      </c>
      <c r="F10" s="54" t="s">
        <v>12</v>
      </c>
      <c r="ZY10" s="13" t="s">
        <v>14</v>
      </c>
      <c r="ZZ10" s="21"/>
    </row>
    <row r="11" spans="1:702" x14ac:dyDescent="0.25">
      <c r="A11" s="12"/>
      <c r="B11" s="14"/>
      <c r="C11" s="15"/>
      <c r="D11" s="15"/>
      <c r="E11" s="15"/>
      <c r="F11" s="16"/>
      <c r="ZY11" s="13" t="s">
        <v>15</v>
      </c>
      <c r="ZZ11" s="21"/>
    </row>
    <row r="12" spans="1:702" x14ac:dyDescent="0.25">
      <c r="A12" s="17" t="s">
        <v>18</v>
      </c>
      <c r="B12" s="18" t="s">
        <v>8</v>
      </c>
      <c r="C12" s="19"/>
      <c r="D12" s="19"/>
      <c r="E12" s="19"/>
      <c r="F12" s="20"/>
      <c r="ZY12" s="13" t="s">
        <v>16</v>
      </c>
      <c r="ZZ12" s="21" t="s">
        <v>48</v>
      </c>
    </row>
    <row r="13" spans="1:702" x14ac:dyDescent="0.25">
      <c r="A13" s="22" t="s">
        <v>24</v>
      </c>
      <c r="B13" s="23" t="s">
        <v>32</v>
      </c>
      <c r="C13" s="19"/>
      <c r="D13" s="19"/>
      <c r="E13" s="19"/>
      <c r="F13" s="20"/>
      <c r="ZY13" s="13" t="s">
        <v>16</v>
      </c>
      <c r="ZZ13" s="21" t="s">
        <v>51</v>
      </c>
    </row>
    <row r="14" spans="1:702" x14ac:dyDescent="0.25">
      <c r="A14" s="26" t="s">
        <v>25</v>
      </c>
      <c r="B14" s="25" t="s">
        <v>33</v>
      </c>
      <c r="C14" s="28" t="s">
        <v>7</v>
      </c>
      <c r="D14" s="38">
        <v>135</v>
      </c>
      <c r="E14" s="29"/>
      <c r="F14" s="30">
        <f>ROUND(D14*E14,2)</f>
        <v>0</v>
      </c>
      <c r="ZY14" s="13" t="s">
        <v>16</v>
      </c>
      <c r="ZZ14" s="21" t="s">
        <v>54</v>
      </c>
    </row>
    <row r="15" spans="1:702" x14ac:dyDescent="0.25">
      <c r="A15" s="26" t="s">
        <v>26</v>
      </c>
      <c r="B15" s="25" t="s">
        <v>35</v>
      </c>
      <c r="C15" s="28" t="s">
        <v>6</v>
      </c>
      <c r="D15" s="38">
        <v>1</v>
      </c>
      <c r="E15" s="29"/>
      <c r="F15" s="30">
        <f>ROUND(D15*E15,2)</f>
        <v>0</v>
      </c>
      <c r="ZY15" s="13" t="s">
        <v>14</v>
      </c>
      <c r="ZZ15" s="21"/>
    </row>
    <row r="16" spans="1:702" x14ac:dyDescent="0.25">
      <c r="A16" s="24" t="s">
        <v>27</v>
      </c>
      <c r="B16" s="39" t="s">
        <v>37</v>
      </c>
      <c r="C16" s="19"/>
      <c r="D16" s="19"/>
      <c r="E16" s="19"/>
      <c r="F16" s="20"/>
      <c r="ZY16" s="13" t="s">
        <v>16</v>
      </c>
      <c r="ZZ16" s="21" t="s">
        <v>58</v>
      </c>
    </row>
    <row r="17" spans="1:702" x14ac:dyDescent="0.25">
      <c r="A17" s="26" t="s">
        <v>28</v>
      </c>
      <c r="B17" s="25" t="s">
        <v>38</v>
      </c>
      <c r="C17" s="28" t="s">
        <v>7</v>
      </c>
      <c r="D17" s="29">
        <v>134.81</v>
      </c>
      <c r="E17" s="29"/>
      <c r="F17" s="30">
        <f>ROUND(D17*E17,2)</f>
        <v>0</v>
      </c>
      <c r="ZY17" s="13" t="s">
        <v>16</v>
      </c>
      <c r="ZZ17" s="21" t="s">
        <v>61</v>
      </c>
    </row>
    <row r="18" spans="1:702" x14ac:dyDescent="0.25">
      <c r="A18" s="26" t="s">
        <v>29</v>
      </c>
      <c r="B18" s="25" t="s">
        <v>40</v>
      </c>
      <c r="C18" s="28" t="s">
        <v>4</v>
      </c>
      <c r="D18" s="29">
        <v>25.3</v>
      </c>
      <c r="E18" s="29"/>
      <c r="F18" s="30">
        <f>ROUND(D18*E18,2)</f>
        <v>0</v>
      </c>
      <c r="ZY18" s="13" t="s">
        <v>16</v>
      </c>
      <c r="ZZ18" s="21" t="s">
        <v>64</v>
      </c>
    </row>
    <row r="19" spans="1:702" x14ac:dyDescent="0.25">
      <c r="A19" s="24" t="s">
        <v>42</v>
      </c>
      <c r="B19" s="39" t="s">
        <v>43</v>
      </c>
      <c r="C19" s="19"/>
      <c r="D19" s="19"/>
      <c r="E19" s="19"/>
      <c r="F19" s="20"/>
      <c r="ZY19" s="13" t="s">
        <v>14</v>
      </c>
      <c r="ZZ19" s="21"/>
    </row>
    <row r="20" spans="1:702" x14ac:dyDescent="0.25">
      <c r="A20" s="24" t="s">
        <v>44</v>
      </c>
      <c r="B20" s="25" t="s">
        <v>45</v>
      </c>
      <c r="C20" s="19"/>
      <c r="D20" s="19"/>
      <c r="E20" s="19"/>
      <c r="F20" s="20"/>
      <c r="ZY20" s="13" t="s">
        <v>16</v>
      </c>
      <c r="ZZ20" s="21" t="s">
        <v>68</v>
      </c>
    </row>
    <row r="21" spans="1:702" x14ac:dyDescent="0.25">
      <c r="A21" s="26" t="s">
        <v>46</v>
      </c>
      <c r="B21" s="27" t="s">
        <v>47</v>
      </c>
      <c r="C21" s="28" t="s">
        <v>7</v>
      </c>
      <c r="D21" s="29">
        <v>61</v>
      </c>
      <c r="E21" s="29"/>
      <c r="F21" s="30">
        <f>ROUND(D21*E21,2)</f>
        <v>0</v>
      </c>
      <c r="ZY21" s="13" t="s">
        <v>14</v>
      </c>
      <c r="ZZ21" s="21"/>
    </row>
    <row r="22" spans="1:702" x14ac:dyDescent="0.25">
      <c r="A22" s="26" t="s">
        <v>49</v>
      </c>
      <c r="B22" s="27" t="s">
        <v>50</v>
      </c>
      <c r="C22" s="28" t="s">
        <v>6</v>
      </c>
      <c r="D22" s="29">
        <v>4</v>
      </c>
      <c r="E22" s="29"/>
      <c r="F22" s="30">
        <f>ROUND(D22*E22,2)</f>
        <v>0</v>
      </c>
      <c r="ZY22" s="13" t="s">
        <v>16</v>
      </c>
      <c r="ZZ22" s="21" t="s">
        <v>73</v>
      </c>
    </row>
    <row r="23" spans="1:702" x14ac:dyDescent="0.25">
      <c r="A23" s="26" t="s">
        <v>52</v>
      </c>
      <c r="B23" s="27" t="s">
        <v>53</v>
      </c>
      <c r="C23" s="28" t="s">
        <v>7</v>
      </c>
      <c r="D23" s="29">
        <v>187.53</v>
      </c>
      <c r="E23" s="29"/>
      <c r="F23" s="30">
        <f>ROUND(D23*E23,2)</f>
        <v>0</v>
      </c>
      <c r="ZY23" s="13" t="s">
        <v>16</v>
      </c>
      <c r="ZZ23" s="21" t="s">
        <v>76</v>
      </c>
    </row>
    <row r="24" spans="1:702" x14ac:dyDescent="0.25">
      <c r="A24" s="24" t="s">
        <v>55</v>
      </c>
      <c r="B24" s="39"/>
      <c r="C24" s="19"/>
      <c r="D24" s="19"/>
      <c r="E24" s="19"/>
      <c r="F24" s="20"/>
      <c r="ZY24" s="13" t="s">
        <v>16</v>
      </c>
      <c r="ZZ24" s="21" t="s">
        <v>79</v>
      </c>
    </row>
    <row r="25" spans="1:702" x14ac:dyDescent="0.25">
      <c r="A25" s="26" t="s">
        <v>56</v>
      </c>
      <c r="B25" s="25" t="s">
        <v>57</v>
      </c>
      <c r="C25" s="28" t="s">
        <v>4</v>
      </c>
      <c r="D25" s="29">
        <v>39.93</v>
      </c>
      <c r="E25" s="29"/>
      <c r="F25" s="30">
        <f>ROUND(D25*E25,2)</f>
        <v>0</v>
      </c>
    </row>
    <row r="26" spans="1:702" x14ac:dyDescent="0.25">
      <c r="A26" s="26" t="s">
        <v>59</v>
      </c>
      <c r="B26" s="25" t="s">
        <v>60</v>
      </c>
      <c r="C26" s="28" t="s">
        <v>4</v>
      </c>
      <c r="D26" s="29">
        <v>20.39</v>
      </c>
      <c r="E26" s="29"/>
      <c r="F26" s="30">
        <f>ROUND(D26*E26,2)</f>
        <v>0</v>
      </c>
      <c r="G26" s="37"/>
      <c r="ZY26" s="13" t="s">
        <v>17</v>
      </c>
    </row>
    <row r="27" spans="1:702" x14ac:dyDescent="0.25">
      <c r="A27" s="26" t="s">
        <v>62</v>
      </c>
      <c r="B27" s="25" t="s">
        <v>63</v>
      </c>
      <c r="C27" s="28" t="s">
        <v>4</v>
      </c>
      <c r="D27" s="29">
        <v>26.44</v>
      </c>
      <c r="E27" s="29"/>
      <c r="F27" s="30">
        <f>ROUND(D27*E27,2)</f>
        <v>0</v>
      </c>
    </row>
    <row r="28" spans="1:702" x14ac:dyDescent="0.25">
      <c r="A28" s="24" t="s">
        <v>65</v>
      </c>
      <c r="B28" s="39" t="s">
        <v>66</v>
      </c>
      <c r="C28" s="19"/>
      <c r="D28" s="19"/>
      <c r="E28" s="19"/>
      <c r="F28" s="20"/>
    </row>
    <row r="29" spans="1:702" x14ac:dyDescent="0.25">
      <c r="A29" s="26" t="s">
        <v>67</v>
      </c>
      <c r="B29" s="25" t="s">
        <v>30</v>
      </c>
      <c r="C29" s="28" t="s">
        <v>5</v>
      </c>
      <c r="D29" s="40">
        <v>5</v>
      </c>
      <c r="E29" s="29"/>
      <c r="F29" s="30">
        <f>ROUND(D29*E29,2)</f>
        <v>0</v>
      </c>
    </row>
    <row r="30" spans="1:702" x14ac:dyDescent="0.25">
      <c r="A30" s="24" t="s">
        <v>69</v>
      </c>
      <c r="B30" s="39" t="s">
        <v>70</v>
      </c>
      <c r="C30" s="19"/>
      <c r="D30" s="19"/>
      <c r="E30" s="19"/>
      <c r="F30" s="20"/>
      <c r="ZY30" s="13" t="s">
        <v>20</v>
      </c>
    </row>
    <row r="31" spans="1:702" x14ac:dyDescent="0.25">
      <c r="A31" s="26" t="s">
        <v>71</v>
      </c>
      <c r="B31" s="25" t="s">
        <v>72</v>
      </c>
      <c r="C31" s="28" t="s">
        <v>7</v>
      </c>
      <c r="D31" s="40">
        <v>35</v>
      </c>
      <c r="E31" s="29"/>
      <c r="F31" s="30">
        <f>ROUND(D31*E31,2)</f>
        <v>0</v>
      </c>
      <c r="ZY31" s="13" t="s">
        <v>21</v>
      </c>
    </row>
    <row r="32" spans="1:702" x14ac:dyDescent="0.25">
      <c r="A32" s="26" t="s">
        <v>74</v>
      </c>
      <c r="B32" s="25" t="s">
        <v>75</v>
      </c>
      <c r="C32" s="28" t="s">
        <v>7</v>
      </c>
      <c r="D32" s="40">
        <v>1.4</v>
      </c>
      <c r="E32" s="29"/>
      <c r="F32" s="30">
        <f>ROUND(D32*E32,2)</f>
        <v>0</v>
      </c>
      <c r="ZY32" s="13" t="s">
        <v>23</v>
      </c>
    </row>
    <row r="33" spans="1:6" x14ac:dyDescent="0.25">
      <c r="A33" s="26" t="s">
        <v>77</v>
      </c>
      <c r="B33" s="25" t="s">
        <v>78</v>
      </c>
      <c r="C33" s="28" t="s">
        <v>7</v>
      </c>
      <c r="D33" s="40">
        <v>2.1</v>
      </c>
      <c r="E33" s="29"/>
      <c r="F33" s="30">
        <f>ROUND(D33*E33,2)</f>
        <v>0</v>
      </c>
    </row>
    <row r="34" spans="1:6" x14ac:dyDescent="0.25">
      <c r="A34" s="31"/>
      <c r="B34" s="32"/>
      <c r="C34" s="19"/>
      <c r="D34" s="19"/>
      <c r="E34" s="19"/>
      <c r="F34" s="33"/>
    </row>
    <row r="35" spans="1:6" x14ac:dyDescent="0.25">
      <c r="A35" s="34"/>
      <c r="B35" s="35" t="s">
        <v>31</v>
      </c>
      <c r="C35" s="19"/>
      <c r="D35" s="19"/>
      <c r="E35" s="19"/>
      <c r="F35" s="36">
        <f>SUBTOTAL(109,F13:F34)</f>
        <v>0</v>
      </c>
    </row>
    <row r="36" spans="1:6" x14ac:dyDescent="0.25">
      <c r="A36" s="41"/>
      <c r="B36" s="42"/>
      <c r="C36" s="19"/>
      <c r="D36" s="19"/>
      <c r="E36" s="19"/>
      <c r="F36" s="16"/>
    </row>
    <row r="37" spans="1:6" x14ac:dyDescent="0.25">
      <c r="A37" s="31"/>
      <c r="B37" s="32"/>
      <c r="C37" s="43"/>
      <c r="D37" s="43"/>
      <c r="E37" s="43"/>
      <c r="F37" s="33"/>
    </row>
    <row r="38" spans="1:6" x14ac:dyDescent="0.25">
      <c r="A38" s="44"/>
      <c r="B38" s="44"/>
      <c r="C38" s="44"/>
      <c r="D38" s="44"/>
      <c r="E38" s="44"/>
      <c r="F38" s="44"/>
    </row>
    <row r="39" spans="1:6" ht="30" x14ac:dyDescent="0.25">
      <c r="A39" s="92"/>
      <c r="B39" s="93" t="s">
        <v>97</v>
      </c>
      <c r="C39" s="92"/>
      <c r="D39" s="92"/>
      <c r="E39" s="92"/>
      <c r="F39" s="94">
        <f>SUBTOTAL(109,F12:F37)</f>
        <v>0</v>
      </c>
    </row>
    <row r="40" spans="1:6" x14ac:dyDescent="0.25">
      <c r="A40" s="95">
        <f>'[1]Récap. général'!D15</f>
        <v>20</v>
      </c>
      <c r="B40" s="93" t="str">
        <f>CONCATENATE("Montant TVA (",A40,"%)")</f>
        <v>Montant TVA (20%)</v>
      </c>
      <c r="C40" s="92"/>
      <c r="D40" s="92"/>
      <c r="E40" s="92"/>
      <c r="F40" s="94">
        <f>(F39*A40)/100</f>
        <v>0</v>
      </c>
    </row>
    <row r="41" spans="1:6" x14ac:dyDescent="0.25">
      <c r="A41" s="92"/>
      <c r="B41" s="93" t="s">
        <v>22</v>
      </c>
      <c r="C41" s="92"/>
      <c r="D41" s="92"/>
      <c r="E41" s="92"/>
      <c r="F41" s="94">
        <f>F39+F40</f>
        <v>0</v>
      </c>
    </row>
    <row r="42" spans="1:6" x14ac:dyDescent="0.25">
      <c r="F42" s="45"/>
    </row>
  </sheetData>
  <mergeCells count="6">
    <mergeCell ref="A9:F9"/>
    <mergeCell ref="A1:F1"/>
    <mergeCell ref="A2:F2"/>
    <mergeCell ref="A3:F3"/>
    <mergeCell ref="A7:F7"/>
    <mergeCell ref="C8:F8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6EF15-3E9F-4ECC-85AD-7342B06B9CAA}">
  <sheetPr>
    <pageSetUpPr fitToPage="1"/>
  </sheetPr>
  <dimension ref="A1:ZZ42"/>
  <sheetViews>
    <sheetView showGridLines="0" tabSelected="1" workbookViewId="0">
      <pane xSplit="2" ySplit="2" topLeftCell="C3" activePane="bottomRight" state="frozen"/>
      <selection activeCell="G36" sqref="G36"/>
      <selection pane="topRight" activeCell="G36" sqref="G36"/>
      <selection pane="bottomLeft" activeCell="G36" sqref="G36"/>
      <selection pane="bottomRight" activeCell="H9" sqref="H9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ht="28.5" customHeight="1" x14ac:dyDescent="0.25">
      <c r="A1" s="97" t="s">
        <v>2</v>
      </c>
      <c r="B1" s="98"/>
      <c r="C1" s="98"/>
      <c r="D1" s="98"/>
      <c r="E1" s="98"/>
      <c r="F1" s="99"/>
    </row>
    <row r="2" spans="1:702" ht="7.5" customHeight="1" x14ac:dyDescent="0.25">
      <c r="A2" s="100"/>
      <c r="B2" s="101"/>
      <c r="C2" s="101"/>
      <c r="D2" s="101"/>
      <c r="E2" s="101"/>
      <c r="F2" s="102"/>
    </row>
    <row r="3" spans="1:702" ht="29.25" customHeight="1" x14ac:dyDescent="0.25">
      <c r="A3" s="103" t="s">
        <v>1</v>
      </c>
      <c r="B3" s="104"/>
      <c r="C3" s="104"/>
      <c r="D3" s="104"/>
      <c r="E3" s="104"/>
      <c r="F3" s="105"/>
    </row>
    <row r="4" spans="1:702" ht="15" customHeight="1" x14ac:dyDescent="0.25">
      <c r="A4" s="7"/>
      <c r="B4" s="85" t="s">
        <v>0</v>
      </c>
      <c r="C4" s="84"/>
      <c r="D4" s="2" t="s">
        <v>94</v>
      </c>
      <c r="E4" s="3"/>
      <c r="F4" s="8"/>
      <c r="ZY4" s="13" t="s">
        <v>13</v>
      </c>
      <c r="ZZ4" s="21"/>
    </row>
    <row r="5" spans="1:702" ht="38.25" x14ac:dyDescent="0.25">
      <c r="A5" s="9"/>
      <c r="B5" s="86" t="s">
        <v>3</v>
      </c>
      <c r="C5" s="87"/>
      <c r="D5" s="5"/>
      <c r="E5" s="1"/>
      <c r="F5" s="10"/>
      <c r="ZY5" s="13" t="s">
        <v>14</v>
      </c>
      <c r="ZZ5" s="21"/>
    </row>
    <row r="6" spans="1:702" x14ac:dyDescent="0.25">
      <c r="A6" s="11"/>
      <c r="B6" s="86"/>
      <c r="C6" s="87"/>
      <c r="D6" s="5"/>
      <c r="E6" s="5"/>
      <c r="F6" s="10"/>
      <c r="ZY6" s="13" t="s">
        <v>16</v>
      </c>
      <c r="ZZ6" s="21" t="s">
        <v>34</v>
      </c>
    </row>
    <row r="7" spans="1:702" ht="33.75" customHeight="1" x14ac:dyDescent="0.25">
      <c r="A7" s="106" t="s">
        <v>96</v>
      </c>
      <c r="B7" s="107"/>
      <c r="C7" s="107"/>
      <c r="D7" s="107"/>
      <c r="E7" s="107"/>
      <c r="F7" s="108"/>
      <c r="ZY7" s="13" t="s">
        <v>16</v>
      </c>
      <c r="ZZ7" s="21" t="s">
        <v>36</v>
      </c>
    </row>
    <row r="8" spans="1:702" ht="15" customHeight="1" x14ac:dyDescent="0.25">
      <c r="A8" s="6"/>
      <c r="B8" s="4" t="s">
        <v>90</v>
      </c>
      <c r="C8" s="96">
        <v>45748</v>
      </c>
      <c r="D8" s="96"/>
      <c r="E8" s="96"/>
      <c r="F8" s="96"/>
      <c r="ZY8" s="13" t="s">
        <v>14</v>
      </c>
      <c r="ZZ8" s="21"/>
    </row>
    <row r="9" spans="1:702" ht="39" customHeight="1" x14ac:dyDescent="0.25">
      <c r="A9" s="109" t="s">
        <v>92</v>
      </c>
      <c r="B9" s="109"/>
      <c r="C9" s="109"/>
      <c r="D9" s="109"/>
      <c r="E9" s="109"/>
      <c r="F9" s="110"/>
      <c r="ZY9" s="13" t="s">
        <v>16</v>
      </c>
      <c r="ZZ9" s="21" t="s">
        <v>39</v>
      </c>
    </row>
    <row r="10" spans="1:702" x14ac:dyDescent="0.25">
      <c r="A10" s="55"/>
      <c r="B10" s="56" t="s">
        <v>9</v>
      </c>
      <c r="C10" s="57" t="s">
        <v>5</v>
      </c>
      <c r="D10" s="57" t="s">
        <v>10</v>
      </c>
      <c r="E10" s="57" t="s">
        <v>11</v>
      </c>
      <c r="F10" s="58" t="s">
        <v>12</v>
      </c>
      <c r="ZY10" s="13" t="s">
        <v>16</v>
      </c>
      <c r="ZZ10" s="21" t="s">
        <v>41</v>
      </c>
    </row>
    <row r="11" spans="1:702" x14ac:dyDescent="0.25">
      <c r="A11" s="55"/>
      <c r="B11" s="59"/>
      <c r="C11" s="60"/>
      <c r="D11" s="60"/>
      <c r="E11" s="60"/>
      <c r="F11" s="61"/>
      <c r="ZY11" s="13" t="s">
        <v>14</v>
      </c>
      <c r="ZZ11" s="21"/>
    </row>
    <row r="12" spans="1:702" x14ac:dyDescent="0.25">
      <c r="A12" s="17" t="s">
        <v>18</v>
      </c>
      <c r="B12" s="18" t="s">
        <v>8</v>
      </c>
      <c r="C12" s="62"/>
      <c r="D12" s="62"/>
      <c r="E12" s="62"/>
      <c r="F12" s="63"/>
      <c r="ZY12" s="13" t="s">
        <v>15</v>
      </c>
      <c r="ZZ12" s="21"/>
    </row>
    <row r="13" spans="1:702" x14ac:dyDescent="0.25">
      <c r="A13" s="22" t="s">
        <v>24</v>
      </c>
      <c r="B13" s="23" t="s">
        <v>32</v>
      </c>
      <c r="C13" s="62"/>
      <c r="D13" s="62"/>
      <c r="E13" s="62"/>
      <c r="F13" s="63"/>
      <c r="ZY13" s="13" t="s">
        <v>16</v>
      </c>
      <c r="ZZ13" s="21" t="s">
        <v>48</v>
      </c>
    </row>
    <row r="14" spans="1:702" x14ac:dyDescent="0.25">
      <c r="A14" s="26" t="s">
        <v>25</v>
      </c>
      <c r="B14" s="25" t="s">
        <v>33</v>
      </c>
      <c r="C14" s="64" t="s">
        <v>7</v>
      </c>
      <c r="D14" s="65">
        <v>135</v>
      </c>
      <c r="E14" s="66"/>
      <c r="F14" s="67">
        <f>ROUND(D14*E14,2)</f>
        <v>0</v>
      </c>
      <c r="ZY14" s="13" t="s">
        <v>16</v>
      </c>
      <c r="ZZ14" s="21" t="s">
        <v>51</v>
      </c>
    </row>
    <row r="15" spans="1:702" x14ac:dyDescent="0.25">
      <c r="A15" s="26" t="s">
        <v>26</v>
      </c>
      <c r="B15" s="25" t="s">
        <v>35</v>
      </c>
      <c r="C15" s="64" t="s">
        <v>6</v>
      </c>
      <c r="D15" s="65">
        <v>1</v>
      </c>
      <c r="E15" s="66"/>
      <c r="F15" s="67">
        <f>ROUND(D15*E15,2)</f>
        <v>0</v>
      </c>
      <c r="ZY15" s="13" t="s">
        <v>16</v>
      </c>
      <c r="ZZ15" s="21" t="s">
        <v>54</v>
      </c>
    </row>
    <row r="16" spans="1:702" x14ac:dyDescent="0.25">
      <c r="A16" s="24" t="s">
        <v>27</v>
      </c>
      <c r="B16" s="39" t="s">
        <v>37</v>
      </c>
      <c r="C16" s="62"/>
      <c r="D16" s="62"/>
      <c r="E16" s="62"/>
      <c r="F16" s="63"/>
      <c r="ZY16" s="13" t="s">
        <v>14</v>
      </c>
      <c r="ZZ16" s="21"/>
    </row>
    <row r="17" spans="1:702" x14ac:dyDescent="0.25">
      <c r="A17" s="26" t="s">
        <v>28</v>
      </c>
      <c r="B17" s="25" t="s">
        <v>38</v>
      </c>
      <c r="C17" s="64" t="s">
        <v>7</v>
      </c>
      <c r="D17" s="66">
        <v>134.81</v>
      </c>
      <c r="E17" s="66"/>
      <c r="F17" s="67">
        <f>ROUND(D17*E17,2)</f>
        <v>0</v>
      </c>
      <c r="ZY17" s="13" t="s">
        <v>16</v>
      </c>
      <c r="ZZ17" s="21" t="s">
        <v>58</v>
      </c>
    </row>
    <row r="18" spans="1:702" x14ac:dyDescent="0.25">
      <c r="A18" s="26" t="s">
        <v>29</v>
      </c>
      <c r="B18" s="25" t="s">
        <v>40</v>
      </c>
      <c r="C18" s="64" t="s">
        <v>4</v>
      </c>
      <c r="D18" s="66">
        <v>25.3</v>
      </c>
      <c r="E18" s="66"/>
      <c r="F18" s="67">
        <f>ROUND(D18*E18,2)</f>
        <v>0</v>
      </c>
      <c r="ZY18" s="13" t="s">
        <v>16</v>
      </c>
      <c r="ZZ18" s="21" t="s">
        <v>61</v>
      </c>
    </row>
    <row r="19" spans="1:702" x14ac:dyDescent="0.25">
      <c r="A19" s="24" t="s">
        <v>55</v>
      </c>
      <c r="B19" s="39" t="s">
        <v>93</v>
      </c>
      <c r="C19" s="62"/>
      <c r="D19" s="62"/>
      <c r="E19" s="62"/>
      <c r="F19" s="63"/>
      <c r="ZY19" s="13" t="s">
        <v>16</v>
      </c>
      <c r="ZZ19" s="21" t="s">
        <v>64</v>
      </c>
    </row>
    <row r="20" spans="1:702" x14ac:dyDescent="0.25">
      <c r="A20" s="26" t="s">
        <v>56</v>
      </c>
      <c r="B20" s="25" t="s">
        <v>57</v>
      </c>
      <c r="C20" s="64" t="s">
        <v>4</v>
      </c>
      <c r="D20" s="66">
        <v>39.93</v>
      </c>
      <c r="E20" s="66"/>
      <c r="F20" s="67">
        <f>ROUND(D20*E20,2)</f>
        <v>0</v>
      </c>
      <c r="ZY20" s="13" t="s">
        <v>14</v>
      </c>
      <c r="ZZ20" s="21"/>
    </row>
    <row r="21" spans="1:702" x14ac:dyDescent="0.25">
      <c r="A21" s="26" t="s">
        <v>59</v>
      </c>
      <c r="B21" s="25" t="s">
        <v>60</v>
      </c>
      <c r="C21" s="64" t="s">
        <v>4</v>
      </c>
      <c r="D21" s="66">
        <v>20.39</v>
      </c>
      <c r="E21" s="66"/>
      <c r="F21" s="67">
        <f>ROUND(D21*E21,2)</f>
        <v>0</v>
      </c>
      <c r="ZY21" s="13" t="s">
        <v>16</v>
      </c>
      <c r="ZZ21" s="21" t="s">
        <v>68</v>
      </c>
    </row>
    <row r="22" spans="1:702" x14ac:dyDescent="0.25">
      <c r="A22" s="26" t="s">
        <v>62</v>
      </c>
      <c r="B22" s="25" t="s">
        <v>63</v>
      </c>
      <c r="C22" s="64" t="s">
        <v>4</v>
      </c>
      <c r="D22" s="66">
        <v>26.44</v>
      </c>
      <c r="E22" s="66"/>
      <c r="F22" s="67">
        <f>ROUND(D22*E22,2)</f>
        <v>0</v>
      </c>
      <c r="ZY22" s="13" t="s">
        <v>14</v>
      </c>
      <c r="ZZ22" s="21"/>
    </row>
    <row r="23" spans="1:702" x14ac:dyDescent="0.25">
      <c r="A23" s="24" t="s">
        <v>65</v>
      </c>
      <c r="B23" s="39" t="s">
        <v>66</v>
      </c>
      <c r="C23" s="62"/>
      <c r="D23" s="62"/>
      <c r="E23" s="62"/>
      <c r="F23" s="63"/>
      <c r="ZY23" s="13" t="s">
        <v>16</v>
      </c>
      <c r="ZZ23" s="21" t="s">
        <v>73</v>
      </c>
    </row>
    <row r="24" spans="1:702" x14ac:dyDescent="0.25">
      <c r="A24" s="26" t="s">
        <v>67</v>
      </c>
      <c r="B24" s="25" t="s">
        <v>30</v>
      </c>
      <c r="C24" s="64" t="s">
        <v>5</v>
      </c>
      <c r="D24" s="68">
        <v>5</v>
      </c>
      <c r="E24" s="66"/>
      <c r="F24" s="67">
        <f>ROUND(D24*E24,2)</f>
        <v>0</v>
      </c>
      <c r="ZY24" s="13" t="s">
        <v>16</v>
      </c>
      <c r="ZZ24" s="21" t="s">
        <v>76</v>
      </c>
    </row>
    <row r="25" spans="1:702" x14ac:dyDescent="0.25">
      <c r="A25" s="24" t="s">
        <v>69</v>
      </c>
      <c r="B25" s="39" t="s">
        <v>70</v>
      </c>
      <c r="C25" s="62"/>
      <c r="D25" s="62"/>
      <c r="E25" s="62"/>
      <c r="F25" s="63"/>
      <c r="ZY25" s="13" t="s">
        <v>16</v>
      </c>
      <c r="ZZ25" s="21" t="s">
        <v>79</v>
      </c>
    </row>
    <row r="26" spans="1:702" x14ac:dyDescent="0.25">
      <c r="A26" s="26" t="s">
        <v>71</v>
      </c>
      <c r="B26" s="25" t="s">
        <v>72</v>
      </c>
      <c r="C26" s="64" t="s">
        <v>7</v>
      </c>
      <c r="D26" s="68">
        <v>35</v>
      </c>
      <c r="E26" s="66"/>
      <c r="F26" s="67">
        <f>ROUND(D26*E26,2)</f>
        <v>0</v>
      </c>
    </row>
    <row r="27" spans="1:702" x14ac:dyDescent="0.25">
      <c r="A27" s="26" t="s">
        <v>74</v>
      </c>
      <c r="B27" s="25" t="s">
        <v>75</v>
      </c>
      <c r="C27" s="64" t="s">
        <v>7</v>
      </c>
      <c r="D27" s="68">
        <v>1.4</v>
      </c>
      <c r="E27" s="66"/>
      <c r="F27" s="67">
        <f>ROUND(D27*E27,2)</f>
        <v>0</v>
      </c>
      <c r="G27" s="37"/>
      <c r="ZY27" s="13" t="s">
        <v>17</v>
      </c>
    </row>
    <row r="28" spans="1:702" x14ac:dyDescent="0.25">
      <c r="A28" s="26" t="s">
        <v>77</v>
      </c>
      <c r="B28" s="25" t="s">
        <v>78</v>
      </c>
      <c r="C28" s="64" t="s">
        <v>7</v>
      </c>
      <c r="D28" s="68">
        <v>2.1</v>
      </c>
      <c r="E28" s="66"/>
      <c r="F28" s="67">
        <f>ROUND(D28*E28,2)</f>
        <v>0</v>
      </c>
    </row>
    <row r="29" spans="1:702" x14ac:dyDescent="0.25">
      <c r="A29" s="46" t="s">
        <v>80</v>
      </c>
      <c r="B29" s="47" t="s">
        <v>81</v>
      </c>
      <c r="C29" s="69"/>
      <c r="D29" s="69"/>
      <c r="E29" s="69"/>
      <c r="F29" s="70"/>
    </row>
    <row r="30" spans="1:702" x14ac:dyDescent="0.25">
      <c r="A30" s="48" t="s">
        <v>82</v>
      </c>
      <c r="B30" s="25" t="s">
        <v>83</v>
      </c>
      <c r="C30" s="64" t="s">
        <v>19</v>
      </c>
      <c r="D30" s="65"/>
      <c r="E30" s="66"/>
      <c r="F30" s="71">
        <f>ROUND(D30*E30,2)</f>
        <v>0</v>
      </c>
    </row>
    <row r="31" spans="1:702" x14ac:dyDescent="0.25">
      <c r="A31" s="48" t="s">
        <v>84</v>
      </c>
      <c r="B31" s="25" t="s">
        <v>85</v>
      </c>
      <c r="C31" s="64" t="s">
        <v>7</v>
      </c>
      <c r="D31" s="66"/>
      <c r="E31" s="66"/>
      <c r="F31" s="71">
        <f>ROUND(D31*E31,2)</f>
        <v>0</v>
      </c>
      <c r="ZY31" s="13" t="s">
        <v>20</v>
      </c>
    </row>
    <row r="32" spans="1:702" x14ac:dyDescent="0.25">
      <c r="A32" s="48" t="s">
        <v>86</v>
      </c>
      <c r="B32" s="25" t="s">
        <v>87</v>
      </c>
      <c r="C32" s="64" t="s">
        <v>7</v>
      </c>
      <c r="D32" s="66">
        <v>248.53</v>
      </c>
      <c r="E32" s="66"/>
      <c r="F32" s="71">
        <f>ROUND(D32*E32,2)</f>
        <v>0</v>
      </c>
      <c r="ZY32" s="13" t="s">
        <v>21</v>
      </c>
    </row>
    <row r="33" spans="1:701" x14ac:dyDescent="0.25">
      <c r="A33" s="49" t="s">
        <v>88</v>
      </c>
      <c r="B33" s="50" t="s">
        <v>89</v>
      </c>
      <c r="C33" s="72" t="s">
        <v>6</v>
      </c>
      <c r="D33" s="73">
        <v>1</v>
      </c>
      <c r="E33" s="74">
        <v>0</v>
      </c>
      <c r="F33" s="75">
        <f>ROUND(D33*E33,2)</f>
        <v>0</v>
      </c>
      <c r="ZY33" s="13" t="s">
        <v>23</v>
      </c>
    </row>
    <row r="34" spans="1:701" x14ac:dyDescent="0.25">
      <c r="A34" s="26"/>
      <c r="B34" s="25"/>
      <c r="C34" s="64"/>
      <c r="D34" s="68"/>
      <c r="E34" s="66"/>
      <c r="F34" s="67"/>
    </row>
    <row r="35" spans="1:701" x14ac:dyDescent="0.25">
      <c r="A35" s="76"/>
      <c r="B35" s="77"/>
      <c r="C35" s="62"/>
      <c r="D35" s="62"/>
      <c r="E35" s="62"/>
      <c r="F35" s="78"/>
    </row>
    <row r="36" spans="1:701" x14ac:dyDescent="0.25">
      <c r="A36" s="34"/>
      <c r="B36" s="35" t="s">
        <v>31</v>
      </c>
      <c r="C36" s="62"/>
      <c r="D36" s="62"/>
      <c r="E36" s="62"/>
      <c r="F36" s="79">
        <f>SUBTOTAL(109,F13:F35)</f>
        <v>0</v>
      </c>
    </row>
    <row r="37" spans="1:701" x14ac:dyDescent="0.25">
      <c r="A37" s="80"/>
      <c r="B37" s="81"/>
      <c r="C37" s="62"/>
      <c r="D37" s="62"/>
      <c r="E37" s="62"/>
      <c r="F37" s="61"/>
    </row>
    <row r="38" spans="1:701" x14ac:dyDescent="0.25">
      <c r="A38" s="76"/>
      <c r="B38" s="77"/>
      <c r="C38" s="82"/>
      <c r="D38" s="82"/>
      <c r="E38" s="82"/>
      <c r="F38" s="78"/>
    </row>
    <row r="39" spans="1:701" x14ac:dyDescent="0.25">
      <c r="A39" s="83"/>
      <c r="B39" s="83"/>
      <c r="C39" s="83"/>
      <c r="D39" s="83"/>
      <c r="E39" s="83"/>
      <c r="F39" s="83"/>
    </row>
    <row r="40" spans="1:701" ht="30" x14ac:dyDescent="0.25">
      <c r="A40" s="88"/>
      <c r="B40" s="89" t="s">
        <v>98</v>
      </c>
      <c r="C40" s="88"/>
      <c r="D40" s="88"/>
      <c r="E40" s="88"/>
      <c r="F40" s="90">
        <f>SUBTOTAL(109,F12:F38)</f>
        <v>0</v>
      </c>
    </row>
    <row r="41" spans="1:701" x14ac:dyDescent="0.25">
      <c r="A41" s="91">
        <f>'[2]Récap. général'!D15</f>
        <v>20</v>
      </c>
      <c r="B41" s="89" t="str">
        <f>CONCATENATE("Montant TVA (",A41,"%)")</f>
        <v>Montant TVA (20%)</v>
      </c>
      <c r="C41" s="88"/>
      <c r="D41" s="88"/>
      <c r="E41" s="88"/>
      <c r="F41" s="90">
        <f>(F40*A41)/100</f>
        <v>0</v>
      </c>
    </row>
    <row r="42" spans="1:701" x14ac:dyDescent="0.25">
      <c r="A42" s="88"/>
      <c r="B42" s="89" t="s">
        <v>22</v>
      </c>
      <c r="C42" s="88"/>
      <c r="D42" s="88"/>
      <c r="E42" s="88"/>
      <c r="F42" s="90">
        <f>F40+F41</f>
        <v>0</v>
      </c>
    </row>
  </sheetData>
  <mergeCells count="6">
    <mergeCell ref="A1:F1"/>
    <mergeCell ref="A7:F7"/>
    <mergeCell ref="C8:F8"/>
    <mergeCell ref="A9:F9"/>
    <mergeCell ref="A2:F2"/>
    <mergeCell ref="A3:F3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N°04 BARD-TOITURE BASE</vt:lpstr>
      <vt:lpstr>Lot N°04 BARD-TOITURE VARIANTE</vt:lpstr>
      <vt:lpstr>'Lot N°04 BARD-TOITURE BASE'!Impression_des_titres</vt:lpstr>
      <vt:lpstr>'Lot N°04 BARD-TOITURE VARIANTE'!Impression_des_titres</vt:lpstr>
      <vt:lpstr>'Lot N°04 BARD-TOITURE BASE'!Zone_d_impression</vt:lpstr>
      <vt:lpstr>'Lot N°04 BARD-TOITURE VARIANTE'!Zone_d_impression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2025-05-05T16:32:46Z</dcterms:modified>
</cp:coreProperties>
</file>