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63B1DCF7-F9A4-44AB-8EAD-471458E88363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14 EQUIPEMENTS LABORATOI" sheetId="21" r:id="rId1"/>
  </sheets>
  <externalReferences>
    <externalReference r:id="rId2"/>
  </externalReferences>
  <definedNames>
    <definedName name="_xlnm.Print_Titles" localSheetId="0">'Lot N°14 EQUIPEMENTS LABORATOI'!$1:$1</definedName>
    <definedName name="_xlnm.Print_Area" localSheetId="0">'Lot N°14 EQUIPEMENTS LABORATOI'!$A$1:$F$47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21" l="1"/>
  <c r="A41" i="21"/>
  <c r="F35" i="21"/>
  <c r="F34" i="21"/>
  <c r="F33" i="21"/>
  <c r="F32" i="21"/>
  <c r="F31" i="21"/>
  <c r="F30" i="21"/>
  <c r="F29" i="21"/>
  <c r="F37" i="21" l="1"/>
  <c r="F40" i="21" s="1"/>
  <c r="A21" i="21" l="1"/>
  <c r="F14" i="21"/>
  <c r="F13" i="21"/>
  <c r="F16" i="21" l="1"/>
  <c r="F20" i="21" s="1"/>
  <c r="B21" i="21"/>
  <c r="B46" i="21"/>
  <c r="B41" i="21"/>
  <c r="F41" i="21"/>
  <c r="F42" i="21" s="1"/>
  <c r="F45" i="21" l="1"/>
  <c r="F21" i="21"/>
  <c r="F22" i="21" s="1"/>
  <c r="F46" i="21" l="1"/>
  <c r="F47" i="21" s="1"/>
</calcChain>
</file>

<file path=xl/sharedStrings.xml><?xml version="1.0" encoding="utf-8"?>
<sst xmlns="http://schemas.openxmlformats.org/spreadsheetml/2006/main" count="86" uniqueCount="60">
  <si>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</si>
  <si>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</si>
  <si>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</si>
  <si>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</si>
  <si>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</si>
  <si>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</si>
  <si>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</si>
  <si>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DESCRIPTION DES OUVRAGES</t>
  </si>
  <si>
    <t>Désignation</t>
  </si>
  <si>
    <t>Quantité</t>
  </si>
  <si>
    <t>P.U.</t>
  </si>
  <si>
    <t>Montant</t>
  </si>
  <si>
    <t>CH3</t>
  </si>
  <si>
    <t>CH4</t>
  </si>
  <si>
    <t>ART</t>
  </si>
  <si>
    <t>STOT</t>
  </si>
  <si>
    <t>3</t>
  </si>
  <si>
    <t>TOTHT</t>
  </si>
  <si>
    <t>TVA</t>
  </si>
  <si>
    <t>Montant TTC</t>
  </si>
  <si>
    <t>TOTTTC</t>
  </si>
  <si>
    <t>3.1</t>
  </si>
  <si>
    <t xml:space="preserve">3.1 1 </t>
  </si>
  <si>
    <t xml:space="preserve">3.1 2 </t>
  </si>
  <si>
    <t>3.2</t>
  </si>
  <si>
    <t xml:space="preserve">3.2 1 </t>
  </si>
  <si>
    <t xml:space="preserve">3.2 2 </t>
  </si>
  <si>
    <t xml:space="preserve">3.2 3 </t>
  </si>
  <si>
    <t xml:space="preserve">3.2 4 </t>
  </si>
  <si>
    <t xml:space="preserve">3.2 5 </t>
  </si>
  <si>
    <t xml:space="preserve">3.2 6 </t>
  </si>
  <si>
    <t>Total DESCRIPTION DES OUVRAGES</t>
  </si>
  <si>
    <t xml:space="preserve">3.2 7 </t>
  </si>
  <si>
    <t>EQUIPEMENTS TECHNIQUES</t>
  </si>
  <si>
    <t>000-G953</t>
  </si>
  <si>
    <t xml:space="preserve">Sorbonne de laboratoire </t>
  </si>
  <si>
    <t>Sas de transfert</t>
  </si>
  <si>
    <t>000-G955</t>
  </si>
  <si>
    <t>PAILLASSES</t>
  </si>
  <si>
    <t>Paillasse centrale 750 x 600 mm</t>
  </si>
  <si>
    <t>000-G956</t>
  </si>
  <si>
    <t>Paillasse centrale 750 x 1200 mm</t>
  </si>
  <si>
    <t>000-G957</t>
  </si>
  <si>
    <t>Paillasse murale 750 x 1200 mm</t>
  </si>
  <si>
    <t>000-G958</t>
  </si>
  <si>
    <t>Paillasse murale 750 x 1500 mm</t>
  </si>
  <si>
    <t>000-G959</t>
  </si>
  <si>
    <t>Paillasse murale 750 x 2500 mm + cuve</t>
  </si>
  <si>
    <t>000-G960</t>
  </si>
  <si>
    <t xml:space="preserve">Paillasse murale 500 x 2750 mm </t>
  </si>
  <si>
    <t>000-G961</t>
  </si>
  <si>
    <t>000-G962</t>
  </si>
  <si>
    <t>Montant HT du Lot N°14 EQUIPEMENTS LABORATOIRES</t>
  </si>
  <si>
    <t>D.P.G.F. - PHASE PRO</t>
  </si>
  <si>
    <t>Meuble sous paillasse 600 x 600</t>
  </si>
  <si>
    <t xml:space="preserve">Montant HT TRANCHE OPTIONNELLE du Lot N°14 EQUIPEMENTS LABORATOIRES </t>
  </si>
  <si>
    <t>TRANCHE OPTIONNELLE n°3</t>
  </si>
  <si>
    <t>Montant HT TRANCHE FERME + TRANCHE OPTIONNELLE N°3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</si>
  <si>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</si>
  <si>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N°14 EQUIPEMENTS LABORATOIRES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</si>
</sst>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</numFmts>
  <fonts count="2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i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sz val="12"/>
      <color rgb="FF003F7F"/>
      <name val="Arial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1" fillId="0" borderId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8" fillId="0" borderId="0" applyFill="0"/>
    <xf numFmtId="0" fontId="14" fillId="0" borderId="0" applyFill="0">
      <alignment horizontal="left" vertical="top" wrapText="1"/>
    </xf>
    <xf numFmtId="0" fontId="15" fillId="5" borderId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9" fillId="7" borderId="0">
      <alignment horizontal="left" vertical="top" wrapText="1"/>
    </xf>
  </cellStyleXfs>
  <cellXfs count="74">
    <xf numFmtId="0" fontId="0" fillId="0" borderId="0" xfId="0"/>
    <xf numFmtId="0" fontId="9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1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center"/>
    </xf>
    <xf numFmtId="0" fontId="3" fillId="3" borderId="10" xfId="0" applyFont="1" applyFill="1" applyBorder="1" applyAlignment="1">
      <alignment vertical="top" wrapText="1"/>
    </xf>
    <xf numFmtId="0" fontId="8" fillId="0" borderId="0" xfId="6"/>
    <xf numFmtId="0" fontId="14" fillId="5" borderId="13" xfId="7" applyFill="1" applyBorder="1">
      <alignment horizontal="left" vertical="top" wrapText="1"/>
    </xf>
    <xf numFmtId="0" fontId="15" fillId="5" borderId="17" xfId="8" applyBorder="1">
      <alignment horizontal="left" vertical="top" wrapText="1"/>
    </xf>
    <xf numFmtId="49" fontId="8" fillId="0" borderId="0" xfId="6" applyNumberFormat="1" applyFill="1" applyAlignment="1">
      <alignment horizontal="left" vertical="top" wrapText="1"/>
    </xf>
    <xf numFmtId="0" fontId="14" fillId="6" borderId="22" xfId="7" applyFill="1" applyBorder="1">
      <alignment horizontal="left" vertical="top" wrapText="1"/>
    </xf>
    <xf numFmtId="0" fontId="16" fillId="0" borderId="23" xfId="9" applyFill="1" applyBorder="1">
      <alignment horizontal="left" vertical="top" wrapText="1"/>
    </xf>
    <xf numFmtId="0" fontId="17" fillId="0" borderId="25" xfId="10" applyFill="1" applyBorder="1">
      <alignment horizontal="left" vertical="top" wrapText="1"/>
    </xf>
    <xf numFmtId="0" fontId="14" fillId="0" borderId="24" xfId="7" applyFill="1" applyBorder="1">
      <alignment horizontal="left" vertical="top" wrapText="1"/>
    </xf>
    <xf numFmtId="0" fontId="14" fillId="7" borderId="13" xfId="12" applyFont="1" applyBorder="1">
      <alignment horizontal="left" vertical="top" wrapText="1"/>
    </xf>
    <xf numFmtId="0" fontId="19" fillId="7" borderId="17" xfId="12" applyBorder="1">
      <alignment horizontal="left" vertical="top" wrapText="1"/>
    </xf>
    <xf numFmtId="0" fontId="16" fillId="0" borderId="25" xfId="9" applyFill="1" applyBorder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0" xfId="0" applyBorder="1" applyAlignment="1" applyProtection="1">
      <alignment horizontal="center" vertical="top"/>
      <protection locked="0"/>
    </xf>
    <xf numFmtId="169" fontId="0" fillId="0" borderId="20" xfId="0" applyNumberFormat="1" applyBorder="1" applyAlignment="1" applyProtection="1">
      <alignment horizontal="center" vertical="top" wrapText="1"/>
      <protection locked="0"/>
    </xf>
    <xf numFmtId="169" fontId="0" fillId="0" borderId="21" xfId="0" applyNumberFormat="1" applyBorder="1" applyAlignment="1" applyProtection="1">
      <alignment horizontal="right" vertical="top" wrapText="1"/>
      <protection locked="0"/>
    </xf>
    <xf numFmtId="0" fontId="18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169" fontId="0" fillId="0" borderId="29" xfId="0" applyNumberFormat="1" applyBorder="1" applyAlignment="1">
      <alignment horizontal="right" vertical="top" wrapText="1"/>
    </xf>
    <xf numFmtId="0" fontId="18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169" fontId="13" fillId="0" borderId="0" xfId="0" applyNumberFormat="1" applyFont="1" applyAlignment="1">
      <alignment horizontal="right" vertical="top" wrapText="1"/>
    </xf>
    <xf numFmtId="0" fontId="8" fillId="0" borderId="0" xfId="6" applyFill="1" applyAlignment="1">
      <alignment horizontal="left" vertical="top" wrapText="1"/>
    </xf>
    <xf numFmtId="0" fontId="8" fillId="0" borderId="1" xfId="6" applyBorder="1"/>
    <xf numFmtId="0" fontId="8" fillId="0" borderId="4" xfId="6" applyBorder="1"/>
    <xf numFmtId="0" fontId="23" fillId="3" borderId="5" xfId="0" applyFont="1" applyFill="1" applyBorder="1" applyAlignment="1">
      <alignment horizontal="left" vertical="center" wrapText="1"/>
    </xf>
    <xf numFmtId="0" fontId="23" fillId="3" borderId="9" xfId="0" applyFont="1" applyFill="1" applyBorder="1" applyAlignment="1">
      <alignment horizontal="left" vertical="top" wrapText="1"/>
    </xf>
    <xf numFmtId="0" fontId="24" fillId="3" borderId="2" xfId="0" applyFont="1" applyFill="1" applyBorder="1" applyAlignment="1">
      <alignment vertical="top" wrapText="1"/>
    </xf>
    <xf numFmtId="0" fontId="24" fillId="3" borderId="3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0" fillId="2" borderId="0" xfId="0" applyFill="1"/>
    <xf numFmtId="0" fontId="13" fillId="2" borderId="0" xfId="0" applyFont="1" applyFill="1" applyAlignment="1">
      <alignment horizontal="left" vertical="top" wrapText="1"/>
    </xf>
    <xf numFmtId="169" fontId="13" fillId="2" borderId="0" xfId="0" applyNumberFormat="1" applyFont="1" applyFill="1" applyAlignment="1">
      <alignment horizontal="right" vertical="top" wrapText="1"/>
    </xf>
    <xf numFmtId="170" fontId="20" fillId="2" borderId="0" xfId="0" applyNumberFormat="1" applyFont="1" applyFill="1" applyAlignment="1">
      <alignment horizontal="left" vertical="top" wrapText="1"/>
    </xf>
    <xf numFmtId="17" fontId="10" fillId="4" borderId="7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1" fillId="5" borderId="14" xfId="8" applyFont="1" applyBorder="1" applyAlignment="1">
      <alignment horizontal="center" vertical="center" wrapText="1"/>
    </xf>
    <xf numFmtId="0" fontId="21" fillId="5" borderId="15" xfId="8" applyFont="1" applyBorder="1" applyAlignment="1">
      <alignment horizontal="center" vertical="center" wrapText="1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4</xdr:row>
      <xdr:rowOff>66675</xdr:rowOff>
    </xdr:from>
    <xdr:to>
      <xdr:col>5</xdr:col>
      <xdr:colOff>311041</xdr:colOff>
      <xdr:row>5</xdr:row>
      <xdr:rowOff>95249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0" y="106680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Vincent\Dropbox\INGLESAKIS%20&amp;%20ASSOCIES\PROJETS%20AGENCE\1814-ROUSSET\NOUVEAU%20PROJET\PRO\CCTP%20En%20cours\DPGF\PRO_ESTIMATION_TCE_LABO_CNRS_PRIMATOLOGIE_ROU140.xlsx" TargetMode="External"/><Relationship Id="rId1" Type="http://schemas.openxmlformats.org/officeDocument/2006/relationships/externalLinkPath" Target="/Users/Vincent/Dropbox/INGLESAKIS%20&amp;%20ASSOCIES/PROJETS%20AGENCE/1814-ROUSSET/NOUVEAU%20PROJET/PRO/CCTP%20En%20cours/DPGF/PRO_ESTIMATION_TCE_LABO_CNRS_PRIMATOLOGIE_ROU14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-TOITURE-BASE "/>
      <sheetName val="Lot N°04 BARD-TOITURE-VARIANTE 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  <sheetName val="Lot N°14 EQUIPT LABO-T0"/>
    </sheetNames>
    <sheetDataSet>
      <sheetData sheetId="0">
        <row r="15">
          <cell r="D15">
            <v>20</v>
          </cell>
        </row>
        <row r="30">
          <cell r="D30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7ED3-619C-4C75-8423-CE95D6889EF2}">
  <sheetPr>
    <pageSetUpPr fitToPage="1"/>
  </sheetPr>
  <dimension ref="A1:ZZ47"/>
  <sheetViews>
    <sheetView showGridLines="0" tabSelected="1" zoomScaleNormal="100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J27" sqref="J27"/>
    </sheetView>
  </sheetViews>
  <sheetFormatPr baseColWidth="10" defaultColWidth="10.7109375" defaultRowHeight="15" x14ac:dyDescent="0.25"/>
  <cols>
    <col min="1" max="1" width="9.7109375" style="15" customWidth="1"/>
    <col min="2" max="2" width="46.7109375" style="15" customWidth="1"/>
    <col min="3" max="3" width="4.7109375" style="15" customWidth="1"/>
    <col min="4" max="5" width="10.7109375" style="15" customWidth="1"/>
    <col min="6" max="6" width="12.7109375" style="15" customWidth="1"/>
    <col min="7" max="7" width="10.7109375" style="15" customWidth="1"/>
    <col min="8" max="700" width="10.7109375" style="15"/>
    <col min="701" max="703" width="10.7109375" style="15" customWidth="1"/>
    <col min="704" max="16384" width="10.7109375" style="15"/>
  </cols>
  <sheetData>
    <row r="1" spans="1:702" x14ac:dyDescent="0.25">
      <c r="A1" s="60" t="s">
        <v>2</v>
      </c>
      <c r="B1" s="61"/>
      <c r="C1" s="61"/>
      <c r="D1" s="61"/>
      <c r="E1" s="61"/>
      <c r="F1" s="62"/>
    </row>
    <row r="2" spans="1:702" ht="4.5" customHeight="1" x14ac:dyDescent="0.25">
      <c r="A2" s="63"/>
      <c r="B2" s="64"/>
      <c r="C2" s="64"/>
      <c r="D2" s="64"/>
      <c r="E2" s="64"/>
      <c r="F2" s="65"/>
    </row>
    <row r="3" spans="1:702" ht="29.25" customHeight="1" x14ac:dyDescent="0.25">
      <c r="A3" s="66" t="s">
        <v>1</v>
      </c>
      <c r="B3" s="67"/>
      <c r="C3" s="67"/>
      <c r="D3" s="67"/>
      <c r="E3" s="67"/>
      <c r="F3" s="68"/>
      <c r="ZY3" s="15" t="s">
        <v>12</v>
      </c>
      <c r="ZZ3" s="18"/>
    </row>
    <row r="4" spans="1:702" ht="16.5" x14ac:dyDescent="0.25">
      <c r="A4" s="9"/>
      <c r="B4" s="51" t="s">
        <v>0</v>
      </c>
      <c r="C4" s="50"/>
      <c r="D4" s="2" t="s">
        <v>58</v>
      </c>
      <c r="E4" s="3"/>
      <c r="F4" s="10"/>
      <c r="ZY4" s="15" t="s">
        <v>13</v>
      </c>
      <c r="ZZ4" s="18"/>
    </row>
    <row r="5" spans="1:702" ht="38.25" x14ac:dyDescent="0.25">
      <c r="A5" s="11"/>
      <c r="B5" s="52" t="s">
        <v>3</v>
      </c>
      <c r="C5" s="53"/>
      <c r="D5" s="7"/>
      <c r="E5" s="1"/>
      <c r="F5" s="12"/>
      <c r="ZY5" s="15" t="s">
        <v>14</v>
      </c>
      <c r="ZZ5" s="18" t="s">
        <v>34</v>
      </c>
    </row>
    <row r="6" spans="1:702" ht="16.5" x14ac:dyDescent="0.25">
      <c r="A6" s="13"/>
      <c r="B6" s="54"/>
      <c r="C6" s="4"/>
      <c r="D6" s="5"/>
      <c r="E6" s="5"/>
      <c r="F6" s="14"/>
      <c r="ZY6" s="15" t="s">
        <v>14</v>
      </c>
      <c r="ZZ6" s="18" t="s">
        <v>37</v>
      </c>
    </row>
    <row r="7" spans="1:702" ht="34.5" customHeight="1" x14ac:dyDescent="0.25">
      <c r="A7" s="69" t="s">
        <v>59</v>
      </c>
      <c r="B7" s="70"/>
      <c r="C7" s="70"/>
      <c r="D7" s="70"/>
      <c r="E7" s="70"/>
      <c r="F7" s="71"/>
      <c r="ZY7" s="15" t="s">
        <v>13</v>
      </c>
      <c r="ZZ7" s="18"/>
    </row>
    <row r="8" spans="1:702" ht="16.5" x14ac:dyDescent="0.25">
      <c r="A8" s="8"/>
      <c r="B8" s="6" t="s">
        <v>53</v>
      </c>
      <c r="C8" s="59">
        <v>45748</v>
      </c>
      <c r="D8" s="59"/>
      <c r="E8" s="59"/>
      <c r="F8" s="59"/>
      <c r="ZY8" s="15" t="s">
        <v>14</v>
      </c>
      <c r="ZZ8" s="18" t="s">
        <v>40</v>
      </c>
    </row>
    <row r="9" spans="1:702" x14ac:dyDescent="0.25">
      <c r="A9" s="26"/>
      <c r="B9" s="27" t="s">
        <v>8</v>
      </c>
      <c r="C9" s="28" t="s">
        <v>5</v>
      </c>
      <c r="D9" s="28" t="s">
        <v>9</v>
      </c>
      <c r="E9" s="28" t="s">
        <v>10</v>
      </c>
      <c r="F9" s="29" t="s">
        <v>11</v>
      </c>
      <c r="ZY9" s="15" t="s">
        <v>14</v>
      </c>
      <c r="ZZ9" s="18" t="s">
        <v>42</v>
      </c>
    </row>
    <row r="10" spans="1:702" x14ac:dyDescent="0.25">
      <c r="A10" s="26"/>
      <c r="B10" s="30"/>
      <c r="C10" s="31"/>
      <c r="D10" s="31"/>
      <c r="E10" s="31"/>
      <c r="F10" s="32"/>
      <c r="ZY10" s="15" t="s">
        <v>14</v>
      </c>
      <c r="ZZ10" s="18" t="s">
        <v>44</v>
      </c>
    </row>
    <row r="11" spans="1:702" x14ac:dyDescent="0.25">
      <c r="A11" s="16" t="s">
        <v>16</v>
      </c>
      <c r="B11" s="17" t="s">
        <v>7</v>
      </c>
      <c r="C11" s="33"/>
      <c r="D11" s="33"/>
      <c r="E11" s="33"/>
      <c r="F11" s="34"/>
      <c r="ZY11" s="15" t="s">
        <v>14</v>
      </c>
      <c r="ZZ11" s="18" t="s">
        <v>46</v>
      </c>
    </row>
    <row r="12" spans="1:702" x14ac:dyDescent="0.25">
      <c r="A12" s="19" t="s">
        <v>21</v>
      </c>
      <c r="B12" s="20" t="s">
        <v>33</v>
      </c>
      <c r="C12" s="33"/>
      <c r="D12" s="33"/>
      <c r="E12" s="33"/>
      <c r="F12" s="34"/>
      <c r="ZY12" s="15" t="s">
        <v>14</v>
      </c>
      <c r="ZZ12" s="18" t="s">
        <v>48</v>
      </c>
    </row>
    <row r="13" spans="1:702" x14ac:dyDescent="0.25">
      <c r="A13" s="22" t="s">
        <v>22</v>
      </c>
      <c r="B13" s="21" t="s">
        <v>35</v>
      </c>
      <c r="C13" s="35" t="s">
        <v>6</v>
      </c>
      <c r="D13" s="36">
        <v>1</v>
      </c>
      <c r="E13" s="36"/>
      <c r="F13" s="37">
        <f>ROUND(D13*E13,2)</f>
        <v>0</v>
      </c>
      <c r="ZY13" s="15" t="s">
        <v>14</v>
      </c>
      <c r="ZZ13" s="18" t="s">
        <v>50</v>
      </c>
    </row>
    <row r="14" spans="1:702" x14ac:dyDescent="0.25">
      <c r="A14" s="22" t="s">
        <v>23</v>
      </c>
      <c r="B14" s="21" t="s">
        <v>36</v>
      </c>
      <c r="C14" s="35" t="s">
        <v>6</v>
      </c>
      <c r="D14" s="36">
        <v>1</v>
      </c>
      <c r="E14" s="36"/>
      <c r="F14" s="37">
        <f>ROUND(D14*E14,2)</f>
        <v>0</v>
      </c>
      <c r="ZY14" s="15" t="s">
        <v>14</v>
      </c>
      <c r="ZZ14" s="18" t="s">
        <v>51</v>
      </c>
    </row>
    <row r="15" spans="1:702" x14ac:dyDescent="0.25">
      <c r="A15" s="38"/>
      <c r="B15" s="39"/>
      <c r="C15" s="33"/>
      <c r="D15" s="33"/>
      <c r="E15" s="33"/>
      <c r="F15" s="40"/>
    </row>
    <row r="16" spans="1:702" x14ac:dyDescent="0.25">
      <c r="A16" s="23"/>
      <c r="B16" s="24" t="s">
        <v>31</v>
      </c>
      <c r="C16" s="33"/>
      <c r="D16" s="33"/>
      <c r="E16" s="33"/>
      <c r="F16" s="41">
        <f>SUBTOTAL(109,F12:F15)</f>
        <v>0</v>
      </c>
      <c r="G16" s="47"/>
      <c r="ZY16" s="15" t="s">
        <v>15</v>
      </c>
    </row>
    <row r="17" spans="1:701" x14ac:dyDescent="0.25">
      <c r="A17" s="42"/>
      <c r="B17" s="43"/>
      <c r="C17" s="33"/>
      <c r="D17" s="33"/>
      <c r="E17" s="33"/>
      <c r="F17" s="32"/>
    </row>
    <row r="18" spans="1:701" x14ac:dyDescent="0.25">
      <c r="A18" s="38"/>
      <c r="B18" s="39"/>
      <c r="C18" s="44"/>
      <c r="D18" s="44"/>
      <c r="E18" s="44"/>
      <c r="F18" s="40"/>
    </row>
    <row r="19" spans="1:701" x14ac:dyDescent="0.25">
      <c r="A19" s="45"/>
      <c r="B19" s="45"/>
      <c r="C19" s="45"/>
      <c r="D19" s="45"/>
      <c r="E19" s="45"/>
      <c r="F19" s="45"/>
    </row>
    <row r="20" spans="1:701" ht="30" x14ac:dyDescent="0.25">
      <c r="A20" s="55"/>
      <c r="B20" s="56" t="s">
        <v>52</v>
      </c>
      <c r="C20" s="55"/>
      <c r="D20" s="55"/>
      <c r="E20" s="55"/>
      <c r="F20" s="57">
        <f>SUBTOTAL(109,F11:F18)</f>
        <v>0</v>
      </c>
      <c r="ZY20" s="15" t="s">
        <v>17</v>
      </c>
    </row>
    <row r="21" spans="1:701" x14ac:dyDescent="0.25">
      <c r="A21" s="58">
        <f>'[1]Récap. général'!D30</f>
        <v>20</v>
      </c>
      <c r="B21" s="56" t="str">
        <f>CONCATENATE("Montant TVA (",A21,"%)")</f>
        <v>Montant TVA (20%)</v>
      </c>
      <c r="C21" s="55"/>
      <c r="D21" s="55"/>
      <c r="E21" s="55"/>
      <c r="F21" s="57">
        <f>(F20*A21)/100</f>
        <v>0</v>
      </c>
      <c r="ZY21" s="15" t="s">
        <v>18</v>
      </c>
    </row>
    <row r="22" spans="1:701" x14ac:dyDescent="0.25">
      <c r="A22" s="55"/>
      <c r="B22" s="56" t="s">
        <v>19</v>
      </c>
      <c r="C22" s="55"/>
      <c r="D22" s="55"/>
      <c r="E22" s="55"/>
      <c r="F22" s="57">
        <f>F20+F21</f>
        <v>0</v>
      </c>
      <c r="ZY22" s="15" t="s">
        <v>20</v>
      </c>
    </row>
    <row r="23" spans="1:701" x14ac:dyDescent="0.25">
      <c r="A23"/>
      <c r="B23"/>
      <c r="C23"/>
      <c r="D23"/>
      <c r="E23"/>
      <c r="F23" s="46"/>
    </row>
    <row r="24" spans="1:701" ht="15.75" x14ac:dyDescent="0.25">
      <c r="A24" s="72" t="s">
        <v>56</v>
      </c>
      <c r="B24" s="72"/>
      <c r="C24" s="72"/>
      <c r="D24" s="72"/>
      <c r="E24" s="72"/>
      <c r="F24" s="73"/>
    </row>
    <row r="25" spans="1:701" x14ac:dyDescent="0.25">
      <c r="A25" s="26"/>
      <c r="B25" s="27" t="s">
        <v>8</v>
      </c>
      <c r="C25" s="28" t="s">
        <v>5</v>
      </c>
      <c r="D25" s="28" t="s">
        <v>9</v>
      </c>
      <c r="E25" s="28" t="s">
        <v>10</v>
      </c>
      <c r="F25" s="29" t="s">
        <v>11</v>
      </c>
    </row>
    <row r="26" spans="1:701" x14ac:dyDescent="0.25">
      <c r="A26" s="26"/>
      <c r="B26" s="30"/>
      <c r="C26" s="31"/>
      <c r="D26" s="31"/>
      <c r="E26" s="31"/>
      <c r="F26" s="32"/>
    </row>
    <row r="27" spans="1:701" x14ac:dyDescent="0.25">
      <c r="A27" s="16" t="s">
        <v>16</v>
      </c>
      <c r="B27" s="17" t="s">
        <v>7</v>
      </c>
      <c r="C27" s="33"/>
      <c r="D27" s="33"/>
      <c r="E27" s="33"/>
      <c r="F27" s="34"/>
    </row>
    <row r="28" spans="1:701" x14ac:dyDescent="0.25">
      <c r="A28" s="22" t="s">
        <v>24</v>
      </c>
      <c r="B28" s="25" t="s">
        <v>38</v>
      </c>
      <c r="C28" s="33"/>
      <c r="D28" s="33"/>
      <c r="E28" s="33"/>
      <c r="F28" s="34"/>
    </row>
    <row r="29" spans="1:701" x14ac:dyDescent="0.25">
      <c r="A29" s="22" t="s">
        <v>25</v>
      </c>
      <c r="B29" s="21" t="s">
        <v>39</v>
      </c>
      <c r="C29" s="35" t="s">
        <v>4</v>
      </c>
      <c r="D29" s="36">
        <v>1.2</v>
      </c>
      <c r="E29" s="36"/>
      <c r="F29" s="37">
        <f t="shared" ref="F29:F35" si="0">ROUND(D29*E29,2)</f>
        <v>0</v>
      </c>
    </row>
    <row r="30" spans="1:701" x14ac:dyDescent="0.25">
      <c r="A30" s="22" t="s">
        <v>26</v>
      </c>
      <c r="B30" s="21" t="s">
        <v>41</v>
      </c>
      <c r="C30" s="35" t="s">
        <v>4</v>
      </c>
      <c r="D30" s="36">
        <v>4.8</v>
      </c>
      <c r="E30" s="36"/>
      <c r="F30" s="37">
        <f t="shared" si="0"/>
        <v>0</v>
      </c>
    </row>
    <row r="31" spans="1:701" x14ac:dyDescent="0.25">
      <c r="A31" s="22" t="s">
        <v>27</v>
      </c>
      <c r="B31" s="21" t="s">
        <v>43</v>
      </c>
      <c r="C31" s="35" t="s">
        <v>4</v>
      </c>
      <c r="D31" s="36">
        <v>16.8</v>
      </c>
      <c r="E31" s="36"/>
      <c r="F31" s="37">
        <f t="shared" si="0"/>
        <v>0</v>
      </c>
    </row>
    <row r="32" spans="1:701" x14ac:dyDescent="0.25">
      <c r="A32" s="22" t="s">
        <v>28</v>
      </c>
      <c r="B32" s="21" t="s">
        <v>45</v>
      </c>
      <c r="C32" s="35" t="s">
        <v>4</v>
      </c>
      <c r="D32" s="36">
        <v>3</v>
      </c>
      <c r="E32" s="36"/>
      <c r="F32" s="37">
        <f t="shared" si="0"/>
        <v>0</v>
      </c>
    </row>
    <row r="33" spans="1:6" x14ac:dyDescent="0.25">
      <c r="A33" s="22" t="s">
        <v>29</v>
      </c>
      <c r="B33" s="21" t="s">
        <v>47</v>
      </c>
      <c r="C33" s="35" t="s">
        <v>4</v>
      </c>
      <c r="D33" s="36">
        <v>2.5</v>
      </c>
      <c r="E33" s="36"/>
      <c r="F33" s="37">
        <f t="shared" si="0"/>
        <v>0</v>
      </c>
    </row>
    <row r="34" spans="1:6" x14ac:dyDescent="0.25">
      <c r="A34" s="22" t="s">
        <v>30</v>
      </c>
      <c r="B34" s="21" t="s">
        <v>49</v>
      </c>
      <c r="C34" s="35" t="s">
        <v>4</v>
      </c>
      <c r="D34" s="36">
        <v>2.75</v>
      </c>
      <c r="E34" s="36"/>
      <c r="F34" s="37">
        <f t="shared" si="0"/>
        <v>0</v>
      </c>
    </row>
    <row r="35" spans="1:6" x14ac:dyDescent="0.25">
      <c r="A35" s="22" t="s">
        <v>32</v>
      </c>
      <c r="B35" s="21" t="s">
        <v>54</v>
      </c>
      <c r="C35" s="35" t="s">
        <v>5</v>
      </c>
      <c r="D35" s="36">
        <v>3</v>
      </c>
      <c r="E35" s="36"/>
      <c r="F35" s="37">
        <f t="shared" si="0"/>
        <v>0</v>
      </c>
    </row>
    <row r="36" spans="1:6" x14ac:dyDescent="0.25">
      <c r="A36" s="38"/>
      <c r="B36" s="39"/>
      <c r="C36" s="33"/>
      <c r="D36" s="33"/>
      <c r="E36" s="33"/>
      <c r="F36" s="40"/>
    </row>
    <row r="37" spans="1:6" x14ac:dyDescent="0.25">
      <c r="A37" s="23"/>
      <c r="B37" s="24" t="s">
        <v>31</v>
      </c>
      <c r="C37" s="33"/>
      <c r="D37" s="33"/>
      <c r="E37" s="33"/>
      <c r="F37" s="41">
        <f>SUBTOTAL(109,F28:F36)</f>
        <v>0</v>
      </c>
    </row>
    <row r="38" spans="1:6" x14ac:dyDescent="0.25">
      <c r="A38" s="42"/>
      <c r="B38" s="43"/>
      <c r="C38" s="33"/>
      <c r="D38" s="33"/>
      <c r="E38" s="33"/>
      <c r="F38" s="32"/>
    </row>
    <row r="39" spans="1:6" x14ac:dyDescent="0.25">
      <c r="A39" s="45"/>
      <c r="B39" s="45"/>
      <c r="C39" s="45"/>
      <c r="D39" s="45"/>
      <c r="E39" s="45"/>
      <c r="F39" s="45"/>
    </row>
    <row r="40" spans="1:6" ht="30" x14ac:dyDescent="0.25">
      <c r="A40" s="55"/>
      <c r="B40" s="56" t="s">
        <v>55</v>
      </c>
      <c r="C40" s="55"/>
      <c r="D40" s="55"/>
      <c r="E40" s="55"/>
      <c r="F40" s="57">
        <f>SUBTOTAL(109,F27:F38)</f>
        <v>0</v>
      </c>
    </row>
    <row r="41" spans="1:6" x14ac:dyDescent="0.25">
      <c r="A41" s="58">
        <f>'[1]Récap. général'!D45</f>
        <v>0</v>
      </c>
      <c r="B41" s="56" t="str">
        <f>CONCATENATE("Montant TVA (",A21,"%)")</f>
        <v>Montant TVA (20%)</v>
      </c>
      <c r="C41" s="55"/>
      <c r="D41" s="55"/>
      <c r="E41" s="55"/>
      <c r="F41" s="57">
        <f>(F40*A21)/100</f>
        <v>0</v>
      </c>
    </row>
    <row r="42" spans="1:6" x14ac:dyDescent="0.25">
      <c r="A42" s="55"/>
      <c r="B42" s="56" t="s">
        <v>19</v>
      </c>
      <c r="C42" s="55"/>
      <c r="D42" s="55"/>
      <c r="E42" s="55"/>
      <c r="F42" s="57">
        <f>F40+F41</f>
        <v>0</v>
      </c>
    </row>
    <row r="43" spans="1:6" x14ac:dyDescent="0.25">
      <c r="A43" s="48"/>
      <c r="B43" s="48"/>
      <c r="C43" s="48"/>
      <c r="D43" s="48"/>
      <c r="E43" s="48"/>
      <c r="F43" s="48"/>
    </row>
    <row r="44" spans="1:6" x14ac:dyDescent="0.25">
      <c r="A44" s="49"/>
      <c r="B44" s="49"/>
      <c r="C44" s="49"/>
      <c r="D44" s="49"/>
      <c r="E44" s="49"/>
      <c r="F44" s="49"/>
    </row>
    <row r="45" spans="1:6" ht="30" x14ac:dyDescent="0.25">
      <c r="A45" s="55"/>
      <c r="B45" s="56" t="s">
        <v>57</v>
      </c>
      <c r="C45" s="55"/>
      <c r="D45" s="55"/>
      <c r="E45" s="55"/>
      <c r="F45" s="57">
        <f>F20+F40</f>
        <v>0</v>
      </c>
    </row>
    <row r="46" spans="1:6" x14ac:dyDescent="0.25">
      <c r="A46" s="58">
        <f>'[1]Récap. général'!D50</f>
        <v>0</v>
      </c>
      <c r="B46" s="56" t="str">
        <f>CONCATENATE("Montant TVA (",A21,"%)")</f>
        <v>Montant TVA (20%)</v>
      </c>
      <c r="C46" s="55"/>
      <c r="D46" s="55"/>
      <c r="E46" s="55"/>
      <c r="F46" s="57">
        <f>(F45*A21)/100</f>
        <v>0</v>
      </c>
    </row>
    <row r="47" spans="1:6" x14ac:dyDescent="0.25">
      <c r="A47" s="55"/>
      <c r="B47" s="56" t="s">
        <v>19</v>
      </c>
      <c r="C47" s="55"/>
      <c r="D47" s="55"/>
      <c r="E47" s="55"/>
      <c r="F47" s="57">
        <f>F45+F46</f>
        <v>0</v>
      </c>
    </row>
  </sheetData>
  <mergeCells count="6">
    <mergeCell ref="A24:F24"/>
    <mergeCell ref="A1:F1"/>
    <mergeCell ref="A2:F2"/>
    <mergeCell ref="A3:F3"/>
    <mergeCell ref="A7:F7"/>
    <mergeCell ref="C8:F8"/>
  </mergeCells>
  <printOptions horizontalCentered="1"/>
  <pageMargins left="0.25" right="0.25" top="0.75" bottom="0.75" header="0.3" footer="0.3"/>
  <pageSetup paperSize="9" fitToHeight="0" orientation="portrait" r:id="rId1"/>
  <rowBreaks count="1" manualBreakCount="1">
    <brk id="2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N°14 EQUIPEMENTS LABORATOI</vt:lpstr>
      <vt:lpstr>'Lot N°14 EQUIPEMENTS LABORATOI'!Impression_des_titres</vt:lpstr>
      <vt:lpstr>'Lot N°14 EQUIPEMENTS LABORATOI'!Zone_d_impression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2025-05-05T16:35:45Z</dcterms:modified>
</cp:coreProperties>
</file>