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S\SEGMENTS\3_ESPACES VERTS\GSC RVC\DAF_2024_001422_EV RVC\1_Passation\0_Besoin\2_Rédaction DCE\DAF_2024_001442 DCE en relecture\"/>
    </mc:Choice>
  </mc:AlternateContent>
  <bookViews>
    <workbookView xWindow="0" yWindow="165" windowWidth="18915" windowHeight="6255"/>
  </bookViews>
  <sheets>
    <sheet name="DPGF Lot 4" sheetId="1" r:id="rId1"/>
    <sheet name="BPU Lot 4" sheetId="2" r:id="rId2"/>
    <sheet name="DQE Lot 4" sheetId="3" r:id="rId3"/>
  </sheets>
  <externalReferences>
    <externalReference r:id="rId4"/>
  </externalReferences>
  <definedNames>
    <definedName name="_xlnm.Print_Area" localSheetId="0">'DPGF Lot 4'!$A$1:$F$44</definedName>
  </definedNames>
  <calcPr calcId="162913"/>
</workbook>
</file>

<file path=xl/calcChain.xml><?xml version="1.0" encoding="utf-8"?>
<calcChain xmlns="http://schemas.openxmlformats.org/spreadsheetml/2006/main">
  <c r="G36" i="1" l="1"/>
  <c r="E20" i="3"/>
  <c r="D9" i="3"/>
  <c r="D10" i="3"/>
  <c r="D11" i="3"/>
  <c r="D12" i="3"/>
  <c r="D13" i="3"/>
  <c r="D14" i="3"/>
  <c r="D15" i="3"/>
  <c r="D16" i="3"/>
  <c r="D17" i="3"/>
  <c r="D18" i="3"/>
  <c r="D19" i="3"/>
  <c r="D8" i="3"/>
  <c r="E24" i="3"/>
  <c r="D25" i="3"/>
  <c r="D26" i="3"/>
  <c r="D27" i="3"/>
  <c r="D28" i="3"/>
  <c r="D29" i="3"/>
  <c r="D30" i="3"/>
  <c r="D35" i="3" s="1"/>
  <c r="D31" i="3"/>
  <c r="D32" i="3"/>
  <c r="D33" i="3"/>
  <c r="D24" i="3"/>
  <c r="D34" i="3"/>
  <c r="E34" i="3" s="1"/>
  <c r="E35" i="3" l="1"/>
  <c r="E39" i="3"/>
  <c r="E32" i="3"/>
  <c r="E33" i="3"/>
  <c r="E15" i="3"/>
  <c r="E16" i="3"/>
  <c r="E17" i="3"/>
  <c r="E18" i="3"/>
  <c r="E19" i="3"/>
  <c r="E31" i="3"/>
  <c r="E30" i="3"/>
  <c r="E29" i="3"/>
  <c r="E28" i="3"/>
  <c r="E27" i="3"/>
  <c r="E26" i="3"/>
  <c r="E25" i="3"/>
  <c r="E14" i="3"/>
  <c r="E13" i="3"/>
  <c r="E12" i="3"/>
  <c r="E11" i="3"/>
  <c r="E10" i="3"/>
  <c r="E9" i="3"/>
  <c r="E8" i="3"/>
  <c r="G38" i="1"/>
  <c r="G34" i="1"/>
  <c r="G26" i="1"/>
  <c r="G25" i="1"/>
  <c r="G24" i="1"/>
  <c r="G23" i="1"/>
  <c r="A3" i="3"/>
  <c r="G20" i="1"/>
  <c r="G19" i="1"/>
  <c r="G18" i="1"/>
  <c r="G17" i="1"/>
  <c r="G14" i="1"/>
  <c r="G13" i="1"/>
  <c r="G12" i="1"/>
  <c r="G9" i="1"/>
  <c r="G10" i="1"/>
  <c r="G8" i="1"/>
  <c r="A3" i="2"/>
  <c r="A15" i="1"/>
  <c r="A21" i="1"/>
  <c r="A27" i="1"/>
  <c r="A34" i="1"/>
  <c r="G21" i="1"/>
  <c r="G27" i="1"/>
  <c r="G15" i="1"/>
  <c r="E36" i="3" l="1"/>
  <c r="E38" i="3" l="1"/>
  <c r="E40" i="3" s="1"/>
</calcChain>
</file>

<file path=xl/sharedStrings.xml><?xml version="1.0" encoding="utf-8"?>
<sst xmlns="http://schemas.openxmlformats.org/spreadsheetml/2006/main" count="184" uniqueCount="97">
  <si>
    <t>TABLEAU DE DECOMPOSITION DU PRIX FORFAITAIRE</t>
  </si>
  <si>
    <t xml:space="preserve">Nature de la prestation </t>
  </si>
  <si>
    <t>Coût au m², 
au mètre linéaire 
HT</t>
  </si>
  <si>
    <t>Coût forfaitaire
annuel HT</t>
  </si>
  <si>
    <t>Taux TVA</t>
  </si>
  <si>
    <t>Coût total 
HT
(1 prestation)</t>
  </si>
  <si>
    <t>ANNEXE 1A À L'ACTE D'ENGAGEMENT</t>
  </si>
  <si>
    <t>Nettoyage des grilles de caniveau et avaloirs d’eau pluviale</t>
  </si>
  <si>
    <t>TOTAL prestations forfaitaires HT</t>
  </si>
  <si>
    <t>TOTAL prestations forfaitaires TTC</t>
  </si>
  <si>
    <t>Broyage</t>
  </si>
  <si>
    <t xml:space="preserve">BORDEREAU DE PRIX UNITAIRES </t>
  </si>
  <si>
    <t>Unité de base pour l'établissement du prix</t>
  </si>
  <si>
    <t>Lieux possibles d'exécution</t>
  </si>
  <si>
    <t>Prix HT
de l'unité de base</t>
  </si>
  <si>
    <t>Fauchage, débroussaillage et broyage</t>
  </si>
  <si>
    <t>tous quartiers</t>
  </si>
  <si>
    <t>Tonte de gazon - zone de représentation</t>
  </si>
  <si>
    <t>Tonte de gazon - zone d'activité</t>
  </si>
  <si>
    <t>Désherbage (sans produit phytosanitaire)</t>
  </si>
  <si>
    <t>Démoussage  (sans produit phytosanitaire)</t>
  </si>
  <si>
    <t>Désherbage-démoussage (avec produit phytosanitaire)</t>
  </si>
  <si>
    <t>Entretien et taille des arbustes, rosiers et massifs floraux</t>
  </si>
  <si>
    <t>m²</t>
  </si>
  <si>
    <t>Taille des haies</t>
  </si>
  <si>
    <t>ml</t>
  </si>
  <si>
    <t>Entretien des stades</t>
  </si>
  <si>
    <t>1 terrain</t>
  </si>
  <si>
    <t>Engazonnement</t>
  </si>
  <si>
    <t>Plantation d'arbres ou d'arbustes</t>
  </si>
  <si>
    <t>1 unité</t>
  </si>
  <si>
    <t>Évacuation des déchets et détritus</t>
  </si>
  <si>
    <t>1 prestation</t>
  </si>
  <si>
    <t>Taux de la TVA :</t>
  </si>
  <si>
    <t>zone à compléter par l'entreprise</t>
  </si>
  <si>
    <t>Prestations d'entretien courant des espaces vert</t>
  </si>
  <si>
    <t>Lieux d'exécution</t>
  </si>
  <si>
    <t>Prestations d'élagage et d'abattage des arbres</t>
  </si>
  <si>
    <t>Prix HT                 de l'unité de base</t>
  </si>
  <si>
    <t>Élagage des arbres inférieurs à 4 m</t>
  </si>
  <si>
    <r>
      <t xml:space="preserve">Prix par arbre
(Quantité </t>
    </r>
    <r>
      <rPr>
        <u/>
        <sz val="11.5"/>
        <rFont val="Times New Roman"/>
        <family val="1"/>
      </rPr>
      <t>&lt;</t>
    </r>
    <r>
      <rPr>
        <sz val="11.5"/>
        <rFont val="Times New Roman"/>
        <family val="1"/>
      </rPr>
      <t xml:space="preserve"> 5 arbres)</t>
    </r>
  </si>
  <si>
    <t>Prix par arbre
(Quantité &gt; 5 arbres)</t>
  </si>
  <si>
    <t>Élagage des arbres supérieurs à 4 m</t>
  </si>
  <si>
    <t>Abattage des arbres inférieurs à 4 m</t>
  </si>
  <si>
    <t>Abattage des arbres supérieurs à 4 m</t>
  </si>
  <si>
    <t>Déssouchage ou rognage des souches</t>
  </si>
  <si>
    <r>
      <t xml:space="preserve">Prix par souche
(Quantité </t>
    </r>
    <r>
      <rPr>
        <u/>
        <sz val="11.5"/>
        <rFont val="Times New Roman"/>
        <family val="1"/>
      </rPr>
      <t>&lt;</t>
    </r>
    <r>
      <rPr>
        <sz val="11.5"/>
        <rFont val="Times New Roman"/>
        <family val="1"/>
      </rPr>
      <t xml:space="preserve"> 5 souches)</t>
    </r>
  </si>
  <si>
    <t>Prix par souche
(Quantité &gt; 5 souches)</t>
  </si>
  <si>
    <t>Les sites hertziens Kerbogne CAUREL ET PLEVIN</t>
  </si>
  <si>
    <t>PLEVIN</t>
  </si>
  <si>
    <t>Désherbage et démoussage</t>
  </si>
  <si>
    <t>CAUREL</t>
  </si>
  <si>
    <t>relevé indicatif des métrés</t>
  </si>
  <si>
    <t>unité</t>
  </si>
  <si>
    <t>Périodicité par an</t>
  </si>
  <si>
    <t>Sémaphore de ST CAST-LE-GUILDO</t>
  </si>
  <si>
    <t>Tonte de gazon</t>
  </si>
  <si>
    <t>Désherbage et démoussage (zone gravillonnée + bitumée)</t>
  </si>
  <si>
    <t>Taille des massifs floraux</t>
  </si>
  <si>
    <t>1 ml + 1 regard</t>
  </si>
  <si>
    <t>LOT 4 Entretien courant des espaces verts et élagage /abattage des sites : Plevin, Caurel, St Brieuc, St Quay-portrieux ,  St Cast le guildo</t>
  </si>
  <si>
    <t>Le coefficient de majoration sera exprimé en un coefficient multiplicateur, la valeur maximale est fixée ci-dessous par l'administration</t>
  </si>
  <si>
    <r>
      <t xml:space="preserve">Coefficient de majoration pour prestations urgentes
</t>
    </r>
    <r>
      <rPr>
        <sz val="10"/>
        <color indexed="8"/>
        <rFont val="Arial"/>
        <family val="2"/>
      </rPr>
      <t>Ce coefficient s'applique aux prix du bordereau de prix unitaire</t>
    </r>
  </si>
  <si>
    <t>Valeur maximale du coefficient : 1,5</t>
  </si>
  <si>
    <t>Passage de rotofil zone herbeuse</t>
  </si>
  <si>
    <t>Désherbage et démoussage (zone gravillonnée + pavée + voirie + clôture)</t>
  </si>
  <si>
    <t>Taille des haies et des massifs floraux</t>
  </si>
  <si>
    <t>Nettoyage des grilles d’évacuation d’eau pluviale</t>
  </si>
  <si>
    <t>Sémaphore de ST QUAY</t>
  </si>
  <si>
    <t>ensemble du site</t>
  </si>
  <si>
    <t>852 m²+350 ml</t>
  </si>
  <si>
    <t>20 ml +380 m²</t>
  </si>
  <si>
    <t>m² et ml</t>
  </si>
  <si>
    <t>La caserne Charner à ST BRIEUC</t>
  </si>
  <si>
    <t>Tonte de gazon zones de représentation + spéciales</t>
  </si>
  <si>
    <t>Débroussaillage (poudrière + mur intérieur)</t>
  </si>
  <si>
    <t>Désherbage et démoussage (zone sablée + gravillonée + tour de batiments + dallage</t>
  </si>
  <si>
    <t>Taille des massifs</t>
  </si>
  <si>
    <t>Nettoyage de grilles de caniveaux et avaloirs d'eau pluviale</t>
  </si>
  <si>
    <t>52 m² + 105 ml</t>
  </si>
  <si>
    <t>208 m2 + 150 ml</t>
  </si>
  <si>
    <t>40 ml + 3 regards</t>
  </si>
  <si>
    <t>ensemble</t>
  </si>
  <si>
    <t>Prestations d'entretien courant des espaces verts</t>
  </si>
  <si>
    <t>DEVIS QUANTITATIF ESTIMATIF</t>
  </si>
  <si>
    <t>Prix x quantité</t>
  </si>
  <si>
    <t>Quantité</t>
  </si>
  <si>
    <t xml:space="preserve">Taux de la TVA </t>
  </si>
  <si>
    <t>TOTAL TTC</t>
  </si>
  <si>
    <t>sous-total HT</t>
  </si>
  <si>
    <t>TOTAL DQE HT</t>
  </si>
  <si>
    <t>ANNEXE 5 au règlement de consultation</t>
  </si>
  <si>
    <t>ANNEXE 1B À L'ACTE D'ENGAGEMENT</t>
  </si>
  <si>
    <t>Tous quartiers</t>
  </si>
  <si>
    <t>Abattage d'arbre supérieur à 4 mètres - prestations urgentes sous 48 heures</t>
  </si>
  <si>
    <t>Abattage d'arbre inférieur à 4 mètres - prestations urgentes sous 48 heures</t>
  </si>
  <si>
    <r>
      <t xml:space="preserve">Prestations à réaliser sous un délai inférieur à 48 heures  
</t>
    </r>
    <r>
      <rPr>
        <i/>
        <sz val="11"/>
        <color indexed="8"/>
        <rFont val="Calibri"/>
        <family val="2"/>
      </rPr>
      <t>(2 chiffres maximum avec la virgule)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</si>
</sst>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\ &quot;€&quot;"/>
    <numFmt numFmtId="166" formatCode="#,##0.0000\ &quot;€&quot;"/>
    <numFmt numFmtId="167" formatCode="_-* #,##0\ _€_-;\-* #,##0\ _€_-;_-* &quot;-&quot;??\ _€_-;_-@_-"/>
  </numFmts>
  <fonts count="22" x14ac:knownFonts="1">
    <font>
      <sz val="10"/>
      <name val="Arial"/>
    </font>
    <font>
      <b/>
      <sz val="11.5"/>
      <name val="Times New Roman"/>
      <family val="1"/>
    </font>
    <font>
      <sz val="11.5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b/>
      <sz val="10"/>
      <name val="Arial"/>
      <family val="2"/>
    </font>
    <font>
      <u/>
      <sz val="11.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i/>
      <sz val="11"/>
      <color indexed="8"/>
      <name val="Calibri"/>
      <family val="2"/>
    </font>
    <font>
      <sz val="12"/>
      <name val="Arial"/>
      <family val="2"/>
    </font>
    <font>
      <b/>
      <u/>
      <sz val="12"/>
      <name val="Times New Roman"/>
      <family val="1"/>
    </font>
    <font>
      <b/>
      <sz val="12"/>
      <name val="Arial"/>
      <family val="2"/>
    </font>
    <font>
      <b/>
      <i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.5"/>
      <color rgb="FF000000"/>
      <name val="Times New Roman"/>
      <family val="1"/>
    </font>
    <font>
      <sz val="11.5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6" fillId="0" borderId="0" applyFont="0" applyFill="0" applyBorder="0" applyAlignment="0" applyProtection="0"/>
    <xf numFmtId="0" fontId="3" fillId="0" borderId="0"/>
  </cellStyleXfs>
  <cellXfs count="14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8" fillId="0" borderId="0" xfId="0" applyFont="1" applyFill="1" applyAlignment="1"/>
    <xf numFmtId="0" fontId="9" fillId="0" borderId="0" xfId="0" applyFont="1" applyAlignment="1">
      <alignment horizontal="left"/>
    </xf>
    <xf numFmtId="166" fontId="9" fillId="0" borderId="0" xfId="0" applyNumberFormat="1" applyFont="1"/>
    <xf numFmtId="165" fontId="9" fillId="0" borderId="0" xfId="0" applyNumberFormat="1" applyFont="1"/>
    <xf numFmtId="0" fontId="12" fillId="3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7" fontId="9" fillId="0" borderId="5" xfId="1" applyNumberFormat="1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66" fontId="9" fillId="3" borderId="5" xfId="2" applyNumberFormat="1" applyFont="1" applyFill="1" applyBorder="1" applyAlignment="1">
      <alignment horizontal="center" vertical="center"/>
    </xf>
    <xf numFmtId="165" fontId="9" fillId="3" borderId="5" xfId="2" applyNumberFormat="1" applyFont="1" applyFill="1" applyBorder="1" applyAlignment="1">
      <alignment horizontal="center" vertical="center"/>
    </xf>
    <xf numFmtId="0" fontId="9" fillId="3" borderId="11" xfId="2" applyNumberFormat="1" applyFont="1" applyFill="1" applyBorder="1" applyAlignment="1">
      <alignment horizontal="right" vertical="center"/>
    </xf>
    <xf numFmtId="2" fontId="8" fillId="0" borderId="5" xfId="0" applyNumberFormat="1" applyFont="1" applyFill="1" applyBorder="1" applyAlignment="1">
      <alignment horizontal="right" vertical="center" wrapText="1"/>
    </xf>
    <xf numFmtId="166" fontId="9" fillId="3" borderId="11" xfId="2" applyNumberFormat="1" applyFont="1" applyFill="1" applyBorder="1" applyAlignment="1">
      <alignment horizontal="center" vertical="center"/>
    </xf>
    <xf numFmtId="165" fontId="9" fillId="3" borderId="12" xfId="2" applyNumberFormat="1" applyFont="1" applyFill="1" applyBorder="1" applyAlignment="1">
      <alignment horizontal="center" vertical="center"/>
    </xf>
    <xf numFmtId="166" fontId="9" fillId="0" borderId="13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12" fillId="0" borderId="0" xfId="0" applyFont="1" applyAlignment="1"/>
    <xf numFmtId="0" fontId="9" fillId="0" borderId="5" xfId="2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right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166" fontId="9" fillId="3" borderId="5" xfId="0" applyNumberFormat="1" applyFont="1" applyFill="1" applyBorder="1" applyAlignment="1">
      <alignment horizontal="center" vertical="center" wrapText="1"/>
    </xf>
    <xf numFmtId="165" fontId="9" fillId="3" borderId="5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15" fillId="0" borderId="15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/>
    <xf numFmtId="0" fontId="8" fillId="0" borderId="0" xfId="0" applyFont="1" applyAlignment="1">
      <alignment vertical="center"/>
    </xf>
    <xf numFmtId="0" fontId="9" fillId="0" borderId="0" xfId="0" applyFont="1"/>
    <xf numFmtId="2" fontId="9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0" xfId="0" applyFont="1" applyAlignme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2" fontId="12" fillId="0" borderId="0" xfId="0" applyNumberFormat="1" applyFont="1" applyAlignment="1">
      <alignment horizontal="right" vertical="center"/>
    </xf>
    <xf numFmtId="0" fontId="9" fillId="0" borderId="1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167" fontId="9" fillId="0" borderId="5" xfId="1" applyNumberFormat="1" applyFont="1" applyFill="1" applyBorder="1" applyAlignment="1"/>
    <xf numFmtId="167" fontId="9" fillId="0" borderId="5" xfId="1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/>
    </xf>
    <xf numFmtId="2" fontId="9" fillId="3" borderId="16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66" fontId="8" fillId="0" borderId="16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5" borderId="5" xfId="0" applyNumberFormat="1" applyFont="1" applyFill="1" applyBorder="1" applyAlignment="1">
      <alignment horizontal="center" vertical="center"/>
    </xf>
    <xf numFmtId="0" fontId="8" fillId="5" borderId="5" xfId="0" applyNumberFormat="1" applyFont="1" applyFill="1" applyBorder="1" applyAlignment="1">
      <alignment horizontal="center" vertical="center" wrapText="1"/>
    </xf>
    <xf numFmtId="166" fontId="8" fillId="5" borderId="5" xfId="0" applyNumberFormat="1" applyFont="1" applyFill="1" applyBorder="1" applyAlignment="1">
      <alignment horizontal="center" vertical="center" wrapText="1"/>
    </xf>
    <xf numFmtId="165" fontId="8" fillId="5" borderId="5" xfId="0" applyNumberFormat="1" applyFont="1" applyFill="1" applyBorder="1" applyAlignment="1">
      <alignment horizontal="center" vertical="center" wrapText="1"/>
    </xf>
    <xf numFmtId="2" fontId="8" fillId="5" borderId="5" xfId="0" applyNumberFormat="1" applyFont="1" applyFill="1" applyBorder="1" applyAlignment="1">
      <alignment horizontal="center" vertical="center" wrapText="1"/>
    </xf>
    <xf numFmtId="2" fontId="8" fillId="5" borderId="1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2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1" fillId="2" borderId="5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0" xfId="0" applyFont="1" applyFill="1" applyBorder="1" applyAlignment="1">
      <alignment horizontal="center" vertical="center"/>
    </xf>
    <xf numFmtId="0" fontId="0" fillId="0" borderId="16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17" xfId="0" applyBorder="1"/>
    <xf numFmtId="0" fontId="2" fillId="0" borderId="12" xfId="0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0" fillId="0" borderId="12" xfId="0" applyFill="1" applyBorder="1"/>
    <xf numFmtId="0" fontId="2" fillId="0" borderId="5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0" xfId="0" applyNumberFormat="1" applyFont="1" applyFill="1" applyBorder="1" applyAlignment="1">
      <alignment horizontal="center" vertical="center" wrapText="1"/>
    </xf>
    <xf numFmtId="0" fontId="9" fillId="5" borderId="18" xfId="0" applyNumberFormat="1" applyFont="1" applyFill="1" applyBorder="1" applyAlignment="1">
      <alignment horizontal="center" vertical="center" wrapText="1"/>
    </xf>
    <xf numFmtId="0" fontId="9" fillId="5" borderId="11" xfId="0" applyNumberFormat="1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12" xfId="0" applyFont="1" applyFill="1" applyBorder="1" applyAlignment="1">
      <alignment horizontal="right" vertical="center"/>
    </xf>
    <xf numFmtId="0" fontId="12" fillId="5" borderId="10" xfId="0" applyFont="1" applyFill="1" applyBorder="1" applyAlignment="1">
      <alignment horizontal="center"/>
    </xf>
    <xf numFmtId="0" fontId="12" fillId="5" borderId="18" xfId="0" applyFont="1" applyFill="1" applyBorder="1" applyAlignment="1">
      <alignment horizontal="center"/>
    </xf>
    <xf numFmtId="0" fontId="12" fillId="5" borderId="1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right" vertical="center"/>
    </xf>
    <xf numFmtId="0" fontId="15" fillId="0" borderId="12" xfId="0" applyFont="1" applyFill="1" applyBorder="1" applyAlignment="1">
      <alignment horizontal="righ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7" borderId="24" xfId="0" applyFont="1" applyFill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7" borderId="28" xfId="0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P/BFS/SEGMENTS/3_ESPACES%20VERTS/GSC%20RVC/DAF_2024_001422_EV%20RVC/1_Passation/0_Besoin/2_R&#233;daction%20DCE/DAF_2024_001422%20AE_Lot3_Annexe%20X%20-%20prestations%20forfaitai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 Lot 3"/>
      <sheetName val="BPU Lot 3"/>
    </sheetNames>
    <sheetDataSet>
      <sheetData sheetId="0">
        <row r="40">
          <cell r="A40" t="str">
            <v xml:space="preserve">SOUS-TOTAL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Normal="100" workbookViewId="0">
      <selection activeCell="H31" sqref="H31"/>
    </sheetView>
  </sheetViews>
  <sheetFormatPr baseColWidth="10" defaultRowHeight="15" x14ac:dyDescent="0.2"/>
  <cols>
    <col min="1" max="1" width="53.42578125" style="46" customWidth="1"/>
    <col min="2" max="2" width="11.5703125" style="71" customWidth="1"/>
    <col min="3" max="3" width="15.42578125" style="72" customWidth="1"/>
    <col min="4" max="4" width="18.85546875" style="59" customWidth="1"/>
    <col min="5" max="5" width="18.7109375" style="32" customWidth="1"/>
    <col min="6" max="6" width="11" style="73" customWidth="1"/>
    <col min="7" max="7" width="15.85546875" style="32" customWidth="1"/>
    <col min="8" max="8" width="38.42578125" style="32" customWidth="1"/>
    <col min="9" max="9" width="20.140625" style="32" customWidth="1"/>
    <col min="10" max="16384" width="11.42578125" style="32"/>
  </cols>
  <sheetData>
    <row r="1" spans="1:8" ht="15.75" x14ac:dyDescent="0.25">
      <c r="A1" s="27" t="s">
        <v>6</v>
      </c>
      <c r="B1" s="28"/>
      <c r="C1" s="29"/>
      <c r="D1" s="30"/>
      <c r="E1" s="112"/>
      <c r="F1" s="112"/>
      <c r="G1" s="31"/>
      <c r="H1" s="32" t="s">
        <v>34</v>
      </c>
    </row>
    <row r="2" spans="1:8" ht="20.25" customHeight="1" x14ac:dyDescent="0.2">
      <c r="A2" s="114" t="s">
        <v>60</v>
      </c>
      <c r="B2" s="114"/>
      <c r="C2" s="114"/>
      <c r="D2" s="114"/>
      <c r="E2" s="114"/>
      <c r="F2" s="114"/>
      <c r="G2" s="114"/>
    </row>
    <row r="3" spans="1:8" ht="16.5" customHeight="1" x14ac:dyDescent="0.25">
      <c r="A3" s="113" t="s">
        <v>0</v>
      </c>
      <c r="B3" s="113"/>
      <c r="C3" s="113"/>
      <c r="D3" s="113"/>
      <c r="E3" s="113"/>
      <c r="F3" s="113"/>
    </row>
    <row r="4" spans="1:8" ht="16.5" customHeight="1" x14ac:dyDescent="0.25">
      <c r="A4" s="33"/>
      <c r="B4" s="33"/>
      <c r="C4" s="33"/>
      <c r="D4" s="33"/>
      <c r="E4" s="33"/>
      <c r="F4" s="33"/>
    </row>
    <row r="5" spans="1:8" s="34" customFormat="1" ht="47.25" x14ac:dyDescent="0.25">
      <c r="A5" s="83" t="s">
        <v>1</v>
      </c>
      <c r="B5" s="84" t="s">
        <v>52</v>
      </c>
      <c r="C5" s="84" t="s">
        <v>53</v>
      </c>
      <c r="D5" s="85" t="s">
        <v>2</v>
      </c>
      <c r="E5" s="86" t="s">
        <v>5</v>
      </c>
      <c r="F5" s="84" t="s">
        <v>54</v>
      </c>
      <c r="G5" s="87" t="s">
        <v>3</v>
      </c>
    </row>
    <row r="6" spans="1:8" ht="15.75" x14ac:dyDescent="0.2">
      <c r="A6" s="118" t="s">
        <v>48</v>
      </c>
      <c r="B6" s="119"/>
      <c r="C6" s="119"/>
      <c r="D6" s="119"/>
      <c r="E6" s="119"/>
      <c r="F6" s="119"/>
      <c r="G6" s="120"/>
    </row>
    <row r="7" spans="1:8" ht="15.75" x14ac:dyDescent="0.2">
      <c r="A7" s="118" t="s">
        <v>49</v>
      </c>
      <c r="B7" s="119"/>
      <c r="C7" s="119"/>
      <c r="D7" s="119"/>
      <c r="E7" s="119"/>
      <c r="F7" s="119"/>
      <c r="G7" s="120"/>
    </row>
    <row r="8" spans="1:8" ht="15.75" x14ac:dyDescent="0.2">
      <c r="A8" s="24" t="s">
        <v>50</v>
      </c>
      <c r="B8" s="35">
        <v>235</v>
      </c>
      <c r="C8" s="36" t="s">
        <v>25</v>
      </c>
      <c r="D8" s="37"/>
      <c r="E8" s="38"/>
      <c r="F8" s="25">
        <v>4</v>
      </c>
      <c r="G8" s="39">
        <f>E8*F8</f>
        <v>0</v>
      </c>
    </row>
    <row r="9" spans="1:8" ht="15.75" x14ac:dyDescent="0.2">
      <c r="A9" s="24" t="s">
        <v>10</v>
      </c>
      <c r="B9" s="35">
        <v>3325</v>
      </c>
      <c r="C9" s="36" t="s">
        <v>23</v>
      </c>
      <c r="D9" s="37"/>
      <c r="E9" s="38"/>
      <c r="F9" s="25">
        <v>4</v>
      </c>
      <c r="G9" s="39">
        <f t="shared" ref="G9:G14" si="0">E9*F9</f>
        <v>0</v>
      </c>
    </row>
    <row r="10" spans="1:8" ht="15.75" x14ac:dyDescent="0.2">
      <c r="A10" s="24" t="s">
        <v>7</v>
      </c>
      <c r="B10" s="35">
        <v>120</v>
      </c>
      <c r="C10" s="36" t="s">
        <v>25</v>
      </c>
      <c r="D10" s="37"/>
      <c r="E10" s="38"/>
      <c r="F10" s="25">
        <v>1</v>
      </c>
      <c r="G10" s="39">
        <f t="shared" si="0"/>
        <v>0</v>
      </c>
    </row>
    <row r="11" spans="1:8" x14ac:dyDescent="0.2">
      <c r="A11" s="125" t="s">
        <v>51</v>
      </c>
      <c r="B11" s="126"/>
      <c r="C11" s="126"/>
      <c r="D11" s="126"/>
      <c r="E11" s="126"/>
      <c r="F11" s="126"/>
      <c r="G11" s="127"/>
    </row>
    <row r="12" spans="1:8" ht="15.75" x14ac:dyDescent="0.2">
      <c r="A12" s="24" t="s">
        <v>50</v>
      </c>
      <c r="B12" s="35">
        <v>185</v>
      </c>
      <c r="C12" s="36" t="s">
        <v>25</v>
      </c>
      <c r="D12" s="37"/>
      <c r="E12" s="38"/>
      <c r="F12" s="25">
        <v>4</v>
      </c>
      <c r="G12" s="39">
        <f t="shared" si="0"/>
        <v>0</v>
      </c>
    </row>
    <row r="13" spans="1:8" ht="15.75" x14ac:dyDescent="0.2">
      <c r="A13" s="24" t="s">
        <v>10</v>
      </c>
      <c r="B13" s="35">
        <v>1400</v>
      </c>
      <c r="C13" s="36" t="s">
        <v>23</v>
      </c>
      <c r="D13" s="37"/>
      <c r="E13" s="38"/>
      <c r="F13" s="25">
        <v>4</v>
      </c>
      <c r="G13" s="39">
        <f t="shared" si="0"/>
        <v>0</v>
      </c>
    </row>
    <row r="14" spans="1:8" ht="15.75" x14ac:dyDescent="0.2">
      <c r="A14" s="24" t="s">
        <v>7</v>
      </c>
      <c r="B14" s="35">
        <v>110</v>
      </c>
      <c r="C14" s="36" t="s">
        <v>25</v>
      </c>
      <c r="D14" s="37"/>
      <c r="E14" s="38"/>
      <c r="F14" s="25">
        <v>1</v>
      </c>
      <c r="G14" s="39">
        <f t="shared" si="0"/>
        <v>0</v>
      </c>
    </row>
    <row r="15" spans="1:8" ht="15.75" x14ac:dyDescent="0.2">
      <c r="A15" s="123" t="str">
        <f>'[1]DPGF Lot 3'!A40</f>
        <v xml:space="preserve">SOUS-TOTAL </v>
      </c>
      <c r="B15" s="124"/>
      <c r="C15" s="123"/>
      <c r="D15" s="123"/>
      <c r="E15" s="123"/>
      <c r="F15" s="124"/>
      <c r="G15" s="40">
        <f>SUM(G8:G14)</f>
        <v>0</v>
      </c>
    </row>
    <row r="16" spans="1:8" ht="15.75" x14ac:dyDescent="0.2">
      <c r="A16" s="121" t="s">
        <v>55</v>
      </c>
      <c r="B16" s="122"/>
      <c r="C16" s="122"/>
      <c r="D16" s="116"/>
      <c r="E16" s="116"/>
      <c r="F16" s="116"/>
      <c r="G16" s="117"/>
    </row>
    <row r="17" spans="1:7" ht="15.75" x14ac:dyDescent="0.2">
      <c r="A17" s="26" t="s">
        <v>56</v>
      </c>
      <c r="B17" s="35">
        <v>3340</v>
      </c>
      <c r="C17" s="36" t="s">
        <v>23</v>
      </c>
      <c r="D17" s="41"/>
      <c r="E17" s="42"/>
      <c r="F17" s="25">
        <v>6</v>
      </c>
      <c r="G17" s="39">
        <f>E17*F17</f>
        <v>0</v>
      </c>
    </row>
    <row r="18" spans="1:7" ht="15.75" x14ac:dyDescent="0.2">
      <c r="A18" s="26" t="s">
        <v>57</v>
      </c>
      <c r="B18" s="35">
        <v>906</v>
      </c>
      <c r="C18" s="36" t="s">
        <v>23</v>
      </c>
      <c r="D18" s="41"/>
      <c r="E18" s="38"/>
      <c r="F18" s="25">
        <v>8</v>
      </c>
      <c r="G18" s="39">
        <f>E18*F18</f>
        <v>0</v>
      </c>
    </row>
    <row r="19" spans="1:7" ht="15.75" x14ac:dyDescent="0.2">
      <c r="A19" s="26" t="s">
        <v>58</v>
      </c>
      <c r="B19" s="35">
        <v>10</v>
      </c>
      <c r="C19" s="36" t="s">
        <v>23</v>
      </c>
      <c r="D19" s="41"/>
      <c r="E19" s="38"/>
      <c r="F19" s="25">
        <v>2</v>
      </c>
      <c r="G19" s="39">
        <f>E19*F19</f>
        <v>0</v>
      </c>
    </row>
    <row r="20" spans="1:7" ht="31.5" x14ac:dyDescent="0.2">
      <c r="A20" s="26" t="s">
        <v>7</v>
      </c>
      <c r="B20" s="35" t="s">
        <v>59</v>
      </c>
      <c r="C20" s="25" t="s">
        <v>59</v>
      </c>
      <c r="D20" s="43"/>
      <c r="E20" s="38"/>
      <c r="F20" s="25">
        <v>1</v>
      </c>
      <c r="G20" s="39">
        <f>E20*F20</f>
        <v>0</v>
      </c>
    </row>
    <row r="21" spans="1:7" ht="15.75" x14ac:dyDescent="0.2">
      <c r="A21" s="128" t="str">
        <f>A15</f>
        <v xml:space="preserve">SOUS-TOTAL </v>
      </c>
      <c r="B21" s="129"/>
      <c r="C21" s="129"/>
      <c r="D21" s="128"/>
      <c r="E21" s="128"/>
      <c r="F21" s="128"/>
      <c r="G21" s="40">
        <f>SUM(G17:G20)</f>
        <v>0</v>
      </c>
    </row>
    <row r="22" spans="1:7" ht="15.75" x14ac:dyDescent="0.2">
      <c r="A22" s="115" t="s">
        <v>68</v>
      </c>
      <c r="B22" s="116"/>
      <c r="C22" s="116"/>
      <c r="D22" s="116"/>
      <c r="E22" s="116"/>
      <c r="F22" s="116"/>
      <c r="G22" s="117"/>
    </row>
    <row r="23" spans="1:7" s="46" customFormat="1" ht="24" customHeight="1" x14ac:dyDescent="0.25">
      <c r="A23" s="26" t="s">
        <v>64</v>
      </c>
      <c r="B23" s="35">
        <v>3356</v>
      </c>
      <c r="C23" s="44" t="s">
        <v>23</v>
      </c>
      <c r="D23" s="37"/>
      <c r="E23" s="37"/>
      <c r="F23" s="45">
        <v>5</v>
      </c>
      <c r="G23" s="39">
        <f>E23*F23</f>
        <v>0</v>
      </c>
    </row>
    <row r="24" spans="1:7" ht="31.5" customHeight="1" x14ac:dyDescent="0.2">
      <c r="A24" s="26" t="s">
        <v>65</v>
      </c>
      <c r="B24" s="35" t="s">
        <v>70</v>
      </c>
      <c r="C24" s="25" t="s">
        <v>72</v>
      </c>
      <c r="D24" s="48"/>
      <c r="E24" s="38"/>
      <c r="F24" s="47">
        <v>4</v>
      </c>
      <c r="G24" s="39">
        <f>E24*F24</f>
        <v>0</v>
      </c>
    </row>
    <row r="25" spans="1:7" ht="30.75" customHeight="1" x14ac:dyDescent="0.2">
      <c r="A25" s="26" t="s">
        <v>66</v>
      </c>
      <c r="B25" s="35" t="s">
        <v>71</v>
      </c>
      <c r="C25" s="25" t="s">
        <v>72</v>
      </c>
      <c r="D25" s="48"/>
      <c r="E25" s="38"/>
      <c r="F25" s="47">
        <v>1</v>
      </c>
      <c r="G25" s="39">
        <f>E25*F25</f>
        <v>0</v>
      </c>
    </row>
    <row r="26" spans="1:7" ht="24" customHeight="1" x14ac:dyDescent="0.25">
      <c r="A26" s="26" t="s">
        <v>67</v>
      </c>
      <c r="B26" s="108" t="s">
        <v>69</v>
      </c>
      <c r="C26" s="109"/>
      <c r="D26" s="48"/>
      <c r="E26" s="38"/>
      <c r="F26" s="47">
        <v>1</v>
      </c>
      <c r="G26" s="39">
        <f>E26*F26</f>
        <v>0</v>
      </c>
    </row>
    <row r="27" spans="1:7" ht="15.75" x14ac:dyDescent="0.2">
      <c r="A27" s="128" t="str">
        <f>A21</f>
        <v xml:space="preserve">SOUS-TOTAL </v>
      </c>
      <c r="B27" s="128"/>
      <c r="C27" s="128"/>
      <c r="D27" s="128"/>
      <c r="E27" s="128"/>
      <c r="F27" s="128"/>
      <c r="G27" s="49">
        <f>SUM(G23:G26)</f>
        <v>0</v>
      </c>
    </row>
    <row r="28" spans="1:7" ht="15.75" x14ac:dyDescent="0.2">
      <c r="A28" s="115" t="s">
        <v>73</v>
      </c>
      <c r="B28" s="116"/>
      <c r="C28" s="116"/>
      <c r="D28" s="116"/>
      <c r="E28" s="116"/>
      <c r="F28" s="116"/>
      <c r="G28" s="117"/>
    </row>
    <row r="29" spans="1:7" s="46" customFormat="1" ht="15.75" x14ac:dyDescent="0.25">
      <c r="A29" s="75" t="s">
        <v>74</v>
      </c>
      <c r="B29" s="76">
        <v>28</v>
      </c>
      <c r="C29" s="78" t="s">
        <v>23</v>
      </c>
      <c r="D29" s="51"/>
      <c r="E29" s="52"/>
      <c r="F29" s="44">
        <v>5</v>
      </c>
      <c r="G29" s="53"/>
    </row>
    <row r="30" spans="1:7" ht="31.5" x14ac:dyDescent="0.2">
      <c r="A30" s="50" t="s">
        <v>75</v>
      </c>
      <c r="B30" s="77" t="s">
        <v>79</v>
      </c>
      <c r="C30" s="25" t="s">
        <v>72</v>
      </c>
      <c r="D30" s="48"/>
      <c r="E30" s="52"/>
      <c r="F30" s="50">
        <v>3</v>
      </c>
      <c r="G30" s="53"/>
    </row>
    <row r="31" spans="1:7" ht="31.5" x14ac:dyDescent="0.2">
      <c r="A31" s="50" t="s">
        <v>76</v>
      </c>
      <c r="B31" s="35" t="s">
        <v>80</v>
      </c>
      <c r="C31" s="25" t="s">
        <v>72</v>
      </c>
      <c r="D31" s="48"/>
      <c r="E31" s="52"/>
      <c r="F31" s="50">
        <v>4</v>
      </c>
      <c r="G31" s="53"/>
    </row>
    <row r="32" spans="1:7" ht="15.75" x14ac:dyDescent="0.25">
      <c r="A32" s="50" t="s">
        <v>77</v>
      </c>
      <c r="B32" s="35">
        <v>65</v>
      </c>
      <c r="C32" s="78" t="s">
        <v>23</v>
      </c>
      <c r="D32" s="51"/>
      <c r="E32" s="52"/>
      <c r="F32" s="50">
        <v>1</v>
      </c>
      <c r="G32" s="53"/>
    </row>
    <row r="33" spans="1:8" ht="31.5" x14ac:dyDescent="0.2">
      <c r="A33" s="50" t="s">
        <v>78</v>
      </c>
      <c r="B33" s="35" t="s">
        <v>81</v>
      </c>
      <c r="C33" s="74" t="s">
        <v>82</v>
      </c>
      <c r="D33" s="48"/>
      <c r="E33" s="52"/>
      <c r="F33" s="50">
        <v>1</v>
      </c>
      <c r="G33" s="53"/>
    </row>
    <row r="34" spans="1:8" ht="15.75" x14ac:dyDescent="0.2">
      <c r="A34" s="128" t="str">
        <f>A27</f>
        <v xml:space="preserve">SOUS-TOTAL </v>
      </c>
      <c r="B34" s="128"/>
      <c r="C34" s="128"/>
      <c r="D34" s="128"/>
      <c r="E34" s="128"/>
      <c r="F34" s="128"/>
      <c r="G34" s="49">
        <f>SUM(G29:G33)</f>
        <v>0</v>
      </c>
    </row>
    <row r="35" spans="1:8" ht="11.25" customHeight="1" x14ac:dyDescent="0.2">
      <c r="A35" s="54"/>
      <c r="B35" s="55"/>
      <c r="C35" s="55"/>
      <c r="D35" s="55"/>
      <c r="E35" s="55"/>
      <c r="F35" s="32"/>
    </row>
    <row r="36" spans="1:8" ht="24.95" customHeight="1" x14ac:dyDescent="0.2">
      <c r="A36" s="80"/>
      <c r="B36" s="56"/>
      <c r="C36" s="81"/>
      <c r="D36" s="110" t="s">
        <v>8</v>
      </c>
      <c r="E36" s="111"/>
      <c r="F36" s="111"/>
      <c r="G36" s="88">
        <f>SUM(G34,G27,G21,G15)</f>
        <v>0</v>
      </c>
    </row>
    <row r="37" spans="1:8" ht="22.5" customHeight="1" x14ac:dyDescent="0.2">
      <c r="A37" s="82"/>
      <c r="B37" s="56"/>
      <c r="C37" s="81"/>
      <c r="D37" s="110" t="s">
        <v>4</v>
      </c>
      <c r="E37" s="111"/>
      <c r="F37" s="111"/>
      <c r="G37" s="79"/>
      <c r="H37" s="59"/>
    </row>
    <row r="38" spans="1:8" ht="24.95" customHeight="1" x14ac:dyDescent="0.2">
      <c r="A38" s="82"/>
      <c r="B38" s="56"/>
      <c r="C38" s="81"/>
      <c r="D38" s="110" t="s">
        <v>9</v>
      </c>
      <c r="E38" s="111"/>
      <c r="F38" s="111"/>
      <c r="G38" s="88">
        <f>IF(G36="","",ROUND((G36+G36*G37),2))</f>
        <v>0</v>
      </c>
    </row>
    <row r="39" spans="1:8" ht="15.75" x14ac:dyDescent="0.25">
      <c r="A39" s="60"/>
      <c r="B39" s="60"/>
      <c r="C39" s="57"/>
      <c r="D39" s="58"/>
      <c r="E39" s="61"/>
      <c r="F39" s="62"/>
    </row>
    <row r="40" spans="1:8" ht="15.75" x14ac:dyDescent="0.25">
      <c r="A40" s="60"/>
      <c r="B40" s="60"/>
      <c r="C40" s="63"/>
      <c r="D40" s="30"/>
      <c r="E40" s="64"/>
      <c r="F40" s="65"/>
    </row>
    <row r="41" spans="1:8" ht="15.75" x14ac:dyDescent="0.2">
      <c r="A41" s="60"/>
      <c r="B41" s="60"/>
      <c r="C41" s="66"/>
      <c r="D41" s="67"/>
      <c r="E41" s="67"/>
      <c r="F41" s="68"/>
    </row>
    <row r="42" spans="1:8" ht="25.5" customHeight="1" x14ac:dyDescent="0.2">
      <c r="A42" s="60"/>
      <c r="B42" s="64"/>
      <c r="C42" s="66"/>
      <c r="D42" s="69"/>
      <c r="E42" s="60"/>
      <c r="F42" s="65"/>
    </row>
    <row r="43" spans="1:8" ht="10.5" customHeight="1" x14ac:dyDescent="0.25">
      <c r="A43" s="70"/>
      <c r="B43" s="28"/>
      <c r="C43" s="29"/>
      <c r="D43" s="30"/>
      <c r="E43" s="61"/>
      <c r="F43" s="62"/>
    </row>
    <row r="44" spans="1:8" ht="15.75" x14ac:dyDescent="0.25">
      <c r="A44" s="70"/>
      <c r="B44" s="28"/>
      <c r="C44" s="29"/>
      <c r="D44" s="30"/>
      <c r="E44" s="61"/>
      <c r="F44" s="62"/>
    </row>
    <row r="45" spans="1:8" ht="15.75" x14ac:dyDescent="0.25">
      <c r="A45" s="70"/>
      <c r="B45" s="28"/>
      <c r="C45" s="29"/>
      <c r="D45" s="30"/>
      <c r="E45" s="61"/>
      <c r="F45" s="62"/>
    </row>
  </sheetData>
  <mergeCells count="17">
    <mergeCell ref="A22:G22"/>
    <mergeCell ref="B26:C26"/>
    <mergeCell ref="D36:F36"/>
    <mergeCell ref="D37:F37"/>
    <mergeCell ref="D38:F38"/>
    <mergeCell ref="E1:F1"/>
    <mergeCell ref="A3:F3"/>
    <mergeCell ref="A2:G2"/>
    <mergeCell ref="A28:G28"/>
    <mergeCell ref="A6:G6"/>
    <mergeCell ref="A16:G16"/>
    <mergeCell ref="A15:F15"/>
    <mergeCell ref="A11:G11"/>
    <mergeCell ref="A7:G7"/>
    <mergeCell ref="A34:F34"/>
    <mergeCell ref="A21:F21"/>
    <mergeCell ref="A27:F27"/>
  </mergeCells>
  <printOptions horizontalCentered="1" verticalCentered="1"/>
  <pageMargins left="0.19685039370078741" right="0.39370078740157483" top="0.47244094488188981" bottom="0.59055118110236227" header="0" footer="0.51181102362204722"/>
  <pageSetup paperSize="8" scale="61" orientation="portrait" r:id="rId1"/>
  <headerFooter alignWithMargins="0">
    <oddHeader>&amp;R&amp;"Times New Roman,Normal"&amp;11DAF_2021_000065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25" workbookViewId="0">
      <selection activeCell="E37" sqref="E37"/>
    </sheetView>
  </sheetViews>
  <sheetFormatPr baseColWidth="10" defaultRowHeight="12.75" x14ac:dyDescent="0.2"/>
  <cols>
    <col min="1" max="1" width="61" style="19" customWidth="1"/>
    <col min="2" max="2" width="20.7109375" style="19" customWidth="1"/>
    <col min="3" max="3" width="17" style="19" customWidth="1"/>
    <col min="4" max="4" width="16.85546875" style="19" customWidth="1"/>
    <col min="5" max="5" width="23.42578125" style="19" customWidth="1"/>
    <col min="6" max="6" width="11.42578125" style="19"/>
    <col min="7" max="7" width="10.42578125" style="19" customWidth="1"/>
    <col min="8" max="16384" width="11.42578125" style="19"/>
  </cols>
  <sheetData>
    <row r="1" spans="1:4" ht="14.25" x14ac:dyDescent="0.2">
      <c r="A1" s="89" t="s">
        <v>92</v>
      </c>
    </row>
    <row r="2" spans="1:4" ht="15" x14ac:dyDescent="0.25">
      <c r="B2" s="1"/>
      <c r="C2" s="1"/>
      <c r="D2" s="2"/>
    </row>
    <row r="3" spans="1:4" ht="15" x14ac:dyDescent="0.25">
      <c r="A3" s="3" t="str">
        <f>'DPGF Lot 4'!A2:G2</f>
        <v>LOT 4 Entretien courant des espaces verts et élagage /abattage des sites : Plevin, Caurel, St Brieuc, St Quay-portrieux ,  St Cast le guildo</v>
      </c>
      <c r="B3" s="1"/>
      <c r="C3" s="1"/>
      <c r="D3" s="2"/>
    </row>
    <row r="4" spans="1:4" ht="15" x14ac:dyDescent="0.25">
      <c r="A4" s="2"/>
      <c r="B4" s="1"/>
      <c r="C4" s="1"/>
      <c r="D4" s="2"/>
    </row>
    <row r="5" spans="1:4" ht="14.25" x14ac:dyDescent="0.2">
      <c r="A5" s="136" t="s">
        <v>11</v>
      </c>
      <c r="B5" s="136"/>
      <c r="C5" s="136"/>
      <c r="D5" s="136"/>
    </row>
    <row r="6" spans="1:4" ht="15.75" customHeight="1" thickBot="1" x14ac:dyDescent="0.25">
      <c r="A6" s="137" t="s">
        <v>35</v>
      </c>
      <c r="B6" s="137"/>
      <c r="C6" s="137"/>
      <c r="D6" s="137"/>
    </row>
    <row r="7" spans="1:4" ht="42.75" x14ac:dyDescent="0.2">
      <c r="A7" s="4" t="s">
        <v>1</v>
      </c>
      <c r="B7" s="5" t="s">
        <v>12</v>
      </c>
      <c r="C7" s="5" t="s">
        <v>36</v>
      </c>
      <c r="D7" s="6" t="s">
        <v>14</v>
      </c>
    </row>
    <row r="8" spans="1:4" ht="15" x14ac:dyDescent="0.2">
      <c r="A8" s="7" t="s">
        <v>15</v>
      </c>
      <c r="B8" s="12" t="s">
        <v>23</v>
      </c>
      <c r="C8" s="138" t="s">
        <v>93</v>
      </c>
      <c r="D8" s="8"/>
    </row>
    <row r="9" spans="1:4" ht="15" x14ac:dyDescent="0.2">
      <c r="A9" s="7" t="s">
        <v>17</v>
      </c>
      <c r="B9" s="12" t="s">
        <v>23</v>
      </c>
      <c r="C9" s="138"/>
      <c r="D9" s="8"/>
    </row>
    <row r="10" spans="1:4" ht="15" x14ac:dyDescent="0.2">
      <c r="A10" s="7" t="s">
        <v>18</v>
      </c>
      <c r="B10" s="12" t="s">
        <v>23</v>
      </c>
      <c r="C10" s="138"/>
      <c r="D10" s="8"/>
    </row>
    <row r="11" spans="1:4" ht="15" x14ac:dyDescent="0.2">
      <c r="A11" s="7" t="s">
        <v>19</v>
      </c>
      <c r="B11" s="12" t="s">
        <v>23</v>
      </c>
      <c r="C11" s="138"/>
      <c r="D11" s="8"/>
    </row>
    <row r="12" spans="1:4" ht="15" x14ac:dyDescent="0.2">
      <c r="A12" s="7" t="s">
        <v>20</v>
      </c>
      <c r="B12" s="12" t="s">
        <v>23</v>
      </c>
      <c r="C12" s="138"/>
      <c r="D12" s="8"/>
    </row>
    <row r="13" spans="1:4" ht="18" customHeight="1" x14ac:dyDescent="0.2">
      <c r="A13" s="9" t="s">
        <v>21</v>
      </c>
      <c r="B13" s="12" t="s">
        <v>23</v>
      </c>
      <c r="C13" s="138"/>
      <c r="D13" s="8"/>
    </row>
    <row r="14" spans="1:4" ht="19.5" customHeight="1" x14ac:dyDescent="0.2">
      <c r="A14" s="11" t="s">
        <v>22</v>
      </c>
      <c r="B14" s="12" t="s">
        <v>23</v>
      </c>
      <c r="C14" s="138"/>
      <c r="D14" s="8"/>
    </row>
    <row r="15" spans="1:4" ht="16.5" customHeight="1" x14ac:dyDescent="0.2">
      <c r="A15" s="11" t="s">
        <v>24</v>
      </c>
      <c r="B15" s="107" t="s">
        <v>25</v>
      </c>
      <c r="C15" s="138"/>
      <c r="D15" s="8"/>
    </row>
    <row r="16" spans="1:4" ht="16.5" customHeight="1" x14ac:dyDescent="0.2">
      <c r="A16" s="101" t="s">
        <v>26</v>
      </c>
      <c r="B16" s="107" t="s">
        <v>27</v>
      </c>
      <c r="C16" s="138"/>
      <c r="D16" s="8"/>
    </row>
    <row r="17" spans="1:7" ht="15" x14ac:dyDescent="0.2">
      <c r="A17" s="7" t="s">
        <v>28</v>
      </c>
      <c r="B17" s="12" t="s">
        <v>23</v>
      </c>
      <c r="C17" s="138"/>
      <c r="D17" s="8"/>
    </row>
    <row r="18" spans="1:7" ht="15" x14ac:dyDescent="0.2">
      <c r="A18" s="7" t="s">
        <v>29</v>
      </c>
      <c r="B18" s="107" t="s">
        <v>30</v>
      </c>
      <c r="C18" s="138"/>
      <c r="D18" s="8"/>
    </row>
    <row r="19" spans="1:7" ht="15.75" thickBot="1" x14ac:dyDescent="0.25">
      <c r="A19" s="13" t="s">
        <v>31</v>
      </c>
      <c r="B19" s="14" t="s">
        <v>32</v>
      </c>
      <c r="C19" s="139"/>
      <c r="D19" s="15"/>
    </row>
    <row r="20" spans="1:7" ht="15" x14ac:dyDescent="0.2">
      <c r="A20" s="16"/>
      <c r="B20" s="17"/>
      <c r="C20" s="17"/>
      <c r="D20" s="17"/>
    </row>
    <row r="21" spans="1:7" ht="15" thickBot="1" x14ac:dyDescent="0.25">
      <c r="A21" s="140" t="s">
        <v>37</v>
      </c>
      <c r="B21" s="140"/>
      <c r="C21" s="140"/>
      <c r="D21" s="140"/>
      <c r="G21" s="20"/>
    </row>
    <row r="22" spans="1:7" ht="42.75" x14ac:dyDescent="0.2">
      <c r="A22" s="4" t="s">
        <v>1</v>
      </c>
      <c r="B22" s="5" t="s">
        <v>12</v>
      </c>
      <c r="C22" s="5" t="s">
        <v>13</v>
      </c>
      <c r="D22" s="6" t="s">
        <v>38</v>
      </c>
      <c r="G22" s="21"/>
    </row>
    <row r="23" spans="1:7" ht="30" x14ac:dyDescent="0.2">
      <c r="A23" s="141" t="s">
        <v>39</v>
      </c>
      <c r="B23" s="22" t="s">
        <v>40</v>
      </c>
      <c r="C23" s="143" t="s">
        <v>16</v>
      </c>
      <c r="D23" s="8"/>
      <c r="G23" s="21"/>
    </row>
    <row r="24" spans="1:7" ht="30" x14ac:dyDescent="0.2">
      <c r="A24" s="142"/>
      <c r="B24" s="22" t="s">
        <v>41</v>
      </c>
      <c r="C24" s="138"/>
      <c r="D24" s="8"/>
      <c r="G24" s="21"/>
    </row>
    <row r="25" spans="1:7" ht="30" x14ac:dyDescent="0.2">
      <c r="A25" s="141" t="s">
        <v>42</v>
      </c>
      <c r="B25" s="22" t="s">
        <v>40</v>
      </c>
      <c r="C25" s="138"/>
      <c r="D25" s="8"/>
      <c r="G25" s="21"/>
    </row>
    <row r="26" spans="1:7" ht="30" x14ac:dyDescent="0.2">
      <c r="A26" s="142"/>
      <c r="B26" s="22" t="s">
        <v>41</v>
      </c>
      <c r="C26" s="138"/>
      <c r="D26" s="8"/>
      <c r="G26" s="21"/>
    </row>
    <row r="27" spans="1:7" ht="30" x14ac:dyDescent="0.2">
      <c r="A27" s="141" t="s">
        <v>43</v>
      </c>
      <c r="B27" s="22" t="s">
        <v>40</v>
      </c>
      <c r="C27" s="138"/>
      <c r="D27" s="8"/>
      <c r="G27" s="21"/>
    </row>
    <row r="28" spans="1:7" ht="30" x14ac:dyDescent="0.2">
      <c r="A28" s="142"/>
      <c r="B28" s="22" t="s">
        <v>41</v>
      </c>
      <c r="C28" s="138"/>
      <c r="D28" s="8"/>
      <c r="G28" s="21"/>
    </row>
    <row r="29" spans="1:7" ht="30" x14ac:dyDescent="0.2">
      <c r="A29" s="141" t="s">
        <v>44</v>
      </c>
      <c r="B29" s="22" t="s">
        <v>40</v>
      </c>
      <c r="C29" s="138"/>
      <c r="D29" s="8"/>
      <c r="G29" s="21"/>
    </row>
    <row r="30" spans="1:7" ht="30" x14ac:dyDescent="0.2">
      <c r="A30" s="142"/>
      <c r="B30" s="22" t="s">
        <v>41</v>
      </c>
      <c r="C30" s="138"/>
      <c r="D30" s="8"/>
      <c r="G30" s="21"/>
    </row>
    <row r="31" spans="1:7" ht="30" x14ac:dyDescent="0.2">
      <c r="A31" s="141" t="s">
        <v>45</v>
      </c>
      <c r="B31" s="22" t="s">
        <v>46</v>
      </c>
      <c r="C31" s="138"/>
      <c r="D31" s="8"/>
      <c r="G31" s="21"/>
    </row>
    <row r="32" spans="1:7" ht="30.75" thickBot="1" x14ac:dyDescent="0.25">
      <c r="A32" s="144"/>
      <c r="B32" s="23" t="s">
        <v>47</v>
      </c>
      <c r="C32" s="139"/>
      <c r="D32" s="15"/>
      <c r="G32" s="20"/>
    </row>
    <row r="33" spans="1:7" ht="15" x14ac:dyDescent="0.2">
      <c r="G33" s="21"/>
    </row>
    <row r="34" spans="1:7" ht="15" x14ac:dyDescent="0.2">
      <c r="B34" s="135" t="s">
        <v>33</v>
      </c>
      <c r="C34" s="135"/>
      <c r="D34" s="18"/>
    </row>
    <row r="35" spans="1:7" ht="14.25" x14ac:dyDescent="0.2">
      <c r="G35" s="20"/>
    </row>
    <row r="36" spans="1:7" ht="33.75" customHeight="1" x14ac:dyDescent="0.2">
      <c r="A36" s="130" t="s">
        <v>61</v>
      </c>
      <c r="B36" s="131"/>
      <c r="C36" s="132"/>
    </row>
    <row r="37" spans="1:7" ht="46.5" customHeight="1" x14ac:dyDescent="0.25">
      <c r="A37" s="133" t="s">
        <v>62</v>
      </c>
      <c r="B37" s="134" t="s">
        <v>96</v>
      </c>
      <c r="C37" s="134"/>
    </row>
    <row r="38" spans="1:7" ht="32.25" customHeight="1" x14ac:dyDescent="0.25">
      <c r="A38" s="133"/>
      <c r="B38" s="104" t="s">
        <v>63</v>
      </c>
      <c r="C38" s="105"/>
    </row>
  </sheetData>
  <mergeCells count="14">
    <mergeCell ref="A36:C36"/>
    <mergeCell ref="A37:A38"/>
    <mergeCell ref="B37:C37"/>
    <mergeCell ref="B34:C34"/>
    <mergeCell ref="A5:D5"/>
    <mergeCell ref="A6:D6"/>
    <mergeCell ref="C8:C19"/>
    <mergeCell ref="A21:D21"/>
    <mergeCell ref="A23:A24"/>
    <mergeCell ref="C23:C32"/>
    <mergeCell ref="A25:A26"/>
    <mergeCell ref="A27:A28"/>
    <mergeCell ref="A29:A30"/>
    <mergeCell ref="A31:A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4" workbookViewId="0">
      <selection activeCell="E21" sqref="E21"/>
    </sheetView>
  </sheetViews>
  <sheetFormatPr baseColWidth="10" defaultRowHeight="12.75" x14ac:dyDescent="0.2"/>
  <cols>
    <col min="1" max="1" width="61" style="19" customWidth="1"/>
    <col min="2" max="2" width="20.7109375" style="19" customWidth="1"/>
    <col min="3" max="3" width="17" style="19" customWidth="1"/>
    <col min="4" max="4" width="16.85546875" style="19" customWidth="1"/>
    <col min="5" max="5" width="25.140625" style="19" customWidth="1"/>
    <col min="6" max="6" width="11.42578125" style="19"/>
    <col min="7" max="7" width="10.42578125" style="19" customWidth="1"/>
    <col min="8" max="16384" width="11.42578125" style="19"/>
  </cols>
  <sheetData>
    <row r="1" spans="1:5" ht="14.25" x14ac:dyDescent="0.2">
      <c r="A1" s="89" t="s">
        <v>91</v>
      </c>
    </row>
    <row r="2" spans="1:5" ht="15" x14ac:dyDescent="0.25">
      <c r="B2" s="1"/>
      <c r="C2" s="1"/>
      <c r="D2" s="2"/>
    </row>
    <row r="3" spans="1:5" ht="15" x14ac:dyDescent="0.25">
      <c r="A3" s="3" t="str">
        <f>'DPGF Lot 4'!A2:G2</f>
        <v>LOT 4 Entretien courant des espaces verts et élagage /abattage des sites : Plevin, Caurel, St Brieuc, St Quay-portrieux ,  St Cast le guildo</v>
      </c>
      <c r="B3" s="1"/>
      <c r="C3" s="1"/>
      <c r="D3" s="2"/>
    </row>
    <row r="4" spans="1:5" ht="15" x14ac:dyDescent="0.25">
      <c r="A4" s="2"/>
      <c r="B4" s="1"/>
      <c r="C4" s="1"/>
      <c r="D4" s="2"/>
    </row>
    <row r="5" spans="1:5" ht="14.25" x14ac:dyDescent="0.2">
      <c r="A5" s="136" t="s">
        <v>84</v>
      </c>
      <c r="B5" s="136"/>
      <c r="C5" s="136"/>
      <c r="D5" s="136"/>
    </row>
    <row r="6" spans="1:5" ht="15.75" customHeight="1" x14ac:dyDescent="0.2">
      <c r="A6" s="145" t="s">
        <v>83</v>
      </c>
      <c r="B6" s="145"/>
      <c r="C6" s="145"/>
      <c r="D6" s="145"/>
      <c r="E6" s="145"/>
    </row>
    <row r="7" spans="1:5" ht="42.75" x14ac:dyDescent="0.2">
      <c r="A7" s="99" t="s">
        <v>1</v>
      </c>
      <c r="B7" s="92" t="s">
        <v>12</v>
      </c>
      <c r="C7" s="92" t="s">
        <v>86</v>
      </c>
      <c r="D7" s="92" t="s">
        <v>14</v>
      </c>
      <c r="E7" s="92" t="s">
        <v>85</v>
      </c>
    </row>
    <row r="8" spans="1:5" ht="15" x14ac:dyDescent="0.2">
      <c r="A8" s="101" t="s">
        <v>15</v>
      </c>
      <c r="B8" s="12" t="s">
        <v>23</v>
      </c>
      <c r="C8" s="12">
        <v>8200</v>
      </c>
      <c r="D8" s="10">
        <f>'BPU Lot 4'!D8</f>
        <v>0</v>
      </c>
      <c r="E8" s="93">
        <f t="shared" ref="E8:E19" si="0">C8*D8</f>
        <v>0</v>
      </c>
    </row>
    <row r="9" spans="1:5" ht="15" x14ac:dyDescent="0.2">
      <c r="A9" s="101" t="s">
        <v>17</v>
      </c>
      <c r="B9" s="12" t="s">
        <v>23</v>
      </c>
      <c r="C9" s="12">
        <v>100</v>
      </c>
      <c r="D9" s="10">
        <f>'BPU Lot 4'!D9</f>
        <v>0</v>
      </c>
      <c r="E9" s="93">
        <f t="shared" si="0"/>
        <v>0</v>
      </c>
    </row>
    <row r="10" spans="1:5" ht="15" x14ac:dyDescent="0.2">
      <c r="A10" s="101" t="s">
        <v>18</v>
      </c>
      <c r="B10" s="12" t="s">
        <v>23</v>
      </c>
      <c r="C10" s="12">
        <v>3300</v>
      </c>
      <c r="D10" s="10">
        <f>'BPU Lot 4'!D10</f>
        <v>0</v>
      </c>
      <c r="E10" s="93">
        <f t="shared" si="0"/>
        <v>0</v>
      </c>
    </row>
    <row r="11" spans="1:5" ht="15" x14ac:dyDescent="0.2">
      <c r="A11" s="101" t="s">
        <v>19</v>
      </c>
      <c r="B11" s="12" t="s">
        <v>23</v>
      </c>
      <c r="C11" s="12">
        <v>750</v>
      </c>
      <c r="D11" s="10">
        <f>'BPU Lot 4'!D11</f>
        <v>0</v>
      </c>
      <c r="E11" s="93">
        <f t="shared" si="0"/>
        <v>0</v>
      </c>
    </row>
    <row r="12" spans="1:5" ht="15" x14ac:dyDescent="0.2">
      <c r="A12" s="101" t="s">
        <v>20</v>
      </c>
      <c r="B12" s="12" t="s">
        <v>23</v>
      </c>
      <c r="C12" s="12">
        <v>750</v>
      </c>
      <c r="D12" s="10">
        <f>'BPU Lot 4'!D12</f>
        <v>0</v>
      </c>
      <c r="E12" s="93">
        <f t="shared" si="0"/>
        <v>0</v>
      </c>
    </row>
    <row r="13" spans="1:5" ht="18" customHeight="1" x14ac:dyDescent="0.2">
      <c r="A13" s="102" t="s">
        <v>21</v>
      </c>
      <c r="B13" s="12" t="s">
        <v>23</v>
      </c>
      <c r="C13" s="12">
        <v>1400</v>
      </c>
      <c r="D13" s="10">
        <f>'BPU Lot 4'!D13</f>
        <v>0</v>
      </c>
      <c r="E13" s="93">
        <f t="shared" si="0"/>
        <v>0</v>
      </c>
    </row>
    <row r="14" spans="1:5" ht="19.5" customHeight="1" x14ac:dyDescent="0.2">
      <c r="A14" s="103" t="s">
        <v>22</v>
      </c>
      <c r="B14" s="12" t="s">
        <v>23</v>
      </c>
      <c r="C14" s="12">
        <v>500</v>
      </c>
      <c r="D14" s="10">
        <f>'BPU Lot 4'!D14</f>
        <v>0</v>
      </c>
      <c r="E14" s="93">
        <f t="shared" si="0"/>
        <v>0</v>
      </c>
    </row>
    <row r="15" spans="1:5" ht="16.5" customHeight="1" x14ac:dyDescent="0.2">
      <c r="A15" s="103" t="s">
        <v>24</v>
      </c>
      <c r="B15" s="107" t="s">
        <v>25</v>
      </c>
      <c r="C15" s="12">
        <v>100</v>
      </c>
      <c r="D15" s="10">
        <f>'BPU Lot 4'!D15</f>
        <v>0</v>
      </c>
      <c r="E15" s="93">
        <f t="shared" si="0"/>
        <v>0</v>
      </c>
    </row>
    <row r="16" spans="1:5" ht="15" x14ac:dyDescent="0.2">
      <c r="A16" s="101" t="s">
        <v>26</v>
      </c>
      <c r="B16" s="107" t="s">
        <v>27</v>
      </c>
      <c r="C16" s="12">
        <v>0</v>
      </c>
      <c r="D16" s="10">
        <f>'BPU Lot 4'!D16</f>
        <v>0</v>
      </c>
      <c r="E16" s="93">
        <f t="shared" si="0"/>
        <v>0</v>
      </c>
    </row>
    <row r="17" spans="1:7" ht="15" x14ac:dyDescent="0.2">
      <c r="A17" s="101" t="s">
        <v>28</v>
      </c>
      <c r="B17" s="12" t="s">
        <v>23</v>
      </c>
      <c r="C17" s="12">
        <v>500</v>
      </c>
      <c r="D17" s="10">
        <f>'BPU Lot 4'!D17</f>
        <v>0</v>
      </c>
      <c r="E17" s="93">
        <f t="shared" si="0"/>
        <v>0</v>
      </c>
    </row>
    <row r="18" spans="1:7" ht="15" x14ac:dyDescent="0.2">
      <c r="A18" s="101" t="s">
        <v>29</v>
      </c>
      <c r="B18" s="107" t="s">
        <v>30</v>
      </c>
      <c r="C18" s="12">
        <v>2</v>
      </c>
      <c r="D18" s="10">
        <f>'BPU Lot 4'!D18</f>
        <v>0</v>
      </c>
      <c r="E18" s="93">
        <f t="shared" si="0"/>
        <v>0</v>
      </c>
    </row>
    <row r="19" spans="1:7" ht="15" x14ac:dyDescent="0.2">
      <c r="A19" s="101" t="s">
        <v>31</v>
      </c>
      <c r="B19" s="107" t="s">
        <v>32</v>
      </c>
      <c r="C19" s="12">
        <v>12</v>
      </c>
      <c r="D19" s="10">
        <f>'BPU Lot 4'!D19</f>
        <v>0</v>
      </c>
      <c r="E19" s="93">
        <f t="shared" si="0"/>
        <v>0</v>
      </c>
    </row>
    <row r="20" spans="1:7" ht="15" x14ac:dyDescent="0.2">
      <c r="A20" s="16"/>
      <c r="B20" s="17"/>
      <c r="C20" s="17"/>
      <c r="D20" s="98" t="s">
        <v>89</v>
      </c>
      <c r="E20" s="100">
        <f>SUM(E8:E19)</f>
        <v>0</v>
      </c>
    </row>
    <row r="21" spans="1:7" ht="15" x14ac:dyDescent="0.2">
      <c r="A21" s="16"/>
      <c r="B21" s="17"/>
      <c r="C21" s="17"/>
      <c r="D21" s="17"/>
    </row>
    <row r="22" spans="1:7" ht="14.25" x14ac:dyDescent="0.2">
      <c r="A22" s="146" t="s">
        <v>37</v>
      </c>
      <c r="B22" s="146"/>
      <c r="C22" s="146"/>
      <c r="D22" s="146"/>
      <c r="E22" s="146"/>
      <c r="G22" s="20"/>
    </row>
    <row r="23" spans="1:7" ht="42.75" x14ac:dyDescent="0.2">
      <c r="A23" s="99" t="s">
        <v>1</v>
      </c>
      <c r="B23" s="92" t="s">
        <v>12</v>
      </c>
      <c r="C23" s="92" t="s">
        <v>86</v>
      </c>
      <c r="D23" s="92" t="s">
        <v>38</v>
      </c>
      <c r="E23" s="90" t="s">
        <v>85</v>
      </c>
      <c r="G23" s="21"/>
    </row>
    <row r="24" spans="1:7" ht="30" x14ac:dyDescent="0.2">
      <c r="A24" s="135" t="s">
        <v>39</v>
      </c>
      <c r="B24" s="22" t="s">
        <v>40</v>
      </c>
      <c r="C24" s="12">
        <v>4</v>
      </c>
      <c r="D24" s="10">
        <f>'BPU Lot 4'!D23</f>
        <v>0</v>
      </c>
      <c r="E24" s="91">
        <f>C24*D24</f>
        <v>0</v>
      </c>
      <c r="G24" s="21"/>
    </row>
    <row r="25" spans="1:7" ht="30" x14ac:dyDescent="0.2">
      <c r="A25" s="135"/>
      <c r="B25" s="22" t="s">
        <v>41</v>
      </c>
      <c r="C25" s="12">
        <v>0</v>
      </c>
      <c r="D25" s="10">
        <f>'BPU Lot 4'!D24</f>
        <v>0</v>
      </c>
      <c r="E25" s="91">
        <f t="shared" ref="E25:E33" si="1">C25*D25</f>
        <v>0</v>
      </c>
      <c r="G25" s="21"/>
    </row>
    <row r="26" spans="1:7" ht="30" x14ac:dyDescent="0.2">
      <c r="A26" s="135" t="s">
        <v>42</v>
      </c>
      <c r="B26" s="22" t="s">
        <v>40</v>
      </c>
      <c r="C26" s="12">
        <v>5</v>
      </c>
      <c r="D26" s="10">
        <f>'BPU Lot 4'!D25</f>
        <v>0</v>
      </c>
      <c r="E26" s="91">
        <f t="shared" si="1"/>
        <v>0</v>
      </c>
      <c r="G26" s="21"/>
    </row>
    <row r="27" spans="1:7" ht="30" x14ac:dyDescent="0.2">
      <c r="A27" s="135"/>
      <c r="B27" s="22" t="s">
        <v>41</v>
      </c>
      <c r="C27" s="12">
        <v>0</v>
      </c>
      <c r="D27" s="10">
        <f>'BPU Lot 4'!D26</f>
        <v>0</v>
      </c>
      <c r="E27" s="91">
        <f t="shared" si="1"/>
        <v>0</v>
      </c>
      <c r="G27" s="21"/>
    </row>
    <row r="28" spans="1:7" ht="30" x14ac:dyDescent="0.2">
      <c r="A28" s="135" t="s">
        <v>43</v>
      </c>
      <c r="B28" s="22" t="s">
        <v>40</v>
      </c>
      <c r="C28" s="12">
        <v>1</v>
      </c>
      <c r="D28" s="10">
        <f>'BPU Lot 4'!D27</f>
        <v>0</v>
      </c>
      <c r="E28" s="91">
        <f t="shared" si="1"/>
        <v>0</v>
      </c>
      <c r="G28" s="21"/>
    </row>
    <row r="29" spans="1:7" ht="30" x14ac:dyDescent="0.2">
      <c r="A29" s="135"/>
      <c r="B29" s="22" t="s">
        <v>41</v>
      </c>
      <c r="C29" s="12">
        <v>6</v>
      </c>
      <c r="D29" s="10">
        <f>'BPU Lot 4'!D28</f>
        <v>0</v>
      </c>
      <c r="E29" s="91">
        <f t="shared" si="1"/>
        <v>0</v>
      </c>
      <c r="G29" s="21"/>
    </row>
    <row r="30" spans="1:7" ht="30" x14ac:dyDescent="0.2">
      <c r="A30" s="135" t="s">
        <v>44</v>
      </c>
      <c r="B30" s="22" t="s">
        <v>40</v>
      </c>
      <c r="C30" s="12">
        <v>5</v>
      </c>
      <c r="D30" s="10">
        <f>'BPU Lot 4'!D29</f>
        <v>0</v>
      </c>
      <c r="E30" s="91">
        <f t="shared" si="1"/>
        <v>0</v>
      </c>
      <c r="G30" s="21"/>
    </row>
    <row r="31" spans="1:7" ht="30" x14ac:dyDescent="0.2">
      <c r="A31" s="135"/>
      <c r="B31" s="22" t="s">
        <v>41</v>
      </c>
      <c r="C31" s="12">
        <v>0</v>
      </c>
      <c r="D31" s="10">
        <f>'BPU Lot 4'!D30</f>
        <v>0</v>
      </c>
      <c r="E31" s="91">
        <f t="shared" si="1"/>
        <v>0</v>
      </c>
      <c r="G31" s="21"/>
    </row>
    <row r="32" spans="1:7" ht="30" x14ac:dyDescent="0.2">
      <c r="A32" s="135" t="s">
        <v>45</v>
      </c>
      <c r="B32" s="22" t="s">
        <v>46</v>
      </c>
      <c r="C32" s="12">
        <v>1</v>
      </c>
      <c r="D32" s="10">
        <f>'BPU Lot 4'!D31</f>
        <v>0</v>
      </c>
      <c r="E32" s="91">
        <f t="shared" si="1"/>
        <v>0</v>
      </c>
      <c r="G32" s="21"/>
    </row>
    <row r="33" spans="1:7" ht="30" x14ac:dyDescent="0.2">
      <c r="A33" s="135"/>
      <c r="B33" s="22" t="s">
        <v>47</v>
      </c>
      <c r="C33" s="12">
        <v>6</v>
      </c>
      <c r="D33" s="10">
        <f>'BPU Lot 4'!D32</f>
        <v>0</v>
      </c>
      <c r="E33" s="97">
        <f t="shared" si="1"/>
        <v>0</v>
      </c>
      <c r="G33" s="20"/>
    </row>
    <row r="34" spans="1:7" ht="29.25" customHeight="1" x14ac:dyDescent="0.2">
      <c r="A34" s="22" t="s">
        <v>95</v>
      </c>
      <c r="B34" s="22" t="s">
        <v>40</v>
      </c>
      <c r="C34" s="12">
        <v>2</v>
      </c>
      <c r="D34" s="10">
        <f>D28</f>
        <v>0</v>
      </c>
      <c r="E34" s="93">
        <f>C34*D34*'BPU Lot 4'!C38</f>
        <v>0</v>
      </c>
      <c r="G34" s="20"/>
    </row>
    <row r="35" spans="1:7" ht="33" customHeight="1" x14ac:dyDescent="0.2">
      <c r="A35" s="22" t="s">
        <v>94</v>
      </c>
      <c r="B35" s="22" t="s">
        <v>40</v>
      </c>
      <c r="C35" s="12">
        <v>2</v>
      </c>
      <c r="D35" s="10">
        <f>D30</f>
        <v>0</v>
      </c>
      <c r="E35" s="93">
        <f>C35*D35*'BPU Lot 4'!C38</f>
        <v>0</v>
      </c>
      <c r="G35" s="20"/>
    </row>
    <row r="36" spans="1:7" ht="15" x14ac:dyDescent="0.2">
      <c r="A36" s="17"/>
      <c r="B36" s="96"/>
      <c r="C36" s="96"/>
      <c r="D36" s="98" t="s">
        <v>89</v>
      </c>
      <c r="E36" s="100">
        <f>SUM(E24:E35)</f>
        <v>0</v>
      </c>
      <c r="G36" s="20"/>
    </row>
    <row r="37" spans="1:7" ht="15" x14ac:dyDescent="0.2">
      <c r="A37" s="17"/>
      <c r="B37" s="96"/>
      <c r="C37" s="96"/>
      <c r="D37" s="94"/>
      <c r="E37" s="95"/>
      <c r="G37" s="20"/>
    </row>
    <row r="38" spans="1:7" ht="15" x14ac:dyDescent="0.2">
      <c r="D38" s="106" t="s">
        <v>90</v>
      </c>
      <c r="E38" s="93">
        <f>SUM(E36,E20)</f>
        <v>0</v>
      </c>
      <c r="G38" s="21"/>
    </row>
    <row r="39" spans="1:7" ht="15" x14ac:dyDescent="0.2">
      <c r="D39" s="106" t="s">
        <v>87</v>
      </c>
      <c r="E39" s="93">
        <f>'BPU Lot 4'!D34</f>
        <v>0</v>
      </c>
    </row>
    <row r="40" spans="1:7" ht="15" x14ac:dyDescent="0.2">
      <c r="D40" s="106" t="s">
        <v>88</v>
      </c>
      <c r="E40" s="93">
        <f>E38+(E38*E39)</f>
        <v>0</v>
      </c>
      <c r="G40" s="20"/>
    </row>
  </sheetData>
  <mergeCells count="8">
    <mergeCell ref="A32:A33"/>
    <mergeCell ref="A6:E6"/>
    <mergeCell ref="A22:E22"/>
    <mergeCell ref="A5:D5"/>
    <mergeCell ref="A24:A25"/>
    <mergeCell ref="A26:A27"/>
    <mergeCell ref="A28:A29"/>
    <mergeCell ref="A30:A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 Lot 4</vt:lpstr>
      <vt:lpstr>BPU Lot 4</vt:lpstr>
      <vt:lpstr>DQE Lot 4</vt:lpstr>
      <vt:lpstr>'DPGF Lot 4'!Zone_d_impression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BAIL Juliette-fabienne ADC</dc:creator>
  <cp:lastModifiedBy>HUYGHE Cecile AAE</cp:lastModifiedBy>
  <cp:lastPrinted>2021-02-16T10:55:59Z</cp:lastPrinted>
  <dcterms:created xsi:type="dcterms:W3CDTF">2017-01-16T12:16:23Z</dcterms:created>
  <dcterms:modified xsi:type="dcterms:W3CDTF">2025-06-20T08:03:48Z</dcterms:modified>
</cp:coreProperties>
</file>