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DAP\BFS\SEGMENTS\3_ESPACES VERTS\GSC RVC\DAF_2024_001422_EV RVC\1_Passation\0_Besoin\2_Rédaction DCE\DAF_2024_001442 DCE en relecture\"/>
    </mc:Choice>
  </mc:AlternateContent>
  <bookViews>
    <workbookView xWindow="0" yWindow="165" windowWidth="18915" windowHeight="12735" activeTab="1"/>
  </bookViews>
  <sheets>
    <sheet name="DPGF Lot 5" sheetId="1" r:id="rId1"/>
    <sheet name="BPU Lot 5" sheetId="2" r:id="rId2"/>
    <sheet name="DQE Lot 5" sheetId="3" r:id="rId3"/>
  </sheets>
  <definedNames>
    <definedName name="_xlnm.Print_Area" localSheetId="0">'DPGF Lot 5'!$A$1:$G$26</definedName>
  </definedNames>
  <calcPr calcId="162913"/>
</workbook>
</file>

<file path=xl/calcChain.xml><?xml version="1.0" encoding="utf-8"?>
<calcChain xmlns="http://schemas.openxmlformats.org/spreadsheetml/2006/main">
  <c r="E39" i="3" l="1"/>
  <c r="E37" i="3"/>
  <c r="E33" i="3"/>
  <c r="E34" i="3"/>
  <c r="D34" i="3"/>
  <c r="D33" i="3"/>
  <c r="G18" i="1"/>
  <c r="G20" i="1" s="1"/>
  <c r="B34" i="3" l="1"/>
  <c r="A3" i="3"/>
  <c r="D8" i="3"/>
  <c r="E8" i="3" s="1"/>
  <c r="D9" i="3"/>
  <c r="E9" i="3" s="1"/>
  <c r="D10" i="3"/>
  <c r="E10" i="3" s="1"/>
  <c r="D11" i="3"/>
  <c r="E11" i="3" s="1"/>
  <c r="D12" i="3"/>
  <c r="E12" i="3" s="1"/>
  <c r="D13" i="3"/>
  <c r="E13" i="3" s="1"/>
  <c r="D14" i="3"/>
  <c r="E14" i="3" s="1"/>
  <c r="D15" i="3"/>
  <c r="E15" i="3" s="1"/>
  <c r="D16" i="3"/>
  <c r="E16" i="3" s="1"/>
  <c r="D17" i="3"/>
  <c r="E17" i="3" s="1"/>
  <c r="D18" i="3"/>
  <c r="E18" i="3" s="1"/>
  <c r="C22" i="3"/>
  <c r="D23" i="3"/>
  <c r="E23" i="3" s="1"/>
  <c r="D24" i="3"/>
  <c r="E24" i="3" s="1"/>
  <c r="D25" i="3"/>
  <c r="E25" i="3" s="1"/>
  <c r="D26" i="3"/>
  <c r="E26" i="3" s="1"/>
  <c r="D27" i="3"/>
  <c r="E27" i="3" s="1"/>
  <c r="D28" i="3"/>
  <c r="E28" i="3" s="1"/>
  <c r="D29" i="3"/>
  <c r="D30" i="3"/>
  <c r="E30" i="3" s="1"/>
  <c r="D31" i="3"/>
  <c r="E31" i="3" s="1"/>
  <c r="D32" i="3"/>
  <c r="E32" i="3" s="1"/>
  <c r="E38" i="3"/>
  <c r="A3" i="2"/>
  <c r="E19" i="3" l="1"/>
  <c r="E29" i="3"/>
  <c r="E35" i="3" s="1"/>
</calcChain>
</file>

<file path=xl/sharedStrings.xml><?xml version="1.0" encoding="utf-8"?>
<sst xmlns="http://schemas.openxmlformats.org/spreadsheetml/2006/main" count="154" uniqueCount="83">
  <si>
    <t>TABLEAU DE DECOMPOSITION DU PRIX FORFAITAIRE</t>
  </si>
  <si>
    <t xml:space="preserve">Nature de la prestation </t>
  </si>
  <si>
    <t>Coût au m², 
au mètre linéaire 
HT</t>
  </si>
  <si>
    <t>Coût forfaitaire
annuel HT</t>
  </si>
  <si>
    <t>Taux TVA</t>
  </si>
  <si>
    <t>Coût total 
HT
(1 prestation)</t>
  </si>
  <si>
    <t>ANNEXE 1A À L'ACTE D'ENGAGEMENT</t>
  </si>
  <si>
    <t>Nettoyage des grilles de caniveau et avaloirs d’eau pluviale</t>
  </si>
  <si>
    <t>TOTAL prestations forfaitaires HT</t>
  </si>
  <si>
    <t>TOTAL prestations forfaitaires TTC</t>
  </si>
  <si>
    <t>Broyage</t>
  </si>
  <si>
    <t xml:space="preserve">BORDEREAU DE PRIX UNITAIRES </t>
  </si>
  <si>
    <t>Unité de base pour l'établissement du prix</t>
  </si>
  <si>
    <t>Lieux possibles d'exécution</t>
  </si>
  <si>
    <t>Prix HT
de l'unité de base</t>
  </si>
  <si>
    <t>Fauchage, débroussaillage et broyage</t>
  </si>
  <si>
    <t>tous quartiers</t>
  </si>
  <si>
    <t>Tonte de gazon - zone de représentation</t>
  </si>
  <si>
    <t>Tonte de gazon - zone d'activité</t>
  </si>
  <si>
    <t>Désherbage (sans produit phytosanitaire)</t>
  </si>
  <si>
    <t>Démoussage  (sans produit phytosanitaire)</t>
  </si>
  <si>
    <t>Désherbage-démoussage (avec produit phytosanitaire)</t>
  </si>
  <si>
    <t>Entretien et taille des arbustes, rosiers et massifs floraux</t>
  </si>
  <si>
    <t>m²</t>
  </si>
  <si>
    <t>Taille des haies</t>
  </si>
  <si>
    <t>ml</t>
  </si>
  <si>
    <t>Engazonnement</t>
  </si>
  <si>
    <t>Plantation d'arbres ou d'arbustes</t>
  </si>
  <si>
    <t>1 unité</t>
  </si>
  <si>
    <t>Évacuation des déchets et détritus</t>
  </si>
  <si>
    <t>1 prestation</t>
  </si>
  <si>
    <t>Taux de la TVA :</t>
  </si>
  <si>
    <t>zone à compléter par l'entreprise</t>
  </si>
  <si>
    <t>Lieux d'exécution</t>
  </si>
  <si>
    <t>Prestations d'élagage et d'abattage des arbres</t>
  </si>
  <si>
    <t>Prix HT                 de l'unité de base</t>
  </si>
  <si>
    <t>Élagage des arbres inférieurs à 4 m</t>
  </si>
  <si>
    <r>
      <t xml:space="preserve">Prix par arbre
(Quantité </t>
    </r>
    <r>
      <rPr>
        <u/>
        <sz val="11.5"/>
        <rFont val="Times New Roman"/>
        <family val="1"/>
      </rPr>
      <t>&lt;</t>
    </r>
    <r>
      <rPr>
        <sz val="11.5"/>
        <rFont val="Times New Roman"/>
        <family val="1"/>
      </rPr>
      <t xml:space="preserve"> 5 arbres)</t>
    </r>
  </si>
  <si>
    <t>Prix par arbre
(Quantité &gt; 5 arbres)</t>
  </si>
  <si>
    <t>Élagage des arbres supérieurs à 4 m</t>
  </si>
  <si>
    <t>Abattage des arbres inférieurs à 4 m</t>
  </si>
  <si>
    <t>Abattage des arbres supérieurs à 4 m</t>
  </si>
  <si>
    <t>Déssouchage ou rognage des souches</t>
  </si>
  <si>
    <r>
      <t xml:space="preserve">Prix par souche
(Quantité </t>
    </r>
    <r>
      <rPr>
        <u/>
        <sz val="11.5"/>
        <rFont val="Times New Roman"/>
        <family val="1"/>
      </rPr>
      <t>&lt;</t>
    </r>
    <r>
      <rPr>
        <sz val="11.5"/>
        <rFont val="Times New Roman"/>
        <family val="1"/>
      </rPr>
      <t xml:space="preserve"> 5 souches)</t>
    </r>
  </si>
  <si>
    <t>Prix par souche
(Quantité &gt; 5 souches)</t>
  </si>
  <si>
    <t>unité</t>
  </si>
  <si>
    <t>Périodicité par an</t>
  </si>
  <si>
    <t>Désherbage et démoussage</t>
  </si>
  <si>
    <t>600 ml par 4 m de hauteur</t>
  </si>
  <si>
    <t>Elagage (aubépine)</t>
  </si>
  <si>
    <t>intérieur/extérieur/hauteur</t>
  </si>
  <si>
    <t>ensemble</t>
  </si>
  <si>
    <t>toutes zones</t>
  </si>
  <si>
    <t>Tonte de gazon zones d'activité</t>
  </si>
  <si>
    <t xml:space="preserve">Ramassage des feuilles </t>
  </si>
  <si>
    <t>Taille et entretien des massifs</t>
  </si>
  <si>
    <t xml:space="preserve">Taille des haies </t>
  </si>
  <si>
    <t>80 ml haies de thuyas mitoyennes + 100 ml d’aubépine</t>
  </si>
  <si>
    <t>6 avaloirs</t>
  </si>
  <si>
    <t>relevé indicatif des métrés / surface /longueur</t>
  </si>
  <si>
    <t>300 m2 route empierrée aménagée et pourtour du bâtiment (espace gravillonné 50 cm de large)</t>
  </si>
  <si>
    <t xml:space="preserve">enclos citerne de gaz </t>
  </si>
  <si>
    <t>trottoir intérieur du site</t>
  </si>
  <si>
    <t>Zone de gravillons de l'emplacement du mât des couleurs</t>
  </si>
  <si>
    <t>Démoussage de l'ensemble des 2 parkings ainsi que le tour du bâtiment du garage</t>
  </si>
  <si>
    <t>rotofil sur  les deux merlons , pourtours des haies et en  limite de propriété 500 ml</t>
  </si>
  <si>
    <t>LOT 5 Entretien courant des espaces verts et élagage /abattage du quartier Ferrié à Laval</t>
  </si>
  <si>
    <t>Prestations d'entretien courant des espaces verts</t>
  </si>
  <si>
    <t>Le coefficient de majoration sera exprimé en un coefficient multiplicateur, la valeur maximale est fixée ci-dessous par l'administration</t>
  </si>
  <si>
    <r>
      <t xml:space="preserve">Coefficient de majoration pour prestations urgentes
</t>
    </r>
    <r>
      <rPr>
        <sz val="10"/>
        <color indexed="8"/>
        <rFont val="Arial"/>
        <family val="2"/>
      </rPr>
      <t>Ce coefficient s'applique aux prix du bordereau de prix unitaire</t>
    </r>
  </si>
  <si>
    <t>Valeur maximale du coefficient : 1,5</t>
  </si>
  <si>
    <t>Prix x quantité</t>
  </si>
  <si>
    <t>Quantité</t>
  </si>
  <si>
    <t>DEVIS QUANTITATIF ESTIMATIF</t>
  </si>
  <si>
    <t>sous-total HT</t>
  </si>
  <si>
    <t>TOTAL TTC</t>
  </si>
  <si>
    <t>TVA %</t>
  </si>
  <si>
    <t>ANNEXE 5 AU REGLEMENT DE CONSULTATION</t>
  </si>
  <si>
    <t>TOTAL DQE HT</t>
  </si>
  <si>
    <t>ANNEXE 1B À L'ACTE D'ENGAGEMENT</t>
  </si>
  <si>
    <t>Abattage d'arbre supérieur à 4 mètres - prestations urgentes sous 48 heures</t>
  </si>
  <si>
    <t>Abattage d'arbre inférieur à 4 mètres - prestations urgentes sous 48 heures</t>
  </si>
  <si>
    <r>
      <t xml:space="preserve">Prestations à réaliser sous un délai inférieur à 48 heures 
</t>
    </r>
    <r>
      <rPr>
        <i/>
        <sz val="11"/>
        <color indexed="8"/>
        <rFont val="Calibri"/>
        <family val="2"/>
      </rPr>
      <t>(2 chiffres maximum avec la virgule)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</si>
</sst>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€_-;\-* #,##0.00\ _€_-;_-* &quot;-&quot;??\ _€_-;_-@_-"/>
    <numFmt numFmtId="165" formatCode="#,##0.00\ &quot;€&quot;"/>
    <numFmt numFmtId="166" formatCode="#,##0.0000\ &quot;€&quot;"/>
    <numFmt numFmtId="167" formatCode="_-* #,##0\ _€_-;\-* #,##0\ _€_-;_-* &quot;-&quot;??\ _€_-;_-@_-"/>
  </numFmts>
  <fonts count="20" x14ac:knownFonts="1">
    <font>
      <sz val="10"/>
      <name val="Arial"/>
    </font>
    <font>
      <b/>
      <sz val="11.5"/>
      <name val="Times New Roman"/>
      <family val="1"/>
    </font>
    <font>
      <sz val="11.5"/>
      <name val="Times New Roman"/>
      <family val="1"/>
    </font>
    <font>
      <b/>
      <u/>
      <sz val="11.5"/>
      <name val="Times New Roman"/>
      <family val="1"/>
    </font>
    <font>
      <sz val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Arial"/>
      <family val="2"/>
    </font>
    <font>
      <u/>
      <sz val="11.5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Arial"/>
      <family val="2"/>
    </font>
    <font>
      <i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1.5"/>
      <color rgb="FF000000"/>
      <name val="Times New Roman"/>
      <family val="1"/>
    </font>
    <font>
      <sz val="11.5"/>
      <color rgb="FF000000"/>
      <name val="Times New Roman"/>
      <family val="1"/>
    </font>
    <font>
      <sz val="11"/>
      <color theme="1"/>
      <name val="Times New Roman"/>
      <family val="1"/>
    </font>
    <font>
      <b/>
      <sz val="10"/>
      <color rgb="FF000000"/>
      <name val="Arial"/>
      <family val="2"/>
    </font>
    <font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164" fontId="13" fillId="0" borderId="0" applyFont="0" applyFill="0" applyBorder="0" applyAlignment="0" applyProtection="0"/>
    <xf numFmtId="0" fontId="4" fillId="0" borderId="0"/>
    <xf numFmtId="9" fontId="19" fillId="0" borderId="0" applyFont="0" applyFill="0" applyBorder="0" applyAlignment="0" applyProtection="0"/>
  </cellStyleXfs>
  <cellXfs count="168">
    <xf numFmtId="0" fontId="0" fillId="0" borderId="0" xfId="0"/>
    <xf numFmtId="0" fontId="2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165" fontId="2" fillId="0" borderId="0" xfId="0" applyNumberFormat="1" applyFont="1"/>
    <xf numFmtId="165" fontId="1" fillId="0" borderId="0" xfId="0" applyNumberFormat="1" applyFont="1" applyAlignment="1">
      <alignment vertical="center"/>
    </xf>
    <xf numFmtId="165" fontId="0" fillId="0" borderId="0" xfId="0" applyNumberFormat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Fill="1" applyAlignment="1"/>
    <xf numFmtId="0" fontId="2" fillId="0" borderId="0" xfId="0" applyFont="1" applyAlignment="1"/>
    <xf numFmtId="0" fontId="0" fillId="0" borderId="0" xfId="0" applyAlignment="1"/>
    <xf numFmtId="0" fontId="5" fillId="0" borderId="0" xfId="0" applyFont="1"/>
    <xf numFmtId="165" fontId="5" fillId="0" borderId="0" xfId="0" applyNumberFormat="1" applyFont="1"/>
    <xf numFmtId="0" fontId="6" fillId="0" borderId="0" xfId="0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6" fontId="2" fillId="0" borderId="0" xfId="0" applyNumberFormat="1" applyFont="1"/>
    <xf numFmtId="166" fontId="6" fillId="0" borderId="0" xfId="0" applyNumberFormat="1" applyFont="1" applyFill="1" applyBorder="1" applyAlignment="1">
      <alignment horizontal="right" vertical="center"/>
    </xf>
    <xf numFmtId="166" fontId="6" fillId="0" borderId="0" xfId="0" applyNumberFormat="1" applyFont="1" applyAlignment="1">
      <alignment horizontal="left" vertical="center"/>
    </xf>
    <xf numFmtId="166" fontId="6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166" fontId="0" fillId="0" borderId="0" xfId="0" applyNumberFormat="1"/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3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left" vertical="center"/>
    </xf>
    <xf numFmtId="2" fontId="5" fillId="0" borderId="0" xfId="0" applyNumberFormat="1" applyFont="1" applyAlignment="1">
      <alignment horizontal="right" vertical="center"/>
    </xf>
    <xf numFmtId="2" fontId="6" fillId="0" borderId="0" xfId="0" applyNumberFormat="1" applyFont="1" applyAlignment="1">
      <alignment horizontal="right" vertical="center"/>
    </xf>
    <xf numFmtId="2" fontId="14" fillId="0" borderId="0" xfId="0" applyNumberFormat="1" applyFont="1" applyAlignment="1">
      <alignment vertical="center"/>
    </xf>
    <xf numFmtId="2" fontId="1" fillId="0" borderId="0" xfId="0" applyNumberFormat="1" applyFont="1" applyAlignment="1">
      <alignment horizontal="right" vertical="center"/>
    </xf>
    <xf numFmtId="2" fontId="2" fillId="0" borderId="0" xfId="0" applyNumberFormat="1" applyFont="1" applyAlignment="1">
      <alignment horizontal="right" vertical="center"/>
    </xf>
    <xf numFmtId="2" fontId="6" fillId="0" borderId="6" xfId="0" applyNumberFormat="1" applyFont="1" applyBorder="1" applyAlignment="1">
      <alignment horizontal="right" vertical="center"/>
    </xf>
    <xf numFmtId="2" fontId="6" fillId="0" borderId="7" xfId="0" applyNumberFormat="1" applyFont="1" applyBorder="1" applyAlignment="1">
      <alignment horizontal="right" vertical="center"/>
    </xf>
    <xf numFmtId="2" fontId="4" fillId="0" borderId="0" xfId="0" applyNumberFormat="1" applyFont="1" applyAlignment="1">
      <alignment horizontal="right" vertical="center"/>
    </xf>
    <xf numFmtId="0" fontId="1" fillId="2" borderId="8" xfId="0" applyNumberFormat="1" applyFont="1" applyFill="1" applyBorder="1" applyAlignment="1">
      <alignment horizontal="center" vertical="center"/>
    </xf>
    <xf numFmtId="0" fontId="1" fillId="2" borderId="9" xfId="0" applyNumberFormat="1" applyFont="1" applyFill="1" applyBorder="1" applyAlignment="1">
      <alignment horizontal="center" vertical="center" wrapText="1"/>
    </xf>
    <xf numFmtId="0" fontId="1" fillId="2" borderId="10" xfId="0" applyNumberFormat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/>
    </xf>
    <xf numFmtId="0" fontId="2" fillId="0" borderId="15" xfId="0" applyFont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0" fillId="3" borderId="0" xfId="0" applyFill="1"/>
    <xf numFmtId="0" fontId="4" fillId="0" borderId="0" xfId="0" applyFont="1"/>
    <xf numFmtId="0" fontId="9" fillId="0" borderId="0" xfId="0" applyFont="1"/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2" borderId="12" xfId="0" applyNumberFormat="1" applyFont="1" applyFill="1" applyBorder="1" applyAlignment="1">
      <alignment horizontal="center" vertical="center" wrapText="1"/>
    </xf>
    <xf numFmtId="166" fontId="6" fillId="2" borderId="12" xfId="0" applyNumberFormat="1" applyFont="1" applyFill="1" applyBorder="1" applyAlignment="1">
      <alignment horizontal="center" vertical="center" wrapText="1"/>
    </xf>
    <xf numFmtId="165" fontId="6" fillId="2" borderId="12" xfId="0" applyNumberFormat="1" applyFont="1" applyFill="1" applyBorder="1" applyAlignment="1">
      <alignment horizontal="center" vertical="center" wrapText="1"/>
    </xf>
    <xf numFmtId="2" fontId="6" fillId="2" borderId="12" xfId="0" applyNumberFormat="1" applyFont="1" applyFill="1" applyBorder="1" applyAlignment="1">
      <alignment horizontal="center" vertical="center" wrapText="1"/>
    </xf>
    <xf numFmtId="0" fontId="6" fillId="2" borderId="17" xfId="0" applyNumberFormat="1" applyFont="1" applyFill="1" applyBorder="1" applyAlignment="1">
      <alignment horizontal="center" vertical="center"/>
    </xf>
    <xf numFmtId="0" fontId="6" fillId="2" borderId="17" xfId="0" applyNumberFormat="1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2" xfId="0" applyNumberFormat="1" applyFont="1" applyFill="1" applyBorder="1" applyAlignment="1">
      <alignment horizontal="center" vertical="center" wrapText="1"/>
    </xf>
    <xf numFmtId="167" fontId="10" fillId="0" borderId="12" xfId="1" applyNumberFormat="1" applyFont="1" applyFill="1" applyBorder="1" applyAlignment="1">
      <alignment horizontal="center" vertical="center" wrapText="1"/>
    </xf>
    <xf numFmtId="11" fontId="10" fillId="0" borderId="12" xfId="0" applyNumberFormat="1" applyFont="1" applyFill="1" applyBorder="1" applyAlignment="1">
      <alignment horizontal="center" vertical="center" wrapText="1"/>
    </xf>
    <xf numFmtId="166" fontId="10" fillId="3" borderId="9" xfId="0" applyNumberFormat="1" applyFont="1" applyFill="1" applyBorder="1" applyAlignment="1">
      <alignment horizontal="center" vertical="center" wrapText="1"/>
    </xf>
    <xf numFmtId="165" fontId="10" fillId="3" borderId="9" xfId="0" applyNumberFormat="1" applyFont="1" applyFill="1" applyBorder="1" applyAlignment="1">
      <alignment horizontal="center" vertical="center" wrapText="1"/>
    </xf>
    <xf numFmtId="0" fontId="10" fillId="0" borderId="9" xfId="0" applyNumberFormat="1" applyFont="1" applyFill="1" applyBorder="1" applyAlignment="1">
      <alignment horizontal="center" vertical="center" wrapText="1"/>
    </xf>
    <xf numFmtId="2" fontId="10" fillId="3" borderId="10" xfId="0" applyNumberFormat="1" applyFont="1" applyFill="1" applyBorder="1" applyAlignment="1">
      <alignment horizontal="right" vertical="center" wrapText="1"/>
    </xf>
    <xf numFmtId="166" fontId="10" fillId="0" borderId="18" xfId="0" applyNumberFormat="1" applyFont="1" applyFill="1" applyBorder="1" applyAlignment="1">
      <alignment horizontal="center" vertical="center" wrapText="1"/>
    </xf>
    <xf numFmtId="165" fontId="10" fillId="3" borderId="19" xfId="0" applyNumberFormat="1" applyFont="1" applyFill="1" applyBorder="1" applyAlignment="1">
      <alignment horizontal="center" vertical="center" wrapText="1"/>
    </xf>
    <xf numFmtId="0" fontId="10" fillId="0" borderId="19" xfId="0" applyNumberFormat="1" applyFont="1" applyFill="1" applyBorder="1" applyAlignment="1">
      <alignment horizontal="center" vertical="center" wrapText="1"/>
    </xf>
    <xf numFmtId="2" fontId="10" fillId="3" borderId="20" xfId="0" applyNumberFormat="1" applyFont="1" applyFill="1" applyBorder="1" applyAlignment="1">
      <alignment horizontal="right" vertical="center" wrapText="1"/>
    </xf>
    <xf numFmtId="166" fontId="10" fillId="3" borderId="19" xfId="0" applyNumberFormat="1" applyFont="1" applyFill="1" applyBorder="1" applyAlignment="1">
      <alignment horizontal="center" vertical="center" wrapText="1"/>
    </xf>
    <xf numFmtId="165" fontId="10" fillId="3" borderId="12" xfId="0" applyNumberFormat="1" applyFont="1" applyFill="1" applyBorder="1" applyAlignment="1">
      <alignment horizontal="center" vertical="center" wrapText="1"/>
    </xf>
    <xf numFmtId="2" fontId="10" fillId="3" borderId="13" xfId="0" applyNumberFormat="1" applyFont="1" applyFill="1" applyBorder="1" applyAlignment="1">
      <alignment horizontal="right" vertical="center" wrapText="1"/>
    </xf>
    <xf numFmtId="0" fontId="10" fillId="0" borderId="12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0" fillId="0" borderId="15" xfId="0" applyNumberFormat="1" applyFont="1" applyFill="1" applyBorder="1" applyAlignment="1">
      <alignment horizontal="center" vertical="center" wrapText="1"/>
    </xf>
    <xf numFmtId="167" fontId="10" fillId="0" borderId="15" xfId="1" applyNumberFormat="1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 wrapText="1"/>
    </xf>
    <xf numFmtId="165" fontId="10" fillId="3" borderId="15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2" fillId="0" borderId="22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17" fillId="3" borderId="12" xfId="0" applyFont="1" applyFill="1" applyBorder="1" applyAlignment="1">
      <alignment horizontal="center"/>
    </xf>
    <xf numFmtId="0" fontId="9" fillId="0" borderId="13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/>
    </xf>
    <xf numFmtId="0" fontId="2" fillId="4" borderId="24" xfId="0" applyFont="1" applyFill="1" applyBorder="1" applyAlignment="1">
      <alignment horizontal="center" vertical="center"/>
    </xf>
    <xf numFmtId="0" fontId="9" fillId="4" borderId="25" xfId="0" applyFont="1" applyFill="1" applyBorder="1"/>
    <xf numFmtId="0" fontId="9" fillId="4" borderId="8" xfId="0" applyFont="1" applyFill="1" applyBorder="1"/>
    <xf numFmtId="0" fontId="9" fillId="0" borderId="10" xfId="0" applyFont="1" applyBorder="1"/>
    <xf numFmtId="0" fontId="2" fillId="4" borderId="11" xfId="0" applyFont="1" applyFill="1" applyBorder="1" applyAlignment="1">
      <alignment vertical="center"/>
    </xf>
    <xf numFmtId="0" fontId="2" fillId="0" borderId="13" xfId="0" applyFont="1" applyFill="1" applyBorder="1" applyAlignment="1">
      <alignment horizontal="center" vertical="center"/>
    </xf>
    <xf numFmtId="0" fontId="9" fillId="4" borderId="14" xfId="0" applyFont="1" applyFill="1" applyBorder="1"/>
    <xf numFmtId="0" fontId="9" fillId="0" borderId="16" xfId="0" applyFont="1" applyBorder="1"/>
    <xf numFmtId="0" fontId="2" fillId="4" borderId="35" xfId="0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167" fontId="10" fillId="0" borderId="12" xfId="1" applyNumberFormat="1" applyFont="1" applyBorder="1" applyAlignment="1">
      <alignment horizontal="left"/>
    </xf>
    <xf numFmtId="9" fontId="5" fillId="3" borderId="21" xfId="3" applyFont="1" applyFill="1" applyBorder="1" applyAlignment="1">
      <alignment horizontal="right" vertical="center"/>
    </xf>
    <xf numFmtId="0" fontId="2" fillId="0" borderId="32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38" xfId="0" applyBorder="1" applyAlignment="1">
      <alignment horizontal="center"/>
    </xf>
    <xf numFmtId="0" fontId="9" fillId="4" borderId="38" xfId="0" applyFont="1" applyFill="1" applyBorder="1" applyAlignment="1">
      <alignment horizontal="center"/>
    </xf>
    <xf numFmtId="9" fontId="2" fillId="3" borderId="12" xfId="3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11" fontId="10" fillId="0" borderId="17" xfId="0" applyNumberFormat="1" applyFont="1" applyFill="1" applyBorder="1" applyAlignment="1">
      <alignment horizontal="center" vertical="center" wrapText="1"/>
    </xf>
    <xf numFmtId="11" fontId="10" fillId="0" borderId="26" xfId="0" applyNumberFormat="1" applyFont="1" applyFill="1" applyBorder="1" applyAlignment="1">
      <alignment horizontal="center" vertical="center" wrapText="1"/>
    </xf>
    <xf numFmtId="11" fontId="10" fillId="0" borderId="19" xfId="0" applyNumberFormat="1" applyFont="1" applyFill="1" applyBorder="1" applyAlignment="1">
      <alignment horizontal="center" vertical="center" wrapText="1"/>
    </xf>
    <xf numFmtId="166" fontId="10" fillId="0" borderId="27" xfId="0" applyNumberFormat="1" applyFont="1" applyFill="1" applyBorder="1" applyAlignment="1">
      <alignment horizontal="center" vertical="center" wrapText="1"/>
    </xf>
    <xf numFmtId="166" fontId="10" fillId="0" borderId="28" xfId="0" applyNumberFormat="1" applyFont="1" applyFill="1" applyBorder="1" applyAlignment="1">
      <alignment horizontal="center" vertical="center" wrapText="1"/>
    </xf>
    <xf numFmtId="166" fontId="10" fillId="0" borderId="29" xfId="0" applyNumberFormat="1" applyFont="1" applyFill="1" applyBorder="1" applyAlignment="1">
      <alignment horizontal="center" vertical="center" wrapText="1"/>
    </xf>
    <xf numFmtId="165" fontId="10" fillId="3" borderId="17" xfId="0" applyNumberFormat="1" applyFont="1" applyFill="1" applyBorder="1" applyAlignment="1">
      <alignment horizontal="center" vertical="center" wrapText="1"/>
    </xf>
    <xf numFmtId="165" fontId="10" fillId="3" borderId="26" xfId="0" applyNumberFormat="1" applyFont="1" applyFill="1" applyBorder="1" applyAlignment="1">
      <alignment horizontal="center" vertical="center" wrapText="1"/>
    </xf>
    <xf numFmtId="165" fontId="10" fillId="3" borderId="19" xfId="0" applyNumberFormat="1" applyFont="1" applyFill="1" applyBorder="1" applyAlignment="1">
      <alignment horizontal="center" vertical="center" wrapText="1"/>
    </xf>
    <xf numFmtId="0" fontId="10" fillId="0" borderId="17" xfId="0" applyNumberFormat="1" applyFont="1" applyFill="1" applyBorder="1" applyAlignment="1">
      <alignment horizontal="center" vertical="center" wrapText="1"/>
    </xf>
    <xf numFmtId="0" fontId="10" fillId="0" borderId="26" xfId="0" applyNumberFormat="1" applyFont="1" applyFill="1" applyBorder="1" applyAlignment="1">
      <alignment horizontal="center" vertical="center" wrapText="1"/>
    </xf>
    <xf numFmtId="0" fontId="10" fillId="0" borderId="19" xfId="0" applyNumberFormat="1" applyFont="1" applyFill="1" applyBorder="1" applyAlignment="1">
      <alignment horizontal="center" vertical="center" wrapText="1"/>
    </xf>
    <xf numFmtId="2" fontId="10" fillId="3" borderId="30" xfId="0" applyNumberFormat="1" applyFont="1" applyFill="1" applyBorder="1" applyAlignment="1">
      <alignment horizontal="center" vertical="center" wrapText="1"/>
    </xf>
    <xf numFmtId="2" fontId="10" fillId="3" borderId="31" xfId="0" applyNumberFormat="1" applyFont="1" applyFill="1" applyBorder="1" applyAlignment="1">
      <alignment horizontal="center" vertical="center" wrapText="1"/>
    </xf>
    <xf numFmtId="2" fontId="10" fillId="3" borderId="20" xfId="0" applyNumberFormat="1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0" fontId="6" fillId="5" borderId="0" xfId="0" applyFont="1" applyFill="1" applyBorder="1" applyAlignment="1">
      <alignment horizontal="center" vertical="center"/>
    </xf>
    <xf numFmtId="0" fontId="6" fillId="5" borderId="39" xfId="0" applyFont="1" applyFill="1" applyBorder="1" applyAlignment="1">
      <alignment horizontal="center" vertical="center"/>
    </xf>
    <xf numFmtId="0" fontId="18" fillId="5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wrapText="1"/>
    </xf>
    <xf numFmtId="0" fontId="2" fillId="0" borderId="12" xfId="0" applyFont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6" borderId="3" xfId="0" applyFont="1" applyFill="1" applyBorder="1" applyAlignment="1">
      <alignment horizontal="center"/>
    </xf>
    <xf numFmtId="0" fontId="2" fillId="0" borderId="17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 wrapText="1"/>
    </xf>
    <xf numFmtId="0" fontId="7" fillId="5" borderId="36" xfId="0" applyFont="1" applyFill="1" applyBorder="1" applyAlignment="1">
      <alignment horizontal="center" vertical="center" wrapText="1"/>
    </xf>
    <xf numFmtId="0" fontId="7" fillId="5" borderId="37" xfId="0" applyFont="1" applyFill="1" applyBorder="1" applyAlignment="1">
      <alignment horizontal="center" vertical="center" wrapText="1"/>
    </xf>
    <xf numFmtId="0" fontId="1" fillId="6" borderId="0" xfId="0" applyFont="1" applyFill="1" applyBorder="1" applyAlignment="1">
      <alignment horizontal="center"/>
    </xf>
    <xf numFmtId="0" fontId="6" fillId="6" borderId="0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</cellXfs>
  <cellStyles count="4">
    <cellStyle name="Milliers" xfId="1" builtinId="3"/>
    <cellStyle name="Normal" xfId="0" builtinId="0"/>
    <cellStyle name="Normal 2" xfId="2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zoomScale="90" zoomScaleNormal="90" workbookViewId="0">
      <selection activeCell="G19" sqref="G19"/>
    </sheetView>
  </sheetViews>
  <sheetFormatPr baseColWidth="10" defaultRowHeight="12.75" x14ac:dyDescent="0.2"/>
  <cols>
    <col min="1" max="1" width="53.42578125" style="11" customWidth="1"/>
    <col min="2" max="2" width="40.85546875" style="11" customWidth="1"/>
    <col min="3" max="3" width="17.28515625" style="8" customWidth="1"/>
    <col min="4" max="4" width="15.42578125" style="24" customWidth="1"/>
    <col min="5" max="5" width="17.42578125" style="6" customWidth="1"/>
    <col min="6" max="6" width="11.5703125" customWidth="1"/>
    <col min="7" max="7" width="17.140625" style="39" customWidth="1"/>
    <col min="9" max="9" width="38.42578125" customWidth="1"/>
    <col min="10" max="10" width="20.140625" customWidth="1"/>
  </cols>
  <sheetData>
    <row r="1" spans="1:11" ht="15" x14ac:dyDescent="0.25">
      <c r="A1" s="9" t="s">
        <v>6</v>
      </c>
      <c r="B1" s="9"/>
      <c r="C1" s="7"/>
      <c r="D1" s="19"/>
      <c r="E1" s="4"/>
      <c r="F1" s="125"/>
      <c r="G1" s="125"/>
      <c r="H1" s="55"/>
      <c r="I1" s="56" t="s">
        <v>32</v>
      </c>
    </row>
    <row r="2" spans="1:11" ht="20.25" customHeight="1" x14ac:dyDescent="0.2">
      <c r="A2" s="127" t="s">
        <v>66</v>
      </c>
      <c r="B2" s="127"/>
      <c r="C2" s="127"/>
      <c r="D2" s="127"/>
      <c r="E2" s="127"/>
      <c r="F2" s="127"/>
      <c r="G2" s="127"/>
    </row>
    <row r="3" spans="1:11" ht="16.5" customHeight="1" x14ac:dyDescent="0.2">
      <c r="A3" s="126" t="s">
        <v>0</v>
      </c>
      <c r="B3" s="126"/>
      <c r="C3" s="126"/>
      <c r="D3" s="126"/>
      <c r="E3" s="126"/>
      <c r="F3" s="126"/>
      <c r="G3" s="126"/>
    </row>
    <row r="4" spans="1:11" ht="16.5" customHeight="1" x14ac:dyDescent="0.2">
      <c r="A4" s="26"/>
      <c r="B4" s="26"/>
      <c r="C4" s="26"/>
      <c r="D4" s="26"/>
      <c r="E4" s="26"/>
      <c r="F4" s="26"/>
      <c r="G4" s="26"/>
    </row>
    <row r="5" spans="1:11" s="25" customFormat="1" ht="57.75" thickBot="1" x14ac:dyDescent="0.25">
      <c r="A5" s="69" t="s">
        <v>1</v>
      </c>
      <c r="B5" s="70" t="s">
        <v>59</v>
      </c>
      <c r="C5" s="70" t="s">
        <v>45</v>
      </c>
      <c r="D5" s="66" t="s">
        <v>2</v>
      </c>
      <c r="E5" s="67" t="s">
        <v>5</v>
      </c>
      <c r="F5" s="65" t="s">
        <v>46</v>
      </c>
      <c r="G5" s="68" t="s">
        <v>3</v>
      </c>
    </row>
    <row r="6" spans="1:11" ht="30" customHeight="1" x14ac:dyDescent="0.2">
      <c r="A6" s="72" t="s">
        <v>53</v>
      </c>
      <c r="B6" s="73">
        <v>9500</v>
      </c>
      <c r="C6" s="74" t="s">
        <v>23</v>
      </c>
      <c r="D6" s="75"/>
      <c r="E6" s="76"/>
      <c r="F6" s="77">
        <v>8</v>
      </c>
      <c r="G6" s="78"/>
      <c r="I6" s="25"/>
      <c r="J6" s="25"/>
      <c r="K6" s="25"/>
    </row>
    <row r="7" spans="1:11" ht="30" customHeight="1" x14ac:dyDescent="0.25">
      <c r="A7" s="86" t="s">
        <v>54</v>
      </c>
      <c r="B7" s="73" t="s">
        <v>52</v>
      </c>
      <c r="C7" s="74" t="s">
        <v>51</v>
      </c>
      <c r="D7" s="79"/>
      <c r="E7" s="80"/>
      <c r="F7" s="81">
        <v>4</v>
      </c>
      <c r="G7" s="82"/>
      <c r="I7" s="25"/>
      <c r="J7" s="25"/>
      <c r="K7" s="25"/>
    </row>
    <row r="8" spans="1:11" ht="30" customHeight="1" x14ac:dyDescent="0.2">
      <c r="A8" s="72" t="s">
        <v>55</v>
      </c>
      <c r="B8" s="73">
        <v>350</v>
      </c>
      <c r="C8" s="74" t="s">
        <v>23</v>
      </c>
      <c r="D8" s="83"/>
      <c r="E8" s="80"/>
      <c r="F8" s="81">
        <v>2</v>
      </c>
      <c r="G8" s="82"/>
      <c r="I8" s="25"/>
      <c r="J8" s="25"/>
      <c r="K8" s="25"/>
    </row>
    <row r="9" spans="1:11" ht="45" customHeight="1" x14ac:dyDescent="0.2">
      <c r="A9" s="72" t="s">
        <v>56</v>
      </c>
      <c r="B9" s="73" t="s">
        <v>57</v>
      </c>
      <c r="C9" s="74" t="s">
        <v>25</v>
      </c>
      <c r="D9" s="79"/>
      <c r="E9" s="80"/>
      <c r="F9" s="81">
        <v>1</v>
      </c>
      <c r="G9" s="82"/>
      <c r="I9" s="25"/>
      <c r="J9" s="25"/>
      <c r="K9" s="25"/>
    </row>
    <row r="10" spans="1:11" ht="45" customHeight="1" x14ac:dyDescent="0.2">
      <c r="A10" s="128" t="s">
        <v>47</v>
      </c>
      <c r="B10" s="87" t="s">
        <v>60</v>
      </c>
      <c r="C10" s="131" t="s">
        <v>23</v>
      </c>
      <c r="D10" s="134"/>
      <c r="E10" s="137"/>
      <c r="F10" s="140">
        <v>2</v>
      </c>
      <c r="G10" s="143"/>
      <c r="I10" s="25"/>
      <c r="J10" s="25"/>
      <c r="K10" s="25"/>
    </row>
    <row r="11" spans="1:11" ht="14.25" customHeight="1" x14ac:dyDescent="0.25">
      <c r="A11" s="129"/>
      <c r="B11" s="88" t="s">
        <v>61</v>
      </c>
      <c r="C11" s="132"/>
      <c r="D11" s="135"/>
      <c r="E11" s="138"/>
      <c r="F11" s="141"/>
      <c r="G11" s="144"/>
      <c r="I11" s="25"/>
      <c r="J11" s="25"/>
      <c r="K11" s="25"/>
    </row>
    <row r="12" spans="1:11" ht="14.25" customHeight="1" x14ac:dyDescent="0.25">
      <c r="A12" s="129"/>
      <c r="B12" s="88" t="s">
        <v>62</v>
      </c>
      <c r="C12" s="132"/>
      <c r="D12" s="135"/>
      <c r="E12" s="138"/>
      <c r="F12" s="141"/>
      <c r="G12" s="144"/>
      <c r="I12" s="25"/>
      <c r="J12" s="25"/>
      <c r="K12" s="25"/>
    </row>
    <row r="13" spans="1:11" ht="14.25" customHeight="1" x14ac:dyDescent="0.25">
      <c r="A13" s="129"/>
      <c r="B13" s="88" t="s">
        <v>63</v>
      </c>
      <c r="C13" s="132"/>
      <c r="D13" s="135"/>
      <c r="E13" s="138"/>
      <c r="F13" s="141"/>
      <c r="G13" s="144"/>
      <c r="I13" s="25"/>
      <c r="J13" s="25"/>
      <c r="K13" s="25"/>
    </row>
    <row r="14" spans="1:11" ht="30.75" customHeight="1" x14ac:dyDescent="0.2">
      <c r="A14" s="130"/>
      <c r="B14" s="89" t="s">
        <v>64</v>
      </c>
      <c r="C14" s="133"/>
      <c r="D14" s="136"/>
      <c r="E14" s="139"/>
      <c r="F14" s="142"/>
      <c r="G14" s="145"/>
      <c r="I14" s="25"/>
      <c r="J14" s="25"/>
      <c r="K14" s="25"/>
    </row>
    <row r="15" spans="1:11" ht="30" customHeight="1" x14ac:dyDescent="0.25">
      <c r="A15" s="72" t="s">
        <v>7</v>
      </c>
      <c r="B15" s="114" t="s">
        <v>58</v>
      </c>
      <c r="C15" s="74" t="s">
        <v>51</v>
      </c>
      <c r="D15" s="79"/>
      <c r="E15" s="80"/>
      <c r="F15" s="81">
        <v>1</v>
      </c>
      <c r="G15" s="82"/>
      <c r="I15" s="25"/>
      <c r="J15" s="25"/>
      <c r="K15" s="25"/>
    </row>
    <row r="16" spans="1:11" ht="30" customHeight="1" x14ac:dyDescent="0.2">
      <c r="A16" s="71" t="s">
        <v>10</v>
      </c>
      <c r="B16" s="73" t="s">
        <v>65</v>
      </c>
      <c r="C16" s="74" t="s">
        <v>25</v>
      </c>
      <c r="D16" s="79"/>
      <c r="E16" s="84"/>
      <c r="F16" s="72">
        <v>1</v>
      </c>
      <c r="G16" s="82"/>
      <c r="I16" s="25"/>
      <c r="J16" s="25"/>
      <c r="K16" s="25"/>
    </row>
    <row r="17" spans="1:11" ht="30" customHeight="1" thickBot="1" x14ac:dyDescent="0.3">
      <c r="A17" s="90" t="s">
        <v>49</v>
      </c>
      <c r="B17" s="91" t="s">
        <v>48</v>
      </c>
      <c r="C17" s="92" t="s">
        <v>50</v>
      </c>
      <c r="D17" s="79"/>
      <c r="E17" s="93"/>
      <c r="F17" s="72">
        <v>1</v>
      </c>
      <c r="G17" s="85"/>
      <c r="I17" s="25"/>
      <c r="J17" s="25"/>
      <c r="K17" s="25"/>
    </row>
    <row r="18" spans="1:11" ht="24.95" customHeight="1" thickBot="1" x14ac:dyDescent="0.25">
      <c r="A18" s="30"/>
      <c r="B18" s="62"/>
      <c r="C18" s="31"/>
      <c r="D18" s="146" t="s">
        <v>8</v>
      </c>
      <c r="E18" s="146"/>
      <c r="F18" s="147"/>
      <c r="G18" s="37">
        <f>SUM(G6:G17)</f>
        <v>0</v>
      </c>
    </row>
    <row r="19" spans="1:11" ht="22.5" customHeight="1" thickBot="1" x14ac:dyDescent="0.25">
      <c r="A19" s="27"/>
      <c r="B19" s="63"/>
      <c r="C19" s="14"/>
      <c r="D19" s="148" t="s">
        <v>4</v>
      </c>
      <c r="E19" s="148"/>
      <c r="F19" s="149"/>
      <c r="G19" s="115"/>
      <c r="I19" s="6"/>
    </row>
    <row r="20" spans="1:11" ht="24.95" customHeight="1" thickBot="1" x14ac:dyDescent="0.25">
      <c r="A20" s="28"/>
      <c r="B20" s="64"/>
      <c r="C20" s="29"/>
      <c r="D20" s="123" t="s">
        <v>9</v>
      </c>
      <c r="E20" s="123"/>
      <c r="F20" s="124"/>
      <c r="G20" s="38">
        <f>IF(G18="","",ROUND((G18+G18*G19),2))</f>
        <v>0</v>
      </c>
    </row>
    <row r="21" spans="1:11" ht="15" x14ac:dyDescent="0.25">
      <c r="A21" s="16"/>
      <c r="B21" s="16"/>
      <c r="C21" s="16"/>
      <c r="D21" s="20"/>
      <c r="E21" s="15"/>
      <c r="F21" s="12"/>
      <c r="G21" s="32"/>
    </row>
    <row r="22" spans="1:11" ht="15" x14ac:dyDescent="0.25">
      <c r="A22" s="16"/>
      <c r="B22" s="16"/>
      <c r="C22" s="16"/>
      <c r="D22" s="21"/>
      <c r="E22" s="13"/>
      <c r="F22" s="17"/>
      <c r="G22" s="33"/>
    </row>
    <row r="23" spans="1:11" ht="14.25" x14ac:dyDescent="0.2">
      <c r="A23" s="16"/>
      <c r="B23" s="16"/>
      <c r="C23" s="16"/>
      <c r="D23" s="22"/>
      <c r="E23" s="18"/>
      <c r="F23" s="18"/>
      <c r="G23" s="34"/>
    </row>
    <row r="24" spans="1:11" ht="25.5" customHeight="1" x14ac:dyDescent="0.2">
      <c r="A24" s="3"/>
      <c r="C24" s="2"/>
      <c r="D24" s="23"/>
      <c r="E24" s="5"/>
      <c r="F24" s="3"/>
      <c r="G24" s="35"/>
    </row>
    <row r="25" spans="1:11" ht="10.5" customHeight="1" x14ac:dyDescent="0.25">
      <c r="A25" s="10"/>
      <c r="C25" s="7"/>
      <c r="D25" s="19"/>
      <c r="E25" s="4"/>
      <c r="F25" s="1"/>
      <c r="G25" s="36"/>
    </row>
    <row r="26" spans="1:11" ht="15" x14ac:dyDescent="0.25">
      <c r="A26" s="10"/>
      <c r="C26" s="7"/>
      <c r="D26" s="19"/>
      <c r="E26" s="4"/>
      <c r="F26" s="1"/>
      <c r="G26" s="36"/>
    </row>
    <row r="27" spans="1:11" ht="15" x14ac:dyDescent="0.25">
      <c r="A27" s="10"/>
      <c r="C27" s="7"/>
      <c r="D27" s="19"/>
      <c r="E27" s="4"/>
      <c r="F27" s="1"/>
      <c r="G27" s="36"/>
    </row>
  </sheetData>
  <mergeCells count="12">
    <mergeCell ref="D20:F20"/>
    <mergeCell ref="F1:G1"/>
    <mergeCell ref="A3:G3"/>
    <mergeCell ref="A2:G2"/>
    <mergeCell ref="A10:A14"/>
    <mergeCell ref="C10:C14"/>
    <mergeCell ref="D10:D14"/>
    <mergeCell ref="E10:E14"/>
    <mergeCell ref="F10:F14"/>
    <mergeCell ref="G10:G14"/>
    <mergeCell ref="D18:F18"/>
    <mergeCell ref="D19:F19"/>
  </mergeCells>
  <printOptions horizontalCentered="1" verticalCentered="1"/>
  <pageMargins left="0.19685039370078741" right="0.39370078740157483" top="0.47244094488188981" bottom="0.59055118110236227" header="0" footer="0.51181102362204722"/>
  <pageSetup paperSize="8" scale="61" orientation="portrait" r:id="rId1"/>
  <headerFooter alignWithMargins="0">
    <oddHeader>&amp;R&amp;"Times New Roman,Normal"&amp;11DAF_2021_000065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abSelected="1" topLeftCell="A18" workbookViewId="0">
      <selection activeCell="F24" sqref="F24"/>
    </sheetView>
  </sheetViews>
  <sheetFormatPr baseColWidth="10" defaultRowHeight="12.75" x14ac:dyDescent="0.2"/>
  <cols>
    <col min="1" max="1" width="61" style="57" customWidth="1"/>
    <col min="2" max="2" width="20.7109375" style="57" customWidth="1"/>
    <col min="3" max="3" width="24.28515625" style="57" customWidth="1"/>
    <col min="4" max="4" width="13.7109375" style="57" customWidth="1"/>
    <col min="5" max="5" width="30.5703125" style="57" customWidth="1"/>
    <col min="6" max="6" width="11.42578125" style="57"/>
    <col min="7" max="7" width="10.42578125" style="57" customWidth="1"/>
    <col min="8" max="16384" width="11.42578125" style="57"/>
  </cols>
  <sheetData>
    <row r="1" spans="1:4" ht="14.25" x14ac:dyDescent="0.2">
      <c r="A1" s="94" t="s">
        <v>79</v>
      </c>
    </row>
    <row r="2" spans="1:4" ht="15" x14ac:dyDescent="0.25">
      <c r="B2" s="1"/>
      <c r="C2" s="1"/>
      <c r="D2" s="3"/>
    </row>
    <row r="3" spans="1:4" ht="15" x14ac:dyDescent="0.25">
      <c r="A3" s="16" t="str">
        <f>'DPGF Lot 5'!A2:G2</f>
        <v>LOT 5 Entretien courant des espaces verts et élagage /abattage du quartier Ferrié à Laval</v>
      </c>
      <c r="B3" s="1"/>
      <c r="C3" s="1"/>
      <c r="D3" s="3"/>
    </row>
    <row r="4" spans="1:4" ht="15" x14ac:dyDescent="0.25">
      <c r="A4" s="3"/>
      <c r="B4" s="1"/>
      <c r="C4" s="1"/>
      <c r="D4" s="3"/>
    </row>
    <row r="5" spans="1:4" ht="14.25" x14ac:dyDescent="0.2">
      <c r="A5" s="153" t="s">
        <v>11</v>
      </c>
      <c r="B5" s="153"/>
      <c r="C5" s="153"/>
      <c r="D5" s="153"/>
    </row>
    <row r="6" spans="1:4" ht="15.75" customHeight="1" thickBot="1" x14ac:dyDescent="0.25">
      <c r="A6" s="154" t="s">
        <v>67</v>
      </c>
      <c r="B6" s="154"/>
      <c r="C6" s="154"/>
      <c r="D6" s="154"/>
    </row>
    <row r="7" spans="1:4" ht="42.75" x14ac:dyDescent="0.2">
      <c r="A7" s="40" t="s">
        <v>1</v>
      </c>
      <c r="B7" s="41" t="s">
        <v>12</v>
      </c>
      <c r="C7" s="41" t="s">
        <v>33</v>
      </c>
      <c r="D7" s="42" t="s">
        <v>14</v>
      </c>
    </row>
    <row r="8" spans="1:4" ht="15" x14ac:dyDescent="0.2">
      <c r="A8" s="43" t="s">
        <v>15</v>
      </c>
      <c r="B8" s="49" t="s">
        <v>23</v>
      </c>
      <c r="C8" s="155" t="s">
        <v>16</v>
      </c>
      <c r="D8" s="45"/>
    </row>
    <row r="9" spans="1:4" ht="15" x14ac:dyDescent="0.2">
      <c r="A9" s="43" t="s">
        <v>17</v>
      </c>
      <c r="B9" s="49" t="s">
        <v>23</v>
      </c>
      <c r="C9" s="156"/>
      <c r="D9" s="45"/>
    </row>
    <row r="10" spans="1:4" ht="15" x14ac:dyDescent="0.2">
      <c r="A10" s="43" t="s">
        <v>18</v>
      </c>
      <c r="B10" s="49" t="s">
        <v>23</v>
      </c>
      <c r="C10" s="156"/>
      <c r="D10" s="45"/>
    </row>
    <row r="11" spans="1:4" ht="15" x14ac:dyDescent="0.2">
      <c r="A11" s="43" t="s">
        <v>19</v>
      </c>
      <c r="B11" s="49" t="s">
        <v>23</v>
      </c>
      <c r="C11" s="156"/>
      <c r="D11" s="45"/>
    </row>
    <row r="12" spans="1:4" ht="15" x14ac:dyDescent="0.2">
      <c r="A12" s="43" t="s">
        <v>20</v>
      </c>
      <c r="B12" s="49" t="s">
        <v>23</v>
      </c>
      <c r="C12" s="156"/>
      <c r="D12" s="45"/>
    </row>
    <row r="13" spans="1:4" ht="18" customHeight="1" x14ac:dyDescent="0.2">
      <c r="A13" s="46" t="s">
        <v>21</v>
      </c>
      <c r="B13" s="49" t="s">
        <v>23</v>
      </c>
      <c r="C13" s="156"/>
      <c r="D13" s="45"/>
    </row>
    <row r="14" spans="1:4" ht="19.5" customHeight="1" x14ac:dyDescent="0.2">
      <c r="A14" s="48" t="s">
        <v>22</v>
      </c>
      <c r="B14" s="49" t="s">
        <v>23</v>
      </c>
      <c r="C14" s="156"/>
      <c r="D14" s="45"/>
    </row>
    <row r="15" spans="1:4" ht="16.5" customHeight="1" x14ac:dyDescent="0.2">
      <c r="A15" s="48" t="s">
        <v>24</v>
      </c>
      <c r="B15" s="44" t="s">
        <v>25</v>
      </c>
      <c r="C15" s="156"/>
      <c r="D15" s="45"/>
    </row>
    <row r="16" spans="1:4" ht="15" x14ac:dyDescent="0.2">
      <c r="A16" s="43" t="s">
        <v>26</v>
      </c>
      <c r="B16" s="44" t="s">
        <v>23</v>
      </c>
      <c r="C16" s="156"/>
      <c r="D16" s="45"/>
    </row>
    <row r="17" spans="1:7" ht="15" x14ac:dyDescent="0.2">
      <c r="A17" s="43" t="s">
        <v>27</v>
      </c>
      <c r="B17" s="44" t="s">
        <v>28</v>
      </c>
      <c r="C17" s="156"/>
      <c r="D17" s="45"/>
    </row>
    <row r="18" spans="1:7" ht="15.75" thickBot="1" x14ac:dyDescent="0.25">
      <c r="A18" s="50" t="s">
        <v>29</v>
      </c>
      <c r="B18" s="51" t="s">
        <v>30</v>
      </c>
      <c r="C18" s="157"/>
      <c r="D18" s="52"/>
    </row>
    <row r="19" spans="1:7" ht="15" x14ac:dyDescent="0.2">
      <c r="A19" s="53"/>
      <c r="B19" s="54"/>
      <c r="C19" s="54"/>
      <c r="D19" s="54"/>
    </row>
    <row r="20" spans="1:7" ht="15" thickBot="1" x14ac:dyDescent="0.25">
      <c r="A20" s="158" t="s">
        <v>34</v>
      </c>
      <c r="B20" s="158"/>
      <c r="C20" s="158"/>
      <c r="D20" s="158"/>
      <c r="G20" s="58"/>
    </row>
    <row r="21" spans="1:7" ht="42.75" x14ac:dyDescent="0.2">
      <c r="A21" s="40" t="s">
        <v>1</v>
      </c>
      <c r="B21" s="41" t="s">
        <v>12</v>
      </c>
      <c r="C21" s="41" t="s">
        <v>13</v>
      </c>
      <c r="D21" s="42" t="s">
        <v>35</v>
      </c>
      <c r="G21" s="59"/>
    </row>
    <row r="22" spans="1:7" ht="30" x14ac:dyDescent="0.2">
      <c r="A22" s="159" t="s">
        <v>36</v>
      </c>
      <c r="B22" s="60" t="s">
        <v>37</v>
      </c>
      <c r="C22" s="155" t="s">
        <v>16</v>
      </c>
      <c r="D22" s="45"/>
      <c r="G22" s="59"/>
    </row>
    <row r="23" spans="1:7" ht="30" x14ac:dyDescent="0.2">
      <c r="A23" s="160"/>
      <c r="B23" s="60" t="s">
        <v>38</v>
      </c>
      <c r="C23" s="156"/>
      <c r="D23" s="45"/>
      <c r="G23" s="59"/>
    </row>
    <row r="24" spans="1:7" ht="30" x14ac:dyDescent="0.2">
      <c r="A24" s="159" t="s">
        <v>39</v>
      </c>
      <c r="B24" s="60" t="s">
        <v>37</v>
      </c>
      <c r="C24" s="156"/>
      <c r="D24" s="45"/>
      <c r="G24" s="59"/>
    </row>
    <row r="25" spans="1:7" ht="30" x14ac:dyDescent="0.2">
      <c r="A25" s="160"/>
      <c r="B25" s="60" t="s">
        <v>38</v>
      </c>
      <c r="C25" s="156"/>
      <c r="D25" s="45"/>
      <c r="G25" s="59"/>
    </row>
    <row r="26" spans="1:7" ht="30" x14ac:dyDescent="0.2">
      <c r="A26" s="159" t="s">
        <v>40</v>
      </c>
      <c r="B26" s="60" t="s">
        <v>37</v>
      </c>
      <c r="C26" s="156"/>
      <c r="D26" s="45"/>
      <c r="G26" s="59"/>
    </row>
    <row r="27" spans="1:7" ht="30" x14ac:dyDescent="0.2">
      <c r="A27" s="160"/>
      <c r="B27" s="60" t="s">
        <v>38</v>
      </c>
      <c r="C27" s="156"/>
      <c r="D27" s="45"/>
      <c r="G27" s="59"/>
    </row>
    <row r="28" spans="1:7" ht="30" x14ac:dyDescent="0.2">
      <c r="A28" s="159" t="s">
        <v>41</v>
      </c>
      <c r="B28" s="60" t="s">
        <v>37</v>
      </c>
      <c r="C28" s="156"/>
      <c r="D28" s="45"/>
      <c r="G28" s="59"/>
    </row>
    <row r="29" spans="1:7" ht="30" x14ac:dyDescent="0.2">
      <c r="A29" s="160"/>
      <c r="B29" s="60" t="s">
        <v>38</v>
      </c>
      <c r="C29" s="156"/>
      <c r="D29" s="45"/>
      <c r="G29" s="59"/>
    </row>
    <row r="30" spans="1:7" ht="30" x14ac:dyDescent="0.2">
      <c r="A30" s="159" t="s">
        <v>42</v>
      </c>
      <c r="B30" s="60" t="s">
        <v>43</v>
      </c>
      <c r="C30" s="156"/>
      <c r="D30" s="45"/>
      <c r="G30" s="59"/>
    </row>
    <row r="31" spans="1:7" ht="30.75" thickBot="1" x14ac:dyDescent="0.25">
      <c r="A31" s="161"/>
      <c r="B31" s="61" t="s">
        <v>44</v>
      </c>
      <c r="C31" s="157"/>
      <c r="D31" s="52"/>
      <c r="G31" s="58"/>
    </row>
    <row r="32" spans="1:7" ht="15" x14ac:dyDescent="0.2">
      <c r="G32" s="59"/>
    </row>
    <row r="33" spans="1:7" ht="15" x14ac:dyDescent="0.2">
      <c r="B33" s="152" t="s">
        <v>31</v>
      </c>
      <c r="C33" s="152"/>
      <c r="D33" s="122"/>
    </row>
    <row r="34" spans="1:7" ht="14.25" x14ac:dyDescent="0.2">
      <c r="G34" s="58"/>
    </row>
    <row r="35" spans="1:7" ht="30" customHeight="1" x14ac:dyDescent="0.2">
      <c r="A35" s="162" t="s">
        <v>68</v>
      </c>
      <c r="B35" s="163"/>
      <c r="C35" s="164"/>
    </row>
    <row r="36" spans="1:7" ht="48.75" customHeight="1" x14ac:dyDescent="0.25">
      <c r="A36" s="150" t="s">
        <v>69</v>
      </c>
      <c r="B36" s="151" t="s">
        <v>82</v>
      </c>
      <c r="C36" s="151"/>
    </row>
    <row r="37" spans="1:7" ht="25.5" x14ac:dyDescent="0.25">
      <c r="A37" s="150"/>
      <c r="B37" s="96" t="s">
        <v>70</v>
      </c>
      <c r="C37" s="97"/>
    </row>
  </sheetData>
  <mergeCells count="14">
    <mergeCell ref="A36:A37"/>
    <mergeCell ref="B36:C36"/>
    <mergeCell ref="B33:C33"/>
    <mergeCell ref="A5:D5"/>
    <mergeCell ref="A6:D6"/>
    <mergeCell ref="C8:C18"/>
    <mergeCell ref="A20:D20"/>
    <mergeCell ref="A22:A23"/>
    <mergeCell ref="C22:C31"/>
    <mergeCell ref="A24:A25"/>
    <mergeCell ref="A26:A27"/>
    <mergeCell ref="A28:A29"/>
    <mergeCell ref="A30:A31"/>
    <mergeCell ref="A35:C3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workbookViewId="0">
      <selection activeCell="G38" sqref="G38"/>
    </sheetView>
  </sheetViews>
  <sheetFormatPr baseColWidth="10" defaultRowHeight="12.75" x14ac:dyDescent="0.2"/>
  <cols>
    <col min="1" max="1" width="61" style="57" customWidth="1"/>
    <col min="2" max="2" width="20.7109375" style="57" customWidth="1"/>
    <col min="3" max="3" width="13.42578125" style="57" customWidth="1"/>
    <col min="4" max="4" width="13.7109375" style="57" customWidth="1"/>
    <col min="5" max="5" width="24" style="57" customWidth="1"/>
    <col min="6" max="6" width="11.42578125" style="57"/>
    <col min="7" max="7" width="10.42578125" style="57" customWidth="1"/>
    <col min="8" max="16384" width="11.42578125" style="57"/>
  </cols>
  <sheetData>
    <row r="1" spans="1:5" ht="14.25" x14ac:dyDescent="0.2">
      <c r="A1" s="94" t="s">
        <v>77</v>
      </c>
    </row>
    <row r="2" spans="1:5" ht="15" x14ac:dyDescent="0.25">
      <c r="B2" s="1"/>
      <c r="C2" s="1"/>
      <c r="D2" s="3"/>
    </row>
    <row r="3" spans="1:5" ht="15" x14ac:dyDescent="0.25">
      <c r="A3" s="16" t="str">
        <f>'DPGF Lot 5'!A2:G2</f>
        <v>LOT 5 Entretien courant des espaces verts et élagage /abattage du quartier Ferrié à Laval</v>
      </c>
      <c r="B3" s="1"/>
      <c r="C3" s="1"/>
      <c r="D3" s="3"/>
    </row>
    <row r="4" spans="1:5" ht="15" x14ac:dyDescent="0.25">
      <c r="A4" s="3"/>
      <c r="B4" s="1"/>
      <c r="C4" s="1"/>
      <c r="D4" s="3"/>
    </row>
    <row r="5" spans="1:5" ht="14.25" x14ac:dyDescent="0.2">
      <c r="A5" s="153" t="s">
        <v>73</v>
      </c>
      <c r="B5" s="153"/>
      <c r="C5" s="153"/>
      <c r="D5" s="153"/>
      <c r="E5" s="153"/>
    </row>
    <row r="6" spans="1:5" ht="15.75" customHeight="1" thickBot="1" x14ac:dyDescent="0.25">
      <c r="A6" s="165" t="s">
        <v>67</v>
      </c>
      <c r="B6" s="165"/>
      <c r="C6" s="165"/>
      <c r="D6" s="165"/>
      <c r="E6" s="165"/>
    </row>
    <row r="7" spans="1:5" ht="42.75" x14ac:dyDescent="0.2">
      <c r="A7" s="40" t="s">
        <v>1</v>
      </c>
      <c r="B7" s="41" t="s">
        <v>12</v>
      </c>
      <c r="C7" s="41" t="s">
        <v>72</v>
      </c>
      <c r="D7" s="41" t="s">
        <v>14</v>
      </c>
      <c r="E7" s="42" t="s">
        <v>71</v>
      </c>
    </row>
    <row r="8" spans="1:5" ht="15" x14ac:dyDescent="0.2">
      <c r="A8" s="43" t="s">
        <v>15</v>
      </c>
      <c r="B8" s="49" t="s">
        <v>23</v>
      </c>
      <c r="C8" s="47">
        <v>1000</v>
      </c>
      <c r="D8" s="95">
        <f>'BPU Lot 5'!D8</f>
        <v>0</v>
      </c>
      <c r="E8" s="98">
        <f>C8*D8</f>
        <v>0</v>
      </c>
    </row>
    <row r="9" spans="1:5" ht="15" x14ac:dyDescent="0.2">
      <c r="A9" s="43" t="s">
        <v>17</v>
      </c>
      <c r="B9" s="49" t="s">
        <v>23</v>
      </c>
      <c r="C9" s="47">
        <v>0</v>
      </c>
      <c r="D9" s="95">
        <f>'BPU Lot 5'!D9</f>
        <v>0</v>
      </c>
      <c r="E9" s="98">
        <f t="shared" ref="E9:E17" si="0">C9*D9</f>
        <v>0</v>
      </c>
    </row>
    <row r="10" spans="1:5" ht="15" x14ac:dyDescent="0.2">
      <c r="A10" s="43" t="s">
        <v>18</v>
      </c>
      <c r="B10" s="49" t="s">
        <v>23</v>
      </c>
      <c r="C10" s="47">
        <v>9500</v>
      </c>
      <c r="D10" s="95">
        <f>'BPU Lot 5'!D10</f>
        <v>0</v>
      </c>
      <c r="E10" s="98">
        <f t="shared" si="0"/>
        <v>0</v>
      </c>
    </row>
    <row r="11" spans="1:5" ht="15" x14ac:dyDescent="0.2">
      <c r="A11" s="43" t="s">
        <v>19</v>
      </c>
      <c r="B11" s="49" t="s">
        <v>23</v>
      </c>
      <c r="C11" s="47">
        <v>100</v>
      </c>
      <c r="D11" s="95">
        <f>'BPU Lot 5'!D11</f>
        <v>0</v>
      </c>
      <c r="E11" s="98">
        <f t="shared" si="0"/>
        <v>0</v>
      </c>
    </row>
    <row r="12" spans="1:5" ht="15" x14ac:dyDescent="0.2">
      <c r="A12" s="43" t="s">
        <v>20</v>
      </c>
      <c r="B12" s="49" t="s">
        <v>23</v>
      </c>
      <c r="C12" s="47">
        <v>100</v>
      </c>
      <c r="D12" s="95">
        <f>'BPU Lot 5'!D12</f>
        <v>0</v>
      </c>
      <c r="E12" s="98">
        <f t="shared" si="0"/>
        <v>0</v>
      </c>
    </row>
    <row r="13" spans="1:5" ht="18" customHeight="1" x14ac:dyDescent="0.2">
      <c r="A13" s="46" t="s">
        <v>21</v>
      </c>
      <c r="B13" s="49" t="s">
        <v>23</v>
      </c>
      <c r="C13" s="47">
        <v>100</v>
      </c>
      <c r="D13" s="95">
        <f>'BPU Lot 5'!D13</f>
        <v>0</v>
      </c>
      <c r="E13" s="98">
        <f t="shared" si="0"/>
        <v>0</v>
      </c>
    </row>
    <row r="14" spans="1:5" ht="19.5" customHeight="1" x14ac:dyDescent="0.2">
      <c r="A14" s="48" t="s">
        <v>22</v>
      </c>
      <c r="B14" s="49" t="s">
        <v>23</v>
      </c>
      <c r="C14" s="47">
        <v>350</v>
      </c>
      <c r="D14" s="95">
        <f>'BPU Lot 5'!D14</f>
        <v>0</v>
      </c>
      <c r="E14" s="98">
        <f t="shared" si="0"/>
        <v>0</v>
      </c>
    </row>
    <row r="15" spans="1:5" ht="16.5" customHeight="1" x14ac:dyDescent="0.2">
      <c r="A15" s="48" t="s">
        <v>24</v>
      </c>
      <c r="B15" s="113" t="s">
        <v>25</v>
      </c>
      <c r="C15" s="47">
        <v>800</v>
      </c>
      <c r="D15" s="95">
        <f>'BPU Lot 5'!D15</f>
        <v>0</v>
      </c>
      <c r="E15" s="98">
        <f t="shared" si="0"/>
        <v>0</v>
      </c>
    </row>
    <row r="16" spans="1:5" ht="15" x14ac:dyDescent="0.2">
      <c r="A16" s="43" t="s">
        <v>26</v>
      </c>
      <c r="B16" s="49" t="s">
        <v>23</v>
      </c>
      <c r="C16" s="47">
        <v>500</v>
      </c>
      <c r="D16" s="95">
        <f>'BPU Lot 5'!D16</f>
        <v>0</v>
      </c>
      <c r="E16" s="98">
        <f t="shared" si="0"/>
        <v>0</v>
      </c>
    </row>
    <row r="17" spans="1:7" ht="15" x14ac:dyDescent="0.2">
      <c r="A17" s="43" t="s">
        <v>27</v>
      </c>
      <c r="B17" s="113" t="s">
        <v>28</v>
      </c>
      <c r="C17" s="47">
        <v>2</v>
      </c>
      <c r="D17" s="95">
        <f>'BPU Lot 5'!D17</f>
        <v>0</v>
      </c>
      <c r="E17" s="98">
        <f t="shared" si="0"/>
        <v>0</v>
      </c>
    </row>
    <row r="18" spans="1:7" ht="15.75" thickBot="1" x14ac:dyDescent="0.25">
      <c r="A18" s="50" t="s">
        <v>29</v>
      </c>
      <c r="B18" s="51" t="s">
        <v>30</v>
      </c>
      <c r="C18" s="117">
        <v>12</v>
      </c>
      <c r="D18" s="99">
        <f>'BPU Lot 5'!D18</f>
        <v>0</v>
      </c>
      <c r="E18" s="100">
        <f>C18*D18</f>
        <v>0</v>
      </c>
    </row>
    <row r="19" spans="1:7" ht="15.75" thickBot="1" x14ac:dyDescent="0.25">
      <c r="A19" s="53"/>
      <c r="B19" s="54"/>
      <c r="D19" s="101" t="s">
        <v>74</v>
      </c>
      <c r="E19" s="102">
        <f>SUM(E8:E18)</f>
        <v>0</v>
      </c>
    </row>
    <row r="20" spans="1:7" ht="15" x14ac:dyDescent="0.2">
      <c r="A20" s="53"/>
      <c r="B20" s="54"/>
      <c r="C20" s="54"/>
      <c r="D20" s="54"/>
    </row>
    <row r="21" spans="1:7" ht="15" thickBot="1" x14ac:dyDescent="0.25">
      <c r="A21" s="166" t="s">
        <v>34</v>
      </c>
      <c r="B21" s="166"/>
      <c r="C21" s="166"/>
      <c r="D21" s="166"/>
      <c r="E21" s="166"/>
      <c r="G21" s="58"/>
    </row>
    <row r="22" spans="1:7" ht="42.75" x14ac:dyDescent="0.2">
      <c r="A22" s="40" t="s">
        <v>1</v>
      </c>
      <c r="B22" s="41" t="s">
        <v>12</v>
      </c>
      <c r="C22" s="41" t="str">
        <f>C7</f>
        <v>Quantité</v>
      </c>
      <c r="D22" s="41" t="s">
        <v>35</v>
      </c>
      <c r="E22" s="42" t="s">
        <v>71</v>
      </c>
      <c r="G22" s="59"/>
    </row>
    <row r="23" spans="1:7" ht="30" x14ac:dyDescent="0.2">
      <c r="A23" s="167" t="s">
        <v>36</v>
      </c>
      <c r="B23" s="60" t="s">
        <v>37</v>
      </c>
      <c r="C23" s="47">
        <v>2</v>
      </c>
      <c r="D23" s="47">
        <f>'BPU Lot 5'!D22</f>
        <v>0</v>
      </c>
      <c r="E23" s="98">
        <f>C23*D23</f>
        <v>0</v>
      </c>
      <c r="G23" s="59"/>
    </row>
    <row r="24" spans="1:7" ht="30" x14ac:dyDescent="0.2">
      <c r="A24" s="167"/>
      <c r="B24" s="60" t="s">
        <v>38</v>
      </c>
      <c r="C24" s="47">
        <v>5</v>
      </c>
      <c r="D24" s="47">
        <f>'BPU Lot 5'!D23</f>
        <v>0</v>
      </c>
      <c r="E24" s="98">
        <f t="shared" ref="E24:E32" si="1">C24*D24</f>
        <v>0</v>
      </c>
      <c r="G24" s="59"/>
    </row>
    <row r="25" spans="1:7" ht="30" x14ac:dyDescent="0.2">
      <c r="A25" s="167" t="s">
        <v>39</v>
      </c>
      <c r="B25" s="60" t="s">
        <v>37</v>
      </c>
      <c r="C25" s="47">
        <v>4</v>
      </c>
      <c r="D25" s="47">
        <f>'BPU Lot 5'!D24</f>
        <v>0</v>
      </c>
      <c r="E25" s="98">
        <f t="shared" si="1"/>
        <v>0</v>
      </c>
      <c r="G25" s="59"/>
    </row>
    <row r="26" spans="1:7" ht="30" x14ac:dyDescent="0.2">
      <c r="A26" s="167"/>
      <c r="B26" s="60" t="s">
        <v>38</v>
      </c>
      <c r="C26" s="47">
        <v>0</v>
      </c>
      <c r="D26" s="47">
        <f>'BPU Lot 5'!D25</f>
        <v>0</v>
      </c>
      <c r="E26" s="98">
        <f t="shared" si="1"/>
        <v>0</v>
      </c>
      <c r="G26" s="59"/>
    </row>
    <row r="27" spans="1:7" ht="30" x14ac:dyDescent="0.2">
      <c r="A27" s="167" t="s">
        <v>40</v>
      </c>
      <c r="B27" s="60" t="s">
        <v>37</v>
      </c>
      <c r="C27" s="47">
        <v>4</v>
      </c>
      <c r="D27" s="47">
        <f>'BPU Lot 5'!D26</f>
        <v>0</v>
      </c>
      <c r="E27" s="98">
        <f t="shared" si="1"/>
        <v>0</v>
      </c>
      <c r="G27" s="59"/>
    </row>
    <row r="28" spans="1:7" ht="30" x14ac:dyDescent="0.2">
      <c r="A28" s="167"/>
      <c r="B28" s="60" t="s">
        <v>38</v>
      </c>
      <c r="C28" s="47">
        <v>0</v>
      </c>
      <c r="D28" s="47">
        <f>'BPU Lot 5'!D27</f>
        <v>0</v>
      </c>
      <c r="E28" s="98">
        <f t="shared" si="1"/>
        <v>0</v>
      </c>
      <c r="G28" s="59"/>
    </row>
    <row r="29" spans="1:7" ht="30" x14ac:dyDescent="0.2">
      <c r="A29" s="167" t="s">
        <v>41</v>
      </c>
      <c r="B29" s="60" t="s">
        <v>37</v>
      </c>
      <c r="C29" s="47">
        <v>5</v>
      </c>
      <c r="D29" s="47">
        <f>'BPU Lot 5'!D28</f>
        <v>0</v>
      </c>
      <c r="E29" s="98">
        <f t="shared" si="1"/>
        <v>0</v>
      </c>
      <c r="G29" s="59"/>
    </row>
    <row r="30" spans="1:7" ht="30" x14ac:dyDescent="0.2">
      <c r="A30" s="167"/>
      <c r="B30" s="60" t="s">
        <v>38</v>
      </c>
      <c r="C30" s="47">
        <v>0</v>
      </c>
      <c r="D30" s="47">
        <f>'BPU Lot 5'!D29</f>
        <v>0</v>
      </c>
      <c r="E30" s="98">
        <f t="shared" si="1"/>
        <v>0</v>
      </c>
      <c r="G30" s="59"/>
    </row>
    <row r="31" spans="1:7" ht="30" x14ac:dyDescent="0.2">
      <c r="A31" s="167" t="s">
        <v>42</v>
      </c>
      <c r="B31" s="60" t="s">
        <v>43</v>
      </c>
      <c r="C31" s="47">
        <v>2</v>
      </c>
      <c r="D31" s="47">
        <f>'BPU Lot 5'!D30</f>
        <v>0</v>
      </c>
      <c r="E31" s="98">
        <f t="shared" si="1"/>
        <v>0</v>
      </c>
      <c r="G31" s="59"/>
    </row>
    <row r="32" spans="1:7" ht="30" x14ac:dyDescent="0.2">
      <c r="A32" s="167"/>
      <c r="B32" s="60" t="s">
        <v>44</v>
      </c>
      <c r="C32" s="47">
        <v>6</v>
      </c>
      <c r="D32" s="47">
        <f>'BPU Lot 5'!D31</f>
        <v>0</v>
      </c>
      <c r="E32" s="98">
        <f t="shared" si="1"/>
        <v>0</v>
      </c>
      <c r="G32" s="58"/>
    </row>
    <row r="33" spans="1:7" ht="28.5" customHeight="1" x14ac:dyDescent="0.2">
      <c r="A33" s="118" t="s">
        <v>81</v>
      </c>
      <c r="B33" s="60" t="s">
        <v>37</v>
      </c>
      <c r="C33" s="49">
        <v>2</v>
      </c>
      <c r="D33" s="47">
        <f>D27</f>
        <v>0</v>
      </c>
      <c r="E33" s="119">
        <f>C33*D33*'BPU Lot 5'!C37</f>
        <v>0</v>
      </c>
      <c r="G33" s="58"/>
    </row>
    <row r="34" spans="1:7" ht="34.5" customHeight="1" thickBot="1" x14ac:dyDescent="0.25">
      <c r="A34" s="110" t="s">
        <v>80</v>
      </c>
      <c r="B34" s="111" t="str">
        <f>B29</f>
        <v>Prix par arbre
(Quantité &lt; 5 arbres)</v>
      </c>
      <c r="C34" s="116">
        <v>2</v>
      </c>
      <c r="D34" s="112">
        <f>D29</f>
        <v>0</v>
      </c>
      <c r="E34" s="120">
        <f>C34*D34*'BPU Lot 5'!C37</f>
        <v>0</v>
      </c>
      <c r="G34" s="58"/>
    </row>
    <row r="35" spans="1:7" ht="15.75" thickBot="1" x14ac:dyDescent="0.25">
      <c r="D35" s="109" t="s">
        <v>74</v>
      </c>
      <c r="E35" s="121">
        <f>SUM(E23:E32)</f>
        <v>0</v>
      </c>
      <c r="G35" s="59"/>
    </row>
    <row r="36" spans="1:7" ht="15.75" thickBot="1" x14ac:dyDescent="0.25">
      <c r="G36" s="59"/>
    </row>
    <row r="37" spans="1:7" x14ac:dyDescent="0.2">
      <c r="D37" s="103" t="s">
        <v>78</v>
      </c>
      <c r="E37" s="104">
        <f>E35+E19</f>
        <v>0</v>
      </c>
    </row>
    <row r="38" spans="1:7" ht="15" x14ac:dyDescent="0.2">
      <c r="D38" s="105" t="s">
        <v>76</v>
      </c>
      <c r="E38" s="106">
        <f>'BPU Lot 5'!D33</f>
        <v>0</v>
      </c>
      <c r="G38" s="58"/>
    </row>
    <row r="39" spans="1:7" ht="13.5" thickBot="1" x14ac:dyDescent="0.25">
      <c r="D39" s="107" t="s">
        <v>75</v>
      </c>
      <c r="E39" s="108">
        <f>E37+(E37*E38)</f>
        <v>0</v>
      </c>
    </row>
  </sheetData>
  <mergeCells count="8">
    <mergeCell ref="A6:E6"/>
    <mergeCell ref="A5:E5"/>
    <mergeCell ref="A21:E21"/>
    <mergeCell ref="A29:A30"/>
    <mergeCell ref="A31:A32"/>
    <mergeCell ref="A23:A24"/>
    <mergeCell ref="A25:A26"/>
    <mergeCell ref="A27:A2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DPGF Lot 5</vt:lpstr>
      <vt:lpstr>BPU Lot 5</vt:lpstr>
      <vt:lpstr>DQE Lot 5</vt:lpstr>
      <vt:lpstr>'DPGF Lot 5'!Zone_d_impression</vt:lpstr>
    </vt:vector>
  </TitlesOfParts>
  <Company>MINISTERE DE LA DEFENSE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 BAIL Juliette-fabienne ADC</dc:creator>
  <cp:lastModifiedBy>HUYGHE Cecile AAE</cp:lastModifiedBy>
  <cp:lastPrinted>2021-02-16T10:55:59Z</cp:lastPrinted>
  <dcterms:created xsi:type="dcterms:W3CDTF">2017-01-16T12:16:23Z</dcterms:created>
  <dcterms:modified xsi:type="dcterms:W3CDTF">2025-06-20T08:04:24Z</dcterms:modified>
</cp:coreProperties>
</file>