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8_{B88599F7-812F-4A1A-A64D-889CE36786C0}" xr6:coauthVersionLast="47" xr6:coauthVersionMax="47" xr10:uidLastSave="{00000000-0000-0000-0000-000000000000}"/>
  <bookViews>
    <workbookView xWindow="3000" yWindow="3000" windowWidth="17280" windowHeight="10044" tabRatio="800" xr2:uid="{00000000-000D-0000-FFFF-FFFF00000000}"/>
  </bookViews>
  <sheets>
    <sheet name="SM et LECTEURS" sheetId="3" r:id="rId1"/>
    <sheet name="180_IUT" sheetId="13" r:id="rId2"/>
    <sheet name="280_IUT" sheetId="20" r:id="rId3"/>
    <sheet name="280_PUEL" sheetId="18" r:id="rId4"/>
    <sheet name="360_IUT36_CTX" sheetId="21" r:id="rId5"/>
    <sheet name="450_DEG" sheetId="9" r:id="rId6"/>
    <sheet name="450_IUT" sheetId="12" r:id="rId7"/>
    <sheet name="450_LLSH" sheetId="11" r:id="rId8"/>
    <sheet name="450_ND" sheetId="19" r:id="rId9"/>
    <sheet name="450_OSUC" sheetId="16" r:id="rId10"/>
    <sheet name="450_POL GAL" sheetId="15" r:id="rId11"/>
    <sheet name="450_POL VINCI" sheetId="14" r:id="rId12"/>
    <sheet name="450_SC" sheetId="8" r:id="rId13"/>
    <sheet name="450_SCDU" sheetId="17" r:id="rId14"/>
    <sheet name="450_ST" sheetId="10" r:id="rId15"/>
    <sheet name="Feuil1" sheetId="5" state="hidden" r:id="rId16"/>
  </sheets>
  <definedNames>
    <definedName name="_xlnm._FilterDatabase" localSheetId="10" hidden="1">'450_POL GAL'!$A$2:$I$16</definedName>
    <definedName name="_xlnm._FilterDatabase" localSheetId="11" hidden="1">'450_POL VINCI'!$A$2:$I$53</definedName>
    <definedName name="_xlnm._FilterDatabase" localSheetId="0" hidden="1">'SM et LECTEURS'!$B$1:$G$1</definedName>
    <definedName name="Observations">Feuil1!$A$2:$A$4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1" i="3" l="1"/>
  <c r="I85" i="12" l="1"/>
  <c r="G85" i="12"/>
  <c r="F85" i="12"/>
  <c r="E85" i="12"/>
  <c r="D85" i="12"/>
  <c r="C85" i="12"/>
  <c r="I80" i="12"/>
  <c r="G80" i="12"/>
  <c r="F80" i="12"/>
  <c r="E80" i="12"/>
  <c r="D80" i="12"/>
  <c r="C80" i="12"/>
  <c r="D41" i="13" l="1"/>
  <c r="G41" i="13"/>
  <c r="F41" i="13"/>
  <c r="E41" i="13"/>
  <c r="G85" i="10" l="1"/>
  <c r="F85" i="10"/>
  <c r="E85" i="10"/>
  <c r="G59" i="10"/>
  <c r="F59" i="10"/>
  <c r="E59" i="10"/>
  <c r="F40" i="10"/>
  <c r="G40" i="10"/>
  <c r="E40" i="10"/>
  <c r="F30" i="10"/>
  <c r="E30" i="10"/>
  <c r="E20" i="10"/>
  <c r="D15" i="10"/>
  <c r="F15" i="10"/>
  <c r="G15" i="10"/>
  <c r="E15" i="10"/>
  <c r="F10" i="10"/>
  <c r="G10" i="10"/>
  <c r="E10" i="10"/>
  <c r="F5" i="10"/>
  <c r="G5" i="10"/>
  <c r="E5" i="10"/>
  <c r="I51" i="12"/>
  <c r="G51" i="12"/>
  <c r="F51" i="12"/>
  <c r="E51" i="12"/>
  <c r="D51" i="12"/>
  <c r="C51" i="12"/>
  <c r="G65" i="12"/>
  <c r="F65" i="12"/>
  <c r="E65" i="12"/>
  <c r="I65" i="12"/>
  <c r="D65" i="12"/>
  <c r="C65" i="12"/>
  <c r="I75" i="12"/>
  <c r="G75" i="12"/>
  <c r="F75" i="12"/>
  <c r="E75" i="12"/>
  <c r="D75" i="12"/>
  <c r="C75" i="12"/>
  <c r="I70" i="12"/>
  <c r="G70" i="12"/>
  <c r="F70" i="12"/>
  <c r="E70" i="12"/>
  <c r="D70" i="12"/>
  <c r="C70" i="12"/>
  <c r="F12" i="17"/>
  <c r="I20" i="10"/>
  <c r="G20" i="10"/>
  <c r="F20" i="10"/>
  <c r="D20" i="10"/>
  <c r="C20" i="10"/>
  <c r="G8" i="17"/>
  <c r="G17" i="3"/>
  <c r="F17" i="3"/>
  <c r="E17" i="3"/>
  <c r="G14" i="3"/>
  <c r="I5" i="21"/>
  <c r="G5" i="21"/>
  <c r="F5" i="21"/>
  <c r="E5" i="21"/>
  <c r="D5" i="21"/>
  <c r="C5" i="21"/>
  <c r="I7" i="20"/>
  <c r="G7" i="20"/>
  <c r="F7" i="20"/>
  <c r="E7" i="20"/>
  <c r="D7" i="20"/>
  <c r="F14" i="3" s="1"/>
  <c r="C7" i="20"/>
  <c r="E14" i="3" s="1"/>
  <c r="I99" i="10"/>
  <c r="G99" i="10"/>
  <c r="F99" i="10"/>
  <c r="E99" i="10"/>
  <c r="D99" i="10"/>
  <c r="C99" i="10"/>
  <c r="E14" i="9" l="1"/>
  <c r="D8" i="17"/>
  <c r="E8" i="17"/>
  <c r="F8" i="17"/>
  <c r="C8" i="17"/>
  <c r="E22" i="17"/>
  <c r="D22" i="17"/>
  <c r="F22" i="17"/>
  <c r="G22" i="17"/>
  <c r="D54" i="14" l="1"/>
  <c r="F47" i="3" s="1"/>
  <c r="C54" i="14"/>
  <c r="E47" i="3" s="1"/>
  <c r="F54" i="14"/>
  <c r="E54" i="14"/>
  <c r="G54" i="14" l="1"/>
  <c r="G47" i="3" s="1"/>
  <c r="I54" i="14"/>
  <c r="D21" i="19" l="1"/>
  <c r="F34" i="3" s="1"/>
  <c r="E21" i="19"/>
  <c r="F21" i="19"/>
  <c r="G21" i="19"/>
  <c r="C21" i="19"/>
  <c r="E34" i="3" s="1"/>
  <c r="I21" i="19"/>
  <c r="I41" i="13"/>
  <c r="F2" i="3"/>
  <c r="C41" i="13"/>
  <c r="E2" i="3" s="1"/>
  <c r="G34" i="3" l="1"/>
  <c r="I19" i="18"/>
  <c r="G19" i="18"/>
  <c r="F19" i="18"/>
  <c r="E19" i="18"/>
  <c r="G16" i="3" s="1"/>
  <c r="D19" i="18"/>
  <c r="F16" i="3" s="1"/>
  <c r="C19" i="18"/>
  <c r="E16" i="3" s="1"/>
  <c r="I5" i="10" l="1"/>
  <c r="I62" i="10"/>
  <c r="I59" i="10"/>
  <c r="I40" i="10"/>
  <c r="I10" i="10"/>
  <c r="I15" i="10"/>
  <c r="I93" i="10"/>
  <c r="I85" i="10"/>
  <c r="I67" i="10"/>
  <c r="I30" i="10"/>
  <c r="I37" i="15"/>
  <c r="I18" i="15"/>
  <c r="I16" i="16"/>
  <c r="I16" i="11"/>
  <c r="I5" i="8"/>
  <c r="I23" i="9"/>
  <c r="I14" i="9"/>
  <c r="I27" i="9"/>
  <c r="I31" i="9"/>
  <c r="D56" i="12"/>
  <c r="E56" i="12"/>
  <c r="F56" i="12"/>
  <c r="G56" i="12"/>
  <c r="I56" i="12"/>
  <c r="C56" i="12"/>
  <c r="D45" i="12"/>
  <c r="E45" i="12"/>
  <c r="F45" i="12"/>
  <c r="G45" i="12"/>
  <c r="I45" i="12"/>
  <c r="C45" i="12"/>
  <c r="D33" i="12"/>
  <c r="E33" i="12"/>
  <c r="F33" i="12"/>
  <c r="G33" i="12"/>
  <c r="I33" i="12"/>
  <c r="C33" i="12"/>
  <c r="D20" i="12"/>
  <c r="E20" i="12"/>
  <c r="F20" i="12"/>
  <c r="G20" i="12"/>
  <c r="I20" i="12"/>
  <c r="C20" i="12"/>
  <c r="D39" i="12"/>
  <c r="E39" i="12"/>
  <c r="F39" i="12"/>
  <c r="G39" i="12"/>
  <c r="I39" i="12"/>
  <c r="C39" i="12"/>
  <c r="D13" i="12"/>
  <c r="E13" i="12"/>
  <c r="F13" i="12"/>
  <c r="G13" i="12"/>
  <c r="I13" i="12"/>
  <c r="C13" i="12"/>
  <c r="D7" i="12"/>
  <c r="D86" i="12" s="1"/>
  <c r="E7" i="12"/>
  <c r="E86" i="12" s="1"/>
  <c r="F7" i="12"/>
  <c r="F86" i="12" s="1"/>
  <c r="G7" i="12"/>
  <c r="G86" i="12" s="1"/>
  <c r="I7" i="12"/>
  <c r="I86" i="12" s="1"/>
  <c r="C7" i="12"/>
  <c r="C86" i="12" l="1"/>
  <c r="E22" i="3"/>
  <c r="I100" i="10"/>
  <c r="I32" i="9"/>
  <c r="I38" i="15"/>
  <c r="F22" i="3"/>
  <c r="G22" i="3" l="1"/>
  <c r="I22" i="17"/>
  <c r="C22" i="17"/>
  <c r="D18" i="17"/>
  <c r="D23" i="17" s="1"/>
  <c r="F74" i="3" s="1"/>
  <c r="E18" i="17"/>
  <c r="F18" i="17"/>
  <c r="G18" i="17"/>
  <c r="I18" i="17"/>
  <c r="C18" i="17"/>
  <c r="D12" i="17"/>
  <c r="E12" i="17"/>
  <c r="G12" i="17"/>
  <c r="G23" i="17" s="1"/>
  <c r="I12" i="17"/>
  <c r="C12" i="17"/>
  <c r="I8" i="17"/>
  <c r="I23" i="17" l="1"/>
  <c r="C23" i="17"/>
  <c r="E74" i="3" s="1"/>
  <c r="E23" i="17"/>
  <c r="I41" i="8"/>
  <c r="I31" i="8"/>
  <c r="I22" i="8"/>
  <c r="I36" i="8"/>
  <c r="I17" i="8"/>
  <c r="I42" i="8" l="1"/>
  <c r="D41" i="8"/>
  <c r="E41" i="8"/>
  <c r="F41" i="8"/>
  <c r="G41" i="8"/>
  <c r="C41" i="8"/>
  <c r="D31" i="8"/>
  <c r="E31" i="8"/>
  <c r="F31" i="8"/>
  <c r="G31" i="8"/>
  <c r="C31" i="8"/>
  <c r="D17" i="8"/>
  <c r="E17" i="8"/>
  <c r="F17" i="8"/>
  <c r="G17" i="8"/>
  <c r="C17" i="8"/>
  <c r="D5" i="8"/>
  <c r="E5" i="8"/>
  <c r="F5" i="8"/>
  <c r="G5" i="8"/>
  <c r="C5" i="8"/>
  <c r="D22" i="8"/>
  <c r="E22" i="8"/>
  <c r="F22" i="8"/>
  <c r="G22" i="8"/>
  <c r="C22" i="8"/>
  <c r="G36" i="8"/>
  <c r="C36" i="8"/>
  <c r="G16" i="16"/>
  <c r="D16" i="16"/>
  <c r="F43" i="3" s="1"/>
  <c r="E16" i="16"/>
  <c r="F16" i="16"/>
  <c r="C16" i="16"/>
  <c r="E43" i="3" s="1"/>
  <c r="C67" i="10"/>
  <c r="D59" i="10"/>
  <c r="C59" i="10"/>
  <c r="D31" i="9"/>
  <c r="E31" i="9"/>
  <c r="F31" i="9"/>
  <c r="G31" i="9"/>
  <c r="C31" i="9"/>
  <c r="D27" i="9"/>
  <c r="E27" i="9"/>
  <c r="F27" i="9"/>
  <c r="G27" i="9"/>
  <c r="C27" i="9"/>
  <c r="D14" i="9"/>
  <c r="F14" i="9"/>
  <c r="G14" i="9"/>
  <c r="C14" i="9"/>
  <c r="D23" i="9"/>
  <c r="E23" i="9"/>
  <c r="F23" i="9"/>
  <c r="G23" i="9"/>
  <c r="C23" i="9"/>
  <c r="D37" i="15"/>
  <c r="E37" i="15"/>
  <c r="F37" i="15"/>
  <c r="G37" i="15"/>
  <c r="C37" i="15"/>
  <c r="D18" i="15"/>
  <c r="E18" i="15"/>
  <c r="F18" i="15"/>
  <c r="G18" i="15"/>
  <c r="C18" i="15"/>
  <c r="D62" i="10"/>
  <c r="E62" i="10"/>
  <c r="F62" i="10"/>
  <c r="G62" i="10"/>
  <c r="C62" i="10"/>
  <c r="D16" i="11"/>
  <c r="F32" i="3" s="1"/>
  <c r="E16" i="11"/>
  <c r="F16" i="11"/>
  <c r="G16" i="11"/>
  <c r="C16" i="11"/>
  <c r="E32" i="3" s="1"/>
  <c r="D40" i="10"/>
  <c r="C40" i="10"/>
  <c r="D5" i="10"/>
  <c r="C5" i="10"/>
  <c r="D10" i="10"/>
  <c r="C10" i="10"/>
  <c r="C15" i="10"/>
  <c r="D93" i="10"/>
  <c r="E93" i="10"/>
  <c r="F93" i="10"/>
  <c r="G93" i="10"/>
  <c r="C93" i="10"/>
  <c r="D85" i="10"/>
  <c r="C85" i="10"/>
  <c r="G67" i="10"/>
  <c r="F67" i="10"/>
  <c r="E67" i="10"/>
  <c r="D67" i="10"/>
  <c r="D30" i="10"/>
  <c r="G30" i="10"/>
  <c r="G100" i="10" s="1"/>
  <c r="C30" i="10"/>
  <c r="C100" i="10" s="1"/>
  <c r="E38" i="15" l="1"/>
  <c r="F100" i="10"/>
  <c r="E100" i="10"/>
  <c r="G78" i="3" s="1"/>
  <c r="E78" i="3"/>
  <c r="E91" i="3" s="1"/>
  <c r="G102" i="3" s="1"/>
  <c r="D100" i="10"/>
  <c r="F78" i="3" s="1"/>
  <c r="C42" i="8"/>
  <c r="E68" i="3" s="1"/>
  <c r="C32" i="9"/>
  <c r="E18" i="3" s="1"/>
  <c r="D32" i="9"/>
  <c r="F18" i="3" s="1"/>
  <c r="F32" i="9"/>
  <c r="G43" i="3"/>
  <c r="D38" i="15"/>
  <c r="F45" i="3" s="1"/>
  <c r="E32" i="9"/>
  <c r="G32" i="9"/>
  <c r="G42" i="8"/>
  <c r="G2" i="3"/>
  <c r="G32" i="3"/>
  <c r="C38" i="15"/>
  <c r="E45" i="3" s="1"/>
  <c r="G38" i="15"/>
  <c r="F38" i="15"/>
  <c r="G18" i="3" l="1"/>
  <c r="G45" i="3"/>
  <c r="D36" i="8"/>
  <c r="D42" i="8" s="1"/>
  <c r="F68" i="3" s="1"/>
  <c r="F91" i="3" s="1"/>
  <c r="G103" i="3" s="1"/>
  <c r="F36" i="8"/>
  <c r="F42" i="8" s="1"/>
  <c r="E36" i="8"/>
  <c r="F23" i="17"/>
  <c r="G74" i="3" s="1"/>
  <c r="E42" i="8" l="1"/>
  <c r="G68" i="3" s="1"/>
  <c r="G91" i="3" s="1"/>
  <c r="G104" i="3" s="1"/>
  <c r="G105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G3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SM 400 dans le local informatique (accès par la salle 161)
Hall entrée coté esplande : 2 lecteurs
Hall entrée côté BU : 2 lecteurs
Accès bureaux RDC direction et administration : 1 lecteur
Accès bureaux 1er étage côté Lettres et Langues : 1 lecteur
Accès bureaux 1er étage côté Sciences humaines : 1 lecteur
Accès local informatique : 1 lecteur (se trouve dans la salle 161)
Accès RDJ Institut dr France : 1 lecteur
Accès laboratoire POLEN, salle 273 : 1 lecteur
Salle 161 : 2 lecteurs retirés --&gt; détenu par Eulalio Acosta
Accès parking : 1 lecteur
NOEUD : local serveur : 1 lecteur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I16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Batteries dans le placard du SM400</t>
        </r>
      </text>
    </comment>
    <comment ref="I29" authorId="0" shapeId="0" xr:uid="{00000000-0006-0000-0500-000002000000}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Batterie se situe dans le placrd d'alimentation électrique - Boitier blanc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A13" authorId="0" shapeId="0" xr:uid="{00000000-0006-0000-0700-000001000000}">
      <text>
        <r>
          <rPr>
            <b/>
            <sz val="9"/>
            <color indexed="81"/>
            <rFont val="Tahoma"/>
            <charset val="1"/>
          </rPr>
          <t>Auteur:</t>
        </r>
        <r>
          <rPr>
            <sz val="9"/>
            <color indexed="81"/>
            <rFont val="Tahoma"/>
            <charset val="1"/>
          </rPr>
          <t xml:space="preserve">
remplace ND LLSH temporairement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B14" authorId="0" shapeId="0" xr:uid="{00000000-0006-0000-0800-000001000000}">
      <text>
        <r>
          <rPr>
            <b/>
            <sz val="9"/>
            <color indexed="81"/>
            <rFont val="Tahoma"/>
            <charset val="1"/>
          </rPr>
          <t>Auteur:</t>
        </r>
        <r>
          <rPr>
            <sz val="9"/>
            <color indexed="81"/>
            <rFont val="Tahoma"/>
            <charset val="1"/>
          </rPr>
          <t xml:space="preserve">
Bus 3 SM400 LLSH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I65" authorId="0" shapeId="0" xr:uid="{00000000-0006-0000-0E00-000001000000}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Batteire changée en 2020</t>
        </r>
      </text>
    </comment>
    <comment ref="I81" authorId="0" shapeId="0" xr:uid="{00000000-0006-0000-0E00-000002000000}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Batteries dans faux plafond du bureau 05</t>
        </r>
      </text>
    </comment>
    <comment ref="I88" authorId="0" shapeId="0" xr:uid="{00000000-0006-0000-0E00-000003000000}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La batterie se trouve dans un placard du couloir phys_chimie, face au bureau informatique
</t>
        </r>
      </text>
    </comment>
    <comment ref="E90" authorId="0" shapeId="0" xr:uid="{00000000-0006-0000-0E00-000004000000}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Lecteur déconnecté - 
Pourrait être réutilisé</t>
        </r>
      </text>
    </comment>
    <comment ref="I96" authorId="0" shapeId="0" xr:uid="{00000000-0006-0000-0E00-000005000000}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La batterie se trouve dans un placard du couloir phys_chimie, face au bureau informatique
</t>
        </r>
      </text>
    </comment>
  </commentList>
</comments>
</file>

<file path=xl/sharedStrings.xml><?xml version="1.0" encoding="utf-8"?>
<sst xmlns="http://schemas.openxmlformats.org/spreadsheetml/2006/main" count="1421" uniqueCount="837">
  <si>
    <t>SCDU</t>
  </si>
  <si>
    <t>ICOA</t>
  </si>
  <si>
    <t>LLSH</t>
  </si>
  <si>
    <t>DEG</t>
  </si>
  <si>
    <t>EGS</t>
  </si>
  <si>
    <t>SHS</t>
  </si>
  <si>
    <t>DUPANLOUP</t>
  </si>
  <si>
    <t>LMBA</t>
  </si>
  <si>
    <t>CHÂTEAU</t>
  </si>
  <si>
    <t>IRD</t>
  </si>
  <si>
    <t>TOTAL</t>
  </si>
  <si>
    <t>LOCALISATION</t>
  </si>
  <si>
    <t>POL VINCI</t>
  </si>
  <si>
    <t>NBRE LECTEURS</t>
  </si>
  <si>
    <t>A conserver</t>
  </si>
  <si>
    <t>A modifier</t>
  </si>
  <si>
    <t>A supprimer</t>
  </si>
  <si>
    <t>Observations</t>
  </si>
  <si>
    <t>Description</t>
  </si>
  <si>
    <t>Libellé</t>
  </si>
  <si>
    <t xml:space="preserve">- </t>
  </si>
  <si>
    <t xml:space="preserve">Bâtiment A  </t>
  </si>
  <si>
    <t xml:space="preserve">SM400 LT NOEUD ATRIUM  </t>
  </si>
  <si>
    <t xml:space="preserve">Bâtiment Sully S05  </t>
  </si>
  <si>
    <t xml:space="preserve">Salle S05  </t>
  </si>
  <si>
    <t xml:space="preserve">SM 400 Batiment ICOA  </t>
  </si>
  <si>
    <t xml:space="preserve">Bâtiment IRD  </t>
  </si>
  <si>
    <t xml:space="preserve">RDC : Salles de cours informatique  </t>
  </si>
  <si>
    <t xml:space="preserve">Bâtiment ISTE ISTO CNRS  </t>
  </si>
  <si>
    <t xml:space="preserve">Portail  </t>
  </si>
  <si>
    <t xml:space="preserve">Batiment Pole Chimie  </t>
  </si>
  <si>
    <t xml:space="preserve">SM200 bat LMBA  </t>
  </si>
  <si>
    <t xml:space="preserve">Accès principal  </t>
  </si>
  <si>
    <t xml:space="preserve">Batiment MAPMO  </t>
  </si>
  <si>
    <t xml:space="preserve">Bureau N° 4  </t>
  </si>
  <si>
    <t xml:space="preserve">Bureau N° 5  </t>
  </si>
  <si>
    <t xml:space="preserve">Bâtiment Physique Chimie  </t>
  </si>
  <si>
    <t>MATH</t>
  </si>
  <si>
    <t xml:space="preserve">Salle Informatique  </t>
  </si>
  <si>
    <t xml:space="preserve">SM 400 Batiment Brossard + Capteur  </t>
  </si>
  <si>
    <t xml:space="preserve">SM 400 BU-IUT Bourges  </t>
  </si>
  <si>
    <t xml:space="preserve">Barrière Rue Tassigny  </t>
  </si>
  <si>
    <t xml:space="preserve">Barrière Entrée rue de Turly  </t>
  </si>
  <si>
    <t xml:space="preserve">SM200 Batiment GMP IUT Bourges  </t>
  </si>
  <si>
    <t xml:space="preserve">Porte N Ext Batiment Moreux IUT Bourges  </t>
  </si>
  <si>
    <t xml:space="preserve">SM400 Bat Gremi  </t>
  </si>
  <si>
    <t xml:space="preserve">Porte acces GC  </t>
  </si>
  <si>
    <t xml:space="preserve">Porte acces GEA  </t>
  </si>
  <si>
    <t xml:space="preserve">Porte acces MP  </t>
  </si>
  <si>
    <t xml:space="preserve">Local velo  </t>
  </si>
  <si>
    <t>IUT 18 - BOURGES</t>
  </si>
  <si>
    <t xml:space="preserve">SM200_Parking  </t>
  </si>
  <si>
    <t>EGS - PARKING</t>
  </si>
  <si>
    <t xml:space="preserve">Château (présidence)  </t>
  </si>
  <si>
    <t xml:space="preserve">BAT EGS  </t>
  </si>
  <si>
    <t xml:space="preserve">SM 400 Bat IIIA CRI  </t>
  </si>
  <si>
    <t xml:space="preserve">Noeud BU FORUM  </t>
  </si>
  <si>
    <t>  -   -   SM200 A1ND BUFO[O_CA_IIIA_CRI]</t>
  </si>
  <si>
    <t xml:space="preserve">LT noeud distribution  </t>
  </si>
  <si>
    <t xml:space="preserve">Noeud LT Bat Administration IUT  </t>
  </si>
  <si>
    <t xml:space="preserve">LT Noeud distribution  </t>
  </si>
  <si>
    <t xml:space="preserve">Noeud UFR Lettres  </t>
  </si>
  <si>
    <t xml:space="preserve">LT Noeud Polytech Galilée  </t>
  </si>
  <si>
    <t>  -   -   SM200A1 NDPOGAL[O_CA_IIIA_CRI]</t>
  </si>
  <si>
    <t xml:space="preserve">LT Noeud info DEG  </t>
  </si>
  <si>
    <t>  -   -   SM200 A1ND DEG[O_CA_IIIA_CRI]</t>
  </si>
  <si>
    <t xml:space="preserve">Noeud LT Administration des sciences  </t>
  </si>
  <si>
    <t xml:space="preserve">Noeud LT Physique chimie  </t>
  </si>
  <si>
    <t xml:space="preserve">Noeud LT S/SOL Bat Geobiologie  </t>
  </si>
  <si>
    <t xml:space="preserve">Noeud LT 1ier étage Polythech Vinci  </t>
  </si>
  <si>
    <t>  -   -   SM200 A1ND ADSC[O_CA_IIIA_CRI]</t>
  </si>
  <si>
    <t>  -   -   SM200 A1ND GEOB[O_CA_IIIA_CRI]</t>
  </si>
  <si>
    <t>  -   -   SM200 A1ND PHCH[O_CA_IIIA_CRI]</t>
  </si>
  <si>
    <t>  -   -   SM 200_Acces salle 108[O_CA_IIIA_CRI]</t>
  </si>
  <si>
    <t xml:space="preserve">LT Noeud distribution - A1  </t>
  </si>
  <si>
    <t>3IA CRI</t>
  </si>
  <si>
    <t xml:space="preserve">Bâtiment 3IA LIFO  </t>
  </si>
  <si>
    <t xml:space="preserve">Parking LIFO CRI  </t>
  </si>
  <si>
    <t>3IA LIFO</t>
  </si>
  <si>
    <t xml:space="preserve">SM400 administration  </t>
  </si>
  <si>
    <t>IUT 45 - ADM</t>
  </si>
  <si>
    <t xml:space="preserve">Amphis C1 et C2  </t>
  </si>
  <si>
    <t>IUT 45 - AMPHI</t>
  </si>
  <si>
    <t xml:space="preserve">ATELIER GI SM400  </t>
  </si>
  <si>
    <t xml:space="preserve">BLOC CENTRAL  </t>
  </si>
  <si>
    <t xml:space="preserve">Accès Sud Entrée et Sortie (B02)  </t>
  </si>
  <si>
    <t xml:space="preserve">SM 400 Batiment CHIMIE QLIO  </t>
  </si>
  <si>
    <t xml:space="preserve">  </t>
  </si>
  <si>
    <t>IUT 45 - QLIO</t>
  </si>
  <si>
    <t xml:space="preserve">SM400 BATIMENT GEA  </t>
  </si>
  <si>
    <t xml:space="preserve">SM400 BATIMENT GEA-GMP  </t>
  </si>
  <si>
    <t xml:space="preserve">SM400 Batiment GMP IUT  </t>
  </si>
  <si>
    <t xml:space="preserve">SM400 BAT INFO  </t>
  </si>
  <si>
    <t>IUT 45 - INFO</t>
  </si>
  <si>
    <t xml:space="preserve">SM200 Accès parking NE  </t>
  </si>
  <si>
    <t>IUT 45 - PARKING</t>
  </si>
  <si>
    <t xml:space="preserve">SM 400 LLSH  </t>
  </si>
  <si>
    <t xml:space="preserve">SM200 Parking UFR lettres  </t>
  </si>
  <si>
    <t xml:space="preserve">Barrière parking LLSH  </t>
  </si>
  <si>
    <t xml:space="preserve">SM 400 Maison étudiant + Cone  </t>
  </si>
  <si>
    <t xml:space="preserve">Porte principale CONE  </t>
  </si>
  <si>
    <t xml:space="preserve">Porte des élus  </t>
  </si>
  <si>
    <t xml:space="preserve">Salle des associations  </t>
  </si>
  <si>
    <t>MDE  + CONE</t>
  </si>
  <si>
    <t xml:space="preserve">Bâtiment Descartes  </t>
  </si>
  <si>
    <t xml:space="preserve">Bâtiments Descartes / Joule / Navier  </t>
  </si>
  <si>
    <t xml:space="preserve">Bâtiment Carnot  </t>
  </si>
  <si>
    <t xml:space="preserve">Bâtiment Carnot : Prisme  </t>
  </si>
  <si>
    <t xml:space="preserve">Bâtiment Darcy  </t>
  </si>
  <si>
    <t xml:space="preserve">BU LLSH  </t>
  </si>
  <si>
    <t xml:space="preserve">BU DEG  </t>
  </si>
  <si>
    <t xml:space="preserve">BU Sciences  </t>
  </si>
  <si>
    <t xml:space="preserve">Service culturel  </t>
  </si>
  <si>
    <t xml:space="preserve">Porte d'entrée du personnel  </t>
  </si>
  <si>
    <t>SERVICE CULTUREL</t>
  </si>
  <si>
    <t xml:space="preserve">Bâtiment Fourrier  </t>
  </si>
  <si>
    <t xml:space="preserve">FOUR_F317  </t>
  </si>
  <si>
    <t xml:space="preserve">Bâtiment Langevin  </t>
  </si>
  <si>
    <t xml:space="preserve">SM 400 bâtiment A PUEL  </t>
  </si>
  <si>
    <t>PUEL CHARTRES</t>
  </si>
  <si>
    <t xml:space="preserve">PC Sécurité  </t>
  </si>
  <si>
    <t xml:space="preserve">PC sécurité  </t>
  </si>
  <si>
    <t>Bâtiment B et C</t>
  </si>
  <si>
    <t>SM 400</t>
  </si>
  <si>
    <t>BUS 1</t>
  </si>
  <si>
    <t>BUS 2</t>
  </si>
  <si>
    <t>BUS 3</t>
  </si>
  <si>
    <t>SM 200</t>
  </si>
  <si>
    <t xml:space="preserve">Porte d'entrée principale  </t>
  </si>
  <si>
    <t>ADMINISTRATION</t>
  </si>
  <si>
    <t>TOTAL GENERAL</t>
  </si>
  <si>
    <t>Portail  principal</t>
  </si>
  <si>
    <t xml:space="preserve">OSUC </t>
  </si>
  <si>
    <t>POL GALILEE - FOURNIER</t>
  </si>
  <si>
    <t>POL GALILEE - LANGEVIN</t>
  </si>
  <si>
    <t xml:space="preserve">   </t>
  </si>
  <si>
    <t xml:space="preserve">SM400 BU IUT18  </t>
  </si>
  <si>
    <t xml:space="preserve">Bâtiment B et C  </t>
  </si>
  <si>
    <t>BATIMENT</t>
  </si>
  <si>
    <t>SERVICE OU COMPOSANTE</t>
  </si>
  <si>
    <t xml:space="preserve">Lecteur entrée principale Lapalce </t>
  </si>
  <si>
    <t>Porte côté parking</t>
  </si>
  <si>
    <t>Porte face à Lagrange</t>
  </si>
  <si>
    <t>Entrée coté Lagrange</t>
  </si>
  <si>
    <t>Entrée principale côté Tram</t>
  </si>
  <si>
    <t>Bâtiment Euler 004</t>
  </si>
  <si>
    <t>Bâtiment Euler 007</t>
  </si>
  <si>
    <t>Bâtiment Euler 013</t>
  </si>
  <si>
    <t>BATTERIE</t>
  </si>
  <si>
    <t>- Vérification des ventouses</t>
  </si>
  <si>
    <t>- Vérification des gâches</t>
  </si>
  <si>
    <t>- Vérification des contacts portes ?? (visuel)</t>
  </si>
  <si>
    <t>- Maintenance batterie : vérification annuelle (définir durée) / Changement max 5 ans</t>
  </si>
  <si>
    <t>- Contrôle du jeu des poignées de porte</t>
  </si>
  <si>
    <t>- Vérification asservissement incendie</t>
  </si>
  <si>
    <t>Points de contrôle</t>
  </si>
  <si>
    <t xml:space="preserve">Sous Sol atrium  </t>
  </si>
  <si>
    <t>Salle C200 (SDT) - 2° étage</t>
  </si>
  <si>
    <t>ADRESSE</t>
  </si>
  <si>
    <t xml:space="preserve">Local technique informatique </t>
  </si>
  <si>
    <t xml:space="preserve">Porte accès handicapé  </t>
  </si>
  <si>
    <t xml:space="preserve">Entrée principale   </t>
  </si>
  <si>
    <t>BATTERIE 12V</t>
  </si>
  <si>
    <t>BAT 12V</t>
  </si>
  <si>
    <t>LT Noeud distribution - Local L-26</t>
  </si>
  <si>
    <t>LT Noeud distribution  - 172,23,10,25</t>
  </si>
  <si>
    <t>LT Noeud distribution  - Local technique 01</t>
  </si>
  <si>
    <t xml:space="preserve">Hall 2 (côté rue de Chartres) </t>
  </si>
  <si>
    <t xml:space="preserve">Bureau informatique  - Aile confucius - Entresol </t>
  </si>
  <si>
    <t>Accès réserve  (ancien  bureau président )</t>
  </si>
  <si>
    <t>Dans local du régisseur</t>
  </si>
  <si>
    <t xml:space="preserve">Dépôt - M08 </t>
  </si>
  <si>
    <t>Local photocopieur</t>
  </si>
  <si>
    <t>Bibliothèque</t>
  </si>
  <si>
    <t>Serveur / informatique</t>
  </si>
  <si>
    <t>Local imprimante</t>
  </si>
  <si>
    <t>Bureau E22 / E21</t>
  </si>
  <si>
    <t>Hall 1 (côté pôle phy_chimie)</t>
  </si>
  <si>
    <t>Salle séminaires (accès par la bibiothèque)</t>
  </si>
  <si>
    <t>450_IUT_ADMIN</t>
  </si>
  <si>
    <t>450_IUT_AMPHI</t>
  </si>
  <si>
    <t>Accés amphi</t>
  </si>
  <si>
    <t xml:space="preserve">Amphi C2 </t>
  </si>
  <si>
    <t xml:space="preserve">Amphi C1 </t>
  </si>
  <si>
    <t xml:space="preserve">Entrée et sortie Ouest   </t>
  </si>
  <si>
    <t xml:space="preserve">Entrée et sortie Est  </t>
  </si>
  <si>
    <t>450_IUT_GI</t>
  </si>
  <si>
    <t>Accès atelier GI</t>
  </si>
  <si>
    <t>450_IUT_QLIO</t>
  </si>
  <si>
    <t>Accès salle 101</t>
  </si>
  <si>
    <t>Salle informatique</t>
  </si>
  <si>
    <t>Accès QLIO</t>
  </si>
  <si>
    <t>SAS 1</t>
  </si>
  <si>
    <t>Porte côté SAS 1</t>
  </si>
  <si>
    <t>Porte côté SAS 2</t>
  </si>
  <si>
    <t>SAS 2</t>
  </si>
  <si>
    <t>450_IUT_GEA-GMP</t>
  </si>
  <si>
    <t>Accès GEA_GMP</t>
  </si>
  <si>
    <t>Galerie 1 (côté atelier mécanique)</t>
  </si>
  <si>
    <t>Entrée SAS 1</t>
  </si>
  <si>
    <t>Accès hall côté galerie 2</t>
  </si>
  <si>
    <t>Entrée galerie 2 côté Nord-Est</t>
  </si>
  <si>
    <t>Entrée galerie 2 côté Sud-Ouest</t>
  </si>
  <si>
    <t>Entrée galerie 2 côté Sud-Est</t>
  </si>
  <si>
    <t>Entrée par dégagement 5</t>
  </si>
  <si>
    <t xml:space="preserve">Salle informatique </t>
  </si>
  <si>
    <t>Parking</t>
  </si>
  <si>
    <t>Barrière</t>
  </si>
  <si>
    <t>450_IUT_Parking</t>
  </si>
  <si>
    <t>450_IUT_INFO</t>
  </si>
  <si>
    <t xml:space="preserve">Accès hall - Entrée et Sortie  </t>
  </si>
  <si>
    <t xml:space="preserve">Escalier RDJ à l'Ouest  </t>
  </si>
  <si>
    <t>450_IUT_BCENT</t>
  </si>
  <si>
    <t>450_DEG</t>
  </si>
  <si>
    <t>Couloir B202 - 2° étage</t>
  </si>
  <si>
    <t>Accès salle</t>
  </si>
  <si>
    <t>Couloir côté B208 - 2° étage</t>
  </si>
  <si>
    <t>Accès parking</t>
  </si>
  <si>
    <t xml:space="preserve">Salle informatique - 1° étage  </t>
  </si>
  <si>
    <t>Bureau audiovisuel - 1° étage</t>
  </si>
  <si>
    <t>Salles - 1° étage</t>
  </si>
  <si>
    <t>Porte scolarité coté imprimerie</t>
  </si>
  <si>
    <t>Porte exterieur côté scolarité</t>
  </si>
  <si>
    <t xml:space="preserve">Salle A105 - 1° étage  </t>
  </si>
  <si>
    <t>5TOTAL</t>
  </si>
  <si>
    <t>Hall principal bâtiment A </t>
  </si>
  <si>
    <t>Acces par le bâtiment C </t>
  </si>
  <si>
    <t>Accès sous sol Atrium</t>
  </si>
  <si>
    <t xml:space="preserve">LT NOEUD ATRIUM  </t>
  </si>
  <si>
    <t>Bâtiment Sully</t>
  </si>
  <si>
    <t xml:space="preserve">Bâtiment Administration  </t>
  </si>
  <si>
    <t>Amphithéatres</t>
  </si>
  <si>
    <t>Accès bloc central</t>
  </si>
  <si>
    <t>IUT 45 - BLOC CENTRAL</t>
  </si>
  <si>
    <t>IUT 45 - GEA_GMP</t>
  </si>
  <si>
    <t>Libellé1</t>
  </si>
  <si>
    <t>Accès bâtiment informatique</t>
  </si>
  <si>
    <t xml:space="preserve">Parking IUT </t>
  </si>
  <si>
    <t>Bâtiment Informatique</t>
  </si>
  <si>
    <t>Bâtiment GEA_GMP</t>
  </si>
  <si>
    <t>Bâtiment GEA</t>
  </si>
  <si>
    <t>Bâtiment QLIO</t>
  </si>
  <si>
    <t>Atelier GI</t>
  </si>
  <si>
    <t>Bâtiment Bloc central - Non opérationnel</t>
  </si>
  <si>
    <t>Bâtiment LLSH</t>
  </si>
  <si>
    <t xml:space="preserve">Lecteur côté Histoire / Géo </t>
  </si>
  <si>
    <t xml:space="preserve">Lecteur dans salle 161 </t>
  </si>
  <si>
    <t xml:space="preserve">RETIRE DE SON EMPLACEMENT </t>
  </si>
  <si>
    <t xml:space="preserve">Laboratoire PO.LE.N </t>
  </si>
  <si>
    <t>Lecteur côté Lettres et Langues</t>
  </si>
  <si>
    <t xml:space="preserve">Accès RDC Administration par le hall </t>
  </si>
  <si>
    <t xml:space="preserve">Accès RDJ IDF </t>
  </si>
  <si>
    <t>Accès Hall côté BU</t>
  </si>
  <si>
    <t>Accès Hall par l'escalier</t>
  </si>
  <si>
    <t>Accès RDC</t>
  </si>
  <si>
    <t>ND_Lettres Bis [O_CA_IIIA_CRI]</t>
  </si>
  <si>
    <t>450_LLSH</t>
  </si>
  <si>
    <t>450_LLSH_PARKING</t>
  </si>
  <si>
    <t>Parking LLSH</t>
  </si>
  <si>
    <t xml:space="preserve">Bâtiment OSUC ISTE ISTO CNRS  </t>
  </si>
  <si>
    <t>450_OSUC</t>
  </si>
  <si>
    <t xml:space="preserve">Portail </t>
  </si>
  <si>
    <t>Accès site de l'OSUC</t>
  </si>
  <si>
    <t>450_SC_DUPANLOUP</t>
  </si>
  <si>
    <t xml:space="preserve">Maison étudiant + Cone  </t>
  </si>
  <si>
    <t xml:space="preserve">Porte d'accès service DOIP - 1° étage  </t>
  </si>
  <si>
    <t>450_SC_CHATEAU</t>
  </si>
  <si>
    <t>Aile gauche - Porte courrier</t>
  </si>
  <si>
    <t>450_SC_IRD</t>
  </si>
  <si>
    <t>450_SC_SHS</t>
  </si>
  <si>
    <t>SHS - PC sécurité</t>
  </si>
  <si>
    <t>Accès porte 037</t>
  </si>
  <si>
    <t xml:space="preserve">450_SC_SERV.CULT </t>
  </si>
  <si>
    <t>450_SC_MDE_CONE</t>
  </si>
  <si>
    <t>Entrée par la cour</t>
  </si>
  <si>
    <t>Entrée par le portillon côté rue</t>
  </si>
  <si>
    <t>Entrée principale</t>
  </si>
  <si>
    <t>Club studium - Aile confucius</t>
  </si>
  <si>
    <t>Local technique - Aile confucius - Entresol</t>
  </si>
  <si>
    <t>Local technique informatique  (comble)</t>
  </si>
  <si>
    <t>Dupanloup</t>
  </si>
  <si>
    <t>450_SCDU_DEG</t>
  </si>
  <si>
    <t>450_SCDU_LLSH</t>
  </si>
  <si>
    <t>450_SCDU_ST</t>
  </si>
  <si>
    <t>Entrée du personnel côté Tram</t>
  </si>
  <si>
    <t>Entrée Atelier côté Tram</t>
  </si>
  <si>
    <t xml:space="preserve">Entrée du personnel </t>
  </si>
  <si>
    <t>Local informatique 05</t>
  </si>
  <si>
    <t xml:space="preserve">Ascenseur RdC  </t>
  </si>
  <si>
    <t xml:space="preserve">Escalier RdC  </t>
  </si>
  <si>
    <t>450_ST_ADMINISTRATION</t>
  </si>
  <si>
    <t>Bâtiment Administration</t>
  </si>
  <si>
    <t>Bâtiment EGS</t>
  </si>
  <si>
    <t>Barrière parking</t>
  </si>
  <si>
    <t>450_ST_EGS_PARKING</t>
  </si>
  <si>
    <t>450_ST_ICOA</t>
  </si>
  <si>
    <t xml:space="preserve">Bâtiment ICOA  </t>
  </si>
  <si>
    <t>Cour interieure  RDC (côté Tram)</t>
  </si>
  <si>
    <t>Entrée Principale</t>
  </si>
  <si>
    <t>Passerelle Sud (côté Tram)</t>
  </si>
  <si>
    <t>Passerelle Nord</t>
  </si>
  <si>
    <t>Escalier technique  (côté Tram)</t>
  </si>
  <si>
    <t>Escalier technique (côté Tram)</t>
  </si>
  <si>
    <t>450_ST_LMBA</t>
  </si>
  <si>
    <t xml:space="preserve">Bâtiment LMBA  </t>
  </si>
  <si>
    <t>Bâtiment IIIA CRI</t>
  </si>
  <si>
    <t>450_ST_PHY.CHIMIE</t>
  </si>
  <si>
    <t xml:space="preserve">Salle de cours </t>
  </si>
  <si>
    <t>Service financier DRI</t>
  </si>
  <si>
    <t>Salle de cours</t>
  </si>
  <si>
    <t xml:space="preserve">Porte arrière (côté DRI) </t>
  </si>
  <si>
    <t>Accès bâtiment pôle chimie</t>
  </si>
  <si>
    <t xml:space="preserve">Barrière rue de Tassigny  </t>
  </si>
  <si>
    <t>Accès IUT</t>
  </si>
  <si>
    <t>180_IUT_GREMI</t>
  </si>
  <si>
    <t>Bâtiment GREMI</t>
  </si>
  <si>
    <t>Accès IUT par rue de Tassigny</t>
  </si>
  <si>
    <t>Accès IUT par rue de Turly</t>
  </si>
  <si>
    <t>180_IUT_BROSSARD</t>
  </si>
  <si>
    <t xml:space="preserve">Bâtiment Brossard + Capteur  </t>
  </si>
  <si>
    <t>180_IUT_VELO</t>
  </si>
  <si>
    <t>Local vélos</t>
  </si>
  <si>
    <t>Bâtiment MP</t>
  </si>
  <si>
    <t>180_IUT_MP</t>
  </si>
  <si>
    <t>180_IUT_MOREUX</t>
  </si>
  <si>
    <t>Bâtiment Moreux</t>
  </si>
  <si>
    <t>180_IUT_GMP</t>
  </si>
  <si>
    <t>Batiment GMP</t>
  </si>
  <si>
    <t>180_IUT_GEA</t>
  </si>
  <si>
    <t>Porte entrée</t>
  </si>
  <si>
    <t>180_IUT_GC</t>
  </si>
  <si>
    <t>Bâtiment GC</t>
  </si>
  <si>
    <t>Porte d'entrée BU</t>
  </si>
  <si>
    <t xml:space="preserve">Salle de recherches - Entrée et sortie  </t>
  </si>
  <si>
    <t>180_IUT_BU</t>
  </si>
  <si>
    <t>BU Bourges</t>
  </si>
  <si>
    <t>450_SCDU_IUT_18</t>
  </si>
  <si>
    <t>180_IUT_INFO</t>
  </si>
  <si>
    <t xml:space="preserve">Porte extérieur Brossard F2ME  </t>
  </si>
  <si>
    <t xml:space="preserve">Porte intérieur Brossard F2ME  </t>
  </si>
  <si>
    <t xml:space="preserve">Porte intérieur Brossard IRAUS  </t>
  </si>
  <si>
    <t>POLE CHIMIE - IUT</t>
  </si>
  <si>
    <t>PHYSIQUE CHIMIE</t>
  </si>
  <si>
    <t>450_ND_IUT</t>
  </si>
  <si>
    <t>450_ND_GEOBIO</t>
  </si>
  <si>
    <t>450_ND_DEG</t>
  </si>
  <si>
    <t>450_ND_POLGAL</t>
  </si>
  <si>
    <t>450_ND_PHYCHIM</t>
  </si>
  <si>
    <t>450_ND_POLVINC</t>
  </si>
  <si>
    <t>ND IUT_Administration</t>
  </si>
  <si>
    <t>450_ND_LLSH</t>
  </si>
  <si>
    <t>ND LLSH</t>
  </si>
  <si>
    <t>IUT 45 - GI - Atelier mécanique</t>
  </si>
  <si>
    <t>450_ST_IIIA_CRI</t>
  </si>
  <si>
    <t>450_ST_IIIA_LIFO</t>
  </si>
  <si>
    <t>RDC : salles E07B et E08B - Chargeur 12 salle E07</t>
  </si>
  <si>
    <t>RDC : salle E01A</t>
  </si>
  <si>
    <t>SS : salle ES4 - Chargeur 12v dans salle ES6</t>
  </si>
  <si>
    <t>1ET : salles E11B et  E19 - Chargeur 12 salle E19</t>
  </si>
  <si>
    <t xml:space="preserve">1ET :  local informatique et grappe  </t>
  </si>
  <si>
    <t>Accès local</t>
  </si>
  <si>
    <t xml:space="preserve">1ET : local informatique E_ASSO  </t>
  </si>
  <si>
    <t>SS : salles ES1 et ES9  - Chargeur au dessus porte ES08</t>
  </si>
  <si>
    <t>SS : salles ES2 et ES8  - Chargeur au dessus porte ES08</t>
  </si>
  <si>
    <t>SS : salles ES3 et ES7 - Chargeur 12v dans salle ES6</t>
  </si>
  <si>
    <t>1ET : Bureau - Porte B04 (info)</t>
  </si>
  <si>
    <t>1ET : salle de réunion et communication - Porte B18</t>
  </si>
  <si>
    <t>RDC : entrée extérieur 1</t>
  </si>
  <si>
    <t>2ET : LIFO_E1 - Chargeur 12v dans salle machine 1</t>
  </si>
  <si>
    <t>RDC :  salles E02A et E09A - Chargeur 12v  gaine courant faible RDV</t>
  </si>
  <si>
    <t>SS : Porte extérieure - Chargeur 12v dans lcoal NR SS</t>
  </si>
  <si>
    <t>RDC : Porte d'accès au SS</t>
  </si>
  <si>
    <t>1ET : salle des machines E1-S1 - Chargeur 12v dans salle machine 1</t>
  </si>
  <si>
    <t>1ET : salle des machines E2-S2 - Chargeur 12v dans salle machine 1</t>
  </si>
  <si>
    <t>1ET : salle de réunions</t>
  </si>
  <si>
    <t>SS : Noued NR_E1 - Chargeur 12v dans lcoal NR SS</t>
  </si>
  <si>
    <t>450_ST_IIIA_LIFO_PK</t>
  </si>
  <si>
    <t>Barrière GREMI</t>
  </si>
  <si>
    <t>RDJ : Entrée par le patio (côté rue Issoudun)</t>
  </si>
  <si>
    <t>RDJ : Entrée par le patio (côté salle du personnel)</t>
  </si>
  <si>
    <t>RDJ : Acccès GREMI par le petit escalier</t>
  </si>
  <si>
    <t>RDJ : Salles  L-16 et L-17</t>
  </si>
  <si>
    <t>RDC Salle de TP L011 (accès par escalier cafétaria)</t>
  </si>
  <si>
    <t>RDC : sallle Blanche</t>
  </si>
  <si>
    <t>Local gaz (face entrée arrière GREMI)</t>
  </si>
  <si>
    <t>Entrée principale (côté parking)</t>
  </si>
  <si>
    <t>Accès porte arrière(proximité local gaz)</t>
  </si>
  <si>
    <t>RDC : Accès par escalier en passant par la cafétaria</t>
  </si>
  <si>
    <t>1ET : Salle F114 - Labo langues</t>
  </si>
  <si>
    <t>1ET : Salle F115 - Labo langues</t>
  </si>
  <si>
    <t>2ET : salle F215 - Réseau</t>
  </si>
  <si>
    <t>Accès bâtiment côté rue d'Issoudun</t>
  </si>
  <si>
    <t>Accès garage à vélo côté parking Polytech</t>
  </si>
  <si>
    <t>Entrée principale : SAS 2</t>
  </si>
  <si>
    <t>Entrée principale : SAS 1</t>
  </si>
  <si>
    <t>1ET : Salle F116 - Labo langues</t>
  </si>
  <si>
    <t xml:space="preserve">1ET : Salle F115 (accès par salle F114) - Labo langues </t>
  </si>
  <si>
    <t>3ET : salle F318 + accès par salle F317 - Visionnage</t>
  </si>
  <si>
    <t>3ET : salles F316 et F317 - TP électronique</t>
  </si>
  <si>
    <t>3ET : Salle F302 - TP électronique</t>
  </si>
  <si>
    <t>2ET : Accès Prisme</t>
  </si>
  <si>
    <t>3ET : F321 (Prisme) / F307 (Robotek)</t>
  </si>
  <si>
    <t>Accès bâtiment B</t>
  </si>
  <si>
    <t>Barrière entrée principale</t>
  </si>
  <si>
    <t>Accès PUEL</t>
  </si>
  <si>
    <t>Local info</t>
  </si>
  <si>
    <t>RDC : Porte de secours</t>
  </si>
  <si>
    <t>Accès par issue de secours</t>
  </si>
  <si>
    <t>Sas entrée A0</t>
  </si>
  <si>
    <t>1ER : Salle A1-14</t>
  </si>
  <si>
    <t>1ER : Salle A1-18B</t>
  </si>
  <si>
    <t>1ER : Salles A1-22 et A1-04</t>
  </si>
  <si>
    <t>1ER : Salle A1-23</t>
  </si>
  <si>
    <t>1ER : Salles A1-16 et A1-17</t>
  </si>
  <si>
    <t>RDC : Salle A0-14</t>
  </si>
  <si>
    <t>RDC : Salles A0-16 et A0-18</t>
  </si>
  <si>
    <t>Accès salles bâtiment A</t>
  </si>
  <si>
    <t>Accès salle bâtiment B</t>
  </si>
  <si>
    <t>TP B 015</t>
  </si>
  <si>
    <t>Accès sallesb âtiment A</t>
  </si>
  <si>
    <t>Accès salle bâtiment A</t>
  </si>
  <si>
    <t xml:space="preserve">Accès bâtiment A </t>
  </si>
  <si>
    <t>Entrée par le portillon, rue des Comtesses</t>
  </si>
  <si>
    <t>RDJ : Accès GREMI par escalier de la galerie</t>
  </si>
  <si>
    <t>RDC : Accès ISTO par la passerelle</t>
  </si>
  <si>
    <t>1ET : Accès ISTO par la passerelle</t>
  </si>
  <si>
    <t>RDC Accès administration UNIV et bibliothèque</t>
  </si>
  <si>
    <t>RDC : Accès serveur porte 013 et arrière bâT OSUC</t>
  </si>
  <si>
    <t xml:space="preserve">1ET : Accès couloir </t>
  </si>
  <si>
    <t>RDC : Salle informatique 10</t>
  </si>
  <si>
    <t xml:space="preserve">RDC : Entrée OSUC / ISTO + accès RDC admin ISTO </t>
  </si>
  <si>
    <t>1ET : Accès Administration ISTO_RECH 3</t>
  </si>
  <si>
    <t xml:space="preserve">RDC : ISTO_ISTE_E008 ET E007  </t>
  </si>
  <si>
    <t>Entrée bâtiment Carnot</t>
  </si>
  <si>
    <t>Entrée Prisme par le bâtiment Carnot</t>
  </si>
  <si>
    <t xml:space="preserve">Entrée principale Joule côte BU  </t>
  </si>
  <si>
    <t>Entrée principale : hall</t>
  </si>
  <si>
    <t xml:space="preserve">Entrée principale </t>
  </si>
  <si>
    <t>Bâtiment Euler</t>
  </si>
  <si>
    <t xml:space="preserve">Soufflerie 008  </t>
  </si>
  <si>
    <t>Soufflerie 013</t>
  </si>
  <si>
    <t>Banc moteur</t>
  </si>
  <si>
    <t>450_POL_VINCI_JOULE.001</t>
  </si>
  <si>
    <t>450_POL_VINCI_EULER.008</t>
  </si>
  <si>
    <t>450_POL_VINCI_EULER.013</t>
  </si>
  <si>
    <t>450_POL_VINCI_EULER.001</t>
  </si>
  <si>
    <t>450_POL_VINCI_PASCAL.001</t>
  </si>
  <si>
    <t>450_POL_VINCI_LAPLACE.001</t>
  </si>
  <si>
    <t>450_POL_VINCI_EULER.004</t>
  </si>
  <si>
    <t>450_POL_VINCI_EULER.007</t>
  </si>
  <si>
    <t>450_POL_VINCI_PASCAL.002</t>
  </si>
  <si>
    <t>450_POL_VINCI_CARNOT.001</t>
  </si>
  <si>
    <t>450_POL_VINCI_CARNOT.002</t>
  </si>
  <si>
    <t>450_POL.VINCI_LAGRANGE.002</t>
  </si>
  <si>
    <t>450_POL.VINCI_LAGRANGE.001</t>
  </si>
  <si>
    <t>Porte côté bâtiment Laplace</t>
  </si>
  <si>
    <t>450_POL.VINCI_DARCY.001</t>
  </si>
  <si>
    <t>450_POL.VINCI_LAGRANGE.003</t>
  </si>
  <si>
    <t xml:space="preserve">Batiment Pôle Chimie  </t>
  </si>
  <si>
    <t>450_ST_MATH</t>
  </si>
  <si>
    <t xml:space="preserve">450_ST_EGS </t>
  </si>
  <si>
    <t>280_PUEL_Chartres</t>
  </si>
  <si>
    <t>PUEL de Chartres</t>
  </si>
  <si>
    <t>MIB</t>
  </si>
  <si>
    <t>LECTEURS</t>
  </si>
  <si>
    <t>Entrée parking du personnel</t>
  </si>
  <si>
    <t>1ET : local informatique SR1 - Chargeur 12v gaine courant faible côté LIFO</t>
  </si>
  <si>
    <t>RDC : Salles E009 ET E010</t>
  </si>
  <si>
    <t>- Vérification et contrôle de l'état du lecteur</t>
  </si>
  <si>
    <t xml:space="preserve">Bâtiment Joule 001 </t>
  </si>
  <si>
    <t>Bâtiment Darcy 1</t>
  </si>
  <si>
    <t>Bâtiment Euler : Entrée</t>
  </si>
  <si>
    <t>Entrée côté gardien</t>
  </si>
  <si>
    <t>Face soufflerie Euler</t>
  </si>
  <si>
    <t>Entrée coté Darcy (accès escalier)</t>
  </si>
  <si>
    <t>Entrée côté administration (accès arrière)</t>
  </si>
  <si>
    <t>450_POL.VINCI_PASCAL.003</t>
  </si>
  <si>
    <t>Entrée de la régie</t>
  </si>
  <si>
    <t>Accés cafétaria</t>
  </si>
  <si>
    <t>Accés arrière bâtiment Pascal</t>
  </si>
  <si>
    <t>Lecteur porte 006 Laplace</t>
  </si>
  <si>
    <t>Accès batiment côté Navier</t>
  </si>
  <si>
    <t>Porte face au bâtiment Darcy (issue de secours)</t>
  </si>
  <si>
    <t>450_POL_VINCI_EULER.005</t>
  </si>
  <si>
    <t>450_POL_VINCI_EULER</t>
  </si>
  <si>
    <t>Bureau des élèves : 2 portes d'acccès</t>
  </si>
  <si>
    <t>450_POL_VINCI_DESCARTES.002</t>
  </si>
  <si>
    <t>450_POl.VINCI_DESCARTES.001</t>
  </si>
  <si>
    <t>Salle 004</t>
  </si>
  <si>
    <t>Entrée côté BDE</t>
  </si>
  <si>
    <t>Bâtiment Euler circulation soufflerie</t>
  </si>
  <si>
    <t>Entrée Euler par circulation soufflerie</t>
  </si>
  <si>
    <t>Bâtiment Pascal 002</t>
  </si>
  <si>
    <t>Bâtiment Pascal 001</t>
  </si>
  <si>
    <t>Bâtiment Régie amphi Cabane</t>
  </si>
  <si>
    <t>Bâtiment Descartes / Joule / Navier</t>
  </si>
  <si>
    <t>Bâtiment Lagrange 003</t>
  </si>
  <si>
    <t>Bâtiment Lagrange 002</t>
  </si>
  <si>
    <t>Bâtiment Lagrange 001</t>
  </si>
  <si>
    <t>Bâtiment Pascal 003 : Régie amphi Cabane</t>
  </si>
  <si>
    <t>Bâtiment Laplace 001</t>
  </si>
  <si>
    <t>Bâtiment Laplace 001</t>
  </si>
  <si>
    <t>Bâtiment Joule 001</t>
  </si>
  <si>
    <t>Bâtiment Euler 013 : Soufflerie</t>
  </si>
  <si>
    <t>Bâtiment Euler 007 : Banc moteur</t>
  </si>
  <si>
    <t>Bâtiment Euler 008 : Soufflerie</t>
  </si>
  <si>
    <t>Bâtiment Euler 005_006 : Local musique</t>
  </si>
  <si>
    <t>Bâtiment Euler 004 : Local association</t>
  </si>
  <si>
    <t>Bâtiment Euler 001 : Bureau des élèves</t>
  </si>
  <si>
    <t>Bâtiment Euller : Accès circulation 004</t>
  </si>
  <si>
    <t xml:space="preserve"> - Lubrification des pênes de la serrure ABLOY au moins une fois par an (vaseline)</t>
  </si>
  <si>
    <t>180_IUT_000</t>
  </si>
  <si>
    <t>180_IUT_001</t>
  </si>
  <si>
    <t>Porte extérieur au laboratoire de recherche</t>
  </si>
  <si>
    <t>A08_Bâtiment Paul Vieillle</t>
  </si>
  <si>
    <t>A06_Bâtiment pôle capteur</t>
  </si>
  <si>
    <t>A07_Bâtiment pôle capteur</t>
  </si>
  <si>
    <t>Porte sortie de secours</t>
  </si>
  <si>
    <t>Porte d'entrée principale</t>
  </si>
  <si>
    <t xml:space="preserve">A05_SM BR F2ME EXT </t>
  </si>
  <si>
    <t>A04_SM BR F2ME INT</t>
  </si>
  <si>
    <t xml:space="preserve">A01_Entrée principale bâtiment Brossard </t>
  </si>
  <si>
    <t xml:space="preserve">Porte extérieur Brossard </t>
  </si>
  <si>
    <t>A02_SM BR IRAUS INT</t>
  </si>
  <si>
    <t>A03_Accès commun</t>
  </si>
  <si>
    <t>Portre d'entrée Brossard</t>
  </si>
  <si>
    <t>A01_Accès salle</t>
  </si>
  <si>
    <t>A01_Accès local vélos</t>
  </si>
  <si>
    <t>A01_Accès bâtiment GEA</t>
  </si>
  <si>
    <t>A01_Accès Grémi</t>
  </si>
  <si>
    <t>Entrée et sortie</t>
  </si>
  <si>
    <t>A01_Accès bâtiment GC</t>
  </si>
  <si>
    <t>A01_Accès bâtiment MP</t>
  </si>
  <si>
    <t>A01_Accès bâtiment Moreux</t>
  </si>
  <si>
    <t>A01_Accès BU</t>
  </si>
  <si>
    <t>A02_Accès salle</t>
  </si>
  <si>
    <t>1ET : Salle de Recherche - Entrée et sortie</t>
  </si>
  <si>
    <t>1ET : Escalier extérieur côté BU</t>
  </si>
  <si>
    <t>A03_Accès BU</t>
  </si>
  <si>
    <t>A01_Accès salle informatique</t>
  </si>
  <si>
    <t>Parking Norbert Grelet</t>
  </si>
  <si>
    <t>- Pile bouton à changer (FICHET)</t>
  </si>
  <si>
    <t>- Maintenance logiciel</t>
  </si>
  <si>
    <t>280_PUEL_CHARTRES</t>
  </si>
  <si>
    <t>450_DEG_BAT.B_C</t>
  </si>
  <si>
    <t>450_DEG_BAT.A</t>
  </si>
  <si>
    <t>450_DEG_ND.ATRUIM</t>
  </si>
  <si>
    <t>450_DEG_BAT.SULLY</t>
  </si>
  <si>
    <t>450_ST_N.GRELET_PARKING</t>
  </si>
  <si>
    <t xml:space="preserve">450_ST_PHY.CHIMIE </t>
  </si>
  <si>
    <t xml:space="preserve">450_ST_MATH </t>
  </si>
  <si>
    <t xml:space="preserve">450_ST_LMBA </t>
  </si>
  <si>
    <t xml:space="preserve">450_ST_IIIA_LIFO_PK </t>
  </si>
  <si>
    <t xml:space="preserve">450_ST_IIIA_CRI </t>
  </si>
  <si>
    <t xml:space="preserve">450_ST_ICOA </t>
  </si>
  <si>
    <t xml:space="preserve">450_ST_EGS.PARKING </t>
  </si>
  <si>
    <t xml:space="preserve">450_ST_ADMINISTRATION </t>
  </si>
  <si>
    <t xml:space="preserve">450_SCDU_ST </t>
  </si>
  <si>
    <t xml:space="preserve">180_SCDU_IUT_BU </t>
  </si>
  <si>
    <t xml:space="preserve">450_SCDU_DEG </t>
  </si>
  <si>
    <t xml:space="preserve">450_SCDU_LLSH </t>
  </si>
  <si>
    <t>450_SC_IRD [IRD]</t>
  </si>
  <si>
    <t xml:space="preserve">450_SC_SHS </t>
  </si>
  <si>
    <t>450_POL.VINCI_PASCAL.002</t>
  </si>
  <si>
    <t>450_POL.VINCI_PASCAL.001</t>
  </si>
  <si>
    <t>450_POL.VINCI _LAGPLACE.001</t>
  </si>
  <si>
    <t>450_POL.VINCI_EULER.013</t>
  </si>
  <si>
    <t>450_POL.VINCI_JOULE.001</t>
  </si>
  <si>
    <t>450_POL.VINCI _LAGRANGE.001</t>
  </si>
  <si>
    <t>450_POL.VINCI_EULER.008</t>
  </si>
  <si>
    <t>450_POL.VINCI_EULER.007</t>
  </si>
  <si>
    <t>450_POL.VINCI_EULER.005</t>
  </si>
  <si>
    <t>450_POL.VINCI_EULER.004</t>
  </si>
  <si>
    <t>450_POL.VINCI_EULER.001</t>
  </si>
  <si>
    <t>450_POL.VINCI_EULER</t>
  </si>
  <si>
    <t>450_POL.VINCI_DESCARTES.002</t>
  </si>
  <si>
    <t xml:space="preserve">450_ST_IIIA_LIFO </t>
  </si>
  <si>
    <t>450_ST_POLE.CHIMIE</t>
  </si>
  <si>
    <t>450_POL.VINCI_DESCARTES.001</t>
  </si>
  <si>
    <t>450_POL.VINCI_CARNOT.002</t>
  </si>
  <si>
    <t>450_POL.VINCI_CARNOT.001</t>
  </si>
  <si>
    <t>450_POL.GALILEE_LANGEVIN</t>
  </si>
  <si>
    <t>450_POL.GALILE_FOURIER</t>
  </si>
  <si>
    <t>450_OSUC [ISTE]</t>
  </si>
  <si>
    <t xml:space="preserve">450_ND_POL.VINCI </t>
  </si>
  <si>
    <t xml:space="preserve">450_ND_POL.GAL </t>
  </si>
  <si>
    <t xml:space="preserve">450_ND_PHYCHIM </t>
  </si>
  <si>
    <t xml:space="preserve">450_ND_LETTRES </t>
  </si>
  <si>
    <t xml:space="preserve">450_ND_IUT </t>
  </si>
  <si>
    <t xml:space="preserve">450_ND_GEOBIO </t>
  </si>
  <si>
    <t xml:space="preserve">450_ND_DEG </t>
  </si>
  <si>
    <t xml:space="preserve">450_ND_BU.FORUM </t>
  </si>
  <si>
    <t xml:space="preserve">450_ND_ADMSC </t>
  </si>
  <si>
    <t xml:space="preserve">450_LLSH_PARKING </t>
  </si>
  <si>
    <t xml:space="preserve">450_LLSH </t>
  </si>
  <si>
    <t xml:space="preserve">450_IUT_QLIO </t>
  </si>
  <si>
    <t xml:space="preserve">450_IUT_Parking </t>
  </si>
  <si>
    <t xml:space="preserve">450_IUT_INFO </t>
  </si>
  <si>
    <t xml:space="preserve">450_IUT_GMP </t>
  </si>
  <si>
    <t xml:space="preserve">450_IUT_GI </t>
  </si>
  <si>
    <t xml:space="preserve">450_IUT_GEA-GMP </t>
  </si>
  <si>
    <t xml:space="preserve">450_IUT_GEA </t>
  </si>
  <si>
    <t xml:space="preserve">450_IUT_AMPHI </t>
  </si>
  <si>
    <t>450_POL.GALILEE_FOURIER</t>
  </si>
  <si>
    <t>PHYSIQUE CHIMIE - ART INSERM</t>
  </si>
  <si>
    <t>450_ST_PHYCHIM_INSERM</t>
  </si>
  <si>
    <t>ART INSERM (labo de recherche)</t>
  </si>
  <si>
    <t>Animalerie</t>
  </si>
  <si>
    <t>S07-S18 Sous-sol-Animalerie</t>
  </si>
  <si>
    <t>S15-S17 Sous-sol - ART</t>
  </si>
  <si>
    <t>Laboratoire ART</t>
  </si>
  <si>
    <t>Garage vélo Math</t>
  </si>
  <si>
    <t>Garage vélo</t>
  </si>
  <si>
    <t>Local vélo</t>
  </si>
  <si>
    <t xml:space="preserve">Local vélo  </t>
  </si>
  <si>
    <t>Bureaux</t>
  </si>
  <si>
    <t>Hall</t>
  </si>
  <si>
    <t>IUT 28 - CHARTRES</t>
  </si>
  <si>
    <t>280_IUT</t>
  </si>
  <si>
    <t xml:space="preserve">Bâtiment Principal </t>
  </si>
  <si>
    <t>Bâtiment Principal Local info</t>
  </si>
  <si>
    <t>Local informatique et entrée principale</t>
  </si>
  <si>
    <t>280_IUT_Barrière</t>
  </si>
  <si>
    <t xml:space="preserve">Accès IUT </t>
  </si>
  <si>
    <t>280_IUT_Barriere</t>
  </si>
  <si>
    <t>Barrière Entrée</t>
  </si>
  <si>
    <t>SM 220</t>
  </si>
  <si>
    <t>IUT 36 - CHATEAUROUX</t>
  </si>
  <si>
    <t>360_IUT36_CTX</t>
  </si>
  <si>
    <t>Baie local info accueil</t>
  </si>
  <si>
    <t xml:space="preserve">Entrée Administration </t>
  </si>
  <si>
    <t>Entrée Administration</t>
  </si>
  <si>
    <t>Salle médecine</t>
  </si>
  <si>
    <t>Laboratoire ART INSERM</t>
  </si>
  <si>
    <t>Bâtiment Principal</t>
  </si>
  <si>
    <t>Entrée administration</t>
  </si>
  <si>
    <t xml:space="preserve">Barrière Entrée </t>
  </si>
  <si>
    <t xml:space="preserve">TOTAL </t>
  </si>
  <si>
    <t>Norbert Grelet  - Parking</t>
  </si>
  <si>
    <t>Accueil GMP/pt 230 robotique</t>
  </si>
  <si>
    <t>IUT 45 - Velo Amphi</t>
  </si>
  <si>
    <t>450_IUT_VELO_Amphi</t>
  </si>
  <si>
    <t>garage vélo</t>
  </si>
  <si>
    <t>Vélos amphi</t>
  </si>
  <si>
    <t>IUT 45 - Velo Gremi</t>
  </si>
  <si>
    <t>450_IUT_VELO_Gremi</t>
  </si>
  <si>
    <t>Accès Bloc CAP Entrée et Sortie</t>
  </si>
  <si>
    <t>IUT 45 - MT2E</t>
  </si>
  <si>
    <t>450_IUT_MT2E</t>
  </si>
  <si>
    <t>Bâtiment MT2E</t>
  </si>
  <si>
    <t>RDC</t>
  </si>
  <si>
    <t>R+1</t>
  </si>
  <si>
    <t>Entrée/Sortie</t>
  </si>
  <si>
    <t>Porte d'accés à la DEVE</t>
  </si>
  <si>
    <t>Barrière parking (code 48 00)</t>
  </si>
  <si>
    <t>450_IUT_CAP</t>
  </si>
  <si>
    <t xml:space="preserve">AccèsCROUS Entrée et Sortie </t>
  </si>
  <si>
    <t>A01_Accès bâtiment GMPN</t>
  </si>
  <si>
    <t>180_IUT_HALL_GMP</t>
  </si>
  <si>
    <t>Hall_GMP</t>
  </si>
  <si>
    <t>A01_Entrée_QLIO</t>
  </si>
  <si>
    <t>Entrée QLIO</t>
  </si>
  <si>
    <t>A01_Hall_GMP</t>
  </si>
  <si>
    <t>Hall GMP</t>
  </si>
  <si>
    <t>IUT_Moreux_SIRSI</t>
  </si>
  <si>
    <t>MP_Secondaire_Accueil</t>
  </si>
  <si>
    <t>180_IUT_VELO_2</t>
  </si>
  <si>
    <t>Local vélos GC</t>
  </si>
  <si>
    <t>Porte extérieur Nord CNAM Accueil</t>
  </si>
  <si>
    <t>Moreux_Amphis</t>
  </si>
  <si>
    <t>A02_Accès bâtiment Moreux</t>
  </si>
  <si>
    <t>A01_Accès salle C200</t>
  </si>
  <si>
    <t>A02_Accès couloir</t>
  </si>
  <si>
    <t>A03_Accès couloir</t>
  </si>
  <si>
    <t>A10_Accès parking</t>
  </si>
  <si>
    <t>A04_Accès salle B102 Bis</t>
  </si>
  <si>
    <t>A05_Accès salle B101</t>
  </si>
  <si>
    <t>A06_Accès salles B102 et B100</t>
  </si>
  <si>
    <t>A09_Accès salle C106</t>
  </si>
  <si>
    <t>A07_Accès salles C103 à C105</t>
  </si>
  <si>
    <t>A08_Accès salle C100</t>
  </si>
  <si>
    <t>A01_Accès couloir scolarité</t>
  </si>
  <si>
    <t>A02_Accès bâtiment A</t>
  </si>
  <si>
    <t>A03_Accès salle A105</t>
  </si>
  <si>
    <t>A04_Accès couloir scolarité</t>
  </si>
  <si>
    <t>A05_Accès administration DEG</t>
  </si>
  <si>
    <t>A06_Accès administration DEG</t>
  </si>
  <si>
    <t>A01_Accès salle- Salle S05</t>
  </si>
  <si>
    <t>POLE CHIMIE (côté ICOA) - IUT</t>
  </si>
  <si>
    <t>450_IUT_Pole_Chimie_ICOA</t>
  </si>
  <si>
    <t>A01_Accès bâtiment ICOA</t>
  </si>
  <si>
    <t>Entrée pole chimie ICOA</t>
  </si>
  <si>
    <t>450_IUT_Pole_Chimie</t>
  </si>
  <si>
    <t>A16_Accès salle 273</t>
  </si>
  <si>
    <t>A01_Accès local informatique</t>
  </si>
  <si>
    <t>A02_Accès salle 161</t>
  </si>
  <si>
    <t>A03_Accès bureaux 1er étage</t>
  </si>
  <si>
    <t>A04_Accès RDC</t>
  </si>
  <si>
    <t>A05_Accès_SAS.02</t>
  </si>
  <si>
    <t>A06_Accès_SAS.01</t>
  </si>
  <si>
    <t>A07_Accès bureaux 1er étage</t>
  </si>
  <si>
    <t>A08_Accès RDJ</t>
  </si>
  <si>
    <t>450_ND_ST.ADM</t>
  </si>
  <si>
    <t>450_ND_BU_ST</t>
  </si>
  <si>
    <t>A01_Accès salles</t>
  </si>
  <si>
    <t>A02_Accès salles</t>
  </si>
  <si>
    <t>A03_Accès OSUC</t>
  </si>
  <si>
    <t xml:space="preserve">A04_Accès couloir </t>
  </si>
  <si>
    <t>A05_Accès ISTO</t>
  </si>
  <si>
    <t>A06_Accès ISTO</t>
  </si>
  <si>
    <t>A07_Accès salles</t>
  </si>
  <si>
    <t>A08_Accès local + arrière bâtiment</t>
  </si>
  <si>
    <t>A09_Accès Administration UNIV</t>
  </si>
  <si>
    <t>A10_Accès Administration UNIV</t>
  </si>
  <si>
    <t>A01_Accès garage à vélos  + bâtiment Fourier</t>
  </si>
  <si>
    <t>A02_Accès garage à vélos</t>
  </si>
  <si>
    <t>A03_Accès Polytech</t>
  </si>
  <si>
    <t>A11_Accès Polytech</t>
  </si>
  <si>
    <t>A13_Accès parking Polytech</t>
  </si>
  <si>
    <t>A04_Accès salle Fourier</t>
  </si>
  <si>
    <t>A05_Accès salle Fourier</t>
  </si>
  <si>
    <t>A06_Accès salle Fourier</t>
  </si>
  <si>
    <t>A07_Accès salle Fourier</t>
  </si>
  <si>
    <t>A08_Accès salle Fourier</t>
  </si>
  <si>
    <t>A09_Accès Prisme</t>
  </si>
  <si>
    <t>A10_Acccès labo</t>
  </si>
  <si>
    <t>A12_Accès salle Fourier</t>
  </si>
  <si>
    <t>A01_Accès bâtiment Langevin</t>
  </si>
  <si>
    <t>A02_Accès GREMI</t>
  </si>
  <si>
    <t>A03_Accès salles Langevin</t>
  </si>
  <si>
    <t>A04_Accès GREMI</t>
  </si>
  <si>
    <t>A08_Accès salle Langevin</t>
  </si>
  <si>
    <t>A12_Accès bâtiment Langevin</t>
  </si>
  <si>
    <t>A05_Accès GREMI</t>
  </si>
  <si>
    <t>A06_Accès GREMI</t>
  </si>
  <si>
    <t>A07_Accès GREMI</t>
  </si>
  <si>
    <t>A13_Accès salle GREMI</t>
  </si>
  <si>
    <t>A14_Accès local gaz</t>
  </si>
  <si>
    <t>A09_Accès salle Fourier</t>
  </si>
  <si>
    <t>A10_Accès salle Fourier</t>
  </si>
  <si>
    <t>A11_Accès salle réseau</t>
  </si>
  <si>
    <t>A15_Accès parking</t>
  </si>
  <si>
    <t>A01_Accès bâtiment Carnot</t>
  </si>
  <si>
    <t>A01_Accès Prisme</t>
  </si>
  <si>
    <t>A01_Accès livraison et stockage</t>
  </si>
  <si>
    <t>A01_Accès hall Darcy</t>
  </si>
  <si>
    <t>A01_Accès bâtiment Descartes</t>
  </si>
  <si>
    <t>A02_Accès bâtiment Joule + salle</t>
  </si>
  <si>
    <t>A03_Accès bâtiment Joule</t>
  </si>
  <si>
    <t>A02_Accès bâtiment Navier</t>
  </si>
  <si>
    <t>A03_Accès bâtiment Navier</t>
  </si>
  <si>
    <t>A01_Accès bâtiment Euler</t>
  </si>
  <si>
    <t>450_POL_VINCI_EULER.000</t>
  </si>
  <si>
    <t>Bâtiment Euler 001 Bureau des élèves</t>
  </si>
  <si>
    <t>A01_Accès au bureau des élèves</t>
  </si>
  <si>
    <t>A01_Accès local musique</t>
  </si>
  <si>
    <t>Accès local musique</t>
  </si>
  <si>
    <t>A01_Accès local association</t>
  </si>
  <si>
    <t>Bâtiment Euler local association</t>
  </si>
  <si>
    <t>Accès local association</t>
  </si>
  <si>
    <t>A01_Accès local 007</t>
  </si>
  <si>
    <t>Bâtiment Euler 008 Soufflerie</t>
  </si>
  <si>
    <t>A01_Accès local 008</t>
  </si>
  <si>
    <t>A01_Accès soufflerie</t>
  </si>
  <si>
    <t>A01_Accès bâtiment Joule</t>
  </si>
  <si>
    <t>A01_Accès bâtiment Lagrange</t>
  </si>
  <si>
    <t>A01_Accès bâtiment Laplace</t>
  </si>
  <si>
    <t>A01_Accès bâtiment Pascal</t>
  </si>
  <si>
    <t>A01_Accès bâtiment Pascal et cafétaria</t>
  </si>
  <si>
    <t>A01_Accès régie amphi Cabane</t>
  </si>
  <si>
    <t>A01_Accès Château</t>
  </si>
  <si>
    <t>A01_Accès Hall Dupanloup</t>
  </si>
  <si>
    <t>A02_Accès Aile Confucius et Forum recherche</t>
  </si>
  <si>
    <t>A03_Accès cour Dupanloup</t>
  </si>
  <si>
    <t>A04_Accès réserve RDC</t>
  </si>
  <si>
    <t>A08_Accès local techniqueLT2</t>
  </si>
  <si>
    <t>A05_Accès Bureau</t>
  </si>
  <si>
    <t>A07_Accès Club Studium 1° étage</t>
  </si>
  <si>
    <t>A06_Accès Local technique LT1</t>
  </si>
  <si>
    <t>A01_Accès DEVE</t>
  </si>
  <si>
    <t>A02_Accès DOIP</t>
  </si>
  <si>
    <t>A03_Acces cône</t>
  </si>
  <si>
    <t>A04_Bureau</t>
  </si>
  <si>
    <t>A05_Accès salle</t>
  </si>
  <si>
    <t>A01_ Accès au service culturel</t>
  </si>
  <si>
    <t>A02_Accès BU</t>
  </si>
  <si>
    <t>A03_Accès local RDC</t>
  </si>
  <si>
    <t>A02_LLSH Garage vélo</t>
  </si>
  <si>
    <t>A01_Accès local 1° étage</t>
  </si>
  <si>
    <t>A02_Accès ascenseur RDC</t>
  </si>
  <si>
    <t>A03_Accès escalier RDC</t>
  </si>
  <si>
    <t>A04_Accès porte</t>
  </si>
  <si>
    <t>A01_Accès bâtiment administration</t>
  </si>
  <si>
    <t>A01_Accès salle 206</t>
  </si>
  <si>
    <t>A01_Accès parking</t>
  </si>
  <si>
    <t>A01_Accès ICOA RDC</t>
  </si>
  <si>
    <t>A02_Accès ICOA 1° étage</t>
  </si>
  <si>
    <t>A03_Accès ICOA 1° étage</t>
  </si>
  <si>
    <t>A03_Accès ICOA RDC</t>
  </si>
  <si>
    <t>A01_Accès sous-sol par le hall</t>
  </si>
  <si>
    <t>A06_Accès salle</t>
  </si>
  <si>
    <t>A07_Accès salle</t>
  </si>
  <si>
    <t>A09_Accès local</t>
  </si>
  <si>
    <t>A10_Accès sous-sol par l'extérieur</t>
  </si>
  <si>
    <t>A01_Accès salles de cours</t>
  </si>
  <si>
    <t>A02_Accès salle de cours</t>
  </si>
  <si>
    <t>A03_Accès salles de cours</t>
  </si>
  <si>
    <t>A04_Accès salles de cours</t>
  </si>
  <si>
    <t>A05_Accès salles de cours</t>
  </si>
  <si>
    <t>A06_Accès salles de cours</t>
  </si>
  <si>
    <t>A07_Accès salles de cours</t>
  </si>
  <si>
    <t>A08_Accès salle de cours</t>
  </si>
  <si>
    <t>A13_Accès local</t>
  </si>
  <si>
    <t>A14_Accès local</t>
  </si>
  <si>
    <t>A15_Accès 2ET</t>
  </si>
  <si>
    <t>A10_Accès bureau</t>
  </si>
  <si>
    <t>A11_Accès salle</t>
  </si>
  <si>
    <t>A12_Accès extérieur</t>
  </si>
  <si>
    <t>A01_Accès bâtiment LMBA</t>
  </si>
  <si>
    <t>A01_Accès local sous-sol</t>
  </si>
  <si>
    <t>A02_Accès salle sous-sol</t>
  </si>
  <si>
    <t>A03_Accès salle sous-sol</t>
  </si>
  <si>
    <t>A04_Accès local sous-sol</t>
  </si>
  <si>
    <t>A13_Accès local sous-sol</t>
  </si>
  <si>
    <t>Accès bibliothèque</t>
  </si>
  <si>
    <t>A05_Accès sous-sol</t>
  </si>
  <si>
    <t>A06_Accès bâtiment Mathématiques</t>
  </si>
  <si>
    <t>A07_Accès bureau 1er étage</t>
  </si>
  <si>
    <t>A08_Accès local RDC</t>
  </si>
  <si>
    <t>A09_Accès bureau RDC</t>
  </si>
  <si>
    <t>A10_Accès bureau RDC</t>
  </si>
  <si>
    <t>A11_Accès bâtiment Mathématiques</t>
  </si>
  <si>
    <t>A12_Accès bâtiment Mathématiques</t>
  </si>
  <si>
    <t>A14_Accès bâtiment Mathématiques</t>
  </si>
  <si>
    <t>A01_Accès porte 001</t>
  </si>
  <si>
    <t>A02_Accès porte 047</t>
  </si>
  <si>
    <t>A03_Accès porte 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</si>
</sst>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0061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10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0"/>
      <color rgb="FF9C0006"/>
      <name val="Calibri"/>
      <family val="2"/>
      <scheme val="minor"/>
    </font>
    <font>
      <b/>
      <sz val="10"/>
      <color rgb="FF006100"/>
      <name val="Calibri"/>
      <family val="2"/>
      <scheme val="minor"/>
    </font>
    <font>
      <sz val="10"/>
      <color rgb="FF006100"/>
      <name val="Calibri"/>
      <family val="2"/>
      <scheme val="minor"/>
    </font>
    <font>
      <sz val="10"/>
      <color rgb="FF9C6500"/>
      <name val="Calibri"/>
      <family val="2"/>
      <scheme val="minor"/>
    </font>
    <font>
      <sz val="10"/>
      <color rgb="FF9C0006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9C6500"/>
      <name val="Calibri"/>
      <family val="2"/>
      <scheme val="minor"/>
    </font>
    <font>
      <b/>
      <sz val="10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EB9C"/>
      </patternFill>
    </fill>
    <fill>
      <patternFill patternType="solid">
        <fgColor theme="0" tint="-0.249977111117893"/>
        <bgColor indexed="64"/>
      </patternFill>
    </fill>
  </fills>
  <borders count="9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rgb="FF000000"/>
      </diagonal>
    </border>
    <border diagonalDown="1">
      <left style="thin">
        <color rgb="FF000000"/>
      </left>
      <right/>
      <top style="thin">
        <color rgb="FF000000"/>
      </top>
      <bottom style="thin">
        <color rgb="FF000000"/>
      </bottom>
      <diagonal style="thin">
        <color rgb="FF000000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rgb="FF000000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rgb="FF000000"/>
      </left>
      <right style="thin">
        <color indexed="64"/>
      </right>
      <top/>
      <bottom style="thin">
        <color rgb="FF000000"/>
      </bottom>
      <diagonal style="thin">
        <color rgb="FF000000"/>
      </diagonal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 diagonalDown="1">
      <left style="thin">
        <color rgb="FF000000"/>
      </left>
      <right style="thin">
        <color indexed="64"/>
      </right>
      <top style="medium">
        <color indexed="64"/>
      </top>
      <bottom style="thin">
        <color rgb="FF000000"/>
      </bottom>
      <diagonal style="thin">
        <color rgb="FF000000"/>
      </diagonal>
    </border>
    <border diagonalDown="1">
      <left style="thin">
        <color indexed="64"/>
      </left>
      <right style="thin">
        <color indexed="64"/>
      </right>
      <top/>
      <bottom style="thin">
        <color rgb="FF000000"/>
      </bottom>
      <diagonal style="thin">
        <color rgb="FF000000"/>
      </diagonal>
    </border>
    <border diagonalDown="1">
      <left style="thin">
        <color indexed="64"/>
      </left>
      <right style="thin">
        <color rgb="FF000000"/>
      </right>
      <top/>
      <bottom style="thin">
        <color rgb="FF000000"/>
      </bottom>
      <diagonal style="thin">
        <color rgb="FF000000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rgb="FF000000"/>
      </bottom>
      <diagonal style="thin">
        <color rgb="FF000000"/>
      </diagonal>
    </border>
    <border diagonalDown="1">
      <left style="thin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 style="thin">
        <color rgb="FF000000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rgb="FF000000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rgb="FF000000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rgb="FF000000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rgb="FF000000"/>
      </diagonal>
    </border>
    <border diagonalDown="1"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 style="thin">
        <color rgb="FF000000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rgb="FF000000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rgb="FF000000"/>
      </left>
      <right style="thin">
        <color indexed="64"/>
      </right>
      <top style="medium">
        <color indexed="64"/>
      </top>
      <bottom style="thin">
        <color rgb="FF000000"/>
      </bottom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 diagonalDown="1">
      <left style="thin">
        <color rgb="FF000000"/>
      </left>
      <right style="thin">
        <color indexed="64"/>
      </right>
      <top style="medium">
        <color indexed="64"/>
      </top>
      <bottom/>
      <diagonal style="thin">
        <color rgb="FF000000"/>
      </diagonal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</borders>
  <cellStyleXfs count="4">
    <xf numFmtId="0" fontId="0" fillId="0" borderId="0"/>
    <xf numFmtId="0" fontId="4" fillId="3" borderId="0" applyNumberFormat="0" applyBorder="0" applyAlignment="0" applyProtection="0"/>
    <xf numFmtId="0" fontId="5" fillId="4" borderId="0" applyNumberFormat="0" applyBorder="0" applyAlignment="0" applyProtection="0"/>
    <xf numFmtId="0" fontId="9" fillId="6" borderId="0" applyNumberFormat="0" applyBorder="0" applyAlignment="0" applyProtection="0"/>
  </cellStyleXfs>
  <cellXfs count="29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12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3" fillId="0" borderId="12" xfId="0" applyFont="1" applyBorder="1" applyAlignment="1">
      <alignment horizontal="center" vertical="center" wrapText="1"/>
    </xf>
    <xf numFmtId="0" fontId="8" fillId="0" borderId="12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8" fillId="0" borderId="15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11" fillId="3" borderId="12" xfId="1" applyFont="1" applyBorder="1" applyAlignment="1">
      <alignment horizontal="center" vertical="center" wrapText="1"/>
    </xf>
    <xf numFmtId="0" fontId="11" fillId="3" borderId="12" xfId="1" applyFont="1" applyBorder="1" applyAlignment="1">
      <alignment vertical="center" wrapText="1"/>
    </xf>
    <xf numFmtId="0" fontId="11" fillId="3" borderId="15" xfId="1" applyFont="1" applyBorder="1" applyAlignment="1">
      <alignment vertical="center" wrapText="1"/>
    </xf>
    <xf numFmtId="0" fontId="12" fillId="4" borderId="12" xfId="2" applyFont="1" applyBorder="1" applyAlignment="1">
      <alignment vertical="center" wrapText="1"/>
    </xf>
    <xf numFmtId="0" fontId="12" fillId="4" borderId="12" xfId="2" applyFont="1" applyBorder="1" applyAlignment="1">
      <alignment horizontal="center" vertical="center" wrapText="1"/>
    </xf>
    <xf numFmtId="0" fontId="15" fillId="3" borderId="12" xfId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12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1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19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 wrapText="1"/>
    </xf>
    <xf numFmtId="0" fontId="0" fillId="0" borderId="29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/>
    <xf numFmtId="0" fontId="0" fillId="0" borderId="0" xfId="0" applyFont="1" applyBorder="1" applyAlignment="1"/>
    <xf numFmtId="0" fontId="0" fillId="0" borderId="1" xfId="0" applyFont="1" applyBorder="1" applyAlignment="1"/>
    <xf numFmtId="0" fontId="0" fillId="7" borderId="0" xfId="0" applyFont="1" applyFill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8" fillId="0" borderId="1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0" xfId="0" applyFont="1" applyBorder="1" applyAlignment="1">
      <alignment vertical="center" wrapText="1"/>
    </xf>
    <xf numFmtId="0" fontId="2" fillId="0" borderId="20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8" fillId="0" borderId="33" xfId="0" applyFont="1" applyBorder="1" applyAlignment="1">
      <alignment vertical="center" wrapText="1"/>
    </xf>
    <xf numFmtId="0" fontId="1" fillId="0" borderId="23" xfId="0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8" fillId="0" borderId="32" xfId="0" applyFont="1" applyBorder="1" applyAlignment="1">
      <alignment vertical="center" wrapText="1"/>
    </xf>
    <xf numFmtId="0" fontId="1" fillId="0" borderId="20" xfId="0" applyFont="1" applyBorder="1" applyAlignment="1">
      <alignment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12" fillId="4" borderId="23" xfId="2" applyFont="1" applyBorder="1" applyAlignment="1">
      <alignment horizontal="center" vertical="center" wrapText="1"/>
    </xf>
    <xf numFmtId="0" fontId="12" fillId="4" borderId="19" xfId="2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8" fillId="0" borderId="21" xfId="0" applyFont="1" applyBorder="1" applyAlignment="1">
      <alignment vertical="center" wrapText="1"/>
    </xf>
    <xf numFmtId="0" fontId="8" fillId="0" borderId="55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/>
    </xf>
    <xf numFmtId="0" fontId="12" fillId="4" borderId="16" xfId="2" applyFont="1" applyBorder="1" applyAlignment="1">
      <alignment vertical="center" wrapText="1"/>
    </xf>
    <xf numFmtId="0" fontId="2" fillId="0" borderId="58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12" fillId="4" borderId="30" xfId="2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59" xfId="0" applyFont="1" applyBorder="1" applyAlignment="1">
      <alignment horizontal="center" vertical="center" wrapText="1"/>
    </xf>
    <xf numFmtId="0" fontId="12" fillId="4" borderId="18" xfId="2" applyFont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/>
    </xf>
    <xf numFmtId="0" fontId="12" fillId="4" borderId="31" xfId="2" applyFont="1" applyBorder="1" applyAlignment="1">
      <alignment vertical="center" wrapText="1"/>
    </xf>
    <xf numFmtId="0" fontId="11" fillId="3" borderId="18" xfId="1" applyFont="1" applyBorder="1" applyAlignment="1">
      <alignment horizontal="center" vertical="center" wrapText="1"/>
    </xf>
    <xf numFmtId="0" fontId="11" fillId="3" borderId="31" xfId="1" applyFont="1" applyBorder="1" applyAlignment="1">
      <alignment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1" fillId="0" borderId="65" xfId="0" applyFont="1" applyBorder="1" applyAlignment="1">
      <alignment horizontal="center" vertical="center" wrapText="1"/>
    </xf>
    <xf numFmtId="0" fontId="15" fillId="3" borderId="23" xfId="1" applyFont="1" applyBorder="1" applyAlignment="1">
      <alignment horizontal="center" vertical="center" wrapText="1"/>
    </xf>
    <xf numFmtId="0" fontId="11" fillId="3" borderId="32" xfId="1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1" fillId="3" borderId="21" xfId="1" applyFont="1" applyBorder="1" applyAlignment="1">
      <alignment vertical="center" wrapText="1"/>
    </xf>
    <xf numFmtId="0" fontId="11" fillId="3" borderId="23" xfId="1" applyFont="1" applyBorder="1" applyAlignment="1">
      <alignment horizontal="center" vertical="center" wrapText="1"/>
    </xf>
    <xf numFmtId="0" fontId="13" fillId="4" borderId="20" xfId="2" applyFont="1" applyBorder="1" applyAlignment="1">
      <alignment horizontal="center" vertical="center" wrapText="1"/>
    </xf>
    <xf numFmtId="0" fontId="8" fillId="0" borderId="51" xfId="0" applyFont="1" applyBorder="1" applyAlignment="1">
      <alignment vertical="center" wrapText="1"/>
    </xf>
    <xf numFmtId="0" fontId="2" fillId="2" borderId="66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 wrapText="1"/>
    </xf>
    <xf numFmtId="0" fontId="2" fillId="0" borderId="52" xfId="0" applyFont="1" applyFill="1" applyBorder="1" applyAlignment="1">
      <alignment horizontal="center" vertical="center"/>
    </xf>
    <xf numFmtId="0" fontId="1" fillId="0" borderId="72" xfId="0" applyFont="1" applyBorder="1" applyAlignment="1">
      <alignment vertical="center" wrapText="1"/>
    </xf>
    <xf numFmtId="0" fontId="1" fillId="0" borderId="72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0" borderId="44" xfId="0" applyFont="1" applyFill="1" applyBorder="1" applyAlignment="1">
      <alignment horizontal="center" vertical="center"/>
    </xf>
    <xf numFmtId="0" fontId="2" fillId="0" borderId="47" xfId="0" applyFont="1" applyFill="1" applyBorder="1" applyAlignment="1">
      <alignment horizontal="center" vertical="center"/>
    </xf>
    <xf numFmtId="0" fontId="2" fillId="0" borderId="48" xfId="0" applyFont="1" applyFill="1" applyBorder="1" applyAlignment="1">
      <alignment horizontal="center" vertical="center"/>
    </xf>
    <xf numFmtId="0" fontId="2" fillId="2" borderId="49" xfId="0" applyFont="1" applyFill="1" applyBorder="1" applyAlignment="1">
      <alignment horizontal="center" vertical="center"/>
    </xf>
    <xf numFmtId="0" fontId="2" fillId="2" borderId="57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vertical="center"/>
    </xf>
    <xf numFmtId="0" fontId="2" fillId="0" borderId="45" xfId="0" applyFont="1" applyFill="1" applyBorder="1" applyAlignment="1">
      <alignment horizontal="center" vertical="center"/>
    </xf>
    <xf numFmtId="0" fontId="2" fillId="0" borderId="46" xfId="0" applyFont="1" applyFill="1" applyBorder="1" applyAlignment="1">
      <alignment horizontal="center" vertical="center"/>
    </xf>
    <xf numFmtId="0" fontId="2" fillId="2" borderId="62" xfId="0" applyFont="1" applyFill="1" applyBorder="1" applyAlignment="1">
      <alignment horizontal="center" vertical="center"/>
    </xf>
    <xf numFmtId="0" fontId="2" fillId="2" borderId="63" xfId="0" applyFont="1" applyFill="1" applyBorder="1" applyAlignment="1">
      <alignment horizontal="center" vertical="center"/>
    </xf>
    <xf numFmtId="0" fontId="13" fillId="4" borderId="23" xfId="2" applyFont="1" applyBorder="1" applyAlignment="1">
      <alignment horizontal="center" vertical="center" wrapText="1"/>
    </xf>
    <xf numFmtId="0" fontId="13" fillId="4" borderId="31" xfId="2" applyFont="1" applyBorder="1" applyAlignment="1">
      <alignment vertical="center" wrapText="1"/>
    </xf>
    <xf numFmtId="0" fontId="2" fillId="0" borderId="31" xfId="0" applyFont="1" applyBorder="1" applyAlignment="1">
      <alignment horizontal="center" vertical="center" wrapText="1"/>
    </xf>
    <xf numFmtId="0" fontId="15" fillId="3" borderId="20" xfId="1" applyFont="1" applyBorder="1" applyAlignment="1">
      <alignment horizontal="center" vertical="center" wrapText="1"/>
    </xf>
    <xf numFmtId="0" fontId="15" fillId="3" borderId="32" xfId="1" applyFont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64" xfId="0" applyFont="1" applyFill="1" applyBorder="1" applyAlignment="1">
      <alignment horizontal="center" vertical="center"/>
    </xf>
    <xf numFmtId="0" fontId="2" fillId="2" borderId="52" xfId="0" applyFont="1" applyFill="1" applyBorder="1" applyAlignment="1">
      <alignment horizontal="center" vertical="center"/>
    </xf>
    <xf numFmtId="0" fontId="12" fillId="4" borderId="15" xfId="2" applyFont="1" applyBorder="1" applyAlignment="1">
      <alignment horizontal="center" vertical="center" wrapText="1"/>
    </xf>
    <xf numFmtId="0" fontId="11" fillId="3" borderId="15" xfId="1" applyFont="1" applyBorder="1" applyAlignment="1">
      <alignment horizontal="center" vertical="center" wrapText="1"/>
    </xf>
    <xf numFmtId="0" fontId="11" fillId="3" borderId="51" xfId="1" applyFont="1" applyBorder="1" applyAlignment="1">
      <alignment vertical="center" wrapText="1"/>
    </xf>
    <xf numFmtId="0" fontId="13" fillId="4" borderId="12" xfId="2" applyFont="1" applyBorder="1" applyAlignment="1">
      <alignment horizontal="center" vertical="center" wrapText="1"/>
    </xf>
    <xf numFmtId="0" fontId="2" fillId="2" borderId="67" xfId="0" applyFont="1" applyFill="1" applyBorder="1" applyAlignment="1">
      <alignment horizontal="center" vertical="center"/>
    </xf>
    <xf numFmtId="0" fontId="2" fillId="0" borderId="68" xfId="0" applyFont="1" applyFill="1" applyBorder="1" applyAlignment="1">
      <alignment horizontal="center" vertical="center"/>
    </xf>
    <xf numFmtId="0" fontId="2" fillId="0" borderId="69" xfId="0" applyFont="1" applyFill="1" applyBorder="1" applyAlignment="1">
      <alignment horizontal="center" vertical="center"/>
    </xf>
    <xf numFmtId="0" fontId="2" fillId="2" borderId="7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40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12" fillId="4" borderId="50" xfId="2" applyFont="1" applyBorder="1" applyAlignment="1">
      <alignment vertical="center"/>
    </xf>
    <xf numFmtId="0" fontId="2" fillId="0" borderId="10" xfId="0" applyFont="1" applyBorder="1" applyAlignment="1">
      <alignment horizontal="center" vertical="center"/>
    </xf>
    <xf numFmtId="0" fontId="15" fillId="3" borderId="71" xfId="1" applyFont="1" applyBorder="1" applyAlignment="1">
      <alignment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11" fillId="3" borderId="22" xfId="1" applyFont="1" applyBorder="1" applyAlignment="1">
      <alignment horizontal="center" vertical="center" wrapText="1"/>
    </xf>
    <xf numFmtId="0" fontId="2" fillId="0" borderId="5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2" fillId="4" borderId="9" xfId="2" applyFont="1" applyBorder="1" applyAlignment="1">
      <alignment horizontal="center" vertical="center" wrapText="1"/>
    </xf>
    <xf numFmtId="0" fontId="12" fillId="4" borderId="19" xfId="2" applyFont="1" applyBorder="1" applyAlignment="1">
      <alignment horizontal="left" vertical="center" wrapText="1"/>
    </xf>
    <xf numFmtId="0" fontId="2" fillId="2" borderId="74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0" fontId="2" fillId="2" borderId="3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8" fillId="0" borderId="75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8" fillId="0" borderId="77" xfId="0" applyFont="1" applyBorder="1" applyAlignment="1">
      <alignment vertical="center" wrapText="1"/>
    </xf>
    <xf numFmtId="0" fontId="1" fillId="0" borderId="78" xfId="0" applyFont="1" applyBorder="1" applyAlignment="1">
      <alignment vertical="center" wrapText="1"/>
    </xf>
    <xf numFmtId="0" fontId="1" fillId="0" borderId="78" xfId="0" applyFont="1" applyBorder="1" applyAlignment="1">
      <alignment horizontal="center" vertical="center" wrapText="1"/>
    </xf>
    <xf numFmtId="0" fontId="8" fillId="0" borderId="79" xfId="0" applyFont="1" applyBorder="1" applyAlignment="1">
      <alignment vertical="center" wrapText="1"/>
    </xf>
    <xf numFmtId="0" fontId="1" fillId="0" borderId="80" xfId="0" applyFont="1" applyBorder="1" applyAlignment="1">
      <alignment vertical="center" wrapText="1"/>
    </xf>
    <xf numFmtId="0" fontId="1" fillId="0" borderId="80" xfId="0" applyFont="1" applyBorder="1" applyAlignment="1">
      <alignment horizontal="center" vertical="center" wrapText="1"/>
    </xf>
    <xf numFmtId="0" fontId="2" fillId="0" borderId="15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vertical="center" wrapText="1"/>
    </xf>
    <xf numFmtId="0" fontId="0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vertical="center" wrapText="1"/>
    </xf>
    <xf numFmtId="0" fontId="0" fillId="0" borderId="81" xfId="0" applyFont="1" applyBorder="1" applyAlignment="1">
      <alignment horizontal="center" vertical="center"/>
    </xf>
    <xf numFmtId="0" fontId="0" fillId="0" borderId="75" xfId="0" applyFont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16" fillId="0" borderId="6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55" xfId="0" applyFont="1" applyBorder="1" applyAlignment="1">
      <alignment horizontal="center" vertical="center"/>
    </xf>
    <xf numFmtId="0" fontId="16" fillId="0" borderId="9" xfId="0" applyFont="1" applyBorder="1" applyAlignment="1">
      <alignment vertical="center" wrapText="1"/>
    </xf>
    <xf numFmtId="0" fontId="0" fillId="0" borderId="9" xfId="0" applyFont="1" applyBorder="1" applyAlignment="1">
      <alignment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82" xfId="0" applyFont="1" applyFill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16" fillId="0" borderId="2" xfId="0" applyFon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6" borderId="27" xfId="3" applyFont="1" applyBorder="1" applyAlignment="1">
      <alignment horizontal="center" vertical="center"/>
    </xf>
    <xf numFmtId="49" fontId="0" fillId="0" borderId="1" xfId="0" applyNumberFormat="1" applyFont="1" applyBorder="1"/>
    <xf numFmtId="0" fontId="3" fillId="2" borderId="84" xfId="0" applyFont="1" applyFill="1" applyBorder="1" applyAlignment="1">
      <alignment horizontal="center" vertical="center"/>
    </xf>
    <xf numFmtId="0" fontId="0" fillId="0" borderId="85" xfId="0" applyFont="1" applyBorder="1" applyAlignment="1">
      <alignment horizontal="center" vertical="center" wrapText="1"/>
    </xf>
    <xf numFmtId="0" fontId="4" fillId="3" borderId="12" xfId="1" applyBorder="1" applyAlignment="1">
      <alignment horizontal="center" vertical="center" wrapText="1"/>
    </xf>
    <xf numFmtId="0" fontId="4" fillId="3" borderId="15" xfId="1" applyBorder="1" applyAlignment="1">
      <alignment horizontal="center" vertical="center" wrapText="1"/>
    </xf>
    <xf numFmtId="0" fontId="1" fillId="0" borderId="88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0" borderId="89" xfId="0" applyFont="1" applyBorder="1" applyAlignment="1">
      <alignment horizontal="center" vertical="center" wrapText="1"/>
    </xf>
    <xf numFmtId="49" fontId="0" fillId="0" borderId="0" xfId="0" applyNumberFormat="1" applyFont="1" applyAlignment="1">
      <alignment vertical="center"/>
    </xf>
    <xf numFmtId="49" fontId="0" fillId="0" borderId="0" xfId="0" applyNumberFormat="1" applyFont="1" applyAlignment="1">
      <alignment horizontal="center" vertical="center"/>
    </xf>
    <xf numFmtId="49" fontId="19" fillId="0" borderId="1" xfId="0" applyNumberFormat="1" applyFont="1" applyBorder="1"/>
    <xf numFmtId="49" fontId="0" fillId="0" borderId="1" xfId="0" applyNumberFormat="1" applyFont="1" applyBorder="1" applyAlignment="1">
      <alignment vertical="center"/>
    </xf>
    <xf numFmtId="49" fontId="0" fillId="0" borderId="1" xfId="0" applyNumberFormat="1" applyFont="1" applyBorder="1" applyAlignment="1">
      <alignment horizontal="center" vertical="center"/>
    </xf>
    <xf numFmtId="49" fontId="19" fillId="0" borderId="1" xfId="0" applyNumberFormat="1" applyFont="1" applyBorder="1" applyAlignment="1">
      <alignment vertical="center"/>
    </xf>
    <xf numFmtId="0" fontId="0" fillId="0" borderId="35" xfId="0" applyFont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8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20" fillId="0" borderId="31" xfId="1" applyFont="1" applyFill="1" applyBorder="1" applyAlignment="1">
      <alignment vertical="center" wrapText="1"/>
    </xf>
    <xf numFmtId="0" fontId="0" fillId="0" borderId="35" xfId="0" applyFont="1" applyBorder="1" applyAlignment="1">
      <alignment vertical="center" wrapText="1"/>
    </xf>
    <xf numFmtId="0" fontId="4" fillId="3" borderId="92" xfId="1" applyBorder="1" applyAlignment="1">
      <alignment horizontal="center" vertical="center" wrapText="1"/>
    </xf>
    <xf numFmtId="0" fontId="4" fillId="3" borderId="1" xfId="1" applyBorder="1" applyAlignment="1">
      <alignment horizontal="center" vertical="center" wrapText="1"/>
    </xf>
    <xf numFmtId="0" fontId="16" fillId="0" borderId="93" xfId="0" applyFont="1" applyBorder="1" applyAlignment="1">
      <alignment vertical="center" wrapText="1"/>
    </xf>
    <xf numFmtId="0" fontId="0" fillId="0" borderId="93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16" fillId="0" borderId="1" xfId="0" applyFon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0" fontId="11" fillId="3" borderId="71" xfId="1" applyFont="1" applyBorder="1" applyAlignment="1">
      <alignment vertical="center" wrapText="1"/>
    </xf>
    <xf numFmtId="0" fontId="2" fillId="0" borderId="72" xfId="0" applyFont="1" applyBorder="1" applyAlignment="1">
      <alignment vertical="center" wrapText="1"/>
    </xf>
    <xf numFmtId="0" fontId="2" fillId="0" borderId="72" xfId="0" applyFont="1" applyBorder="1" applyAlignment="1">
      <alignment horizontal="center" vertical="center" wrapText="1"/>
    </xf>
    <xf numFmtId="0" fontId="2" fillId="0" borderId="94" xfId="0" applyFont="1" applyFill="1" applyBorder="1" applyAlignment="1">
      <alignment horizontal="center" vertical="center"/>
    </xf>
    <xf numFmtId="0" fontId="8" fillId="0" borderId="95" xfId="0" applyFont="1" applyBorder="1" applyAlignment="1">
      <alignment vertical="center" wrapText="1"/>
    </xf>
    <xf numFmtId="0" fontId="1" fillId="0" borderId="96" xfId="0" applyFont="1" applyBorder="1" applyAlignment="1">
      <alignment vertical="center" wrapText="1"/>
    </xf>
    <xf numFmtId="0" fontId="2" fillId="0" borderId="96" xfId="0" applyFont="1" applyBorder="1" applyAlignment="1">
      <alignment horizontal="center" vertical="center" wrapText="1"/>
    </xf>
    <xf numFmtId="0" fontId="1" fillId="0" borderId="9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2" fillId="2" borderId="3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0" fillId="0" borderId="35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86" xfId="0" applyFont="1" applyBorder="1" applyAlignment="1">
      <alignment horizontal="center" vertical="center" wrapText="1"/>
    </xf>
    <xf numFmtId="0" fontId="0" fillId="0" borderId="87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5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4" fillId="3" borderId="53" xfId="1" applyBorder="1" applyAlignment="1">
      <alignment horizontal="center" vertical="center" wrapText="1"/>
    </xf>
    <xf numFmtId="0" fontId="4" fillId="3" borderId="83" xfId="1" applyBorder="1" applyAlignment="1">
      <alignment horizontal="center" vertical="center" wrapText="1"/>
    </xf>
    <xf numFmtId="0" fontId="4" fillId="3" borderId="54" xfId="1" applyBorder="1" applyAlignment="1">
      <alignment horizontal="center" vertical="center" wrapText="1"/>
    </xf>
    <xf numFmtId="0" fontId="4" fillId="3" borderId="76" xfId="1" applyBorder="1" applyAlignment="1">
      <alignment horizontal="center" vertical="center" wrapText="1"/>
    </xf>
    <xf numFmtId="0" fontId="5" fillId="4" borderId="54" xfId="2" applyBorder="1" applyAlignment="1">
      <alignment horizontal="center" vertical="center" wrapText="1"/>
    </xf>
    <xf numFmtId="0" fontId="5" fillId="4" borderId="53" xfId="2" applyBorder="1" applyAlignment="1">
      <alignment horizontal="center" vertical="center" wrapText="1"/>
    </xf>
    <xf numFmtId="0" fontId="5" fillId="4" borderId="76" xfId="2" applyBorder="1" applyAlignment="1">
      <alignment horizontal="center" vertical="center" wrapText="1"/>
    </xf>
    <xf numFmtId="0" fontId="4" fillId="3" borderId="56" xfId="1" applyBorder="1" applyAlignment="1">
      <alignment horizontal="center" vertical="center" wrapText="1"/>
    </xf>
    <xf numFmtId="0" fontId="5" fillId="4" borderId="83" xfId="2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/>
    <xf numFmtId="0" fontId="9" fillId="6" borderId="53" xfId="3" applyBorder="1" applyAlignment="1">
      <alignment horizontal="center" vertical="center" wrapText="1"/>
    </xf>
    <xf numFmtId="0" fontId="9" fillId="6" borderId="54" xfId="3" applyBorder="1" applyAlignment="1">
      <alignment horizontal="center" vertical="center" wrapText="1"/>
    </xf>
    <xf numFmtId="0" fontId="9" fillId="6" borderId="76" xfId="3" applyBorder="1" applyAlignment="1">
      <alignment horizontal="center" vertical="center" wrapText="1"/>
    </xf>
    <xf numFmtId="0" fontId="5" fillId="4" borderId="56" xfId="2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9" fillId="6" borderId="56" xfId="3" applyBorder="1" applyAlignment="1">
      <alignment horizontal="center" vertical="center" wrapText="1"/>
    </xf>
    <xf numFmtId="0" fontId="2" fillId="5" borderId="42" xfId="0" applyFont="1" applyFill="1" applyBorder="1" applyAlignment="1">
      <alignment horizontal="center"/>
    </xf>
    <xf numFmtId="0" fontId="2" fillId="5" borderId="43" xfId="0" applyFont="1" applyFill="1" applyBorder="1" applyAlignment="1">
      <alignment horizontal="center"/>
    </xf>
    <xf numFmtId="0" fontId="2" fillId="2" borderId="24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5" borderId="14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14" fillId="6" borderId="60" xfId="3" applyFont="1" applyBorder="1" applyAlignment="1">
      <alignment horizontal="center" vertical="center"/>
    </xf>
    <xf numFmtId="0" fontId="14" fillId="6" borderId="61" xfId="3" applyFont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5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8" fillId="6" borderId="42" xfId="3" applyFont="1" applyBorder="1" applyAlignment="1">
      <alignment horizontal="center" vertical="center"/>
    </xf>
    <xf numFmtId="0" fontId="18" fillId="6" borderId="43" xfId="3" applyFont="1" applyBorder="1" applyAlignment="1">
      <alignment horizontal="center" vertical="center"/>
    </xf>
    <xf numFmtId="0" fontId="18" fillId="6" borderId="0" xfId="3" applyFont="1" applyBorder="1" applyAlignment="1">
      <alignment horizontal="center" vertical="center"/>
    </xf>
    <xf numFmtId="0" fontId="10" fillId="2" borderId="24" xfId="0" applyFont="1" applyFill="1" applyBorder="1" applyAlignment="1">
      <alignment horizontal="center" vertical="center" wrapText="1"/>
    </xf>
    <xf numFmtId="0" fontId="10" fillId="2" borderId="25" xfId="0" applyFont="1" applyFill="1" applyBorder="1" applyAlignment="1">
      <alignment horizontal="center" vertical="center" wrapText="1"/>
    </xf>
    <xf numFmtId="0" fontId="14" fillId="6" borderId="14" xfId="3" applyFont="1" applyBorder="1" applyAlignment="1">
      <alignment horizontal="center" vertical="center"/>
    </xf>
    <xf numFmtId="0" fontId="14" fillId="6" borderId="42" xfId="3" applyFont="1" applyBorder="1" applyAlignment="1">
      <alignment horizontal="center" vertical="center"/>
    </xf>
    <xf numFmtId="0" fontId="14" fillId="6" borderId="43" xfId="3" applyFont="1" applyBorder="1" applyAlignment="1">
      <alignment horizontal="center" vertical="center"/>
    </xf>
    <xf numFmtId="0" fontId="2" fillId="5" borderId="14" xfId="0" applyFont="1" applyFill="1" applyBorder="1" applyAlignment="1">
      <alignment horizontal="center" vertical="center"/>
    </xf>
    <xf numFmtId="0" fontId="8" fillId="0" borderId="15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18" fillId="6" borderId="14" xfId="3" applyFont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9" fillId="6" borderId="42" xfId="3" applyBorder="1" applyAlignment="1">
      <alignment horizontal="center" vertical="center"/>
    </xf>
    <xf numFmtId="0" fontId="9" fillId="6" borderId="43" xfId="3" applyBorder="1" applyAlignment="1">
      <alignment horizontal="center" vertical="center"/>
    </xf>
    <xf numFmtId="0" fontId="17" fillId="6" borderId="14" xfId="3" applyFont="1" applyBorder="1" applyAlignment="1">
      <alignment horizontal="center" vertical="center"/>
    </xf>
    <xf numFmtId="0" fontId="18" fillId="6" borderId="19" xfId="3" applyFont="1" applyBorder="1" applyAlignment="1">
      <alignment horizontal="center" vertical="center"/>
    </xf>
    <xf numFmtId="0" fontId="18" fillId="6" borderId="6" xfId="3" applyFont="1" applyBorder="1" applyAlignment="1">
      <alignment horizontal="center" vertical="center"/>
    </xf>
    <xf numFmtId="0" fontId="10" fillId="2" borderId="90" xfId="0" applyFont="1" applyFill="1" applyBorder="1" applyAlignment="1">
      <alignment horizontal="center" vertical="center" wrapText="1"/>
    </xf>
    <xf numFmtId="0" fontId="10" fillId="2" borderId="91" xfId="0" applyFont="1" applyFill="1" applyBorder="1" applyAlignment="1">
      <alignment horizontal="center" vertical="center" wrapText="1"/>
    </xf>
    <xf numFmtId="0" fontId="18" fillId="6" borderId="73" xfId="3" applyFont="1" applyBorder="1" applyAlignment="1">
      <alignment horizontal="center" vertical="center"/>
    </xf>
  </cellXfs>
  <cellStyles count="4">
    <cellStyle name="Insatisfaisant" xfId="1" builtinId="27"/>
    <cellStyle name="Neutre" xfId="3" builtinId="28"/>
    <cellStyle name="Normal" xfId="0" builtinId="0"/>
    <cellStyle name="Satisfaisant" xfId="2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11"/>
  <sheetViews>
    <sheetView tabSelected="1" zoomScaleNormal="100" workbookViewId="0">
      <selection activeCell="D96" sqref="D96"/>
    </sheetView>
  </sheetViews>
  <sheetFormatPr baseColWidth="10" defaultColWidth="11.5546875" defaultRowHeight="16.2" customHeight="1" x14ac:dyDescent="0.3"/>
  <cols>
    <col min="1" max="1" width="5" style="38" customWidth="1"/>
    <col min="2" max="2" width="37.33203125" style="38" bestFit="1" customWidth="1"/>
    <col min="3" max="3" width="36.109375" style="33" bestFit="1" customWidth="1"/>
    <col min="4" max="4" width="71.33203125" style="38" bestFit="1" customWidth="1"/>
    <col min="5" max="6" width="11.6640625" style="38" bestFit="1" customWidth="1"/>
    <col min="7" max="7" width="18.88671875" style="38" bestFit="1" customWidth="1"/>
    <col min="8" max="16384" width="11.5546875" style="33"/>
  </cols>
  <sheetData>
    <row r="1" spans="1:10" ht="16.2" customHeight="1" thickBot="1" x14ac:dyDescent="0.35">
      <c r="A1" s="173"/>
      <c r="B1" s="174" t="s">
        <v>139</v>
      </c>
      <c r="C1" s="175" t="s">
        <v>138</v>
      </c>
      <c r="D1" s="175" t="s">
        <v>11</v>
      </c>
      <c r="E1" s="188" t="s">
        <v>123</v>
      </c>
      <c r="F1" s="188" t="s">
        <v>127</v>
      </c>
      <c r="G1" s="176" t="s">
        <v>13</v>
      </c>
    </row>
    <row r="2" spans="1:10" ht="16.2" customHeight="1" x14ac:dyDescent="0.3">
      <c r="A2" s="34">
        <v>1</v>
      </c>
      <c r="B2" s="166" t="s">
        <v>511</v>
      </c>
      <c r="C2" s="167" t="s">
        <v>41</v>
      </c>
      <c r="D2" s="168"/>
      <c r="E2" s="228">
        <f>'180_IUT'!C41</f>
        <v>4</v>
      </c>
      <c r="F2" s="228">
        <f>'180_IUT'!D41</f>
        <v>10</v>
      </c>
      <c r="G2" s="238">
        <f>'180_IUT'!E41+'180_IUT'!F41+'180_IUT'!G41</f>
        <v>33</v>
      </c>
    </row>
    <row r="3" spans="1:10" ht="16.2" customHeight="1" x14ac:dyDescent="0.3">
      <c r="A3" s="161">
        <v>2</v>
      </c>
      <c r="B3" s="163" t="s">
        <v>512</v>
      </c>
      <c r="C3" s="164" t="s">
        <v>42</v>
      </c>
      <c r="D3" s="165"/>
      <c r="E3" s="229"/>
      <c r="F3" s="229"/>
      <c r="G3" s="239"/>
    </row>
    <row r="4" spans="1:10" ht="16.2" customHeight="1" x14ac:dyDescent="0.3">
      <c r="A4" s="35">
        <v>3</v>
      </c>
      <c r="B4" s="163" t="s">
        <v>318</v>
      </c>
      <c r="C4" s="164" t="s">
        <v>39</v>
      </c>
      <c r="D4" s="165"/>
      <c r="E4" s="229"/>
      <c r="F4" s="229"/>
      <c r="G4" s="240"/>
    </row>
    <row r="5" spans="1:10" ht="16.2" customHeight="1" x14ac:dyDescent="0.3">
      <c r="A5" s="161">
        <v>4</v>
      </c>
      <c r="B5" s="163" t="s">
        <v>334</v>
      </c>
      <c r="C5" s="164" t="s">
        <v>40</v>
      </c>
      <c r="D5" s="165"/>
      <c r="E5" s="229"/>
      <c r="F5" s="229"/>
      <c r="G5" s="240"/>
    </row>
    <row r="6" spans="1:10" ht="16.2" customHeight="1" x14ac:dyDescent="0.3">
      <c r="A6" s="35">
        <v>5</v>
      </c>
      <c r="B6" s="163" t="s">
        <v>314</v>
      </c>
      <c r="C6" s="164" t="s">
        <v>45</v>
      </c>
      <c r="D6" s="165"/>
      <c r="E6" s="229"/>
      <c r="F6" s="229"/>
      <c r="G6" s="240"/>
    </row>
    <row r="7" spans="1:10" ht="16.2" customHeight="1" x14ac:dyDescent="0.3">
      <c r="A7" s="161">
        <v>6</v>
      </c>
      <c r="B7" s="163" t="s">
        <v>337</v>
      </c>
      <c r="C7" s="164" t="s">
        <v>38</v>
      </c>
      <c r="D7" s="165"/>
      <c r="E7" s="229"/>
      <c r="F7" s="229"/>
      <c r="G7" s="240"/>
    </row>
    <row r="8" spans="1:10" ht="16.2" customHeight="1" x14ac:dyDescent="0.3">
      <c r="A8" s="35">
        <v>7</v>
      </c>
      <c r="B8" s="163" t="s">
        <v>330</v>
      </c>
      <c r="C8" s="164" t="s">
        <v>46</v>
      </c>
      <c r="D8" s="165"/>
      <c r="E8" s="229"/>
      <c r="F8" s="229"/>
      <c r="G8" s="240"/>
    </row>
    <row r="9" spans="1:10" ht="16.2" customHeight="1" x14ac:dyDescent="0.3">
      <c r="A9" s="161">
        <v>8</v>
      </c>
      <c r="B9" s="163" t="s">
        <v>328</v>
      </c>
      <c r="C9" s="164" t="s">
        <v>47</v>
      </c>
      <c r="D9" s="165"/>
      <c r="E9" s="229"/>
      <c r="F9" s="229"/>
      <c r="G9" s="240"/>
    </row>
    <row r="10" spans="1:10" ht="16.2" customHeight="1" x14ac:dyDescent="0.3">
      <c r="A10" s="35">
        <v>9</v>
      </c>
      <c r="B10" s="163" t="s">
        <v>326</v>
      </c>
      <c r="C10" s="164" t="s">
        <v>43</v>
      </c>
      <c r="D10" s="165"/>
      <c r="E10" s="229"/>
      <c r="F10" s="229"/>
      <c r="G10" s="240"/>
    </row>
    <row r="11" spans="1:10" ht="16.2" customHeight="1" x14ac:dyDescent="0.3">
      <c r="A11" s="161">
        <v>10</v>
      </c>
      <c r="B11" s="163" t="s">
        <v>324</v>
      </c>
      <c r="C11" s="164" t="s">
        <v>44</v>
      </c>
      <c r="D11" s="165"/>
      <c r="E11" s="229"/>
      <c r="F11" s="229"/>
      <c r="G11" s="240"/>
    </row>
    <row r="12" spans="1:10" ht="16.2" customHeight="1" x14ac:dyDescent="0.3">
      <c r="A12" s="35">
        <v>11</v>
      </c>
      <c r="B12" s="163" t="s">
        <v>323</v>
      </c>
      <c r="C12" s="164" t="s">
        <v>48</v>
      </c>
      <c r="D12" s="165"/>
      <c r="E12" s="229"/>
      <c r="F12" s="229"/>
      <c r="G12" s="240"/>
    </row>
    <row r="13" spans="1:10" ht="16.2" customHeight="1" thickBot="1" x14ac:dyDescent="0.35">
      <c r="A13" s="162">
        <v>12</v>
      </c>
      <c r="B13" s="179" t="s">
        <v>320</v>
      </c>
      <c r="C13" s="180" t="s">
        <v>49</v>
      </c>
      <c r="D13" s="182"/>
      <c r="E13" s="229"/>
      <c r="F13" s="229"/>
      <c r="G13" s="241"/>
    </row>
    <row r="14" spans="1:10" ht="16.2" customHeight="1" x14ac:dyDescent="0.3">
      <c r="A14" s="44">
        <v>13</v>
      </c>
      <c r="B14" s="163" t="s">
        <v>618</v>
      </c>
      <c r="C14" s="164" t="s">
        <v>634</v>
      </c>
      <c r="D14" s="165"/>
      <c r="E14" s="247">
        <f>'280_IUT'!C7</f>
        <v>1</v>
      </c>
      <c r="F14" s="247">
        <f>'280_IUT'!D7</f>
        <v>1</v>
      </c>
      <c r="G14" s="238">
        <f>'280_IUT'!E7</f>
        <v>3</v>
      </c>
    </row>
    <row r="15" spans="1:10" ht="16.2" customHeight="1" x14ac:dyDescent="0.3">
      <c r="A15" s="161">
        <v>14</v>
      </c>
      <c r="B15" s="215" t="s">
        <v>622</v>
      </c>
      <c r="C15" s="214" t="s">
        <v>636</v>
      </c>
      <c r="D15" s="165"/>
      <c r="E15" s="247"/>
      <c r="F15" s="247"/>
      <c r="G15" s="239"/>
    </row>
    <row r="16" spans="1:10" ht="16.2" customHeight="1" x14ac:dyDescent="0.3">
      <c r="A16" s="35">
        <v>15</v>
      </c>
      <c r="B16" s="212" t="s">
        <v>543</v>
      </c>
      <c r="C16" s="209" t="s">
        <v>118</v>
      </c>
      <c r="D16" s="201"/>
      <c r="E16" s="201">
        <f>'280_PUEL'!C19</f>
        <v>1</v>
      </c>
      <c r="F16" s="201">
        <f>'280_PUEL'!D19</f>
        <v>0</v>
      </c>
      <c r="G16" s="210">
        <f>'280_PUEL'!E19+'280_PUEL'!F19+'280_PUEL'!G19</f>
        <v>20</v>
      </c>
      <c r="H16"/>
      <c r="I16"/>
      <c r="J16"/>
    </row>
    <row r="17" spans="1:10" ht="16.2" customHeight="1" x14ac:dyDescent="0.3">
      <c r="A17" s="161">
        <v>16</v>
      </c>
      <c r="B17" s="163" t="s">
        <v>628</v>
      </c>
      <c r="C17" s="164" t="s">
        <v>635</v>
      </c>
      <c r="D17" s="165"/>
      <c r="E17" s="165">
        <f>'360_IUT36_CTX'!C5</f>
        <v>0</v>
      </c>
      <c r="F17" s="165">
        <f>'360_IUT36_CTX'!D5</f>
        <v>1</v>
      </c>
      <c r="G17" s="211">
        <f>'360_IUT36_CTX'!E5</f>
        <v>1</v>
      </c>
      <c r="H17"/>
      <c r="I17"/>
      <c r="J17"/>
    </row>
    <row r="18" spans="1:10" ht="16.2" customHeight="1" x14ac:dyDescent="0.3">
      <c r="A18" s="35">
        <v>17</v>
      </c>
      <c r="B18" s="163" t="s">
        <v>544</v>
      </c>
      <c r="C18" s="164" t="s">
        <v>137</v>
      </c>
      <c r="D18" s="44"/>
      <c r="E18" s="235">
        <f>'450_DEG'!C32</f>
        <v>3</v>
      </c>
      <c r="F18" s="235">
        <f>'450_DEG'!D32</f>
        <v>1</v>
      </c>
      <c r="G18" s="242">
        <f>'450_DEG'!E32+'450_DEG'!F32+'450_DEG'!G32</f>
        <v>18</v>
      </c>
      <c r="H18"/>
      <c r="I18"/>
      <c r="J18" s="248"/>
    </row>
    <row r="19" spans="1:10" ht="16.2" customHeight="1" x14ac:dyDescent="0.3">
      <c r="A19" s="161">
        <v>18</v>
      </c>
      <c r="B19" s="163" t="s">
        <v>545</v>
      </c>
      <c r="C19" s="164" t="s">
        <v>21</v>
      </c>
      <c r="D19" s="44"/>
      <c r="E19" s="236"/>
      <c r="F19" s="236"/>
      <c r="G19" s="242"/>
      <c r="H19"/>
      <c r="I19"/>
      <c r="J19" s="248"/>
    </row>
    <row r="20" spans="1:10" ht="16.2" customHeight="1" x14ac:dyDescent="0.3">
      <c r="A20" s="35">
        <v>19</v>
      </c>
      <c r="B20" s="163" t="s">
        <v>546</v>
      </c>
      <c r="C20" s="164" t="s">
        <v>22</v>
      </c>
      <c r="D20" s="44"/>
      <c r="E20" s="236"/>
      <c r="F20" s="236"/>
      <c r="G20" s="242"/>
      <c r="H20"/>
      <c r="I20"/>
      <c r="J20"/>
    </row>
    <row r="21" spans="1:10" ht="16.2" customHeight="1" x14ac:dyDescent="0.3">
      <c r="A21" s="161">
        <v>20</v>
      </c>
      <c r="B21" s="163" t="s">
        <v>547</v>
      </c>
      <c r="C21" s="164" t="s">
        <v>23</v>
      </c>
      <c r="D21" s="44"/>
      <c r="E21" s="237"/>
      <c r="F21" s="237"/>
      <c r="G21" s="242"/>
      <c r="H21"/>
      <c r="I21"/>
      <c r="J21"/>
    </row>
    <row r="22" spans="1:10" ht="16.2" customHeight="1" x14ac:dyDescent="0.3">
      <c r="A22" s="35">
        <v>21</v>
      </c>
      <c r="B22" s="183" t="s">
        <v>179</v>
      </c>
      <c r="C22" s="184" t="s">
        <v>79</v>
      </c>
      <c r="D22" s="185"/>
      <c r="E22" s="229">
        <f>'450_IUT'!C86</f>
        <v>8</v>
      </c>
      <c r="F22" s="229">
        <f>'450_IUT'!D86</f>
        <v>5</v>
      </c>
      <c r="G22" s="246">
        <f>'450_IUT'!E86+'450_IUT'!F86+'450_IUT'!G86</f>
        <v>55</v>
      </c>
      <c r="H22"/>
      <c r="I22"/>
      <c r="J22"/>
    </row>
    <row r="23" spans="1:10" ht="16.2" customHeight="1" x14ac:dyDescent="0.3">
      <c r="A23" s="162">
        <v>22</v>
      </c>
      <c r="B23" s="163" t="s">
        <v>602</v>
      </c>
      <c r="C23" s="164" t="s">
        <v>81</v>
      </c>
      <c r="D23" s="165"/>
      <c r="E23" s="229"/>
      <c r="F23" s="229"/>
      <c r="G23" s="242"/>
      <c r="H23"/>
      <c r="I23"/>
      <c r="J23"/>
    </row>
    <row r="24" spans="1:10" ht="16.2" customHeight="1" x14ac:dyDescent="0.3">
      <c r="A24" s="44">
        <v>23</v>
      </c>
      <c r="B24" s="163" t="s">
        <v>212</v>
      </c>
      <c r="C24" s="164" t="s">
        <v>84</v>
      </c>
      <c r="D24" s="165"/>
      <c r="E24" s="229"/>
      <c r="F24" s="229"/>
      <c r="G24" s="242"/>
      <c r="H24"/>
      <c r="I24"/>
      <c r="J24"/>
    </row>
    <row r="25" spans="1:10" ht="16.2" customHeight="1" x14ac:dyDescent="0.3">
      <c r="A25" s="161">
        <v>24</v>
      </c>
      <c r="B25" s="163" t="s">
        <v>601</v>
      </c>
      <c r="C25" s="164" t="s">
        <v>89</v>
      </c>
      <c r="D25" s="165"/>
      <c r="E25" s="229"/>
      <c r="F25" s="229"/>
      <c r="G25" s="242"/>
    </row>
    <row r="26" spans="1:10" ht="16.2" customHeight="1" x14ac:dyDescent="0.3">
      <c r="A26" s="35">
        <v>25</v>
      </c>
      <c r="B26" s="163" t="s">
        <v>600</v>
      </c>
      <c r="C26" s="164" t="s">
        <v>90</v>
      </c>
      <c r="D26" s="165"/>
      <c r="E26" s="229"/>
      <c r="F26" s="229"/>
      <c r="G26" s="242"/>
    </row>
    <row r="27" spans="1:10" ht="16.2" customHeight="1" x14ac:dyDescent="0.3">
      <c r="A27" s="161">
        <v>26</v>
      </c>
      <c r="B27" s="163" t="s">
        <v>599</v>
      </c>
      <c r="C27" s="164" t="s">
        <v>83</v>
      </c>
      <c r="D27" s="165"/>
      <c r="E27" s="229"/>
      <c r="F27" s="229"/>
      <c r="G27" s="242"/>
    </row>
    <row r="28" spans="1:10" ht="16.2" customHeight="1" x14ac:dyDescent="0.3">
      <c r="A28" s="35">
        <v>27</v>
      </c>
      <c r="B28" s="163" t="s">
        <v>598</v>
      </c>
      <c r="C28" s="164" t="s">
        <v>91</v>
      </c>
      <c r="D28" s="165"/>
      <c r="E28" s="229"/>
      <c r="F28" s="229"/>
      <c r="G28" s="242"/>
    </row>
    <row r="29" spans="1:10" ht="16.2" customHeight="1" x14ac:dyDescent="0.3">
      <c r="A29" s="161">
        <v>28</v>
      </c>
      <c r="B29" s="163" t="s">
        <v>597</v>
      </c>
      <c r="C29" s="164" t="s">
        <v>92</v>
      </c>
      <c r="D29" s="165"/>
      <c r="E29" s="229"/>
      <c r="F29" s="229"/>
      <c r="G29" s="242"/>
    </row>
    <row r="30" spans="1:10" ht="16.2" customHeight="1" x14ac:dyDescent="0.3">
      <c r="A30" s="35">
        <v>29</v>
      </c>
      <c r="B30" s="163" t="s">
        <v>596</v>
      </c>
      <c r="C30" s="164" t="s">
        <v>94</v>
      </c>
      <c r="D30" s="165"/>
      <c r="E30" s="229"/>
      <c r="F30" s="229"/>
      <c r="G30" s="242"/>
    </row>
    <row r="31" spans="1:10" ht="16.2" customHeight="1" thickBot="1" x14ac:dyDescent="0.35">
      <c r="A31" s="161">
        <v>30</v>
      </c>
      <c r="B31" s="179" t="s">
        <v>595</v>
      </c>
      <c r="C31" s="180" t="s">
        <v>86</v>
      </c>
      <c r="D31" s="182"/>
      <c r="E31" s="230"/>
      <c r="F31" s="230"/>
      <c r="G31" s="244"/>
    </row>
    <row r="32" spans="1:10" ht="16.2" customHeight="1" x14ac:dyDescent="0.3">
      <c r="A32" s="35">
        <v>31</v>
      </c>
      <c r="B32" s="166" t="s">
        <v>594</v>
      </c>
      <c r="C32" s="167" t="s">
        <v>96</v>
      </c>
      <c r="D32" s="168"/>
      <c r="E32" s="228">
        <f>'450_LLSH'!C16</f>
        <v>1</v>
      </c>
      <c r="F32" s="228">
        <f>'450_LLSH'!D16</f>
        <v>1</v>
      </c>
      <c r="G32" s="243">
        <f>'450_LLSH'!E16+'450_LLSH'!F16+'450_LLSH'!G16</f>
        <v>13</v>
      </c>
    </row>
    <row r="33" spans="1:7" ht="16.2" customHeight="1" thickBot="1" x14ac:dyDescent="0.35">
      <c r="A33" s="162">
        <v>32</v>
      </c>
      <c r="B33" s="170" t="s">
        <v>593</v>
      </c>
      <c r="C33" s="171" t="s">
        <v>97</v>
      </c>
      <c r="D33" s="172"/>
      <c r="E33" s="230"/>
      <c r="F33" s="230"/>
      <c r="G33" s="252"/>
    </row>
    <row r="34" spans="1:7" ht="16.2" customHeight="1" x14ac:dyDescent="0.3">
      <c r="A34" s="44">
        <v>33</v>
      </c>
      <c r="B34" s="183" t="s">
        <v>592</v>
      </c>
      <c r="C34" s="184" t="s">
        <v>66</v>
      </c>
      <c r="D34" s="185"/>
      <c r="E34" s="228">
        <f>'450_ND'!C21</f>
        <v>0</v>
      </c>
      <c r="F34" s="228">
        <f>'450_ND'!D21</f>
        <v>8</v>
      </c>
      <c r="G34" s="246">
        <f>'450_ND'!E21+'450_ND'!F21+'450_ND'!G21</f>
        <v>8</v>
      </c>
    </row>
    <row r="35" spans="1:7" ht="16.2" customHeight="1" x14ac:dyDescent="0.3">
      <c r="A35" s="161">
        <v>34</v>
      </c>
      <c r="B35" s="163" t="s">
        <v>591</v>
      </c>
      <c r="C35" s="164" t="s">
        <v>56</v>
      </c>
      <c r="D35" s="165"/>
      <c r="E35" s="229"/>
      <c r="F35" s="229"/>
      <c r="G35" s="242"/>
    </row>
    <row r="36" spans="1:7" ht="16.2" customHeight="1" x14ac:dyDescent="0.3">
      <c r="A36" s="35">
        <v>35</v>
      </c>
      <c r="B36" s="163" t="s">
        <v>590</v>
      </c>
      <c r="C36" s="164" t="s">
        <v>64</v>
      </c>
      <c r="D36" s="165"/>
      <c r="E36" s="229"/>
      <c r="F36" s="229"/>
      <c r="G36" s="242"/>
    </row>
    <row r="37" spans="1:7" ht="16.2" customHeight="1" x14ac:dyDescent="0.3">
      <c r="A37" s="161">
        <v>36</v>
      </c>
      <c r="B37" s="163" t="s">
        <v>589</v>
      </c>
      <c r="C37" s="164" t="s">
        <v>68</v>
      </c>
      <c r="D37" s="165"/>
      <c r="E37" s="229"/>
      <c r="F37" s="229"/>
      <c r="G37" s="242"/>
    </row>
    <row r="38" spans="1:7" ht="16.2" customHeight="1" x14ac:dyDescent="0.3">
      <c r="A38" s="35">
        <v>37</v>
      </c>
      <c r="B38" s="163" t="s">
        <v>588</v>
      </c>
      <c r="C38" s="164" t="s">
        <v>59</v>
      </c>
      <c r="D38" s="165"/>
      <c r="E38" s="229"/>
      <c r="F38" s="229"/>
      <c r="G38" s="242"/>
    </row>
    <row r="39" spans="1:7" ht="16.2" customHeight="1" x14ac:dyDescent="0.3">
      <c r="A39" s="161">
        <v>38</v>
      </c>
      <c r="B39" s="163" t="s">
        <v>587</v>
      </c>
      <c r="C39" s="164" t="s">
        <v>61</v>
      </c>
      <c r="D39" s="165"/>
      <c r="E39" s="229"/>
      <c r="F39" s="229"/>
      <c r="G39" s="242"/>
    </row>
    <row r="40" spans="1:7" ht="16.2" customHeight="1" x14ac:dyDescent="0.3">
      <c r="A40" s="35">
        <v>39</v>
      </c>
      <c r="B40" s="163" t="s">
        <v>586</v>
      </c>
      <c r="C40" s="164" t="s">
        <v>67</v>
      </c>
      <c r="D40" s="165"/>
      <c r="E40" s="229"/>
      <c r="F40" s="229"/>
      <c r="G40" s="242"/>
    </row>
    <row r="41" spans="1:7" ht="16.2" customHeight="1" x14ac:dyDescent="0.3">
      <c r="A41" s="161">
        <v>40</v>
      </c>
      <c r="B41" s="163" t="s">
        <v>585</v>
      </c>
      <c r="C41" s="164" t="s">
        <v>62</v>
      </c>
      <c r="D41" s="44"/>
      <c r="E41" s="229"/>
      <c r="F41" s="229"/>
      <c r="G41" s="242"/>
    </row>
    <row r="42" spans="1:7" ht="16.2" customHeight="1" thickBot="1" x14ac:dyDescent="0.35">
      <c r="A42" s="35">
        <v>41</v>
      </c>
      <c r="B42" s="179" t="s">
        <v>584</v>
      </c>
      <c r="C42" s="180" t="s">
        <v>69</v>
      </c>
      <c r="D42" s="182"/>
      <c r="E42" s="230"/>
      <c r="F42" s="230"/>
      <c r="G42" s="244"/>
    </row>
    <row r="43" spans="1:7" ht="16.2" customHeight="1" x14ac:dyDescent="0.3">
      <c r="A43" s="162">
        <v>42</v>
      </c>
      <c r="B43" s="166" t="s">
        <v>583</v>
      </c>
      <c r="C43" s="167" t="s">
        <v>28</v>
      </c>
      <c r="D43" s="168"/>
      <c r="E43" s="228">
        <f>'450_OSUC'!C16</f>
        <v>1</v>
      </c>
      <c r="F43" s="228">
        <f>'450_OSUC'!D16</f>
        <v>1</v>
      </c>
      <c r="G43" s="243">
        <f>'450_OSUC'!E16+'450_OSUC'!F16+'450_OSUC'!G16</f>
        <v>16</v>
      </c>
    </row>
    <row r="44" spans="1:7" ht="16.2" customHeight="1" thickBot="1" x14ac:dyDescent="0.35">
      <c r="A44" s="44">
        <v>43</v>
      </c>
      <c r="B44" s="179" t="s">
        <v>583</v>
      </c>
      <c r="C44" s="180" t="s">
        <v>29</v>
      </c>
      <c r="D44" s="182"/>
      <c r="E44" s="230"/>
      <c r="F44" s="230"/>
      <c r="G44" s="244"/>
    </row>
    <row r="45" spans="1:7" ht="16.2" customHeight="1" x14ac:dyDescent="0.3">
      <c r="A45" s="161">
        <v>44</v>
      </c>
      <c r="B45" s="166" t="s">
        <v>582</v>
      </c>
      <c r="C45" s="167" t="s">
        <v>115</v>
      </c>
      <c r="D45" s="177"/>
      <c r="E45" s="233">
        <f>'450_POL GAL'!C38</f>
        <v>2</v>
      </c>
      <c r="F45" s="233">
        <f>'450_POL GAL'!D38</f>
        <v>0</v>
      </c>
      <c r="G45" s="238">
        <f>'450_POL GAL'!E38+'450_POL GAL'!F38+'450_POL GAL'!G38</f>
        <v>35</v>
      </c>
    </row>
    <row r="46" spans="1:7" ht="16.2" customHeight="1" thickBot="1" x14ac:dyDescent="0.35">
      <c r="A46" s="35">
        <v>45</v>
      </c>
      <c r="B46" s="170" t="s">
        <v>581</v>
      </c>
      <c r="C46" s="171" t="s">
        <v>117</v>
      </c>
      <c r="D46" s="178"/>
      <c r="E46" s="234"/>
      <c r="F46" s="234"/>
      <c r="G46" s="245"/>
    </row>
    <row r="47" spans="1:7" ht="16.2" customHeight="1" x14ac:dyDescent="0.3">
      <c r="A47" s="161">
        <v>46</v>
      </c>
      <c r="B47" s="163" t="s">
        <v>580</v>
      </c>
      <c r="C47" s="164" t="s">
        <v>106</v>
      </c>
      <c r="D47" s="36"/>
      <c r="E47" s="229">
        <f>'450_POL VINCI'!C54</f>
        <v>2</v>
      </c>
      <c r="F47" s="231">
        <f>'450_POL VINCI'!D54</f>
        <v>19</v>
      </c>
      <c r="G47" s="239">
        <f>'450_POL VINCI'!E54+'450_POL VINCI'!F54+'450_POL VINCI'!G54</f>
        <v>31</v>
      </c>
    </row>
    <row r="48" spans="1:7" ht="16.2" customHeight="1" x14ac:dyDescent="0.3">
      <c r="A48" s="35">
        <v>47</v>
      </c>
      <c r="B48" s="163" t="s">
        <v>579</v>
      </c>
      <c r="C48" s="164" t="s">
        <v>107</v>
      </c>
      <c r="D48" s="36"/>
      <c r="E48" s="229"/>
      <c r="F48" s="231"/>
      <c r="G48" s="239"/>
    </row>
    <row r="49" spans="1:7" ht="16.2" customHeight="1" x14ac:dyDescent="0.3">
      <c r="A49" s="161">
        <v>48</v>
      </c>
      <c r="B49" s="163" t="s">
        <v>456</v>
      </c>
      <c r="C49" s="164" t="s">
        <v>470</v>
      </c>
      <c r="D49" s="36"/>
      <c r="E49" s="229"/>
      <c r="F49" s="231"/>
      <c r="G49" s="239"/>
    </row>
    <row r="50" spans="1:7" ht="16.2" customHeight="1" x14ac:dyDescent="0.3">
      <c r="A50" s="35">
        <v>49</v>
      </c>
      <c r="B50" s="183" t="s">
        <v>578</v>
      </c>
      <c r="C50" s="184" t="s">
        <v>495</v>
      </c>
      <c r="D50" s="189"/>
      <c r="E50" s="229"/>
      <c r="F50" s="231"/>
      <c r="G50" s="239"/>
    </row>
    <row r="51" spans="1:7" ht="16.2" customHeight="1" x14ac:dyDescent="0.3">
      <c r="A51" s="161">
        <v>50</v>
      </c>
      <c r="B51" s="183" t="s">
        <v>575</v>
      </c>
      <c r="C51" s="7" t="s">
        <v>475</v>
      </c>
      <c r="D51" s="189"/>
      <c r="E51" s="229"/>
      <c r="F51" s="231"/>
      <c r="G51" s="239"/>
    </row>
    <row r="52" spans="1:7" ht="16.2" customHeight="1" x14ac:dyDescent="0.3">
      <c r="A52" s="35">
        <v>51</v>
      </c>
      <c r="B52" s="163" t="s">
        <v>574</v>
      </c>
      <c r="C52" s="164" t="s">
        <v>471</v>
      </c>
      <c r="D52" s="36"/>
      <c r="E52" s="229"/>
      <c r="F52" s="231"/>
      <c r="G52" s="240"/>
    </row>
    <row r="53" spans="1:7" ht="16.2" customHeight="1" x14ac:dyDescent="0.3">
      <c r="A53" s="162">
        <v>52</v>
      </c>
      <c r="B53" s="163" t="s">
        <v>574</v>
      </c>
      <c r="C53" s="33" t="s">
        <v>509</v>
      </c>
      <c r="D53" s="36"/>
      <c r="E53" s="229"/>
      <c r="F53" s="231"/>
      <c r="G53" s="240"/>
    </row>
    <row r="54" spans="1:7" ht="16.2" customHeight="1" x14ac:dyDescent="0.3">
      <c r="A54" s="44">
        <v>53</v>
      </c>
      <c r="B54" s="163" t="s">
        <v>573</v>
      </c>
      <c r="C54" s="164" t="s">
        <v>508</v>
      </c>
      <c r="D54" s="36"/>
      <c r="E54" s="229"/>
      <c r="F54" s="231"/>
      <c r="G54" s="240"/>
    </row>
    <row r="55" spans="1:7" ht="16.2" customHeight="1" x14ac:dyDescent="0.3">
      <c r="A55" s="161">
        <v>54</v>
      </c>
      <c r="B55" s="163" t="s">
        <v>572</v>
      </c>
      <c r="C55" s="164" t="s">
        <v>507</v>
      </c>
      <c r="D55" s="36"/>
      <c r="E55" s="229"/>
      <c r="F55" s="231"/>
      <c r="G55" s="240"/>
    </row>
    <row r="56" spans="1:7" ht="16.2" customHeight="1" x14ac:dyDescent="0.3">
      <c r="A56" s="35">
        <v>55</v>
      </c>
      <c r="B56" s="163" t="s">
        <v>571</v>
      </c>
      <c r="C56" s="164" t="s">
        <v>506</v>
      </c>
      <c r="D56" s="36"/>
      <c r="E56" s="229"/>
      <c r="F56" s="231"/>
      <c r="G56" s="240"/>
    </row>
    <row r="57" spans="1:7" ht="16.2" customHeight="1" x14ac:dyDescent="0.3">
      <c r="A57" s="161">
        <v>56</v>
      </c>
      <c r="B57" s="163" t="s">
        <v>570</v>
      </c>
      <c r="C57" s="164" t="s">
        <v>504</v>
      </c>
      <c r="D57" s="33"/>
      <c r="E57" s="229"/>
      <c r="F57" s="231"/>
      <c r="G57" s="240"/>
    </row>
    <row r="58" spans="1:7" ht="16.2" customHeight="1" x14ac:dyDescent="0.3">
      <c r="A58" s="35">
        <v>57</v>
      </c>
      <c r="B58" s="163" t="s">
        <v>569</v>
      </c>
      <c r="C58" s="164" t="s">
        <v>505</v>
      </c>
      <c r="D58" s="36"/>
      <c r="E58" s="229"/>
      <c r="F58" s="231"/>
      <c r="G58" s="240"/>
    </row>
    <row r="59" spans="1:7" ht="16.2" customHeight="1" x14ac:dyDescent="0.3">
      <c r="A59" s="161">
        <v>58</v>
      </c>
      <c r="B59" s="163" t="s">
        <v>566</v>
      </c>
      <c r="C59" s="164" t="s">
        <v>503</v>
      </c>
      <c r="D59" s="33"/>
      <c r="E59" s="229"/>
      <c r="F59" s="231"/>
      <c r="G59" s="240"/>
    </row>
    <row r="60" spans="1:7" ht="16.2" customHeight="1" x14ac:dyDescent="0.3">
      <c r="A60" s="35">
        <v>59</v>
      </c>
      <c r="B60" s="163" t="s">
        <v>567</v>
      </c>
      <c r="C60" s="164" t="s">
        <v>469</v>
      </c>
      <c r="D60" s="33"/>
      <c r="E60" s="229"/>
      <c r="F60" s="231"/>
      <c r="G60" s="240"/>
    </row>
    <row r="61" spans="1:7" ht="16.2" customHeight="1" x14ac:dyDescent="0.3">
      <c r="A61" s="161">
        <v>60</v>
      </c>
      <c r="B61" s="163" t="s">
        <v>568</v>
      </c>
      <c r="C61" s="164" t="s">
        <v>498</v>
      </c>
      <c r="D61" s="36"/>
      <c r="E61" s="229"/>
      <c r="F61" s="231"/>
      <c r="G61" s="240"/>
    </row>
    <row r="62" spans="1:7" ht="16.2" customHeight="1" x14ac:dyDescent="0.3">
      <c r="A62" s="35">
        <v>61</v>
      </c>
      <c r="B62" s="163" t="s">
        <v>453</v>
      </c>
      <c r="C62" s="164" t="s">
        <v>497</v>
      </c>
      <c r="D62" s="36"/>
      <c r="E62" s="229"/>
      <c r="F62" s="231"/>
      <c r="G62" s="240"/>
    </row>
    <row r="63" spans="1:7" ht="16.2" customHeight="1" x14ac:dyDescent="0.3">
      <c r="A63" s="162">
        <v>62</v>
      </c>
      <c r="B63" s="163" t="s">
        <v>457</v>
      </c>
      <c r="C63" s="164" t="s">
        <v>496</v>
      </c>
      <c r="D63" s="36"/>
      <c r="E63" s="229"/>
      <c r="F63" s="231"/>
      <c r="G63" s="240"/>
    </row>
    <row r="64" spans="1:7" ht="16.2" customHeight="1" x14ac:dyDescent="0.3">
      <c r="A64" s="44">
        <v>63</v>
      </c>
      <c r="B64" s="163" t="s">
        <v>565</v>
      </c>
      <c r="C64" s="164" t="s">
        <v>501</v>
      </c>
      <c r="D64" s="36"/>
      <c r="E64" s="229"/>
      <c r="F64" s="231"/>
      <c r="G64" s="240"/>
    </row>
    <row r="65" spans="1:7" ht="16.2" customHeight="1" x14ac:dyDescent="0.3">
      <c r="A65" s="161">
        <v>64</v>
      </c>
      <c r="B65" s="163" t="s">
        <v>564</v>
      </c>
      <c r="C65" s="164" t="s">
        <v>493</v>
      </c>
      <c r="D65" s="36"/>
      <c r="E65" s="229"/>
      <c r="F65" s="231"/>
      <c r="G65" s="240"/>
    </row>
    <row r="66" spans="1:7" ht="16.2" customHeight="1" x14ac:dyDescent="0.3">
      <c r="A66" s="35">
        <v>65</v>
      </c>
      <c r="B66" s="179" t="s">
        <v>563</v>
      </c>
      <c r="C66" s="164" t="s">
        <v>492</v>
      </c>
      <c r="D66" s="194"/>
      <c r="E66" s="229"/>
      <c r="F66" s="231"/>
      <c r="G66" s="241"/>
    </row>
    <row r="67" spans="1:7" ht="16.2" customHeight="1" thickBot="1" x14ac:dyDescent="0.35">
      <c r="A67" s="161">
        <v>66</v>
      </c>
      <c r="B67" s="170" t="s">
        <v>476</v>
      </c>
      <c r="C67" s="171" t="s">
        <v>494</v>
      </c>
      <c r="D67" s="37"/>
      <c r="E67" s="230"/>
      <c r="F67" s="232"/>
      <c r="G67" s="245"/>
    </row>
    <row r="68" spans="1:7" ht="16.2" customHeight="1" x14ac:dyDescent="0.3">
      <c r="A68" s="35">
        <v>67</v>
      </c>
      <c r="B68" s="183" t="s">
        <v>266</v>
      </c>
      <c r="C68" s="184" t="s">
        <v>53</v>
      </c>
      <c r="D68" s="185"/>
      <c r="E68" s="228">
        <f>'450_SC'!C42</f>
        <v>6</v>
      </c>
      <c r="F68" s="228">
        <f>'450_SC'!D42</f>
        <v>0</v>
      </c>
      <c r="G68" s="246">
        <f>'450_SC'!E42+'450_SC'!F42+'450_SC'!G42</f>
        <v>20</v>
      </c>
    </row>
    <row r="69" spans="1:7" ht="16.2" customHeight="1" x14ac:dyDescent="0.3">
      <c r="A69" s="161">
        <v>68</v>
      </c>
      <c r="B69" s="163" t="s">
        <v>263</v>
      </c>
      <c r="C69" s="164" t="s">
        <v>170</v>
      </c>
      <c r="D69" s="165"/>
      <c r="E69" s="229"/>
      <c r="F69" s="229"/>
      <c r="G69" s="242"/>
    </row>
    <row r="70" spans="1:7" ht="16.2" customHeight="1" x14ac:dyDescent="0.3">
      <c r="A70" s="35">
        <v>69</v>
      </c>
      <c r="B70" s="163" t="s">
        <v>561</v>
      </c>
      <c r="C70" s="164" t="s">
        <v>26</v>
      </c>
      <c r="D70" s="165"/>
      <c r="E70" s="229"/>
      <c r="F70" s="229"/>
      <c r="G70" s="242"/>
    </row>
    <row r="71" spans="1:7" ht="16.2" customHeight="1" x14ac:dyDescent="0.3">
      <c r="A71" s="161">
        <v>70</v>
      </c>
      <c r="B71" s="163" t="s">
        <v>273</v>
      </c>
      <c r="C71" s="164" t="s">
        <v>99</v>
      </c>
      <c r="D71" s="165"/>
      <c r="E71" s="229"/>
      <c r="F71" s="229"/>
      <c r="G71" s="242"/>
    </row>
    <row r="72" spans="1:7" ht="16.2" customHeight="1" x14ac:dyDescent="0.3">
      <c r="A72" s="35">
        <v>71</v>
      </c>
      <c r="B72" s="163" t="s">
        <v>272</v>
      </c>
      <c r="C72" s="164" t="s">
        <v>112</v>
      </c>
      <c r="D72" s="19"/>
      <c r="E72" s="229"/>
      <c r="F72" s="229"/>
      <c r="G72" s="242"/>
    </row>
    <row r="73" spans="1:7" ht="16.2" customHeight="1" thickBot="1" x14ac:dyDescent="0.35">
      <c r="A73" s="162">
        <v>72</v>
      </c>
      <c r="B73" s="179" t="s">
        <v>562</v>
      </c>
      <c r="C73" s="180" t="s">
        <v>120</v>
      </c>
      <c r="D73" s="182"/>
      <c r="E73" s="230"/>
      <c r="F73" s="230"/>
      <c r="G73" s="244"/>
    </row>
    <row r="74" spans="1:7" ht="16.2" customHeight="1" x14ac:dyDescent="0.3">
      <c r="A74" s="44">
        <v>73</v>
      </c>
      <c r="B74" s="166" t="s">
        <v>559</v>
      </c>
      <c r="C74" s="167" t="s">
        <v>110</v>
      </c>
      <c r="D74" s="168"/>
      <c r="E74" s="228">
        <f>'450_SCDU'!C23</f>
        <v>4</v>
      </c>
      <c r="F74" s="228">
        <f>'450_SCDU'!D23</f>
        <v>0</v>
      </c>
      <c r="G74" s="249">
        <f>'450_SCDU'!E23+'450_SCDU'!F23+'450_SCDU'!G23</f>
        <v>16</v>
      </c>
    </row>
    <row r="75" spans="1:7" ht="14.4" x14ac:dyDescent="0.3">
      <c r="A75" s="161">
        <v>74</v>
      </c>
      <c r="B75" s="163" t="s">
        <v>560</v>
      </c>
      <c r="C75" s="164" t="s">
        <v>109</v>
      </c>
      <c r="D75" s="165"/>
      <c r="E75" s="229"/>
      <c r="F75" s="229"/>
      <c r="G75" s="250"/>
    </row>
    <row r="76" spans="1:7" ht="14.4" x14ac:dyDescent="0.3">
      <c r="A76" s="35">
        <v>75</v>
      </c>
      <c r="B76" s="163" t="s">
        <v>558</v>
      </c>
      <c r="C76" s="164" t="s">
        <v>136</v>
      </c>
      <c r="D76" s="165"/>
      <c r="E76" s="229"/>
      <c r="F76" s="229"/>
      <c r="G76" s="250"/>
    </row>
    <row r="77" spans="1:7" ht="15" thickBot="1" x14ac:dyDescent="0.35">
      <c r="A77" s="213">
        <v>76</v>
      </c>
      <c r="B77" s="179" t="s">
        <v>557</v>
      </c>
      <c r="C77" s="180" t="s">
        <v>111</v>
      </c>
      <c r="D77" s="182"/>
      <c r="E77" s="229"/>
      <c r="F77" s="229"/>
      <c r="G77" s="251"/>
    </row>
    <row r="78" spans="1:7" ht="16.2" customHeight="1" x14ac:dyDescent="0.3">
      <c r="A78" s="34">
        <v>77</v>
      </c>
      <c r="B78" s="166" t="s">
        <v>556</v>
      </c>
      <c r="C78" s="167" t="s">
        <v>87</v>
      </c>
      <c r="D78" s="168"/>
      <c r="E78" s="228">
        <f>'450_ST'!C100</f>
        <v>8</v>
      </c>
      <c r="F78" s="253">
        <f>'450_ST'!D100</f>
        <v>3</v>
      </c>
      <c r="G78" s="249">
        <f>'450_ST'!E100+'450_ST'!F100+'450_ST'!G100</f>
        <v>71</v>
      </c>
    </row>
    <row r="79" spans="1:7" ht="16.2" customHeight="1" x14ac:dyDescent="0.3">
      <c r="A79" s="161">
        <v>78</v>
      </c>
      <c r="B79" s="163" t="s">
        <v>460</v>
      </c>
      <c r="C79" s="164" t="s">
        <v>54</v>
      </c>
      <c r="D79" s="165"/>
      <c r="E79" s="229"/>
      <c r="F79" s="247"/>
      <c r="G79" s="250"/>
    </row>
    <row r="80" spans="1:7" ht="16.2" customHeight="1" x14ac:dyDescent="0.3">
      <c r="A80" s="35">
        <v>79</v>
      </c>
      <c r="B80" s="163" t="s">
        <v>555</v>
      </c>
      <c r="C80" s="164" t="s">
        <v>51</v>
      </c>
      <c r="D80" s="165"/>
      <c r="E80" s="229"/>
      <c r="F80" s="247"/>
      <c r="G80" s="250"/>
    </row>
    <row r="81" spans="1:8" ht="16.2" customHeight="1" x14ac:dyDescent="0.3">
      <c r="A81" s="161">
        <v>80</v>
      </c>
      <c r="B81" s="163" t="s">
        <v>554</v>
      </c>
      <c r="C81" s="164" t="s">
        <v>25</v>
      </c>
      <c r="D81" s="165"/>
      <c r="E81" s="229"/>
      <c r="F81" s="247"/>
      <c r="G81" s="250"/>
    </row>
    <row r="82" spans="1:8" ht="16.2" customHeight="1" x14ac:dyDescent="0.3">
      <c r="A82" s="35">
        <v>81</v>
      </c>
      <c r="B82" s="163" t="s">
        <v>553</v>
      </c>
      <c r="C82" s="164" t="s">
        <v>55</v>
      </c>
      <c r="D82" s="165"/>
      <c r="E82" s="229"/>
      <c r="F82" s="247"/>
      <c r="G82" s="250"/>
    </row>
    <row r="83" spans="1:8" ht="16.2" customHeight="1" x14ac:dyDescent="0.3">
      <c r="A83" s="162">
        <v>82</v>
      </c>
      <c r="B83" s="163" t="s">
        <v>576</v>
      </c>
      <c r="C83" s="164" t="s">
        <v>76</v>
      </c>
      <c r="D83" s="165"/>
      <c r="E83" s="229"/>
      <c r="F83" s="247"/>
      <c r="G83" s="250"/>
    </row>
    <row r="84" spans="1:8" ht="16.2" customHeight="1" x14ac:dyDescent="0.3">
      <c r="A84" s="35">
        <v>83</v>
      </c>
      <c r="B84" s="163" t="s">
        <v>552</v>
      </c>
      <c r="C84" s="164" t="s">
        <v>77</v>
      </c>
      <c r="D84" s="165"/>
      <c r="E84" s="229"/>
      <c r="F84" s="247"/>
      <c r="G84" s="250"/>
    </row>
    <row r="85" spans="1:8" ht="16.2" customHeight="1" x14ac:dyDescent="0.3">
      <c r="A85" s="161">
        <v>84</v>
      </c>
      <c r="B85" s="163" t="s">
        <v>551</v>
      </c>
      <c r="C85" s="164" t="s">
        <v>31</v>
      </c>
      <c r="D85" s="165"/>
      <c r="E85" s="229"/>
      <c r="F85" s="247"/>
      <c r="G85" s="250"/>
    </row>
    <row r="86" spans="1:8" ht="16.2" customHeight="1" x14ac:dyDescent="0.3">
      <c r="A86" s="35">
        <v>85</v>
      </c>
      <c r="B86" s="163" t="s">
        <v>550</v>
      </c>
      <c r="C86" s="164" t="s">
        <v>33</v>
      </c>
      <c r="D86" s="44"/>
      <c r="E86" s="229"/>
      <c r="F86" s="247"/>
      <c r="G86" s="250"/>
    </row>
    <row r="87" spans="1:8" ht="16.2" customHeight="1" x14ac:dyDescent="0.3">
      <c r="A87" s="161">
        <v>86</v>
      </c>
      <c r="B87" s="163" t="s">
        <v>549</v>
      </c>
      <c r="C87" s="164" t="s">
        <v>36</v>
      </c>
      <c r="D87" s="44"/>
      <c r="E87" s="229"/>
      <c r="F87" s="247"/>
      <c r="G87" s="250"/>
    </row>
    <row r="88" spans="1:8" ht="16.2" customHeight="1" x14ac:dyDescent="0.3">
      <c r="A88" s="35">
        <v>87</v>
      </c>
      <c r="B88" s="179" t="s">
        <v>605</v>
      </c>
      <c r="C88" s="180" t="s">
        <v>633</v>
      </c>
      <c r="D88" s="181"/>
      <c r="E88" s="229"/>
      <c r="F88" s="247"/>
      <c r="G88" s="250"/>
    </row>
    <row r="89" spans="1:8" ht="16.2" customHeight="1" x14ac:dyDescent="0.3">
      <c r="A89" s="161">
        <v>88</v>
      </c>
      <c r="B89" s="179" t="s">
        <v>577</v>
      </c>
      <c r="C89" s="180" t="s">
        <v>30</v>
      </c>
      <c r="D89" s="182"/>
      <c r="E89" s="229"/>
      <c r="F89" s="247"/>
      <c r="G89" s="250"/>
    </row>
    <row r="90" spans="1:8" ht="16.2" customHeight="1" thickBot="1" x14ac:dyDescent="0.35">
      <c r="A90" s="169">
        <v>89</v>
      </c>
      <c r="B90" s="170" t="s">
        <v>548</v>
      </c>
      <c r="C90" s="171" t="s">
        <v>540</v>
      </c>
      <c r="D90" s="172"/>
      <c r="E90" s="230"/>
      <c r="F90" s="254"/>
      <c r="G90" s="255"/>
    </row>
    <row r="91" spans="1:8" ht="16.2" customHeight="1" thickBot="1" x14ac:dyDescent="0.35">
      <c r="D91" s="186" t="s">
        <v>637</v>
      </c>
      <c r="E91" s="186">
        <f>SUM(E2:E90)</f>
        <v>41</v>
      </c>
      <c r="F91" s="186">
        <f>SUM(F2:F90)</f>
        <v>50</v>
      </c>
      <c r="G91" s="186">
        <f>SUM(G2:G90)</f>
        <v>340</v>
      </c>
      <c r="H91" s="33">
        <f>'180_IUT'!J41+'280_IUT'!J7+'280_PUEL'!J19+'360_IUT36_CTX'!J5+'450_DEG'!J32+'450_IUT'!J86+'450_LLSH'!J16+'450_ND'!J21+'450_OSUC'!J16+'450_POL GAL'!J38+'450_POL VINCI'!J54+'450_SC'!J42+'450_SCDU'!J23+'450_ST'!J100</f>
        <v>352</v>
      </c>
    </row>
    <row r="100" spans="1:7" ht="16.2" customHeight="1" x14ac:dyDescent="0.3">
      <c r="G100" s="41"/>
    </row>
    <row r="101" spans="1:7" ht="16.2" customHeight="1" x14ac:dyDescent="0.3">
      <c r="A101" s="33"/>
      <c r="B101" s="43" t="s">
        <v>155</v>
      </c>
    </row>
    <row r="102" spans="1:7" ht="16.2" customHeight="1" x14ac:dyDescent="0.3">
      <c r="A102" s="33"/>
      <c r="D102" s="49"/>
      <c r="E102" s="159"/>
      <c r="F102" s="39" t="s">
        <v>123</v>
      </c>
      <c r="G102" s="44">
        <f>E91</f>
        <v>41</v>
      </c>
    </row>
    <row r="103" spans="1:7" ht="16.2" customHeight="1" x14ac:dyDescent="0.3">
      <c r="A103" s="33"/>
      <c r="B103" s="40" t="s">
        <v>149</v>
      </c>
      <c r="C103" s="40" t="s">
        <v>150</v>
      </c>
      <c r="D103" s="40" t="s">
        <v>152</v>
      </c>
      <c r="E103" s="159"/>
      <c r="F103" s="39" t="s">
        <v>127</v>
      </c>
      <c r="G103" s="44">
        <f>F91</f>
        <v>50</v>
      </c>
    </row>
    <row r="104" spans="1:7" ht="15" customHeight="1" x14ac:dyDescent="0.3">
      <c r="A104" s="33"/>
      <c r="B104" s="40" t="s">
        <v>154</v>
      </c>
      <c r="C104" s="40" t="s">
        <v>153</v>
      </c>
      <c r="D104" s="42" t="s">
        <v>151</v>
      </c>
      <c r="E104" s="159"/>
      <c r="F104" s="44" t="s">
        <v>464</v>
      </c>
      <c r="G104" s="44">
        <f>G91</f>
        <v>340</v>
      </c>
    </row>
    <row r="105" spans="1:7" ht="16.2" customHeight="1" x14ac:dyDescent="0.3">
      <c r="A105" s="33"/>
      <c r="B105" s="187" t="s">
        <v>468</v>
      </c>
      <c r="C105" s="197" t="s">
        <v>541</v>
      </c>
      <c r="D105" s="42" t="s">
        <v>510</v>
      </c>
      <c r="E105" s="159"/>
      <c r="F105" s="44" t="s">
        <v>148</v>
      </c>
      <c r="G105" s="44">
        <f>(G102*2)+G103</f>
        <v>132</v>
      </c>
    </row>
    <row r="106" spans="1:7" ht="16.2" customHeight="1" x14ac:dyDescent="0.3">
      <c r="A106" s="33"/>
      <c r="B106" s="200" t="s">
        <v>542</v>
      </c>
      <c r="C106" s="199"/>
      <c r="D106" s="199"/>
      <c r="E106" s="159"/>
      <c r="F106" s="44" t="s">
        <v>463</v>
      </c>
      <c r="G106" s="44">
        <v>67</v>
      </c>
    </row>
    <row r="107" spans="1:7" ht="16.2" customHeight="1" x14ac:dyDescent="0.3">
      <c r="A107" s="33"/>
      <c r="B107" s="198"/>
      <c r="C107" s="198"/>
      <c r="D107" s="199"/>
    </row>
    <row r="108" spans="1:7" ht="16.2" customHeight="1" x14ac:dyDescent="0.3">
      <c r="A108" s="33"/>
      <c r="B108" s="198"/>
      <c r="C108" s="198"/>
      <c r="D108" s="199"/>
    </row>
    <row r="109" spans="1:7" ht="16.2" customHeight="1" x14ac:dyDescent="0.3">
      <c r="A109" s="33"/>
      <c r="B109" s="196"/>
      <c r="C109" s="195"/>
      <c r="D109" s="196"/>
    </row>
    <row r="110" spans="1:7" ht="16.2" customHeight="1" x14ac:dyDescent="0.3">
      <c r="A110" s="33"/>
      <c r="B110" s="196"/>
      <c r="C110" s="195"/>
      <c r="D110" s="196"/>
    </row>
    <row r="111" spans="1:7" ht="16.2" customHeight="1" x14ac:dyDescent="0.3">
      <c r="A111" s="33"/>
      <c r="B111" s="196"/>
      <c r="C111" s="195"/>
      <c r="D111" s="196"/>
    </row>
  </sheetData>
  <autoFilter ref="B1:G1" xr:uid="{00000000-0009-0000-0000-000000000000}"/>
  <sortState xmlns:xlrd2="http://schemas.microsoft.com/office/spreadsheetml/2017/richdata2" ref="A2:C85">
    <sortCondition ref="A1"/>
  </sortState>
  <mergeCells count="37">
    <mergeCell ref="E78:E90"/>
    <mergeCell ref="E14:E15"/>
    <mergeCell ref="F14:F15"/>
    <mergeCell ref="G14:G15"/>
    <mergeCell ref="J18:J19"/>
    <mergeCell ref="G74:G77"/>
    <mergeCell ref="G32:G33"/>
    <mergeCell ref="G68:G73"/>
    <mergeCell ref="F78:F90"/>
    <mergeCell ref="G78:G90"/>
    <mergeCell ref="E32:E33"/>
    <mergeCell ref="F32:F33"/>
    <mergeCell ref="F22:F31"/>
    <mergeCell ref="E22:E31"/>
    <mergeCell ref="G2:G13"/>
    <mergeCell ref="G18:G21"/>
    <mergeCell ref="G43:G44"/>
    <mergeCell ref="G45:G46"/>
    <mergeCell ref="G47:G67"/>
    <mergeCell ref="G22:G31"/>
    <mergeCell ref="G34:G42"/>
    <mergeCell ref="E2:E13"/>
    <mergeCell ref="F2:F13"/>
    <mergeCell ref="E74:E77"/>
    <mergeCell ref="F74:F77"/>
    <mergeCell ref="E68:E73"/>
    <mergeCell ref="F68:F73"/>
    <mergeCell ref="E47:E67"/>
    <mergeCell ref="F47:F67"/>
    <mergeCell ref="E45:E46"/>
    <mergeCell ref="F45:F46"/>
    <mergeCell ref="E34:E42"/>
    <mergeCell ref="F34:F42"/>
    <mergeCell ref="E43:E44"/>
    <mergeCell ref="F43:F44"/>
    <mergeCell ref="E18:E21"/>
    <mergeCell ref="F18:F21"/>
  </mergeCells>
  <pageMargins left="0.39370078740157483" right="0.39370078740157483" top="0.39370078740157483" bottom="0.39370078740157483" header="0.31496062992125984" footer="0.31496062992125984"/>
  <pageSetup paperSize="9" scale="72" fitToHeight="0" orientation="landscape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9"/>
    <pageSetUpPr fitToPage="1"/>
  </sheetPr>
  <dimension ref="A1:J16"/>
  <sheetViews>
    <sheetView zoomScale="115" zoomScaleNormal="115" workbookViewId="0">
      <selection activeCell="J16" sqref="J16"/>
    </sheetView>
  </sheetViews>
  <sheetFormatPr baseColWidth="10" defaultColWidth="11.5546875" defaultRowHeight="15" customHeight="1" x14ac:dyDescent="0.3"/>
  <cols>
    <col min="1" max="1" width="33.33203125" style="1" customWidth="1"/>
    <col min="2" max="2" width="40.33203125" style="1" bestFit="1" customWidth="1"/>
    <col min="3" max="9" width="10.6640625" style="2" customWidth="1"/>
    <col min="10" max="16384" width="11.5546875" style="1"/>
  </cols>
  <sheetData>
    <row r="1" spans="1:10" s="5" customFormat="1" ht="15" customHeight="1" x14ac:dyDescent="0.3">
      <c r="A1" s="276" t="s">
        <v>132</v>
      </c>
      <c r="B1" s="277"/>
      <c r="C1" s="277"/>
      <c r="D1" s="277"/>
      <c r="E1" s="277"/>
      <c r="F1" s="277"/>
      <c r="G1" s="277"/>
      <c r="H1" s="277"/>
      <c r="I1" s="277"/>
    </row>
    <row r="2" spans="1:10" s="5" customFormat="1" ht="15" customHeight="1" thickBot="1" x14ac:dyDescent="0.35">
      <c r="A2" s="63" t="s">
        <v>19</v>
      </c>
      <c r="B2" s="58" t="s">
        <v>18</v>
      </c>
      <c r="C2" s="64" t="s">
        <v>123</v>
      </c>
      <c r="D2" s="95" t="s">
        <v>127</v>
      </c>
      <c r="E2" s="58" t="s">
        <v>124</v>
      </c>
      <c r="F2" s="58" t="s">
        <v>125</v>
      </c>
      <c r="G2" s="58" t="s">
        <v>126</v>
      </c>
      <c r="H2" s="58" t="s">
        <v>158</v>
      </c>
      <c r="I2" s="58" t="s">
        <v>163</v>
      </c>
    </row>
    <row r="3" spans="1:10" s="5" customFormat="1" ht="15" customHeight="1" x14ac:dyDescent="0.3">
      <c r="A3" s="85" t="s">
        <v>260</v>
      </c>
      <c r="B3" s="61" t="s">
        <v>259</v>
      </c>
      <c r="C3" s="96">
        <v>1</v>
      </c>
      <c r="D3" s="55"/>
      <c r="E3" s="90"/>
      <c r="F3" s="90"/>
      <c r="G3" s="90"/>
      <c r="H3" s="90"/>
      <c r="I3" s="55">
        <v>2</v>
      </c>
    </row>
    <row r="4" spans="1:10" s="5" customFormat="1" ht="15" customHeight="1" x14ac:dyDescent="0.3">
      <c r="A4" s="97" t="s">
        <v>704</v>
      </c>
      <c r="B4" s="14" t="s">
        <v>432</v>
      </c>
      <c r="C4" s="15"/>
      <c r="D4" s="15"/>
      <c r="E4" s="15">
        <v>2</v>
      </c>
      <c r="F4" s="15"/>
      <c r="G4" s="15"/>
      <c r="H4" s="15">
        <v>1</v>
      </c>
      <c r="I4" s="15"/>
    </row>
    <row r="5" spans="1:10" s="5" customFormat="1" ht="15" customHeight="1" x14ac:dyDescent="0.3">
      <c r="A5" s="60" t="s">
        <v>705</v>
      </c>
      <c r="B5" s="7" t="s">
        <v>429</v>
      </c>
      <c r="C5" s="11"/>
      <c r="D5" s="11"/>
      <c r="E5" s="11">
        <v>1</v>
      </c>
      <c r="F5" s="11"/>
      <c r="G5" s="11"/>
      <c r="H5" s="11">
        <v>2</v>
      </c>
      <c r="I5" s="11"/>
    </row>
    <row r="6" spans="1:10" s="5" customFormat="1" ht="15" customHeight="1" x14ac:dyDescent="0.3">
      <c r="A6" s="60" t="s">
        <v>706</v>
      </c>
      <c r="B6" s="7" t="s">
        <v>430</v>
      </c>
      <c r="C6" s="11"/>
      <c r="D6" s="11"/>
      <c r="E6" s="11">
        <v>2</v>
      </c>
      <c r="F6" s="11"/>
      <c r="G6" s="11"/>
      <c r="H6" s="11">
        <v>3</v>
      </c>
      <c r="I6" s="11"/>
    </row>
    <row r="7" spans="1:10" s="5" customFormat="1" ht="15" customHeight="1" x14ac:dyDescent="0.3">
      <c r="A7" s="60" t="s">
        <v>707</v>
      </c>
      <c r="B7" s="7" t="s">
        <v>431</v>
      </c>
      <c r="C7" s="11"/>
      <c r="D7" s="11"/>
      <c r="E7" s="11">
        <v>1</v>
      </c>
      <c r="F7" s="11"/>
      <c r="G7" s="11"/>
      <c r="H7" s="11">
        <v>4</v>
      </c>
      <c r="I7" s="11"/>
    </row>
    <row r="8" spans="1:10" s="5" customFormat="1" ht="15" customHeight="1" x14ac:dyDescent="0.3">
      <c r="A8" s="60" t="s">
        <v>708</v>
      </c>
      <c r="B8" s="7" t="s">
        <v>425</v>
      </c>
      <c r="C8" s="11"/>
      <c r="D8" s="11"/>
      <c r="E8" s="11">
        <v>1</v>
      </c>
      <c r="F8" s="11"/>
      <c r="G8" s="11"/>
      <c r="H8" s="11">
        <v>5</v>
      </c>
      <c r="I8" s="11"/>
    </row>
    <row r="9" spans="1:10" s="5" customFormat="1" ht="15" customHeight="1" x14ac:dyDescent="0.3">
      <c r="A9" s="60" t="s">
        <v>709</v>
      </c>
      <c r="B9" s="7" t="s">
        <v>424</v>
      </c>
      <c r="C9" s="11"/>
      <c r="D9" s="11"/>
      <c r="E9" s="11">
        <v>1</v>
      </c>
      <c r="F9" s="11"/>
      <c r="G9" s="11"/>
      <c r="H9" s="11">
        <v>6</v>
      </c>
      <c r="I9" s="11"/>
    </row>
    <row r="10" spans="1:10" s="5" customFormat="1" ht="15" customHeight="1" x14ac:dyDescent="0.3">
      <c r="A10" s="97" t="s">
        <v>710</v>
      </c>
      <c r="B10" s="14" t="s">
        <v>467</v>
      </c>
      <c r="C10" s="15"/>
      <c r="D10" s="15"/>
      <c r="E10" s="15">
        <v>2</v>
      </c>
      <c r="F10" s="15"/>
      <c r="G10" s="15"/>
      <c r="H10" s="15">
        <v>7</v>
      </c>
      <c r="I10" s="15"/>
    </row>
    <row r="11" spans="1:10" s="5" customFormat="1" ht="15" customHeight="1" x14ac:dyDescent="0.3">
      <c r="A11" s="60" t="s">
        <v>711</v>
      </c>
      <c r="B11" s="7" t="s">
        <v>427</v>
      </c>
      <c r="C11" s="11"/>
      <c r="D11" s="11"/>
      <c r="E11" s="11"/>
      <c r="F11" s="11">
        <v>2</v>
      </c>
      <c r="G11" s="11"/>
      <c r="H11" s="11">
        <v>8</v>
      </c>
      <c r="I11" s="11"/>
    </row>
    <row r="12" spans="1:10" s="5" customFormat="1" ht="15" customHeight="1" x14ac:dyDescent="0.3">
      <c r="A12" s="60" t="s">
        <v>712</v>
      </c>
      <c r="B12" s="7" t="s">
        <v>426</v>
      </c>
      <c r="C12" s="11"/>
      <c r="D12" s="11"/>
      <c r="E12" s="11"/>
      <c r="F12" s="11">
        <v>2</v>
      </c>
      <c r="G12" s="11"/>
      <c r="H12" s="11">
        <v>9</v>
      </c>
      <c r="I12" s="11"/>
    </row>
    <row r="13" spans="1:10" s="5" customFormat="1" ht="15" customHeight="1" x14ac:dyDescent="0.3">
      <c r="A13" s="60" t="s">
        <v>713</v>
      </c>
      <c r="B13" s="7" t="s">
        <v>428</v>
      </c>
      <c r="C13" s="11"/>
      <c r="D13" s="11"/>
      <c r="E13" s="11"/>
      <c r="F13" s="11">
        <v>1</v>
      </c>
      <c r="G13" s="11"/>
      <c r="H13" s="11">
        <v>10</v>
      </c>
      <c r="I13" s="11"/>
    </row>
    <row r="14" spans="1:10" s="5" customFormat="1" ht="15" customHeight="1" x14ac:dyDescent="0.3">
      <c r="A14" s="92" t="s">
        <v>260</v>
      </c>
      <c r="B14" s="7" t="s">
        <v>261</v>
      </c>
      <c r="C14" s="11"/>
      <c r="D14" s="26">
        <v>1</v>
      </c>
      <c r="E14" s="11"/>
      <c r="F14" s="11"/>
      <c r="G14" s="11"/>
      <c r="H14" s="11"/>
      <c r="I14" s="11">
        <v>1</v>
      </c>
    </row>
    <row r="15" spans="1:10" s="5" customFormat="1" ht="15" customHeight="1" thickBot="1" x14ac:dyDescent="0.35">
      <c r="A15" s="56" t="s">
        <v>262</v>
      </c>
      <c r="B15" s="57" t="s">
        <v>131</v>
      </c>
      <c r="C15" s="59"/>
      <c r="D15" s="59"/>
      <c r="E15" s="59">
        <v>1</v>
      </c>
      <c r="F15" s="59"/>
      <c r="G15" s="59"/>
      <c r="H15" s="59">
        <v>1</v>
      </c>
      <c r="I15" s="59"/>
    </row>
    <row r="16" spans="1:10" s="5" customFormat="1" ht="15" customHeight="1" thickBot="1" x14ac:dyDescent="0.35">
      <c r="A16" s="258" t="s">
        <v>10</v>
      </c>
      <c r="B16" s="259"/>
      <c r="C16" s="84">
        <f>SUM(C3:C15)</f>
        <v>1</v>
      </c>
      <c r="D16" s="84">
        <f>SUM(D3:D15)</f>
        <v>1</v>
      </c>
      <c r="E16" s="84">
        <f>SUM(E3:E15)</f>
        <v>11</v>
      </c>
      <c r="F16" s="84">
        <f>SUM(F3:F15)</f>
        <v>5</v>
      </c>
      <c r="G16" s="84">
        <f>SUM(G3:G15)</f>
        <v>0</v>
      </c>
      <c r="H16" s="98"/>
      <c r="I16" s="84">
        <f t="shared" ref="I16" si="0">SUM(I3:I15)</f>
        <v>3</v>
      </c>
      <c r="J16" s="5">
        <v>13</v>
      </c>
    </row>
  </sheetData>
  <mergeCells count="2">
    <mergeCell ref="A16:B16"/>
    <mergeCell ref="A1:I1"/>
  </mergeCells>
  <pageMargins left="0.39370078740157483" right="0.39370078740157483" top="0.39370078740157483" bottom="0.39370078740157483" header="0.31496062992125984" footer="0.31496062992125984"/>
  <pageSetup paperSize="9" scale="74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9"/>
    <pageSetUpPr fitToPage="1"/>
  </sheetPr>
  <dimension ref="A1:J39"/>
  <sheetViews>
    <sheetView topLeftCell="A10" workbookViewId="0">
      <selection activeCell="J38" sqref="J38"/>
    </sheetView>
  </sheetViews>
  <sheetFormatPr baseColWidth="10" defaultColWidth="11.5546875" defaultRowHeight="15" customHeight="1" x14ac:dyDescent="0.3"/>
  <cols>
    <col min="1" max="1" width="39.44140625" style="1" bestFit="1" customWidth="1"/>
    <col min="2" max="2" width="42.109375" style="1" bestFit="1" customWidth="1"/>
    <col min="3" max="8" width="10.6640625" style="2" customWidth="1"/>
    <col min="9" max="9" width="12.6640625" style="2" bestFit="1" customWidth="1"/>
    <col min="10" max="16384" width="11.5546875" style="1"/>
  </cols>
  <sheetData>
    <row r="1" spans="1:9" ht="15" customHeight="1" x14ac:dyDescent="0.3">
      <c r="A1" s="278" t="s">
        <v>133</v>
      </c>
      <c r="B1" s="278"/>
      <c r="C1" s="278"/>
      <c r="D1" s="278"/>
      <c r="E1" s="278"/>
      <c r="F1" s="278"/>
      <c r="G1" s="278"/>
      <c r="H1" s="278"/>
      <c r="I1" s="278"/>
    </row>
    <row r="2" spans="1:9" ht="15" customHeight="1" x14ac:dyDescent="0.3">
      <c r="A2" s="17" t="s">
        <v>19</v>
      </c>
      <c r="B2" s="17" t="s">
        <v>18</v>
      </c>
      <c r="C2" s="25" t="s">
        <v>123</v>
      </c>
      <c r="D2" s="17" t="s">
        <v>127</v>
      </c>
      <c r="E2" s="17" t="s">
        <v>124</v>
      </c>
      <c r="F2" s="17" t="s">
        <v>125</v>
      </c>
      <c r="G2" s="17" t="s">
        <v>126</v>
      </c>
      <c r="H2" s="17" t="s">
        <v>158</v>
      </c>
      <c r="I2" s="9" t="s">
        <v>162</v>
      </c>
    </row>
    <row r="3" spans="1:9" ht="15" customHeight="1" x14ac:dyDescent="0.3">
      <c r="A3" s="24" t="s">
        <v>603</v>
      </c>
      <c r="B3" s="7" t="s">
        <v>115</v>
      </c>
      <c r="C3" s="11">
        <v>1</v>
      </c>
      <c r="D3" s="11"/>
      <c r="E3" s="45"/>
      <c r="F3" s="45"/>
      <c r="G3" s="45"/>
      <c r="H3" s="45"/>
      <c r="I3" s="11">
        <v>2</v>
      </c>
    </row>
    <row r="4" spans="1:9" ht="15" customHeight="1" x14ac:dyDescent="0.3">
      <c r="A4" s="10" t="s">
        <v>714</v>
      </c>
      <c r="B4" s="7" t="s">
        <v>391</v>
      </c>
      <c r="C4" s="11"/>
      <c r="D4" s="11"/>
      <c r="E4" s="11">
        <v>2</v>
      </c>
      <c r="F4" s="11"/>
      <c r="G4" s="11"/>
      <c r="H4" s="11">
        <v>1</v>
      </c>
      <c r="I4" s="11"/>
    </row>
    <row r="5" spans="1:9" ht="15" customHeight="1" x14ac:dyDescent="0.3">
      <c r="A5" s="10" t="s">
        <v>715</v>
      </c>
      <c r="B5" s="7" t="s">
        <v>392</v>
      </c>
      <c r="C5" s="11"/>
      <c r="D5" s="11"/>
      <c r="E5" s="11">
        <v>1</v>
      </c>
      <c r="F5" s="11"/>
      <c r="G5" s="11"/>
      <c r="H5" s="11">
        <v>2</v>
      </c>
      <c r="I5" s="11"/>
    </row>
    <row r="6" spans="1:9" ht="15" customHeight="1" x14ac:dyDescent="0.3">
      <c r="A6" s="10" t="s">
        <v>716</v>
      </c>
      <c r="B6" s="7" t="s">
        <v>394</v>
      </c>
      <c r="C6" s="11"/>
      <c r="D6" s="11"/>
      <c r="E6" s="11">
        <v>2</v>
      </c>
      <c r="F6" s="11"/>
      <c r="G6" s="11"/>
      <c r="H6" s="11">
        <v>3</v>
      </c>
      <c r="I6" s="11"/>
    </row>
    <row r="7" spans="1:9" ht="15" customHeight="1" x14ac:dyDescent="0.3">
      <c r="A7" s="10" t="s">
        <v>717</v>
      </c>
      <c r="B7" s="7" t="s">
        <v>393</v>
      </c>
      <c r="C7" s="11"/>
      <c r="D7" s="11"/>
      <c r="E7" s="11">
        <v>2</v>
      </c>
      <c r="F7" s="11"/>
      <c r="G7" s="11"/>
      <c r="H7" s="11">
        <v>11</v>
      </c>
      <c r="I7" s="11"/>
    </row>
    <row r="8" spans="1:9" ht="15" customHeight="1" x14ac:dyDescent="0.3">
      <c r="A8" s="10" t="s">
        <v>718</v>
      </c>
      <c r="B8" s="7" t="s">
        <v>293</v>
      </c>
      <c r="C8" s="11"/>
      <c r="D8" s="11"/>
      <c r="E8" s="11">
        <v>1</v>
      </c>
      <c r="F8" s="11"/>
      <c r="G8" s="11"/>
      <c r="H8" s="11">
        <v>13</v>
      </c>
      <c r="I8" s="11"/>
    </row>
    <row r="9" spans="1:9" ht="15" customHeight="1" x14ac:dyDescent="0.3">
      <c r="A9" s="10" t="s">
        <v>719</v>
      </c>
      <c r="B9" s="7" t="s">
        <v>395</v>
      </c>
      <c r="C9" s="11"/>
      <c r="D9" s="11"/>
      <c r="E9" s="11"/>
      <c r="F9" s="11">
        <v>1</v>
      </c>
      <c r="G9" s="11"/>
      <c r="H9" s="11">
        <v>4</v>
      </c>
      <c r="I9" s="11"/>
    </row>
    <row r="10" spans="1:9" ht="15" customHeight="1" x14ac:dyDescent="0.3">
      <c r="A10" s="10" t="s">
        <v>720</v>
      </c>
      <c r="B10" s="7" t="s">
        <v>396</v>
      </c>
      <c r="C10" s="11"/>
      <c r="D10" s="11"/>
      <c r="E10" s="11"/>
      <c r="F10" s="11">
        <v>1</v>
      </c>
      <c r="G10" s="11"/>
      <c r="H10" s="11">
        <v>5</v>
      </c>
      <c r="I10" s="11"/>
    </row>
    <row r="11" spans="1:9" ht="15" customHeight="1" x14ac:dyDescent="0.3">
      <c r="A11" s="10" t="s">
        <v>721</v>
      </c>
      <c r="B11" s="7" t="s">
        <v>397</v>
      </c>
      <c r="C11" s="11"/>
      <c r="D11" s="11"/>
      <c r="E11" s="11"/>
      <c r="F11" s="11">
        <v>2</v>
      </c>
      <c r="G11" s="11"/>
      <c r="H11" s="11">
        <v>6</v>
      </c>
      <c r="I11" s="11"/>
    </row>
    <row r="12" spans="1:9" ht="15" customHeight="1" x14ac:dyDescent="0.3">
      <c r="A12" s="10" t="s">
        <v>722</v>
      </c>
      <c r="B12" s="7" t="s">
        <v>116</v>
      </c>
      <c r="C12" s="11"/>
      <c r="D12" s="11"/>
      <c r="E12" s="11"/>
      <c r="F12" s="11">
        <v>1</v>
      </c>
      <c r="G12" s="11"/>
      <c r="H12" s="11">
        <v>7</v>
      </c>
      <c r="I12" s="11"/>
    </row>
    <row r="13" spans="1:9" ht="15" customHeight="1" x14ac:dyDescent="0.3">
      <c r="A13" s="10" t="s">
        <v>723</v>
      </c>
      <c r="B13" s="7" t="s">
        <v>398</v>
      </c>
      <c r="C13" s="11"/>
      <c r="D13" s="11"/>
      <c r="E13" s="11"/>
      <c r="F13" s="11">
        <v>2</v>
      </c>
      <c r="G13" s="11"/>
      <c r="H13" s="11">
        <v>8</v>
      </c>
      <c r="I13" s="11"/>
    </row>
    <row r="14" spans="1:9" ht="15" customHeight="1" x14ac:dyDescent="0.3">
      <c r="A14" s="10" t="s">
        <v>724</v>
      </c>
      <c r="B14" s="7" t="s">
        <v>400</v>
      </c>
      <c r="C14" s="11"/>
      <c r="D14" s="11"/>
      <c r="E14" s="11"/>
      <c r="F14" s="11"/>
      <c r="G14" s="11">
        <v>1</v>
      </c>
      <c r="H14" s="11">
        <v>9</v>
      </c>
      <c r="I14" s="11"/>
    </row>
    <row r="15" spans="1:9" ht="15" customHeight="1" x14ac:dyDescent="0.3">
      <c r="A15" s="10" t="s">
        <v>725</v>
      </c>
      <c r="B15" s="7" t="s">
        <v>401</v>
      </c>
      <c r="C15" s="11"/>
      <c r="D15" s="11"/>
      <c r="E15" s="11"/>
      <c r="F15" s="11"/>
      <c r="G15" s="11">
        <v>2</v>
      </c>
      <c r="H15" s="11">
        <v>10</v>
      </c>
      <c r="I15" s="11"/>
    </row>
    <row r="16" spans="1:9" ht="15" customHeight="1" x14ac:dyDescent="0.3">
      <c r="A16" s="10" t="s">
        <v>726</v>
      </c>
      <c r="B16" s="7" t="s">
        <v>399</v>
      </c>
      <c r="C16" s="11"/>
      <c r="D16" s="11"/>
      <c r="E16" s="11"/>
      <c r="F16" s="11"/>
      <c r="G16" s="11">
        <v>1</v>
      </c>
      <c r="H16" s="11">
        <v>12</v>
      </c>
      <c r="I16" s="11"/>
    </row>
    <row r="17" spans="1:9" ht="15" customHeight="1" x14ac:dyDescent="0.3">
      <c r="C17" s="1"/>
      <c r="D17" s="1"/>
      <c r="E17" s="1"/>
      <c r="F17" s="1"/>
      <c r="G17" s="1"/>
      <c r="H17" s="1"/>
      <c r="I17" s="1"/>
    </row>
    <row r="18" spans="1:9" ht="15" customHeight="1" x14ac:dyDescent="0.3">
      <c r="A18" s="261" t="s">
        <v>10</v>
      </c>
      <c r="B18" s="261"/>
      <c r="C18" s="6">
        <f>SUM(C3:C16)</f>
        <v>1</v>
      </c>
      <c r="D18" s="6">
        <f>SUM(D3:D16)</f>
        <v>0</v>
      </c>
      <c r="E18" s="6">
        <f>SUM(E3:E16)</f>
        <v>8</v>
      </c>
      <c r="F18" s="6">
        <f>SUM(F3:F16)</f>
        <v>7</v>
      </c>
      <c r="G18" s="6">
        <f>SUM(G3:G16)</f>
        <v>4</v>
      </c>
      <c r="H18" s="48"/>
      <c r="I18" s="32">
        <f>SUM(I3:I16)</f>
        <v>2</v>
      </c>
    </row>
    <row r="19" spans="1:9" ht="15" customHeight="1" x14ac:dyDescent="0.3">
      <c r="A19" s="278" t="s">
        <v>134</v>
      </c>
      <c r="B19" s="278"/>
      <c r="C19" s="278"/>
      <c r="D19" s="278"/>
      <c r="E19" s="278"/>
      <c r="F19" s="278"/>
      <c r="G19" s="278"/>
      <c r="H19" s="278"/>
      <c r="I19" s="278"/>
    </row>
    <row r="20" spans="1:9" ht="15" customHeight="1" x14ac:dyDescent="0.3">
      <c r="A20" s="17" t="s">
        <v>19</v>
      </c>
      <c r="B20" s="17" t="s">
        <v>18</v>
      </c>
      <c r="C20" s="25" t="s">
        <v>123</v>
      </c>
      <c r="D20" s="17" t="s">
        <v>127</v>
      </c>
      <c r="E20" s="17" t="s">
        <v>124</v>
      </c>
      <c r="F20" s="17" t="s">
        <v>125</v>
      </c>
      <c r="G20" s="17" t="s">
        <v>126</v>
      </c>
      <c r="H20" s="17" t="s">
        <v>158</v>
      </c>
      <c r="I20" s="9" t="s">
        <v>162</v>
      </c>
    </row>
    <row r="21" spans="1:9" ht="15" customHeight="1" x14ac:dyDescent="0.3">
      <c r="A21" s="24" t="s">
        <v>581</v>
      </c>
      <c r="B21" s="7" t="s">
        <v>117</v>
      </c>
      <c r="C21" s="11">
        <v>1</v>
      </c>
      <c r="D21" s="11"/>
      <c r="E21" s="45"/>
      <c r="F21" s="45"/>
      <c r="G21" s="45"/>
      <c r="H21" s="45"/>
      <c r="I21" s="11">
        <v>2</v>
      </c>
    </row>
    <row r="22" spans="1:9" ht="15" customHeight="1" x14ac:dyDescent="0.3">
      <c r="A22" s="10" t="s">
        <v>727</v>
      </c>
      <c r="B22" s="7" t="s">
        <v>378</v>
      </c>
      <c r="C22" s="11"/>
      <c r="D22" s="11"/>
      <c r="E22" s="11">
        <v>1</v>
      </c>
      <c r="F22" s="11"/>
      <c r="G22" s="11"/>
      <c r="H22" s="11">
        <v>1</v>
      </c>
      <c r="I22" s="12"/>
    </row>
    <row r="23" spans="1:9" ht="15" customHeight="1" x14ac:dyDescent="0.3">
      <c r="A23" s="10" t="s">
        <v>728</v>
      </c>
      <c r="B23" s="7" t="s">
        <v>380</v>
      </c>
      <c r="C23" s="11"/>
      <c r="D23" s="11"/>
      <c r="E23" s="11">
        <v>1</v>
      </c>
      <c r="F23" s="11"/>
      <c r="G23" s="11"/>
      <c r="H23" s="11">
        <v>2</v>
      </c>
      <c r="I23" s="11"/>
    </row>
    <row r="24" spans="1:9" ht="15" customHeight="1" x14ac:dyDescent="0.3">
      <c r="A24" s="10" t="s">
        <v>729</v>
      </c>
      <c r="B24" s="7" t="s">
        <v>381</v>
      </c>
      <c r="C24" s="11"/>
      <c r="D24" s="11"/>
      <c r="E24" s="11">
        <v>2</v>
      </c>
      <c r="F24" s="17"/>
      <c r="G24" s="11"/>
      <c r="H24" s="11">
        <v>3</v>
      </c>
      <c r="I24" s="11"/>
    </row>
    <row r="25" spans="1:9" ht="15" customHeight="1" x14ac:dyDescent="0.3">
      <c r="A25" s="10" t="s">
        <v>730</v>
      </c>
      <c r="B25" s="7" t="s">
        <v>423</v>
      </c>
      <c r="C25" s="11"/>
      <c r="D25" s="11"/>
      <c r="E25" s="11">
        <v>1</v>
      </c>
      <c r="F25" s="11"/>
      <c r="G25" s="11"/>
      <c r="H25" s="11">
        <v>4</v>
      </c>
      <c r="I25" s="11"/>
    </row>
    <row r="26" spans="1:9" ht="15" customHeight="1" x14ac:dyDescent="0.3">
      <c r="A26" s="10" t="s">
        <v>731</v>
      </c>
      <c r="B26" s="7" t="s">
        <v>382</v>
      </c>
      <c r="C26" s="11"/>
      <c r="D26" s="11"/>
      <c r="E26" s="17">
        <v>1</v>
      </c>
      <c r="F26" s="11"/>
      <c r="G26" s="11"/>
      <c r="H26" s="11">
        <v>8</v>
      </c>
      <c r="I26" s="11"/>
    </row>
    <row r="27" spans="1:9" ht="15" customHeight="1" x14ac:dyDescent="0.3">
      <c r="A27" s="10" t="s">
        <v>732</v>
      </c>
      <c r="B27" s="7" t="s">
        <v>379</v>
      </c>
      <c r="C27" s="11"/>
      <c r="D27" s="11"/>
      <c r="E27" s="11">
        <v>1</v>
      </c>
      <c r="F27" s="11"/>
      <c r="G27" s="11"/>
      <c r="H27" s="11">
        <v>12</v>
      </c>
      <c r="I27" s="11"/>
    </row>
    <row r="28" spans="1:9" ht="15" customHeight="1" x14ac:dyDescent="0.3">
      <c r="A28" s="10" t="s">
        <v>733</v>
      </c>
      <c r="B28" s="7" t="s">
        <v>385</v>
      </c>
      <c r="C28" s="11"/>
      <c r="D28" s="11"/>
      <c r="E28" s="11"/>
      <c r="F28" s="11">
        <v>1</v>
      </c>
      <c r="G28" s="11"/>
      <c r="H28" s="11">
        <v>5</v>
      </c>
      <c r="I28" s="11"/>
    </row>
    <row r="29" spans="1:9" ht="15" customHeight="1" x14ac:dyDescent="0.3">
      <c r="A29" s="10" t="s">
        <v>734</v>
      </c>
      <c r="B29" s="7" t="s">
        <v>386</v>
      </c>
      <c r="C29" s="11"/>
      <c r="D29" s="11"/>
      <c r="E29" s="11"/>
      <c r="F29" s="11">
        <v>1</v>
      </c>
      <c r="G29" s="11"/>
      <c r="H29" s="11">
        <v>6</v>
      </c>
      <c r="I29" s="11"/>
    </row>
    <row r="30" spans="1:9" ht="15" customHeight="1" x14ac:dyDescent="0.3">
      <c r="A30" s="10" t="s">
        <v>735</v>
      </c>
      <c r="B30" s="7" t="s">
        <v>387</v>
      </c>
      <c r="C30" s="11"/>
      <c r="D30" s="11"/>
      <c r="E30" s="11"/>
      <c r="F30" s="11">
        <v>1</v>
      </c>
      <c r="G30" s="11"/>
      <c r="H30" s="11">
        <v>7</v>
      </c>
      <c r="I30" s="11"/>
    </row>
    <row r="31" spans="1:9" ht="15" customHeight="1" x14ac:dyDescent="0.3">
      <c r="A31" s="10" t="s">
        <v>736</v>
      </c>
      <c r="B31" s="7" t="s">
        <v>383</v>
      </c>
      <c r="C31" s="11"/>
      <c r="D31" s="11"/>
      <c r="E31" s="11"/>
      <c r="F31" s="11">
        <v>1</v>
      </c>
      <c r="G31" s="11"/>
      <c r="H31" s="11">
        <v>13</v>
      </c>
      <c r="I31" s="11"/>
    </row>
    <row r="32" spans="1:9" ht="15" customHeight="1" x14ac:dyDescent="0.3">
      <c r="A32" s="10" t="s">
        <v>737</v>
      </c>
      <c r="B32" s="7" t="s">
        <v>384</v>
      </c>
      <c r="C32" s="11"/>
      <c r="D32" s="11"/>
      <c r="E32" s="11"/>
      <c r="F32" s="11">
        <v>1</v>
      </c>
      <c r="G32" s="11"/>
      <c r="H32" s="11">
        <v>14</v>
      </c>
      <c r="I32" s="11"/>
    </row>
    <row r="33" spans="1:10" ht="15" customHeight="1" x14ac:dyDescent="0.3">
      <c r="A33" s="10" t="s">
        <v>738</v>
      </c>
      <c r="B33" s="7" t="s">
        <v>388</v>
      </c>
      <c r="C33" s="11"/>
      <c r="D33" s="11"/>
      <c r="E33" s="11"/>
      <c r="F33" s="11"/>
      <c r="G33" s="11">
        <v>1</v>
      </c>
      <c r="H33" s="11">
        <v>9</v>
      </c>
      <c r="I33" s="11"/>
    </row>
    <row r="34" spans="1:10" ht="15" customHeight="1" x14ac:dyDescent="0.3">
      <c r="A34" s="10" t="s">
        <v>739</v>
      </c>
      <c r="B34" s="7" t="s">
        <v>389</v>
      </c>
      <c r="C34" s="11"/>
      <c r="D34" s="11"/>
      <c r="E34" s="11"/>
      <c r="F34" s="11"/>
      <c r="G34" s="11">
        <v>1</v>
      </c>
      <c r="H34" s="11">
        <v>10</v>
      </c>
      <c r="I34" s="11"/>
    </row>
    <row r="35" spans="1:10" ht="15" customHeight="1" x14ac:dyDescent="0.3">
      <c r="A35" s="10" t="s">
        <v>740</v>
      </c>
      <c r="B35" s="7" t="s">
        <v>390</v>
      </c>
      <c r="C35" s="11"/>
      <c r="D35" s="11"/>
      <c r="E35" s="11"/>
      <c r="F35" s="11"/>
      <c r="G35" s="11">
        <v>1</v>
      </c>
      <c r="H35" s="11">
        <v>11</v>
      </c>
      <c r="I35" s="11"/>
    </row>
    <row r="36" spans="1:10" ht="15" customHeight="1" x14ac:dyDescent="0.3">
      <c r="A36" s="10" t="s">
        <v>741</v>
      </c>
      <c r="B36" s="7" t="s">
        <v>377</v>
      </c>
      <c r="C36" s="11"/>
      <c r="D36" s="11"/>
      <c r="E36" s="11"/>
      <c r="F36" s="11"/>
      <c r="G36" s="11">
        <v>1</v>
      </c>
      <c r="H36" s="11">
        <v>15</v>
      </c>
      <c r="I36" s="11"/>
    </row>
    <row r="37" spans="1:10" ht="15" customHeight="1" x14ac:dyDescent="0.3">
      <c r="A37" s="261" t="s">
        <v>10</v>
      </c>
      <c r="B37" s="261"/>
      <c r="C37" s="6">
        <f>SUM(C21:C36)</f>
        <v>1</v>
      </c>
      <c r="D37" s="6">
        <f>SUM(D21:D36)</f>
        <v>0</v>
      </c>
      <c r="E37" s="6">
        <f>SUM(E21:E36)</f>
        <v>7</v>
      </c>
      <c r="F37" s="6">
        <f>SUM(F21:F36)</f>
        <v>5</v>
      </c>
      <c r="G37" s="6">
        <f>SUM(G21:G36)</f>
        <v>4</v>
      </c>
      <c r="H37" s="48"/>
      <c r="I37" s="32">
        <f>SUM(I21:I36)</f>
        <v>2</v>
      </c>
    </row>
    <row r="38" spans="1:10" ht="15" customHeight="1" x14ac:dyDescent="0.3">
      <c r="A38" s="261" t="s">
        <v>130</v>
      </c>
      <c r="B38" s="261"/>
      <c r="C38" s="6">
        <f>SUM(C18+C37)</f>
        <v>2</v>
      </c>
      <c r="D38" s="6">
        <f>SUM(D18+D37)</f>
        <v>0</v>
      </c>
      <c r="E38" s="6">
        <f>SUM(E18+E37)</f>
        <v>15</v>
      </c>
      <c r="F38" s="6">
        <f>SUM(F18+F37)</f>
        <v>12</v>
      </c>
      <c r="G38" s="6">
        <f>SUM(G18+G37)</f>
        <v>8</v>
      </c>
      <c r="H38" s="48"/>
      <c r="I38" s="32">
        <f>SUM(I18+I37)</f>
        <v>4</v>
      </c>
      <c r="J38" s="1">
        <v>30</v>
      </c>
    </row>
    <row r="39" spans="1:10" ht="15" customHeight="1" x14ac:dyDescent="0.3">
      <c r="C39" s="1"/>
      <c r="D39" s="1"/>
      <c r="E39" s="1"/>
      <c r="F39" s="1"/>
      <c r="G39" s="1"/>
      <c r="H39" s="1"/>
      <c r="I39" s="1"/>
    </row>
  </sheetData>
  <mergeCells count="5">
    <mergeCell ref="A1:I1"/>
    <mergeCell ref="A18:B18"/>
    <mergeCell ref="A37:B37"/>
    <mergeCell ref="A38:B38"/>
    <mergeCell ref="A19:I19"/>
  </mergeCells>
  <pageMargins left="0.39370078740157483" right="0.39370078740157483" top="0.39370078740157483" bottom="0.39370078740157483" header="0" footer="0"/>
  <pageSetup paperSize="9" scale="73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9"/>
    <pageSetUpPr fitToPage="1"/>
  </sheetPr>
  <dimension ref="A1:J54"/>
  <sheetViews>
    <sheetView topLeftCell="A22" workbookViewId="0">
      <selection activeCell="J54" sqref="J54"/>
    </sheetView>
  </sheetViews>
  <sheetFormatPr baseColWidth="10" defaultColWidth="11.5546875" defaultRowHeight="15" customHeight="1" x14ac:dyDescent="0.3"/>
  <cols>
    <col min="1" max="1" width="49" style="1" bestFit="1" customWidth="1"/>
    <col min="2" max="2" width="41.6640625" style="1" bestFit="1" customWidth="1"/>
    <col min="3" max="9" width="10.6640625" style="2" customWidth="1"/>
    <col min="10" max="16384" width="11.5546875" style="1"/>
  </cols>
  <sheetData>
    <row r="1" spans="1:9" ht="15" customHeight="1" x14ac:dyDescent="0.3">
      <c r="A1" s="260" t="s">
        <v>12</v>
      </c>
      <c r="B1" s="260"/>
      <c r="C1" s="260"/>
      <c r="D1" s="260"/>
      <c r="E1" s="260"/>
      <c r="F1" s="260"/>
      <c r="G1" s="260"/>
      <c r="H1" s="260"/>
      <c r="I1" s="260"/>
    </row>
    <row r="2" spans="1:9" ht="15" customHeight="1" x14ac:dyDescent="0.3">
      <c r="A2" s="17" t="s">
        <v>19</v>
      </c>
      <c r="B2" s="17" t="s">
        <v>18</v>
      </c>
      <c r="C2" s="4" t="s">
        <v>123</v>
      </c>
      <c r="D2" s="21" t="s">
        <v>127</v>
      </c>
      <c r="E2" s="17" t="s">
        <v>124</v>
      </c>
      <c r="F2" s="17" t="s">
        <v>125</v>
      </c>
      <c r="G2" s="17" t="s">
        <v>126</v>
      </c>
      <c r="H2" s="18" t="s">
        <v>158</v>
      </c>
      <c r="I2" s="18" t="s">
        <v>163</v>
      </c>
    </row>
    <row r="3" spans="1:9" ht="15" customHeight="1" x14ac:dyDescent="0.3">
      <c r="A3" s="22" t="s">
        <v>451</v>
      </c>
      <c r="B3" s="28" t="s">
        <v>106</v>
      </c>
      <c r="C3" s="11"/>
      <c r="D3" s="190">
        <v>1</v>
      </c>
      <c r="E3" s="11"/>
      <c r="F3" s="11"/>
      <c r="G3" s="11"/>
      <c r="H3" s="11"/>
      <c r="I3" s="11">
        <v>1</v>
      </c>
    </row>
    <row r="4" spans="1:9" ht="15" customHeight="1" x14ac:dyDescent="0.3">
      <c r="A4" s="10" t="s">
        <v>742</v>
      </c>
      <c r="B4" s="7" t="s">
        <v>433</v>
      </c>
      <c r="C4" s="11"/>
      <c r="D4" s="11"/>
      <c r="E4" s="11">
        <v>1</v>
      </c>
      <c r="F4" s="11"/>
      <c r="G4" s="11"/>
      <c r="H4" s="11">
        <v>1</v>
      </c>
      <c r="I4" s="11"/>
    </row>
    <row r="5" spans="1:9" ht="15" customHeight="1" x14ac:dyDescent="0.3">
      <c r="A5" s="22" t="s">
        <v>452</v>
      </c>
      <c r="B5" s="28" t="s">
        <v>107</v>
      </c>
      <c r="C5" s="11"/>
      <c r="D5" s="190">
        <v>1</v>
      </c>
      <c r="E5" s="11"/>
      <c r="F5" s="11"/>
      <c r="G5" s="11"/>
      <c r="H5" s="11"/>
      <c r="I5" s="11">
        <v>1</v>
      </c>
    </row>
    <row r="6" spans="1:9" ht="15" customHeight="1" x14ac:dyDescent="0.3">
      <c r="A6" s="10" t="s">
        <v>743</v>
      </c>
      <c r="B6" s="7" t="s">
        <v>434</v>
      </c>
      <c r="C6" s="11"/>
      <c r="D6" s="11"/>
      <c r="E6" s="11">
        <v>1</v>
      </c>
      <c r="F6" s="11"/>
      <c r="G6" s="11"/>
      <c r="H6" s="11">
        <v>1</v>
      </c>
      <c r="I6" s="11"/>
    </row>
    <row r="7" spans="1:9" ht="15" customHeight="1" x14ac:dyDescent="0.3">
      <c r="A7" s="24" t="s">
        <v>456</v>
      </c>
      <c r="B7" s="28" t="s">
        <v>108</v>
      </c>
      <c r="C7" s="126">
        <v>1</v>
      </c>
      <c r="D7" s="11"/>
      <c r="E7" s="45"/>
      <c r="F7" s="45"/>
      <c r="G7" s="46"/>
      <c r="H7" s="47"/>
      <c r="I7" s="11">
        <v>2</v>
      </c>
    </row>
    <row r="8" spans="1:9" ht="15" customHeight="1" x14ac:dyDescent="0.3">
      <c r="A8" s="10" t="s">
        <v>745</v>
      </c>
      <c r="B8" s="7" t="s">
        <v>141</v>
      </c>
      <c r="C8" s="11"/>
      <c r="D8" s="11"/>
      <c r="E8" s="11">
        <v>1</v>
      </c>
      <c r="F8" s="11"/>
      <c r="G8" s="11"/>
      <c r="H8" s="11">
        <v>1</v>
      </c>
      <c r="I8" s="11"/>
    </row>
    <row r="9" spans="1:9" ht="15" customHeight="1" x14ac:dyDescent="0.3">
      <c r="A9" s="10" t="s">
        <v>744</v>
      </c>
      <c r="B9" s="7" t="s">
        <v>142</v>
      </c>
      <c r="C9" s="11"/>
      <c r="D9" s="11"/>
      <c r="E9" s="11"/>
      <c r="F9" s="11">
        <v>1</v>
      </c>
      <c r="G9" s="11"/>
      <c r="H9" s="11">
        <v>1</v>
      </c>
      <c r="I9" s="11"/>
    </row>
    <row r="10" spans="1:9" ht="15" customHeight="1" x14ac:dyDescent="0.3">
      <c r="A10" s="24" t="s">
        <v>487</v>
      </c>
      <c r="B10" s="28" t="s">
        <v>105</v>
      </c>
      <c r="C10" s="126">
        <v>1</v>
      </c>
      <c r="D10" s="11"/>
      <c r="E10" s="45"/>
      <c r="F10" s="45"/>
      <c r="G10" s="45"/>
      <c r="H10" s="45"/>
      <c r="I10" s="11">
        <v>2</v>
      </c>
    </row>
    <row r="11" spans="1:9" ht="15" customHeight="1" x14ac:dyDescent="0.3">
      <c r="A11" s="279" t="s">
        <v>747</v>
      </c>
      <c r="B11" s="7" t="s">
        <v>489</v>
      </c>
      <c r="C11" s="11"/>
      <c r="D11" s="11"/>
      <c r="E11" s="11">
        <v>1</v>
      </c>
      <c r="F11" s="11"/>
      <c r="G11" s="11"/>
      <c r="H11" s="11"/>
      <c r="I11" s="11"/>
    </row>
    <row r="12" spans="1:9" ht="15" customHeight="1" x14ac:dyDescent="0.3">
      <c r="A12" s="280"/>
      <c r="B12" s="7" t="s">
        <v>488</v>
      </c>
      <c r="C12" s="11"/>
      <c r="D12" s="11"/>
      <c r="E12" s="11">
        <v>1</v>
      </c>
      <c r="F12" s="11"/>
      <c r="G12" s="11"/>
      <c r="H12" s="11"/>
      <c r="I12" s="11"/>
    </row>
    <row r="13" spans="1:9" ht="15" customHeight="1" x14ac:dyDescent="0.3">
      <c r="A13" s="10" t="s">
        <v>746</v>
      </c>
      <c r="B13" s="7" t="s">
        <v>472</v>
      </c>
      <c r="C13" s="11"/>
      <c r="D13" s="11"/>
      <c r="E13" s="11">
        <v>1</v>
      </c>
      <c r="F13" s="11"/>
      <c r="G13" s="11"/>
      <c r="H13" s="11"/>
      <c r="I13" s="11"/>
    </row>
    <row r="14" spans="1:9" ht="15" customHeight="1" x14ac:dyDescent="0.3">
      <c r="A14" s="10" t="s">
        <v>748</v>
      </c>
      <c r="B14" s="7" t="s">
        <v>473</v>
      </c>
      <c r="C14" s="11"/>
      <c r="D14" s="11"/>
      <c r="E14" s="11">
        <v>1</v>
      </c>
      <c r="F14" s="11"/>
      <c r="G14" s="11"/>
      <c r="H14" s="11"/>
      <c r="I14" s="11"/>
    </row>
    <row r="15" spans="1:9" ht="15" customHeight="1" x14ac:dyDescent="0.3">
      <c r="A15" s="10" t="s">
        <v>746</v>
      </c>
      <c r="B15" s="7" t="s">
        <v>144</v>
      </c>
      <c r="C15" s="11"/>
      <c r="D15" s="11"/>
      <c r="E15" s="11"/>
      <c r="F15" s="11">
        <v>1</v>
      </c>
      <c r="G15" s="11"/>
      <c r="H15" s="11"/>
      <c r="I15" s="11"/>
    </row>
    <row r="16" spans="1:9" ht="15" customHeight="1" x14ac:dyDescent="0.3">
      <c r="A16" s="10" t="s">
        <v>749</v>
      </c>
      <c r="B16" s="7" t="s">
        <v>143</v>
      </c>
      <c r="C16" s="11"/>
      <c r="D16" s="11"/>
      <c r="E16" s="11"/>
      <c r="F16" s="11">
        <v>1</v>
      </c>
      <c r="G16" s="11"/>
      <c r="H16" s="11"/>
      <c r="I16" s="11"/>
    </row>
    <row r="17" spans="1:9" ht="15" customHeight="1" x14ac:dyDescent="0.3">
      <c r="A17" s="10" t="s">
        <v>750</v>
      </c>
      <c r="B17" s="7" t="s">
        <v>474</v>
      </c>
      <c r="C17" s="11"/>
      <c r="D17" s="11"/>
      <c r="E17" s="11"/>
      <c r="F17" s="11">
        <v>1</v>
      </c>
      <c r="G17" s="11"/>
      <c r="H17" s="11"/>
      <c r="I17" s="11"/>
    </row>
    <row r="18" spans="1:9" ht="15" customHeight="1" x14ac:dyDescent="0.3">
      <c r="A18" s="22" t="s">
        <v>486</v>
      </c>
      <c r="B18" s="28" t="s">
        <v>104</v>
      </c>
      <c r="C18" s="11"/>
      <c r="D18" s="190">
        <v>1</v>
      </c>
      <c r="E18" s="11"/>
      <c r="F18" s="11"/>
      <c r="G18" s="12"/>
      <c r="H18" s="192"/>
      <c r="I18" s="19">
        <v>1</v>
      </c>
    </row>
    <row r="19" spans="1:9" ht="15" customHeight="1" x14ac:dyDescent="0.3">
      <c r="A19" s="10" t="s">
        <v>746</v>
      </c>
      <c r="B19" s="7" t="s">
        <v>475</v>
      </c>
      <c r="C19" s="11"/>
      <c r="D19" s="11"/>
      <c r="E19" s="11">
        <v>1</v>
      </c>
      <c r="F19" s="11"/>
      <c r="G19" s="11"/>
      <c r="H19" s="16">
        <v>1</v>
      </c>
      <c r="I19" s="19"/>
    </row>
    <row r="20" spans="1:9" ht="15" customHeight="1" x14ac:dyDescent="0.3">
      <c r="A20" s="22" t="s">
        <v>484</v>
      </c>
      <c r="B20" s="28" t="s">
        <v>438</v>
      </c>
      <c r="C20" s="11"/>
      <c r="D20" s="190">
        <v>1</v>
      </c>
      <c r="E20" s="11"/>
      <c r="F20" s="11"/>
      <c r="G20" s="11"/>
      <c r="H20" s="11"/>
      <c r="I20" s="11">
        <v>1</v>
      </c>
    </row>
    <row r="21" spans="1:9" ht="15.6" customHeight="1" x14ac:dyDescent="0.3">
      <c r="A21" s="10" t="s">
        <v>751</v>
      </c>
      <c r="B21" s="7" t="s">
        <v>437</v>
      </c>
      <c r="C21" s="11"/>
      <c r="D21" s="11"/>
      <c r="E21" s="11">
        <v>1</v>
      </c>
      <c r="F21" s="11"/>
      <c r="G21" s="11"/>
      <c r="H21" s="11"/>
      <c r="I21" s="11"/>
    </row>
    <row r="22" spans="1:9" ht="15.6" customHeight="1" x14ac:dyDescent="0.3">
      <c r="A22" s="22" t="s">
        <v>752</v>
      </c>
      <c r="B22" s="157" t="s">
        <v>490</v>
      </c>
      <c r="C22" s="15"/>
      <c r="D22" s="191">
        <v>1</v>
      </c>
      <c r="E22" s="15"/>
      <c r="F22" s="15"/>
      <c r="G22" s="15"/>
      <c r="H22" s="15"/>
      <c r="I22" s="15">
        <v>1</v>
      </c>
    </row>
    <row r="23" spans="1:9" ht="15.6" customHeight="1" x14ac:dyDescent="0.3">
      <c r="A23" s="13" t="s">
        <v>751</v>
      </c>
      <c r="B23" s="14" t="s">
        <v>491</v>
      </c>
      <c r="C23" s="15"/>
      <c r="D23" s="15"/>
      <c r="E23" s="15">
        <v>1</v>
      </c>
      <c r="F23" s="15"/>
      <c r="G23" s="15"/>
      <c r="H23" s="15"/>
      <c r="I23" s="15"/>
    </row>
    <row r="24" spans="1:9" ht="15" customHeight="1" x14ac:dyDescent="0.3">
      <c r="A24" s="22" t="s">
        <v>445</v>
      </c>
      <c r="B24" s="28" t="s">
        <v>753</v>
      </c>
      <c r="C24" s="11"/>
      <c r="D24" s="190">
        <v>1</v>
      </c>
      <c r="E24" s="11"/>
      <c r="F24" s="11"/>
      <c r="G24" s="11"/>
      <c r="H24" s="11"/>
      <c r="I24" s="11">
        <v>1</v>
      </c>
    </row>
    <row r="25" spans="1:9" ht="16.2" customHeight="1" x14ac:dyDescent="0.3">
      <c r="A25" s="10" t="s">
        <v>754</v>
      </c>
      <c r="B25" s="7" t="s">
        <v>485</v>
      </c>
      <c r="C25" s="11"/>
      <c r="D25" s="11"/>
      <c r="E25" s="11">
        <v>2</v>
      </c>
      <c r="F25" s="11"/>
      <c r="G25" s="11"/>
      <c r="H25" s="11"/>
      <c r="I25" s="11"/>
    </row>
    <row r="26" spans="1:9" ht="15" customHeight="1" x14ac:dyDescent="0.3">
      <c r="A26" s="22" t="s">
        <v>448</v>
      </c>
      <c r="B26" s="28" t="s">
        <v>145</v>
      </c>
      <c r="C26" s="11"/>
      <c r="D26" s="190">
        <v>1</v>
      </c>
      <c r="E26" s="16"/>
      <c r="F26" s="11"/>
      <c r="G26" s="11"/>
      <c r="H26" s="11"/>
      <c r="I26" s="11">
        <v>1</v>
      </c>
    </row>
    <row r="27" spans="1:9" ht="15" customHeight="1" x14ac:dyDescent="0.3">
      <c r="A27" s="10" t="s">
        <v>755</v>
      </c>
      <c r="B27" s="7" t="s">
        <v>756</v>
      </c>
      <c r="C27" s="11"/>
      <c r="D27" s="11"/>
      <c r="E27" s="11">
        <v>1</v>
      </c>
      <c r="F27" s="11"/>
      <c r="G27" s="11"/>
      <c r="H27" s="11"/>
      <c r="I27" s="11"/>
    </row>
    <row r="28" spans="1:9" ht="15" customHeight="1" x14ac:dyDescent="0.3">
      <c r="A28" s="22" t="s">
        <v>483</v>
      </c>
      <c r="B28" s="158" t="s">
        <v>758</v>
      </c>
      <c r="C28" s="11"/>
      <c r="D28" s="190">
        <v>1</v>
      </c>
      <c r="E28" s="11"/>
      <c r="F28" s="11"/>
      <c r="G28" s="11"/>
      <c r="H28" s="11"/>
      <c r="I28" s="11">
        <v>1</v>
      </c>
    </row>
    <row r="29" spans="1:9" ht="15" customHeight="1" x14ac:dyDescent="0.3">
      <c r="A29" s="10" t="s">
        <v>757</v>
      </c>
      <c r="B29" s="7" t="s">
        <v>759</v>
      </c>
      <c r="C29" s="11"/>
      <c r="D29" s="11"/>
      <c r="E29" s="11">
        <v>1</v>
      </c>
      <c r="F29" s="11"/>
      <c r="G29" s="11"/>
      <c r="H29" s="11"/>
      <c r="I29" s="11"/>
    </row>
    <row r="30" spans="1:9" ht="15" customHeight="1" x14ac:dyDescent="0.3">
      <c r="A30" s="22" t="s">
        <v>449</v>
      </c>
      <c r="B30" s="28" t="s">
        <v>146</v>
      </c>
      <c r="C30" s="11"/>
      <c r="D30" s="190">
        <v>1</v>
      </c>
      <c r="E30" s="11"/>
      <c r="F30" s="11"/>
      <c r="G30" s="11"/>
      <c r="H30" s="11"/>
      <c r="I30" s="11">
        <v>1</v>
      </c>
    </row>
    <row r="31" spans="1:9" ht="15" customHeight="1" x14ac:dyDescent="0.3">
      <c r="A31" s="10" t="s">
        <v>760</v>
      </c>
      <c r="B31" s="7" t="s">
        <v>441</v>
      </c>
      <c r="C31" s="11"/>
      <c r="D31" s="11"/>
      <c r="E31" s="11">
        <v>1</v>
      </c>
      <c r="F31" s="11"/>
      <c r="G31" s="11"/>
      <c r="H31" s="11"/>
      <c r="I31" s="11"/>
    </row>
    <row r="32" spans="1:9" ht="15" customHeight="1" x14ac:dyDescent="0.3">
      <c r="A32" s="22" t="s">
        <v>443</v>
      </c>
      <c r="B32" s="158" t="s">
        <v>761</v>
      </c>
      <c r="C32" s="11"/>
      <c r="D32" s="190">
        <v>1</v>
      </c>
      <c r="E32" s="11"/>
      <c r="F32" s="11"/>
      <c r="G32" s="11"/>
      <c r="H32" s="11"/>
      <c r="I32" s="11">
        <v>1</v>
      </c>
    </row>
    <row r="33" spans="1:9" ht="15" customHeight="1" x14ac:dyDescent="0.3">
      <c r="A33" s="10" t="s">
        <v>762</v>
      </c>
      <c r="B33" s="7" t="s">
        <v>439</v>
      </c>
      <c r="C33" s="11"/>
      <c r="D33" s="11"/>
      <c r="E33" s="11">
        <v>1</v>
      </c>
      <c r="F33" s="11"/>
      <c r="G33" s="11"/>
      <c r="H33" s="11"/>
      <c r="I33" s="11"/>
    </row>
    <row r="34" spans="1:9" ht="15" customHeight="1" x14ac:dyDescent="0.3">
      <c r="A34" s="22" t="s">
        <v>444</v>
      </c>
      <c r="B34" s="28" t="s">
        <v>147</v>
      </c>
      <c r="C34" s="11"/>
      <c r="D34" s="11">
        <v>1</v>
      </c>
      <c r="E34" s="11"/>
      <c r="F34" s="11"/>
      <c r="G34" s="11"/>
      <c r="H34" s="11"/>
      <c r="I34" s="11">
        <v>1</v>
      </c>
    </row>
    <row r="35" spans="1:9" ht="15" customHeight="1" x14ac:dyDescent="0.3">
      <c r="A35" s="10" t="s">
        <v>763</v>
      </c>
      <c r="B35" s="7" t="s">
        <v>440</v>
      </c>
      <c r="C35" s="11"/>
      <c r="D35" s="11"/>
      <c r="E35" s="11">
        <v>1</v>
      </c>
      <c r="F35" s="11"/>
      <c r="G35" s="11"/>
      <c r="H35" s="11"/>
      <c r="I35" s="11"/>
    </row>
    <row r="36" spans="1:9" ht="15" customHeight="1" x14ac:dyDescent="0.3">
      <c r="A36" s="22" t="s">
        <v>442</v>
      </c>
      <c r="B36" s="28" t="s">
        <v>502</v>
      </c>
      <c r="C36" s="11"/>
      <c r="D36" s="190">
        <v>1</v>
      </c>
      <c r="E36" s="11"/>
      <c r="F36" s="11"/>
      <c r="G36" s="11"/>
      <c r="H36" s="11"/>
      <c r="I36" s="16">
        <v>1</v>
      </c>
    </row>
    <row r="37" spans="1:9" ht="15" customHeight="1" x14ac:dyDescent="0.3">
      <c r="A37" s="10" t="s">
        <v>764</v>
      </c>
      <c r="B37" s="7" t="s">
        <v>435</v>
      </c>
      <c r="C37" s="11"/>
      <c r="D37" s="11"/>
      <c r="E37" s="11">
        <v>1</v>
      </c>
      <c r="F37" s="11"/>
      <c r="G37" s="11"/>
      <c r="H37" s="11">
        <v>1</v>
      </c>
      <c r="I37" s="11"/>
    </row>
    <row r="38" spans="1:9" ht="15" customHeight="1" x14ac:dyDescent="0.3">
      <c r="A38" s="23" t="s">
        <v>454</v>
      </c>
      <c r="B38" s="28" t="s">
        <v>498</v>
      </c>
      <c r="C38" s="11"/>
      <c r="D38" s="190">
        <v>1</v>
      </c>
      <c r="E38" s="11"/>
      <c r="F38" s="11"/>
      <c r="G38" s="11"/>
      <c r="H38" s="11"/>
      <c r="I38" s="11">
        <v>1</v>
      </c>
    </row>
    <row r="39" spans="1:9" ht="15" customHeight="1" x14ac:dyDescent="0.3">
      <c r="A39" s="10" t="s">
        <v>765</v>
      </c>
      <c r="B39" s="7" t="s">
        <v>455</v>
      </c>
      <c r="C39" s="11"/>
      <c r="D39" s="11"/>
      <c r="E39" s="11">
        <v>1</v>
      </c>
      <c r="F39" s="11"/>
      <c r="G39" s="11"/>
      <c r="H39" s="11"/>
      <c r="I39" s="11"/>
    </row>
    <row r="40" spans="1:9" ht="15" customHeight="1" x14ac:dyDescent="0.3">
      <c r="A40" s="23" t="s">
        <v>453</v>
      </c>
      <c r="B40" s="29" t="s">
        <v>497</v>
      </c>
      <c r="C40" s="15"/>
      <c r="D40" s="191">
        <v>1</v>
      </c>
      <c r="E40" s="15"/>
      <c r="F40" s="15"/>
      <c r="G40" s="15"/>
      <c r="H40" s="15"/>
      <c r="I40" s="15">
        <v>1</v>
      </c>
    </row>
    <row r="41" spans="1:9" ht="15" customHeight="1" x14ac:dyDescent="0.3">
      <c r="A41" s="13" t="s">
        <v>765</v>
      </c>
      <c r="B41" s="14" t="s">
        <v>482</v>
      </c>
      <c r="C41" s="15"/>
      <c r="D41" s="15"/>
      <c r="E41" s="15">
        <v>1</v>
      </c>
      <c r="F41" s="15"/>
      <c r="G41" s="15"/>
      <c r="H41" s="15"/>
      <c r="I41" s="15"/>
    </row>
    <row r="42" spans="1:9" ht="15" customHeight="1" x14ac:dyDescent="0.3">
      <c r="A42" s="23" t="s">
        <v>457</v>
      </c>
      <c r="B42" s="28" t="s">
        <v>496</v>
      </c>
      <c r="C42" s="11"/>
      <c r="D42" s="190">
        <v>1</v>
      </c>
      <c r="E42" s="11"/>
      <c r="F42" s="11"/>
      <c r="G42" s="11"/>
      <c r="H42" s="11"/>
      <c r="I42" s="11">
        <v>1</v>
      </c>
    </row>
    <row r="43" spans="1:9" ht="15" customHeight="1" x14ac:dyDescent="0.3">
      <c r="A43" s="1" t="s">
        <v>765</v>
      </c>
      <c r="B43" s="7" t="s">
        <v>481</v>
      </c>
      <c r="C43" s="11"/>
      <c r="D43" s="11"/>
      <c r="E43" s="11">
        <v>1</v>
      </c>
      <c r="F43" s="11"/>
      <c r="G43" s="11"/>
      <c r="H43" s="11"/>
      <c r="I43" s="11"/>
    </row>
    <row r="44" spans="1:9" ht="15" customHeight="1" x14ac:dyDescent="0.3">
      <c r="A44" s="22" t="s">
        <v>447</v>
      </c>
      <c r="B44" s="28" t="s">
        <v>500</v>
      </c>
      <c r="C44" s="11"/>
      <c r="D44" s="190">
        <v>1</v>
      </c>
      <c r="E44" s="15"/>
      <c r="F44" s="11"/>
      <c r="G44" s="11"/>
      <c r="H44" s="11"/>
      <c r="I44" s="11">
        <v>1</v>
      </c>
    </row>
    <row r="45" spans="1:9" ht="15" customHeight="1" x14ac:dyDescent="0.3">
      <c r="A45" s="279" t="s">
        <v>766</v>
      </c>
      <c r="B45" s="7" t="s">
        <v>140</v>
      </c>
      <c r="C45" s="11"/>
      <c r="D45" s="12"/>
      <c r="E45" s="19">
        <v>1</v>
      </c>
      <c r="F45" s="30"/>
      <c r="G45" s="11"/>
      <c r="H45" s="11"/>
      <c r="I45" s="11"/>
    </row>
    <row r="46" spans="1:9" ht="15" customHeight="1" x14ac:dyDescent="0.3">
      <c r="A46" s="280"/>
      <c r="B46" s="7" t="s">
        <v>480</v>
      </c>
      <c r="C46" s="11"/>
      <c r="D46" s="12"/>
      <c r="E46" s="19">
        <v>1</v>
      </c>
      <c r="F46" s="30"/>
      <c r="G46" s="11"/>
      <c r="H46" s="11"/>
      <c r="I46" s="11"/>
    </row>
    <row r="47" spans="1:9" ht="15" customHeight="1" x14ac:dyDescent="0.3">
      <c r="A47" s="22" t="s">
        <v>446</v>
      </c>
      <c r="B47" s="28" t="s">
        <v>493</v>
      </c>
      <c r="C47" s="11"/>
      <c r="D47" s="190">
        <v>1</v>
      </c>
      <c r="E47" s="11"/>
      <c r="F47" s="11"/>
      <c r="G47" s="11"/>
      <c r="H47" s="11"/>
      <c r="I47" s="12">
        <v>1</v>
      </c>
    </row>
    <row r="48" spans="1:9" ht="15" customHeight="1" x14ac:dyDescent="0.3">
      <c r="A48" s="51" t="s">
        <v>767</v>
      </c>
      <c r="B48" s="7" t="s">
        <v>436</v>
      </c>
      <c r="C48" s="11"/>
      <c r="D48" s="11"/>
      <c r="E48" s="15">
        <v>1</v>
      </c>
      <c r="F48" s="11"/>
      <c r="G48" s="11"/>
      <c r="H48" s="11"/>
      <c r="I48" s="12"/>
    </row>
    <row r="49" spans="1:10" ht="15" customHeight="1" x14ac:dyDescent="0.3">
      <c r="A49" s="22" t="s">
        <v>450</v>
      </c>
      <c r="B49" s="28" t="s">
        <v>492</v>
      </c>
      <c r="C49" s="11"/>
      <c r="D49" s="190">
        <v>1</v>
      </c>
      <c r="E49" s="11"/>
      <c r="F49" s="11"/>
      <c r="G49" s="11"/>
      <c r="H49" s="11"/>
      <c r="I49" s="12">
        <v>1</v>
      </c>
    </row>
    <row r="50" spans="1:10" ht="15" customHeight="1" x14ac:dyDescent="0.3">
      <c r="A50" s="279" t="s">
        <v>768</v>
      </c>
      <c r="B50" s="7" t="s">
        <v>478</v>
      </c>
      <c r="C50" s="11"/>
      <c r="D50" s="11"/>
      <c r="E50" s="11">
        <v>1</v>
      </c>
      <c r="F50" s="11"/>
      <c r="G50" s="11"/>
      <c r="H50" s="11"/>
      <c r="I50" s="12"/>
    </row>
    <row r="51" spans="1:10" ht="15" customHeight="1" x14ac:dyDescent="0.3">
      <c r="A51" s="280"/>
      <c r="B51" s="7" t="s">
        <v>479</v>
      </c>
      <c r="C51" s="11"/>
      <c r="D51" s="11"/>
      <c r="E51" s="11">
        <v>1</v>
      </c>
      <c r="F51" s="11"/>
      <c r="G51" s="11"/>
      <c r="H51" s="11"/>
      <c r="I51" s="12"/>
    </row>
    <row r="52" spans="1:10" ht="15" customHeight="1" x14ac:dyDescent="0.3">
      <c r="A52" s="22" t="s">
        <v>476</v>
      </c>
      <c r="B52" s="7" t="s">
        <v>499</v>
      </c>
      <c r="C52" s="11"/>
      <c r="D52" s="190">
        <v>1</v>
      </c>
      <c r="E52" s="11"/>
      <c r="F52" s="11"/>
      <c r="G52" s="11"/>
      <c r="H52" s="11"/>
      <c r="I52" s="11">
        <v>1</v>
      </c>
    </row>
    <row r="53" spans="1:10" ht="15" customHeight="1" x14ac:dyDescent="0.3">
      <c r="A53" s="10" t="s">
        <v>769</v>
      </c>
      <c r="B53" s="7" t="s">
        <v>477</v>
      </c>
      <c r="C53" s="11"/>
      <c r="D53" s="11"/>
      <c r="E53" s="11">
        <v>1</v>
      </c>
      <c r="F53" s="11"/>
      <c r="G53" s="11"/>
      <c r="H53" s="11"/>
      <c r="I53" s="11"/>
    </row>
    <row r="54" spans="1:10" ht="15" customHeight="1" x14ac:dyDescent="0.3">
      <c r="A54" s="261" t="s">
        <v>130</v>
      </c>
      <c r="B54" s="261"/>
      <c r="C54" s="50">
        <f>SUM(C3:C53)</f>
        <v>2</v>
      </c>
      <c r="D54" s="148">
        <f>SUM(D3:D53)</f>
        <v>19</v>
      </c>
      <c r="E54" s="148">
        <f>SUM(E3:E53)</f>
        <v>27</v>
      </c>
      <c r="F54" s="148">
        <f>SUM(F3:F53)</f>
        <v>4</v>
      </c>
      <c r="G54" s="148">
        <f>SUM(G10:G53)</f>
        <v>0</v>
      </c>
      <c r="H54" s="148"/>
      <c r="I54" s="148">
        <f>SUM(I10:I53)</f>
        <v>19</v>
      </c>
      <c r="J54" s="1">
        <v>48</v>
      </c>
    </row>
  </sheetData>
  <autoFilter ref="A2:I53" xr:uid="{00000000-0009-0000-0000-00000B000000}"/>
  <mergeCells count="5">
    <mergeCell ref="A1:I1"/>
    <mergeCell ref="A54:B54"/>
    <mergeCell ref="A45:A46"/>
    <mergeCell ref="A50:A51"/>
    <mergeCell ref="A11:A12"/>
  </mergeCells>
  <pageMargins left="0.39370078740157483" right="0.39370078740157483" top="0.39370078740157483" bottom="0.39370078740157483" header="0" footer="0"/>
  <pageSetup paperSize="9" scale="83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9"/>
    <pageSetUpPr fitToPage="1"/>
  </sheetPr>
  <dimension ref="A1:J43"/>
  <sheetViews>
    <sheetView topLeftCell="A13" zoomScaleNormal="100" workbookViewId="0">
      <selection activeCell="J42" sqref="J42"/>
    </sheetView>
  </sheetViews>
  <sheetFormatPr baseColWidth="10" defaultColWidth="11.5546875" defaultRowHeight="15" customHeight="1" x14ac:dyDescent="0.3"/>
  <cols>
    <col min="1" max="1" width="50.6640625" style="5" bestFit="1" customWidth="1"/>
    <col min="2" max="2" width="38.5546875" style="5" customWidth="1"/>
    <col min="3" max="9" width="10.6640625" style="3" customWidth="1"/>
    <col min="10" max="16384" width="11.5546875" style="5"/>
  </cols>
  <sheetData>
    <row r="1" spans="1:9" ht="15" customHeight="1" x14ac:dyDescent="0.3">
      <c r="A1" s="270" t="s">
        <v>8</v>
      </c>
      <c r="B1" s="271"/>
      <c r="C1" s="271"/>
      <c r="D1" s="271"/>
      <c r="E1" s="271"/>
      <c r="F1" s="271"/>
      <c r="G1" s="271"/>
      <c r="H1" s="271"/>
      <c r="I1" s="271"/>
    </row>
    <row r="2" spans="1:9" ht="15" customHeight="1" thickBot="1" x14ac:dyDescent="0.35">
      <c r="A2" s="63" t="s">
        <v>19</v>
      </c>
      <c r="B2" s="58" t="s">
        <v>18</v>
      </c>
      <c r="C2" s="64" t="s">
        <v>123</v>
      </c>
      <c r="D2" s="58" t="s">
        <v>127</v>
      </c>
      <c r="E2" s="58" t="s">
        <v>124</v>
      </c>
      <c r="F2" s="58" t="s">
        <v>125</v>
      </c>
      <c r="G2" s="58" t="s">
        <v>126</v>
      </c>
      <c r="H2" s="58" t="s">
        <v>158</v>
      </c>
      <c r="I2" s="58" t="s">
        <v>163</v>
      </c>
    </row>
    <row r="3" spans="1:9" ht="15" customHeight="1" x14ac:dyDescent="0.3">
      <c r="A3" s="85" t="s">
        <v>266</v>
      </c>
      <c r="B3" s="61" t="s">
        <v>53</v>
      </c>
      <c r="C3" s="55">
        <v>1</v>
      </c>
      <c r="D3" s="55" t="s">
        <v>20</v>
      </c>
      <c r="E3" s="100"/>
      <c r="F3" s="100"/>
      <c r="G3" s="100"/>
      <c r="H3" s="100"/>
      <c r="I3" s="55">
        <v>2</v>
      </c>
    </row>
    <row r="4" spans="1:9" ht="15" customHeight="1" thickBot="1" x14ac:dyDescent="0.35">
      <c r="A4" s="56" t="s">
        <v>770</v>
      </c>
      <c r="B4" s="57" t="s">
        <v>267</v>
      </c>
      <c r="C4" s="59"/>
      <c r="D4" s="59" t="s">
        <v>20</v>
      </c>
      <c r="E4" s="59">
        <v>1</v>
      </c>
      <c r="F4" s="59"/>
      <c r="G4" s="59"/>
      <c r="H4" s="59">
        <v>1</v>
      </c>
      <c r="I4" s="59"/>
    </row>
    <row r="5" spans="1:9" ht="15" customHeight="1" thickBot="1" x14ac:dyDescent="0.35">
      <c r="A5" s="258" t="s">
        <v>10</v>
      </c>
      <c r="B5" s="259"/>
      <c r="C5" s="84">
        <f t="shared" ref="C5:I5" si="0">SUM(C3:C4)</f>
        <v>1</v>
      </c>
      <c r="D5" s="84">
        <f t="shared" si="0"/>
        <v>0</v>
      </c>
      <c r="E5" s="84">
        <f t="shared" si="0"/>
        <v>1</v>
      </c>
      <c r="F5" s="84">
        <f t="shared" si="0"/>
        <v>0</v>
      </c>
      <c r="G5" s="84">
        <f t="shared" si="0"/>
        <v>0</v>
      </c>
      <c r="H5" s="98"/>
      <c r="I5" s="84">
        <f t="shared" si="0"/>
        <v>2</v>
      </c>
    </row>
    <row r="6" spans="1:9" ht="15" customHeight="1" x14ac:dyDescent="0.3">
      <c r="A6" s="270" t="s">
        <v>6</v>
      </c>
      <c r="B6" s="271"/>
      <c r="C6" s="271"/>
      <c r="D6" s="271"/>
      <c r="E6" s="271"/>
      <c r="F6" s="271"/>
      <c r="G6" s="271"/>
      <c r="H6" s="271"/>
      <c r="I6" s="271"/>
    </row>
    <row r="7" spans="1:9" ht="15" customHeight="1" thickBot="1" x14ac:dyDescent="0.35">
      <c r="A7" s="63" t="s">
        <v>19</v>
      </c>
      <c r="B7" s="58" t="s">
        <v>18</v>
      </c>
      <c r="C7" s="64" t="s">
        <v>123</v>
      </c>
      <c r="D7" s="58" t="s">
        <v>127</v>
      </c>
      <c r="E7" s="58" t="s">
        <v>124</v>
      </c>
      <c r="F7" s="58" t="s">
        <v>125</v>
      </c>
      <c r="G7" s="58" t="s">
        <v>126</v>
      </c>
      <c r="H7" s="58" t="s">
        <v>158</v>
      </c>
      <c r="I7" s="58" t="s">
        <v>163</v>
      </c>
    </row>
    <row r="8" spans="1:9" ht="15" customHeight="1" x14ac:dyDescent="0.3">
      <c r="A8" s="85" t="s">
        <v>263</v>
      </c>
      <c r="B8" s="61" t="s">
        <v>280</v>
      </c>
      <c r="C8" s="55">
        <v>1</v>
      </c>
      <c r="D8" s="55"/>
      <c r="E8" s="100"/>
      <c r="F8" s="100"/>
      <c r="G8" s="100"/>
      <c r="H8" s="100"/>
      <c r="I8" s="55">
        <v>2</v>
      </c>
    </row>
    <row r="9" spans="1:9" ht="15" customHeight="1" x14ac:dyDescent="0.3">
      <c r="A9" s="60" t="s">
        <v>772</v>
      </c>
      <c r="B9" s="7" t="s">
        <v>274</v>
      </c>
      <c r="C9" s="11"/>
      <c r="D9" s="11"/>
      <c r="E9" s="11">
        <v>1</v>
      </c>
      <c r="F9" s="11"/>
      <c r="G9" s="11"/>
      <c r="H9" s="11">
        <v>2</v>
      </c>
      <c r="I9" s="11"/>
    </row>
    <row r="10" spans="1:9" ht="15" customHeight="1" x14ac:dyDescent="0.3">
      <c r="A10" s="60" t="s">
        <v>773</v>
      </c>
      <c r="B10" s="7" t="s">
        <v>275</v>
      </c>
      <c r="C10" s="11"/>
      <c r="D10" s="11"/>
      <c r="E10" s="11">
        <v>1</v>
      </c>
      <c r="F10" s="11"/>
      <c r="G10" s="11"/>
      <c r="H10" s="11">
        <v>3</v>
      </c>
      <c r="I10" s="11"/>
    </row>
    <row r="11" spans="1:9" ht="15" customHeight="1" x14ac:dyDescent="0.3">
      <c r="A11" s="60" t="s">
        <v>771</v>
      </c>
      <c r="B11" s="7" t="s">
        <v>276</v>
      </c>
      <c r="C11" s="11"/>
      <c r="D11" s="11"/>
      <c r="E11" s="11">
        <v>1</v>
      </c>
      <c r="F11" s="11"/>
      <c r="G11" s="11"/>
      <c r="H11" s="11">
        <v>1</v>
      </c>
      <c r="I11" s="11"/>
    </row>
    <row r="12" spans="1:9" ht="15" customHeight="1" x14ac:dyDescent="0.3">
      <c r="A12" s="60" t="s">
        <v>775</v>
      </c>
      <c r="B12" s="7" t="s">
        <v>279</v>
      </c>
      <c r="C12" s="11"/>
      <c r="D12" s="11"/>
      <c r="E12" s="11"/>
      <c r="F12" s="11">
        <v>1</v>
      </c>
      <c r="G12" s="11"/>
      <c r="H12" s="11">
        <v>8</v>
      </c>
      <c r="I12" s="11"/>
    </row>
    <row r="13" spans="1:9" ht="15" customHeight="1" x14ac:dyDescent="0.3">
      <c r="A13" s="60" t="s">
        <v>774</v>
      </c>
      <c r="B13" s="7" t="s">
        <v>169</v>
      </c>
      <c r="C13" s="11"/>
      <c r="D13" s="11"/>
      <c r="E13" s="11"/>
      <c r="F13" s="11">
        <v>1</v>
      </c>
      <c r="G13" s="11"/>
      <c r="H13" s="11">
        <v>4</v>
      </c>
      <c r="I13" s="11"/>
    </row>
    <row r="14" spans="1:9" ht="15" customHeight="1" x14ac:dyDescent="0.3">
      <c r="A14" s="60" t="s">
        <v>776</v>
      </c>
      <c r="B14" s="7" t="s">
        <v>168</v>
      </c>
      <c r="C14" s="11"/>
      <c r="D14" s="11"/>
      <c r="E14" s="11"/>
      <c r="F14" s="11"/>
      <c r="G14" s="11">
        <v>1</v>
      </c>
      <c r="H14" s="11">
        <v>5</v>
      </c>
      <c r="I14" s="11"/>
    </row>
    <row r="15" spans="1:9" ht="15" customHeight="1" x14ac:dyDescent="0.3">
      <c r="A15" s="60" t="s">
        <v>777</v>
      </c>
      <c r="B15" s="7" t="s">
        <v>277</v>
      </c>
      <c r="C15" s="11"/>
      <c r="D15" s="11"/>
      <c r="E15" s="11"/>
      <c r="F15" s="11"/>
      <c r="G15" s="11">
        <v>1</v>
      </c>
      <c r="H15" s="11">
        <v>7</v>
      </c>
      <c r="I15" s="11"/>
    </row>
    <row r="16" spans="1:9" ht="15" customHeight="1" thickBot="1" x14ac:dyDescent="0.35">
      <c r="A16" s="56" t="s">
        <v>778</v>
      </c>
      <c r="B16" s="57" t="s">
        <v>278</v>
      </c>
      <c r="C16" s="59"/>
      <c r="D16" s="59"/>
      <c r="E16" s="59"/>
      <c r="F16" s="59"/>
      <c r="G16" s="59">
        <v>1</v>
      </c>
      <c r="H16" s="59">
        <v>6</v>
      </c>
      <c r="I16" s="59"/>
    </row>
    <row r="17" spans="1:9" ht="15" customHeight="1" thickBot="1" x14ac:dyDescent="0.35">
      <c r="A17" s="258" t="s">
        <v>10</v>
      </c>
      <c r="B17" s="259"/>
      <c r="C17" s="84">
        <f>SUM(C8:C16)</f>
        <v>1</v>
      </c>
      <c r="D17" s="84">
        <f>SUM(D8:D16)</f>
        <v>0</v>
      </c>
      <c r="E17" s="84">
        <f>SUM(E8:E16)</f>
        <v>3</v>
      </c>
      <c r="F17" s="84">
        <f>SUM(F8:F16)</f>
        <v>2</v>
      </c>
      <c r="G17" s="84">
        <f>SUM(G8:G16)</f>
        <v>3</v>
      </c>
      <c r="H17" s="127"/>
      <c r="I17" s="84">
        <f t="shared" ref="I17" si="1">SUM(I8:I16)</f>
        <v>2</v>
      </c>
    </row>
    <row r="18" spans="1:9" ht="15" customHeight="1" x14ac:dyDescent="0.3">
      <c r="A18" s="270" t="s">
        <v>9</v>
      </c>
      <c r="B18" s="271"/>
      <c r="C18" s="271"/>
      <c r="D18" s="271"/>
      <c r="E18" s="271"/>
      <c r="F18" s="271"/>
      <c r="G18" s="271"/>
      <c r="H18" s="271"/>
      <c r="I18" s="271"/>
    </row>
    <row r="19" spans="1:9" ht="15" customHeight="1" thickBot="1" x14ac:dyDescent="0.35">
      <c r="A19" s="63" t="s">
        <v>19</v>
      </c>
      <c r="B19" s="58" t="s">
        <v>18</v>
      </c>
      <c r="C19" s="64" t="s">
        <v>123</v>
      </c>
      <c r="D19" s="58" t="s">
        <v>127</v>
      </c>
      <c r="E19" s="58" t="s">
        <v>124</v>
      </c>
      <c r="F19" s="58" t="s">
        <v>125</v>
      </c>
      <c r="G19" s="58" t="s">
        <v>126</v>
      </c>
      <c r="H19" s="58" t="s">
        <v>158</v>
      </c>
      <c r="I19" s="58" t="s">
        <v>163</v>
      </c>
    </row>
    <row r="20" spans="1:9" ht="15" customHeight="1" x14ac:dyDescent="0.3">
      <c r="A20" s="85" t="s">
        <v>268</v>
      </c>
      <c r="B20" s="61" t="s">
        <v>26</v>
      </c>
      <c r="C20" s="55">
        <v>1</v>
      </c>
      <c r="D20" s="55" t="s">
        <v>20</v>
      </c>
      <c r="E20" s="100"/>
      <c r="F20" s="100"/>
      <c r="G20" s="100"/>
      <c r="H20" s="100"/>
      <c r="I20" s="55">
        <v>2</v>
      </c>
    </row>
    <row r="21" spans="1:9" ht="15" customHeight="1" thickBot="1" x14ac:dyDescent="0.35">
      <c r="A21" s="56" t="s">
        <v>704</v>
      </c>
      <c r="B21" s="57" t="s">
        <v>27</v>
      </c>
      <c r="C21" s="59"/>
      <c r="D21" s="59" t="s">
        <v>20</v>
      </c>
      <c r="E21" s="59">
        <v>2</v>
      </c>
      <c r="F21" s="59"/>
      <c r="G21" s="59"/>
      <c r="H21" s="59">
        <v>1</v>
      </c>
      <c r="I21" s="59"/>
    </row>
    <row r="22" spans="1:9" ht="15" customHeight="1" thickBot="1" x14ac:dyDescent="0.35">
      <c r="A22" s="258" t="s">
        <v>10</v>
      </c>
      <c r="B22" s="259"/>
      <c r="C22" s="84">
        <f t="shared" ref="C22:I22" si="2">SUM(C20:C21)</f>
        <v>1</v>
      </c>
      <c r="D22" s="84">
        <f t="shared" si="2"/>
        <v>0</v>
      </c>
      <c r="E22" s="84">
        <f t="shared" si="2"/>
        <v>2</v>
      </c>
      <c r="F22" s="84">
        <f t="shared" si="2"/>
        <v>0</v>
      </c>
      <c r="G22" s="84">
        <f t="shared" si="2"/>
        <v>0</v>
      </c>
      <c r="H22" s="98"/>
      <c r="I22" s="84">
        <f t="shared" si="2"/>
        <v>2</v>
      </c>
    </row>
    <row r="23" spans="1:9" ht="15" customHeight="1" x14ac:dyDescent="0.3">
      <c r="A23" s="270" t="s">
        <v>103</v>
      </c>
      <c r="B23" s="271"/>
      <c r="C23" s="271"/>
      <c r="D23" s="271"/>
      <c r="E23" s="271"/>
      <c r="F23" s="271"/>
      <c r="G23" s="271"/>
      <c r="H23" s="271"/>
      <c r="I23" s="271"/>
    </row>
    <row r="24" spans="1:9" ht="15" customHeight="1" thickBot="1" x14ac:dyDescent="0.35">
      <c r="A24" s="63" t="s">
        <v>19</v>
      </c>
      <c r="B24" s="58" t="s">
        <v>18</v>
      </c>
      <c r="C24" s="64" t="s">
        <v>123</v>
      </c>
      <c r="D24" s="58" t="s">
        <v>127</v>
      </c>
      <c r="E24" s="58" t="s">
        <v>124</v>
      </c>
      <c r="F24" s="58" t="s">
        <v>125</v>
      </c>
      <c r="G24" s="58" t="s">
        <v>126</v>
      </c>
      <c r="H24" s="58" t="s">
        <v>158</v>
      </c>
      <c r="I24" s="58" t="s">
        <v>163</v>
      </c>
    </row>
    <row r="25" spans="1:9" ht="15" customHeight="1" x14ac:dyDescent="0.3">
      <c r="A25" s="85" t="s">
        <v>273</v>
      </c>
      <c r="B25" s="61" t="s">
        <v>264</v>
      </c>
      <c r="C25" s="55">
        <v>1</v>
      </c>
      <c r="D25" s="55"/>
      <c r="E25" s="100"/>
      <c r="F25" s="100"/>
      <c r="G25" s="100"/>
      <c r="H25" s="100"/>
      <c r="I25" s="55">
        <v>2</v>
      </c>
    </row>
    <row r="26" spans="1:9" ht="15" customHeight="1" x14ac:dyDescent="0.3">
      <c r="A26" s="60" t="s">
        <v>779</v>
      </c>
      <c r="B26" s="7" t="s">
        <v>653</v>
      </c>
      <c r="C26" s="11"/>
      <c r="D26" s="11"/>
      <c r="E26" s="11">
        <v>1</v>
      </c>
      <c r="F26" s="11"/>
      <c r="G26" s="11"/>
      <c r="H26" s="11">
        <v>1</v>
      </c>
      <c r="I26" s="11"/>
    </row>
    <row r="27" spans="1:9" ht="15" customHeight="1" x14ac:dyDescent="0.3">
      <c r="A27" s="60" t="s">
        <v>780</v>
      </c>
      <c r="B27" s="7" t="s">
        <v>265</v>
      </c>
      <c r="C27" s="11"/>
      <c r="D27" s="11"/>
      <c r="E27" s="11">
        <v>1</v>
      </c>
      <c r="F27" s="11"/>
      <c r="G27" s="11"/>
      <c r="H27" s="11">
        <v>2</v>
      </c>
      <c r="I27" s="11"/>
    </row>
    <row r="28" spans="1:9" ht="15" customHeight="1" x14ac:dyDescent="0.3">
      <c r="A28" s="97" t="s">
        <v>781</v>
      </c>
      <c r="B28" s="14" t="s">
        <v>100</v>
      </c>
      <c r="C28" s="15"/>
      <c r="D28" s="15"/>
      <c r="E28" s="15">
        <v>2</v>
      </c>
      <c r="F28" s="15"/>
      <c r="G28" s="15"/>
      <c r="H28" s="15">
        <v>3</v>
      </c>
      <c r="I28" s="15"/>
    </row>
    <row r="29" spans="1:9" ht="15" customHeight="1" x14ac:dyDescent="0.3">
      <c r="A29" s="151" t="s">
        <v>782</v>
      </c>
      <c r="B29" s="152" t="s">
        <v>101</v>
      </c>
      <c r="C29" s="153"/>
      <c r="D29" s="153"/>
      <c r="E29" s="153">
        <v>1</v>
      </c>
      <c r="F29" s="153"/>
      <c r="G29" s="153"/>
      <c r="H29" s="153">
        <v>4</v>
      </c>
      <c r="I29" s="153"/>
    </row>
    <row r="30" spans="1:9" ht="15" customHeight="1" thickBot="1" x14ac:dyDescent="0.35">
      <c r="A30" s="60" t="s">
        <v>783</v>
      </c>
      <c r="B30" s="7" t="s">
        <v>102</v>
      </c>
      <c r="C30" s="11"/>
      <c r="D30" s="11"/>
      <c r="E30" s="11">
        <v>1</v>
      </c>
      <c r="F30" s="11"/>
      <c r="G30" s="11"/>
      <c r="H30" s="11">
        <v>5</v>
      </c>
      <c r="I30" s="11"/>
    </row>
    <row r="31" spans="1:9" ht="15" customHeight="1" thickBot="1" x14ac:dyDescent="0.35">
      <c r="A31" s="258" t="s">
        <v>10</v>
      </c>
      <c r="B31" s="259"/>
      <c r="C31" s="84">
        <f>SUM(C25:C30)</f>
        <v>1</v>
      </c>
      <c r="D31" s="84">
        <f>SUM(D25:D30)</f>
        <v>0</v>
      </c>
      <c r="E31" s="84">
        <f>SUM(E25:E30)</f>
        <v>6</v>
      </c>
      <c r="F31" s="84">
        <f>SUM(F25:F30)</f>
        <v>0</v>
      </c>
      <c r="G31" s="84">
        <f>SUM(G25:G30)</f>
        <v>0</v>
      </c>
      <c r="H31" s="98"/>
      <c r="I31" s="84">
        <f>SUM(I25:I30)</f>
        <v>2</v>
      </c>
    </row>
    <row r="32" spans="1:9" ht="15" customHeight="1" x14ac:dyDescent="0.3">
      <c r="A32" s="270" t="s">
        <v>114</v>
      </c>
      <c r="B32" s="271"/>
      <c r="C32" s="271"/>
      <c r="D32" s="271"/>
      <c r="E32" s="271"/>
      <c r="F32" s="271"/>
      <c r="G32" s="271"/>
      <c r="H32" s="271"/>
      <c r="I32" s="271"/>
    </row>
    <row r="33" spans="1:10" ht="15" customHeight="1" thickBot="1" x14ac:dyDescent="0.35">
      <c r="A33" s="63" t="s">
        <v>19</v>
      </c>
      <c r="B33" s="58" t="s">
        <v>18</v>
      </c>
      <c r="C33" s="64" t="s">
        <v>123</v>
      </c>
      <c r="D33" s="58" t="s">
        <v>127</v>
      </c>
      <c r="E33" s="58" t="s">
        <v>124</v>
      </c>
      <c r="F33" s="58" t="s">
        <v>125</v>
      </c>
      <c r="G33" s="58" t="s">
        <v>126</v>
      </c>
      <c r="H33" s="58" t="s">
        <v>158</v>
      </c>
      <c r="I33" s="58" t="s">
        <v>163</v>
      </c>
    </row>
    <row r="34" spans="1:10" ht="15" customHeight="1" x14ac:dyDescent="0.3">
      <c r="A34" s="85" t="s">
        <v>272</v>
      </c>
      <c r="B34" s="61" t="s">
        <v>112</v>
      </c>
      <c r="C34" s="55">
        <v>1</v>
      </c>
      <c r="D34" s="128"/>
      <c r="E34" s="129"/>
      <c r="F34" s="129"/>
      <c r="G34" s="129"/>
      <c r="H34" s="129"/>
      <c r="I34" s="55">
        <v>2</v>
      </c>
    </row>
    <row r="35" spans="1:10" ht="15" customHeight="1" thickBot="1" x14ac:dyDescent="0.35">
      <c r="A35" s="56" t="s">
        <v>784</v>
      </c>
      <c r="B35" s="57" t="s">
        <v>113</v>
      </c>
      <c r="C35" s="59"/>
      <c r="D35" s="59"/>
      <c r="E35" s="59">
        <v>1</v>
      </c>
      <c r="F35" s="59"/>
      <c r="G35" s="59"/>
      <c r="H35" s="59">
        <v>1</v>
      </c>
      <c r="I35" s="59"/>
    </row>
    <row r="36" spans="1:10" ht="15" customHeight="1" thickBot="1" x14ac:dyDescent="0.35">
      <c r="A36" s="258" t="s">
        <v>10</v>
      </c>
      <c r="B36" s="259"/>
      <c r="C36" s="84">
        <f>SUM(C32:C35)</f>
        <v>1</v>
      </c>
      <c r="D36" s="84">
        <f>SUM(D32:D35)</f>
        <v>0</v>
      </c>
      <c r="E36" s="84">
        <f>SUM(E32:E35)</f>
        <v>1</v>
      </c>
      <c r="F36" s="84">
        <f>SUM(F32:F35)</f>
        <v>0</v>
      </c>
      <c r="G36" s="84">
        <f>SUM(G32:G35)</f>
        <v>0</v>
      </c>
      <c r="H36" s="108"/>
      <c r="I36" s="84">
        <f t="shared" ref="I36" si="3">SUM(I32:I35)</f>
        <v>2</v>
      </c>
    </row>
    <row r="37" spans="1:10" ht="15" customHeight="1" x14ac:dyDescent="0.3">
      <c r="A37" s="270" t="s">
        <v>5</v>
      </c>
      <c r="B37" s="271"/>
      <c r="C37" s="271"/>
      <c r="D37" s="271"/>
      <c r="E37" s="271"/>
      <c r="F37" s="271"/>
      <c r="G37" s="271"/>
      <c r="H37" s="271"/>
      <c r="I37" s="271"/>
    </row>
    <row r="38" spans="1:10" ht="15" customHeight="1" thickBot="1" x14ac:dyDescent="0.35">
      <c r="A38" s="63" t="s">
        <v>19</v>
      </c>
      <c r="B38" s="58" t="s">
        <v>18</v>
      </c>
      <c r="C38" s="64" t="s">
        <v>123</v>
      </c>
      <c r="D38" s="58" t="s">
        <v>127</v>
      </c>
      <c r="E38" s="58" t="s">
        <v>124</v>
      </c>
      <c r="F38" s="58" t="s">
        <v>125</v>
      </c>
      <c r="G38" s="58" t="s">
        <v>126</v>
      </c>
      <c r="H38" s="58" t="s">
        <v>158</v>
      </c>
      <c r="I38" s="58" t="s">
        <v>163</v>
      </c>
    </row>
    <row r="39" spans="1:10" ht="15" customHeight="1" x14ac:dyDescent="0.3">
      <c r="A39" s="85" t="s">
        <v>269</v>
      </c>
      <c r="B39" s="61" t="s">
        <v>270</v>
      </c>
      <c r="C39" s="55">
        <v>1</v>
      </c>
      <c r="D39" s="55"/>
      <c r="E39" s="100"/>
      <c r="F39" s="100"/>
      <c r="G39" s="100"/>
      <c r="H39" s="100"/>
      <c r="I39" s="54">
        <v>2</v>
      </c>
    </row>
    <row r="40" spans="1:10" ht="15" customHeight="1" thickBot="1" x14ac:dyDescent="0.35">
      <c r="A40" s="56" t="s">
        <v>271</v>
      </c>
      <c r="B40" s="57" t="s">
        <v>121</v>
      </c>
      <c r="C40" s="59"/>
      <c r="D40" s="59"/>
      <c r="E40" s="59">
        <v>2</v>
      </c>
      <c r="F40" s="59"/>
      <c r="G40" s="59"/>
      <c r="H40" s="59">
        <v>1</v>
      </c>
      <c r="I40" s="59"/>
    </row>
    <row r="41" spans="1:10" ht="15" customHeight="1" x14ac:dyDescent="0.3">
      <c r="A41" s="264" t="s">
        <v>10</v>
      </c>
      <c r="B41" s="265"/>
      <c r="C41" s="88">
        <f>SUM(C39:C40)</f>
        <v>1</v>
      </c>
      <c r="D41" s="88">
        <f>SUM(D39:D40)</f>
        <v>0</v>
      </c>
      <c r="E41" s="88">
        <f>SUM(E39:E40)</f>
        <v>2</v>
      </c>
      <c r="F41" s="88">
        <f>SUM(F39:F40)</f>
        <v>0</v>
      </c>
      <c r="G41" s="88">
        <f>SUM(G39:G40)</f>
        <v>0</v>
      </c>
      <c r="H41" s="122"/>
      <c r="I41" s="88">
        <f t="shared" ref="I41" si="4">SUM(I39:I40)</f>
        <v>2</v>
      </c>
    </row>
    <row r="42" spans="1:10" ht="15" customHeight="1" thickBot="1" x14ac:dyDescent="0.35">
      <c r="A42" s="266" t="s">
        <v>130</v>
      </c>
      <c r="B42" s="267"/>
      <c r="C42" s="89">
        <f>SUM(C17+C22+C5+C31+C41+C36)</f>
        <v>6</v>
      </c>
      <c r="D42" s="89">
        <f>SUM(D17+D22+D5+D31+D41+D36)</f>
        <v>0</v>
      </c>
      <c r="E42" s="89">
        <f>SUM(E17+E22+E5+E31+E41+E36)</f>
        <v>15</v>
      </c>
      <c r="F42" s="89">
        <f>SUM(F17+F22+F5+F31+F41+F36)</f>
        <v>2</v>
      </c>
      <c r="G42" s="89">
        <f>SUM(G17+G22+G5+G31+G41+G36)</f>
        <v>3</v>
      </c>
      <c r="H42" s="130"/>
      <c r="I42" s="89">
        <f>SUM(I17+I22+I5+I31+I41+I36)</f>
        <v>12</v>
      </c>
      <c r="J42" s="5">
        <v>23</v>
      </c>
    </row>
    <row r="43" spans="1:10" ht="15" customHeight="1" x14ac:dyDescent="0.3">
      <c r="H43" s="131"/>
    </row>
  </sheetData>
  <mergeCells count="13">
    <mergeCell ref="A1:I1"/>
    <mergeCell ref="A22:B22"/>
    <mergeCell ref="A42:B42"/>
    <mergeCell ref="A37:I37"/>
    <mergeCell ref="A41:B41"/>
    <mergeCell ref="A36:B36"/>
    <mergeCell ref="A31:B31"/>
    <mergeCell ref="A6:I6"/>
    <mergeCell ref="A18:I18"/>
    <mergeCell ref="A17:B17"/>
    <mergeCell ref="A5:B5"/>
    <mergeCell ref="A32:I32"/>
    <mergeCell ref="A23:I23"/>
  </mergeCells>
  <pageMargins left="0.39370078740157483" right="0.39370078740157483" top="0.39370078740157483" bottom="0.39370078740157483" header="0" footer="0"/>
  <pageSetup paperSize="9" scale="59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9"/>
    <pageSetUpPr fitToPage="1"/>
  </sheetPr>
  <dimension ref="A1:J23"/>
  <sheetViews>
    <sheetView workbookViewId="0">
      <selection activeCell="J23" sqref="J23"/>
    </sheetView>
  </sheetViews>
  <sheetFormatPr baseColWidth="10" defaultColWidth="11.5546875" defaultRowHeight="15" customHeight="1" x14ac:dyDescent="0.3"/>
  <cols>
    <col min="1" max="1" width="50.6640625" style="5" bestFit="1" customWidth="1"/>
    <col min="2" max="2" width="38.5546875" style="5" customWidth="1"/>
    <col min="3" max="9" width="10.6640625" style="3" customWidth="1"/>
    <col min="10" max="16384" width="11.5546875" style="5"/>
  </cols>
  <sheetData>
    <row r="1" spans="1:9" ht="15" customHeight="1" x14ac:dyDescent="0.3">
      <c r="A1" s="281" t="s">
        <v>0</v>
      </c>
      <c r="B1" s="281"/>
      <c r="C1" s="281"/>
      <c r="D1" s="281"/>
      <c r="E1" s="281"/>
      <c r="F1" s="281"/>
      <c r="G1" s="281"/>
      <c r="H1" s="281"/>
      <c r="I1" s="281"/>
    </row>
    <row r="2" spans="1:9" ht="15" customHeight="1" x14ac:dyDescent="0.3">
      <c r="A2" s="17" t="s">
        <v>19</v>
      </c>
      <c r="B2" s="17" t="s">
        <v>18</v>
      </c>
      <c r="C2" s="25" t="s">
        <v>123</v>
      </c>
      <c r="D2" s="17" t="s">
        <v>127</v>
      </c>
      <c r="E2" s="17" t="s">
        <v>124</v>
      </c>
      <c r="F2" s="17" t="s">
        <v>125</v>
      </c>
      <c r="G2" s="17" t="s">
        <v>126</v>
      </c>
      <c r="H2" s="17" t="s">
        <v>158</v>
      </c>
      <c r="I2" s="17" t="s">
        <v>163</v>
      </c>
    </row>
    <row r="3" spans="1:9" ht="15" customHeight="1" x14ac:dyDescent="0.3">
      <c r="A3" s="24" t="s">
        <v>281</v>
      </c>
      <c r="B3" s="28" t="s">
        <v>110</v>
      </c>
      <c r="C3" s="11">
        <v>1</v>
      </c>
      <c r="D3" s="11"/>
      <c r="E3" s="132"/>
      <c r="F3" s="132"/>
      <c r="G3" s="132"/>
      <c r="H3" s="132"/>
      <c r="I3" s="11">
        <v>2</v>
      </c>
    </row>
    <row r="4" spans="1:9" ht="15" customHeight="1" x14ac:dyDescent="0.3">
      <c r="A4" s="10" t="s">
        <v>785</v>
      </c>
      <c r="B4" s="7" t="s">
        <v>284</v>
      </c>
      <c r="C4" s="11"/>
      <c r="D4" s="11"/>
      <c r="E4" s="11">
        <v>2</v>
      </c>
      <c r="F4" s="11"/>
      <c r="G4" s="11"/>
      <c r="H4" s="11">
        <v>2</v>
      </c>
      <c r="I4" s="11"/>
    </row>
    <row r="5" spans="1:9" ht="15" customHeight="1" x14ac:dyDescent="0.3">
      <c r="A5" s="10" t="s">
        <v>786</v>
      </c>
      <c r="B5" s="7" t="s">
        <v>159</v>
      </c>
      <c r="C5" s="11"/>
      <c r="D5" s="11"/>
      <c r="E5" s="11">
        <v>1</v>
      </c>
      <c r="F5" s="11"/>
      <c r="G5" s="11"/>
      <c r="H5" s="11">
        <v>3</v>
      </c>
      <c r="I5" s="11"/>
    </row>
    <row r="6" spans="1:9" ht="15" customHeight="1" x14ac:dyDescent="0.3">
      <c r="A6" s="13" t="s">
        <v>534</v>
      </c>
      <c r="B6" s="14" t="s">
        <v>285</v>
      </c>
      <c r="C6" s="15"/>
      <c r="D6" s="15"/>
      <c r="E6" s="15"/>
      <c r="F6" s="15">
        <v>1</v>
      </c>
      <c r="G6" s="15"/>
      <c r="H6" s="15">
        <v>1</v>
      </c>
      <c r="I6" s="15"/>
    </row>
    <row r="7" spans="1:9" ht="15" customHeight="1" x14ac:dyDescent="0.3">
      <c r="A7" s="20" t="s">
        <v>632</v>
      </c>
      <c r="B7" s="8" t="s">
        <v>632</v>
      </c>
      <c r="C7" s="19"/>
      <c r="D7" s="19"/>
      <c r="E7" s="19"/>
      <c r="F7" s="19"/>
      <c r="G7" s="19">
        <v>1</v>
      </c>
      <c r="H7" s="19">
        <v>1</v>
      </c>
      <c r="I7" s="19"/>
    </row>
    <row r="8" spans="1:9" ht="15" customHeight="1" x14ac:dyDescent="0.3">
      <c r="A8" s="261" t="s">
        <v>10</v>
      </c>
      <c r="B8" s="261"/>
      <c r="C8" s="50">
        <f>SUM(C3:C6)</f>
        <v>1</v>
      </c>
      <c r="D8" s="193">
        <f t="shared" ref="D8:F8" si="0">SUM(D3:D6)</f>
        <v>0</v>
      </c>
      <c r="E8" s="193">
        <f t="shared" si="0"/>
        <v>3</v>
      </c>
      <c r="F8" s="193">
        <f t="shared" si="0"/>
        <v>1</v>
      </c>
      <c r="G8" s="193">
        <f>SUM(G4:G7)</f>
        <v>1</v>
      </c>
      <c r="H8" s="133"/>
      <c r="I8" s="50">
        <f>SUM(I3:I5)</f>
        <v>2</v>
      </c>
    </row>
    <row r="9" spans="1:9" ht="13.8" x14ac:dyDescent="0.3">
      <c r="A9" s="24" t="s">
        <v>282</v>
      </c>
      <c r="B9" s="28" t="s">
        <v>109</v>
      </c>
      <c r="C9" s="11">
        <v>1</v>
      </c>
      <c r="D9" s="11"/>
      <c r="E9" s="132"/>
      <c r="F9" s="132"/>
      <c r="G9" s="132"/>
      <c r="H9" s="132"/>
      <c r="I9" s="11">
        <v>2</v>
      </c>
    </row>
    <row r="10" spans="1:9" ht="15" customHeight="1" x14ac:dyDescent="0.3">
      <c r="A10" s="13" t="s">
        <v>534</v>
      </c>
      <c r="B10" s="14" t="s">
        <v>286</v>
      </c>
      <c r="C10" s="15"/>
      <c r="D10" s="15"/>
      <c r="E10" s="15">
        <v>1</v>
      </c>
      <c r="F10" s="15"/>
      <c r="G10" s="15"/>
      <c r="H10" s="15">
        <v>1</v>
      </c>
      <c r="I10" s="15"/>
    </row>
    <row r="11" spans="1:9" ht="15" customHeight="1" x14ac:dyDescent="0.3">
      <c r="A11" s="20" t="s">
        <v>787</v>
      </c>
      <c r="B11" s="8" t="s">
        <v>612</v>
      </c>
      <c r="C11" s="19"/>
      <c r="D11" s="19"/>
      <c r="E11" s="19"/>
      <c r="F11" s="19">
        <v>1</v>
      </c>
      <c r="G11" s="19"/>
      <c r="H11" s="19"/>
      <c r="I11" s="19"/>
    </row>
    <row r="12" spans="1:9" ht="15" customHeight="1" x14ac:dyDescent="0.3">
      <c r="A12" s="261" t="s">
        <v>10</v>
      </c>
      <c r="B12" s="261"/>
      <c r="C12" s="50">
        <f>SUM(C9:C10)</f>
        <v>1</v>
      </c>
      <c r="D12" s="50">
        <f t="shared" ref="D12:I12" si="1">SUM(D9:D10)</f>
        <v>0</v>
      </c>
      <c r="E12" s="50">
        <f t="shared" si="1"/>
        <v>1</v>
      </c>
      <c r="F12" s="50">
        <f>SUM(F10:F11)</f>
        <v>1</v>
      </c>
      <c r="G12" s="50">
        <f t="shared" si="1"/>
        <v>0</v>
      </c>
      <c r="H12" s="133"/>
      <c r="I12" s="50">
        <f t="shared" si="1"/>
        <v>2</v>
      </c>
    </row>
    <row r="13" spans="1:9" ht="13.8" x14ac:dyDescent="0.3">
      <c r="A13" s="24" t="s">
        <v>283</v>
      </c>
      <c r="B13" s="28" t="s">
        <v>111</v>
      </c>
      <c r="C13" s="11">
        <v>1</v>
      </c>
      <c r="D13" s="11"/>
      <c r="E13" s="132"/>
      <c r="F13" s="132"/>
      <c r="G13" s="132"/>
      <c r="H13" s="132"/>
      <c r="I13" s="11">
        <v>2</v>
      </c>
    </row>
    <row r="14" spans="1:9" ht="15" customHeight="1" x14ac:dyDescent="0.3">
      <c r="A14" s="10" t="s">
        <v>788</v>
      </c>
      <c r="B14" s="7" t="s">
        <v>287</v>
      </c>
      <c r="C14" s="11"/>
      <c r="D14" s="11"/>
      <c r="E14" s="11">
        <v>1</v>
      </c>
      <c r="F14" s="11"/>
      <c r="G14" s="11"/>
      <c r="H14" s="11">
        <v>1</v>
      </c>
      <c r="I14" s="11"/>
    </row>
    <row r="15" spans="1:9" ht="15" customHeight="1" x14ac:dyDescent="0.3">
      <c r="A15" s="10" t="s">
        <v>789</v>
      </c>
      <c r="B15" s="7" t="s">
        <v>288</v>
      </c>
      <c r="C15" s="11"/>
      <c r="D15" s="11"/>
      <c r="E15" s="11">
        <v>1</v>
      </c>
      <c r="F15" s="11"/>
      <c r="G15" s="11"/>
      <c r="H15" s="11">
        <v>2</v>
      </c>
      <c r="I15" s="11"/>
    </row>
    <row r="16" spans="1:9" ht="15" customHeight="1" x14ac:dyDescent="0.3">
      <c r="A16" s="10" t="s">
        <v>790</v>
      </c>
      <c r="B16" s="7" t="s">
        <v>289</v>
      </c>
      <c r="C16" s="11"/>
      <c r="D16" s="11"/>
      <c r="E16" s="11">
        <v>2</v>
      </c>
      <c r="F16" s="11"/>
      <c r="G16" s="11"/>
      <c r="H16" s="11">
        <v>3</v>
      </c>
      <c r="I16" s="11"/>
    </row>
    <row r="17" spans="1:10" ht="15" customHeight="1" x14ac:dyDescent="0.3">
      <c r="A17" s="10" t="s">
        <v>791</v>
      </c>
      <c r="B17" s="7" t="s">
        <v>160</v>
      </c>
      <c r="C17" s="11"/>
      <c r="D17" s="11"/>
      <c r="E17" s="11"/>
      <c r="F17" s="11">
        <v>2</v>
      </c>
      <c r="G17" s="11"/>
      <c r="H17" s="11">
        <v>4</v>
      </c>
      <c r="I17" s="11"/>
    </row>
    <row r="18" spans="1:10" ht="15" customHeight="1" x14ac:dyDescent="0.3">
      <c r="A18" s="261" t="s">
        <v>10</v>
      </c>
      <c r="B18" s="261"/>
      <c r="C18" s="50">
        <f>SUM(C13:C17)</f>
        <v>1</v>
      </c>
      <c r="D18" s="50">
        <f t="shared" ref="D18:I18" si="2">SUM(D13:D17)</f>
        <v>0</v>
      </c>
      <c r="E18" s="50">
        <f t="shared" si="2"/>
        <v>4</v>
      </c>
      <c r="F18" s="50">
        <f t="shared" si="2"/>
        <v>2</v>
      </c>
      <c r="G18" s="50">
        <f t="shared" si="2"/>
        <v>0</v>
      </c>
      <c r="H18" s="133"/>
      <c r="I18" s="50">
        <f t="shared" si="2"/>
        <v>2</v>
      </c>
    </row>
    <row r="19" spans="1:10" ht="15" customHeight="1" x14ac:dyDescent="0.3">
      <c r="A19" s="24" t="s">
        <v>336</v>
      </c>
      <c r="B19" s="28" t="s">
        <v>335</v>
      </c>
      <c r="C19" s="11">
        <v>1</v>
      </c>
      <c r="D19" s="11"/>
      <c r="E19" s="132"/>
      <c r="F19" s="132"/>
      <c r="G19" s="132"/>
      <c r="H19" s="132"/>
      <c r="I19" s="11">
        <v>2</v>
      </c>
    </row>
    <row r="20" spans="1:10" ht="15" customHeight="1" x14ac:dyDescent="0.3">
      <c r="A20" s="10" t="s">
        <v>535</v>
      </c>
      <c r="B20" s="7" t="s">
        <v>333</v>
      </c>
      <c r="C20" s="11"/>
      <c r="D20" s="11"/>
      <c r="E20" s="11"/>
      <c r="F20" s="11">
        <v>2</v>
      </c>
      <c r="G20" s="11"/>
      <c r="H20" s="11">
        <v>1</v>
      </c>
      <c r="I20" s="11"/>
    </row>
    <row r="21" spans="1:10" ht="15" customHeight="1" x14ac:dyDescent="0.3">
      <c r="A21" s="10" t="s">
        <v>534</v>
      </c>
      <c r="B21" s="7" t="s">
        <v>332</v>
      </c>
      <c r="C21" s="11"/>
      <c r="D21" s="11"/>
      <c r="E21" s="11">
        <v>1</v>
      </c>
      <c r="F21" s="11"/>
      <c r="G21" s="11"/>
      <c r="H21" s="11">
        <v>2</v>
      </c>
      <c r="I21" s="11"/>
    </row>
    <row r="22" spans="1:10" ht="15" customHeight="1" x14ac:dyDescent="0.3">
      <c r="A22" s="261" t="s">
        <v>10</v>
      </c>
      <c r="B22" s="261"/>
      <c r="C22" s="50">
        <f>SUM(C19:C20)</f>
        <v>1</v>
      </c>
      <c r="D22" s="193">
        <f t="shared" ref="D22:G22" si="3">SUM(D19:D20)</f>
        <v>0</v>
      </c>
      <c r="E22" s="193">
        <f>SUM(E19:E21)</f>
        <v>1</v>
      </c>
      <c r="F22" s="193">
        <f t="shared" si="3"/>
        <v>2</v>
      </c>
      <c r="G22" s="193">
        <f t="shared" si="3"/>
        <v>0</v>
      </c>
      <c r="H22" s="133"/>
      <c r="I22" s="50">
        <f t="shared" ref="I22" si="4">SUM(I19:I21)</f>
        <v>2</v>
      </c>
    </row>
    <row r="23" spans="1:10" ht="15" customHeight="1" x14ac:dyDescent="0.3">
      <c r="A23" s="261" t="s">
        <v>130</v>
      </c>
      <c r="B23" s="261"/>
      <c r="C23" s="50">
        <f>SUM(C22,C18,C12,C8)</f>
        <v>4</v>
      </c>
      <c r="D23" s="50">
        <f t="shared" ref="D23:I23" si="5">SUM(D22,D18,D12,D8)</f>
        <v>0</v>
      </c>
      <c r="E23" s="50">
        <f t="shared" si="5"/>
        <v>9</v>
      </c>
      <c r="F23" s="50">
        <f t="shared" si="5"/>
        <v>6</v>
      </c>
      <c r="G23" s="50">
        <f t="shared" si="5"/>
        <v>1</v>
      </c>
      <c r="H23" s="133"/>
      <c r="I23" s="50">
        <f t="shared" si="5"/>
        <v>8</v>
      </c>
      <c r="J23" s="5">
        <v>16</v>
      </c>
    </row>
  </sheetData>
  <mergeCells count="6">
    <mergeCell ref="A1:I1"/>
    <mergeCell ref="A23:B23"/>
    <mergeCell ref="A8:B8"/>
    <mergeCell ref="A12:B12"/>
    <mergeCell ref="A18:B18"/>
    <mergeCell ref="A22:B22"/>
  </mergeCells>
  <pageMargins left="0.7" right="0.7" top="0.75" bottom="0.75" header="0.3" footer="0.3"/>
  <pageSetup paperSize="9" scale="58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9"/>
    <pageSetUpPr fitToPage="1"/>
  </sheetPr>
  <dimension ref="A1:J104"/>
  <sheetViews>
    <sheetView topLeftCell="A67" zoomScaleNormal="100" workbookViewId="0">
      <selection activeCell="J100" sqref="J100"/>
    </sheetView>
  </sheetViews>
  <sheetFormatPr baseColWidth="10" defaultColWidth="11.5546875" defaultRowHeight="15" customHeight="1" x14ac:dyDescent="0.3"/>
  <cols>
    <col min="1" max="1" width="34.33203125" style="5" bestFit="1" customWidth="1"/>
    <col min="2" max="2" width="60.6640625" style="5" bestFit="1" customWidth="1"/>
    <col min="3" max="4" width="7.33203125" style="3" bestFit="1" customWidth="1"/>
    <col min="5" max="7" width="5.88671875" style="3" bestFit="1" customWidth="1"/>
    <col min="8" max="8" width="8.5546875" style="3" bestFit="1" customWidth="1"/>
    <col min="9" max="9" width="8" style="3" bestFit="1" customWidth="1"/>
    <col min="10" max="16384" width="11.5546875" style="5"/>
  </cols>
  <sheetData>
    <row r="1" spans="1:9" ht="15" customHeight="1" x14ac:dyDescent="0.3">
      <c r="A1" s="270" t="s">
        <v>129</v>
      </c>
      <c r="B1" s="271"/>
      <c r="C1" s="271"/>
      <c r="D1" s="271"/>
      <c r="E1" s="271"/>
      <c r="F1" s="271"/>
      <c r="G1" s="271"/>
      <c r="H1" s="271"/>
      <c r="I1" s="271"/>
    </row>
    <row r="2" spans="1:9" ht="15" customHeight="1" thickBot="1" x14ac:dyDescent="0.35">
      <c r="A2" s="63" t="s">
        <v>19</v>
      </c>
      <c r="B2" s="58" t="s">
        <v>18</v>
      </c>
      <c r="C2" s="64" t="s">
        <v>123</v>
      </c>
      <c r="D2" s="58" t="s">
        <v>127</v>
      </c>
      <c r="E2" s="58" t="s">
        <v>124</v>
      </c>
      <c r="F2" s="58" t="s">
        <v>125</v>
      </c>
      <c r="G2" s="58" t="s">
        <v>126</v>
      </c>
      <c r="H2" s="58" t="s">
        <v>158</v>
      </c>
      <c r="I2" s="58" t="s">
        <v>163</v>
      </c>
    </row>
    <row r="3" spans="1:9" ht="15" customHeight="1" x14ac:dyDescent="0.3">
      <c r="A3" s="85" t="s">
        <v>290</v>
      </c>
      <c r="B3" s="61" t="s">
        <v>291</v>
      </c>
      <c r="C3" s="55">
        <v>1</v>
      </c>
      <c r="D3" s="55"/>
      <c r="E3" s="105"/>
      <c r="F3" s="105"/>
      <c r="G3" s="105"/>
      <c r="H3" s="105"/>
      <c r="I3" s="55">
        <v>2</v>
      </c>
    </row>
    <row r="4" spans="1:9" ht="15" customHeight="1" thickBot="1" x14ac:dyDescent="0.35">
      <c r="A4" s="56" t="s">
        <v>792</v>
      </c>
      <c r="B4" s="57" t="s">
        <v>128</v>
      </c>
      <c r="C4" s="59"/>
      <c r="D4" s="59"/>
      <c r="E4" s="59">
        <v>1</v>
      </c>
      <c r="F4" s="59"/>
      <c r="G4" s="59"/>
      <c r="H4" s="59">
        <v>1</v>
      </c>
      <c r="I4" s="59"/>
    </row>
    <row r="5" spans="1:9" ht="15" customHeight="1" thickBot="1" x14ac:dyDescent="0.35">
      <c r="A5" s="273" t="s">
        <v>10</v>
      </c>
      <c r="B5" s="274"/>
      <c r="C5" s="99">
        <f>SUM(C1:C4)</f>
        <v>1</v>
      </c>
      <c r="D5" s="99">
        <f>SUM(D1:D4)</f>
        <v>0</v>
      </c>
      <c r="E5" s="99">
        <f>SUM(E4)</f>
        <v>1</v>
      </c>
      <c r="F5" s="99">
        <f>SUM(F4)</f>
        <v>0</v>
      </c>
      <c r="G5" s="99">
        <f>SUM(G4)</f>
        <v>0</v>
      </c>
      <c r="H5" s="108"/>
      <c r="I5" s="99">
        <f>SUM(I1:I4)</f>
        <v>2</v>
      </c>
    </row>
    <row r="6" spans="1:9" ht="15" customHeight="1" x14ac:dyDescent="0.3">
      <c r="A6" s="270" t="s">
        <v>4</v>
      </c>
      <c r="B6" s="271"/>
      <c r="C6" s="271"/>
      <c r="D6" s="271"/>
      <c r="E6" s="271"/>
      <c r="F6" s="271"/>
      <c r="G6" s="271"/>
      <c r="H6" s="271"/>
      <c r="I6" s="271"/>
    </row>
    <row r="7" spans="1:9" ht="15" customHeight="1" thickBot="1" x14ac:dyDescent="0.35">
      <c r="A7" s="63" t="s">
        <v>19</v>
      </c>
      <c r="B7" s="58" t="s">
        <v>18</v>
      </c>
      <c r="C7" s="64" t="s">
        <v>123</v>
      </c>
      <c r="D7" s="58" t="s">
        <v>127</v>
      </c>
      <c r="E7" s="58" t="s">
        <v>124</v>
      </c>
      <c r="F7" s="58" t="s">
        <v>125</v>
      </c>
      <c r="G7" s="58" t="s">
        <v>126</v>
      </c>
      <c r="H7" s="58" t="s">
        <v>158</v>
      </c>
      <c r="I7" s="58" t="s">
        <v>163</v>
      </c>
    </row>
    <row r="8" spans="1:9" ht="15" customHeight="1" x14ac:dyDescent="0.3">
      <c r="A8" s="134" t="s">
        <v>460</v>
      </c>
      <c r="B8" s="61" t="s">
        <v>292</v>
      </c>
      <c r="C8" s="55">
        <v>1</v>
      </c>
      <c r="D8" s="55"/>
      <c r="E8" s="105"/>
      <c r="F8" s="106"/>
      <c r="G8" s="106"/>
      <c r="H8" s="107"/>
      <c r="I8" s="55">
        <v>2</v>
      </c>
    </row>
    <row r="9" spans="1:9" ht="15" customHeight="1" thickBot="1" x14ac:dyDescent="0.35">
      <c r="A9" s="56" t="s">
        <v>793</v>
      </c>
      <c r="B9" s="57" t="s">
        <v>190</v>
      </c>
      <c r="C9" s="59"/>
      <c r="D9" s="59"/>
      <c r="E9" s="59">
        <v>1</v>
      </c>
      <c r="F9" s="59"/>
      <c r="G9" s="59"/>
      <c r="H9" s="59">
        <v>1</v>
      </c>
      <c r="I9" s="59"/>
    </row>
    <row r="10" spans="1:9" ht="15" customHeight="1" thickBot="1" x14ac:dyDescent="0.35">
      <c r="A10" s="273" t="s">
        <v>10</v>
      </c>
      <c r="B10" s="274"/>
      <c r="C10" s="99">
        <f>SUM(C6:C9)</f>
        <v>1</v>
      </c>
      <c r="D10" s="99">
        <f>SUM(D6:D9)</f>
        <v>0</v>
      </c>
      <c r="E10" s="99">
        <f>SUM(E9)</f>
        <v>1</v>
      </c>
      <c r="F10" s="99">
        <f>SUM(F9)</f>
        <v>0</v>
      </c>
      <c r="G10" s="99">
        <f>SUM(G9)</f>
        <v>0</v>
      </c>
      <c r="H10" s="108"/>
      <c r="I10" s="99">
        <f>SUM(I6:I9)</f>
        <v>2</v>
      </c>
    </row>
    <row r="11" spans="1:9" ht="15" customHeight="1" x14ac:dyDescent="0.3">
      <c r="A11" s="270" t="s">
        <v>52</v>
      </c>
      <c r="B11" s="271"/>
      <c r="C11" s="271"/>
      <c r="D11" s="271"/>
      <c r="E11" s="271"/>
      <c r="F11" s="271"/>
      <c r="G11" s="271"/>
      <c r="H11" s="271"/>
      <c r="I11" s="271"/>
    </row>
    <row r="12" spans="1:9" ht="15" customHeight="1" thickBot="1" x14ac:dyDescent="0.35">
      <c r="A12" s="63" t="s">
        <v>19</v>
      </c>
      <c r="B12" s="58" t="s">
        <v>18</v>
      </c>
      <c r="C12" s="58" t="s">
        <v>123</v>
      </c>
      <c r="D12" s="95" t="s">
        <v>127</v>
      </c>
      <c r="E12" s="58" t="s">
        <v>124</v>
      </c>
      <c r="F12" s="58" t="s">
        <v>125</v>
      </c>
      <c r="G12" s="58" t="s">
        <v>126</v>
      </c>
      <c r="H12" s="58" t="s">
        <v>158</v>
      </c>
      <c r="I12" s="58" t="s">
        <v>163</v>
      </c>
    </row>
    <row r="13" spans="1:9" ht="15" customHeight="1" x14ac:dyDescent="0.3">
      <c r="A13" s="87" t="s">
        <v>294</v>
      </c>
      <c r="B13" s="61" t="s">
        <v>51</v>
      </c>
      <c r="C13" s="55"/>
      <c r="D13" s="55">
        <v>1</v>
      </c>
      <c r="E13" s="105"/>
      <c r="F13" s="105"/>
      <c r="G13" s="105"/>
      <c r="H13" s="105"/>
      <c r="I13" s="55">
        <v>1</v>
      </c>
    </row>
    <row r="14" spans="1:9" ht="15" customHeight="1" thickBot="1" x14ac:dyDescent="0.35">
      <c r="A14" s="56" t="s">
        <v>794</v>
      </c>
      <c r="B14" s="57" t="s">
        <v>654</v>
      </c>
      <c r="C14" s="59"/>
      <c r="D14" s="59"/>
      <c r="E14" s="59">
        <v>1</v>
      </c>
      <c r="F14" s="59"/>
      <c r="G14" s="59"/>
      <c r="H14" s="59">
        <v>1</v>
      </c>
      <c r="I14" s="59"/>
    </row>
    <row r="15" spans="1:9" ht="15" customHeight="1" thickBot="1" x14ac:dyDescent="0.35">
      <c r="A15" s="273" t="s">
        <v>10</v>
      </c>
      <c r="B15" s="274"/>
      <c r="C15" s="99">
        <f>SUM(C11:C14)</f>
        <v>0</v>
      </c>
      <c r="D15" s="99">
        <f>SUM(D11:D14)</f>
        <v>1</v>
      </c>
      <c r="E15" s="99">
        <f>SUM(E14)</f>
        <v>1</v>
      </c>
      <c r="F15" s="99">
        <f>SUM(F14)</f>
        <v>0</v>
      </c>
      <c r="G15" s="99">
        <f>SUM(G14)</f>
        <v>0</v>
      </c>
      <c r="H15" s="108"/>
      <c r="I15" s="99">
        <f>SUM(I11:I14)</f>
        <v>1</v>
      </c>
    </row>
    <row r="16" spans="1:9" ht="15" customHeight="1" x14ac:dyDescent="0.3">
      <c r="A16" s="270" t="s">
        <v>638</v>
      </c>
      <c r="B16" s="271"/>
      <c r="C16" s="271"/>
      <c r="D16" s="271"/>
      <c r="E16" s="271"/>
      <c r="F16" s="271"/>
      <c r="G16" s="271"/>
      <c r="H16" s="271"/>
      <c r="I16" s="271"/>
    </row>
    <row r="17" spans="1:9" ht="15" customHeight="1" thickBot="1" x14ac:dyDescent="0.35">
      <c r="A17" s="63" t="s">
        <v>19</v>
      </c>
      <c r="B17" s="58" t="s">
        <v>18</v>
      </c>
      <c r="C17" s="58" t="s">
        <v>123</v>
      </c>
      <c r="D17" s="95" t="s">
        <v>127</v>
      </c>
      <c r="E17" s="58" t="s">
        <v>124</v>
      </c>
      <c r="F17" s="58" t="s">
        <v>125</v>
      </c>
      <c r="G17" s="58" t="s">
        <v>126</v>
      </c>
      <c r="H17" s="58" t="s">
        <v>158</v>
      </c>
      <c r="I17" s="58" t="s">
        <v>163</v>
      </c>
    </row>
    <row r="18" spans="1:9" ht="15" customHeight="1" thickBot="1" x14ac:dyDescent="0.35">
      <c r="A18" s="216" t="s">
        <v>548</v>
      </c>
      <c r="B18" s="61" t="s">
        <v>51</v>
      </c>
      <c r="C18" s="55"/>
      <c r="D18" s="55">
        <v>1</v>
      </c>
      <c r="E18" s="105"/>
      <c r="F18" s="105"/>
      <c r="G18" s="105"/>
      <c r="H18" s="105"/>
      <c r="I18" s="55">
        <v>1</v>
      </c>
    </row>
    <row r="19" spans="1:9" ht="15" customHeight="1" thickBot="1" x14ac:dyDescent="0.35">
      <c r="A19" s="56" t="s">
        <v>794</v>
      </c>
      <c r="B19" s="57" t="s">
        <v>293</v>
      </c>
      <c r="C19" s="59"/>
      <c r="D19" s="59"/>
      <c r="E19" s="59">
        <v>1</v>
      </c>
      <c r="F19" s="59"/>
      <c r="G19" s="59"/>
      <c r="H19" s="59">
        <v>1</v>
      </c>
      <c r="I19" s="59"/>
    </row>
    <row r="20" spans="1:9" ht="15" customHeight="1" thickBot="1" x14ac:dyDescent="0.35">
      <c r="A20" s="273" t="s">
        <v>10</v>
      </c>
      <c r="B20" s="274"/>
      <c r="C20" s="99">
        <f>SUM(C16:C19)</f>
        <v>0</v>
      </c>
      <c r="D20" s="99">
        <f>SUM(D16:D19)</f>
        <v>1</v>
      </c>
      <c r="E20" s="99">
        <f>SUM(E19)</f>
        <v>1</v>
      </c>
      <c r="F20" s="99">
        <f>SUM(F16:F19)</f>
        <v>0</v>
      </c>
      <c r="G20" s="99">
        <f>SUM(G16:G19)</f>
        <v>0</v>
      </c>
      <c r="H20" s="108"/>
      <c r="I20" s="99">
        <f>SUM(I16:I19)</f>
        <v>1</v>
      </c>
    </row>
    <row r="21" spans="1:9" ht="15" customHeight="1" x14ac:dyDescent="0.3">
      <c r="A21" s="270" t="s">
        <v>1</v>
      </c>
      <c r="B21" s="271"/>
      <c r="C21" s="271"/>
      <c r="D21" s="271"/>
      <c r="E21" s="271"/>
      <c r="F21" s="271"/>
      <c r="G21" s="271"/>
      <c r="H21" s="271"/>
      <c r="I21" s="271"/>
    </row>
    <row r="22" spans="1:9" ht="15" customHeight="1" thickBot="1" x14ac:dyDescent="0.35">
      <c r="A22" s="63" t="s">
        <v>19</v>
      </c>
      <c r="B22" s="58" t="s">
        <v>18</v>
      </c>
      <c r="C22" s="64" t="s">
        <v>123</v>
      </c>
      <c r="D22" s="58" t="s">
        <v>127</v>
      </c>
      <c r="E22" s="58" t="s">
        <v>124</v>
      </c>
      <c r="F22" s="58" t="s">
        <v>125</v>
      </c>
      <c r="G22" s="58" t="s">
        <v>126</v>
      </c>
      <c r="H22" s="58" t="s">
        <v>158</v>
      </c>
      <c r="I22" s="58" t="s">
        <v>163</v>
      </c>
    </row>
    <row r="23" spans="1:9" ht="15" customHeight="1" x14ac:dyDescent="0.3">
      <c r="A23" s="85" t="s">
        <v>295</v>
      </c>
      <c r="B23" s="61" t="s">
        <v>296</v>
      </c>
      <c r="C23" s="55">
        <v>1</v>
      </c>
      <c r="D23" s="55"/>
      <c r="E23" s="105"/>
      <c r="F23" s="105"/>
      <c r="G23" s="105"/>
      <c r="H23" s="105"/>
      <c r="I23" s="55">
        <v>2</v>
      </c>
    </row>
    <row r="24" spans="1:9" ht="15" customHeight="1" x14ac:dyDescent="0.3">
      <c r="A24" s="60" t="s">
        <v>795</v>
      </c>
      <c r="B24" s="7" t="s">
        <v>298</v>
      </c>
      <c r="C24" s="11"/>
      <c r="D24" s="11"/>
      <c r="E24" s="11">
        <v>1</v>
      </c>
      <c r="F24" s="11"/>
      <c r="G24" s="11"/>
      <c r="H24" s="11">
        <v>1</v>
      </c>
      <c r="I24" s="11"/>
    </row>
    <row r="25" spans="1:9" ht="15" customHeight="1" x14ac:dyDescent="0.3">
      <c r="A25" s="60" t="s">
        <v>796</v>
      </c>
      <c r="B25" s="7" t="s">
        <v>299</v>
      </c>
      <c r="C25" s="11"/>
      <c r="D25" s="11"/>
      <c r="E25" s="11"/>
      <c r="F25" s="11">
        <v>1</v>
      </c>
      <c r="G25" s="11"/>
      <c r="H25" s="11">
        <v>2</v>
      </c>
      <c r="I25" s="11"/>
    </row>
    <row r="26" spans="1:9" ht="15" customHeight="1" x14ac:dyDescent="0.3">
      <c r="A26" s="60" t="s">
        <v>797</v>
      </c>
      <c r="B26" s="7" t="s">
        <v>300</v>
      </c>
      <c r="C26" s="11"/>
      <c r="D26" s="11"/>
      <c r="E26" s="11"/>
      <c r="F26" s="11">
        <v>1</v>
      </c>
      <c r="G26" s="11"/>
      <c r="H26" s="11">
        <v>3</v>
      </c>
      <c r="I26" s="11"/>
    </row>
    <row r="27" spans="1:9" ht="15" customHeight="1" x14ac:dyDescent="0.3">
      <c r="A27" s="60" t="s">
        <v>795</v>
      </c>
      <c r="B27" s="7" t="s">
        <v>297</v>
      </c>
      <c r="C27" s="11"/>
      <c r="D27" s="11"/>
      <c r="E27" s="11"/>
      <c r="F27" s="11"/>
      <c r="G27" s="11">
        <v>1</v>
      </c>
      <c r="H27" s="11">
        <v>1</v>
      </c>
      <c r="I27" s="11"/>
    </row>
    <row r="28" spans="1:9" ht="15" customHeight="1" x14ac:dyDescent="0.3">
      <c r="A28" s="60" t="s">
        <v>796</v>
      </c>
      <c r="B28" s="7" t="s">
        <v>301</v>
      </c>
      <c r="C28" s="11"/>
      <c r="D28" s="11"/>
      <c r="E28" s="11"/>
      <c r="F28" s="11"/>
      <c r="G28" s="11">
        <v>1</v>
      </c>
      <c r="H28" s="11">
        <v>2</v>
      </c>
      <c r="I28" s="11"/>
    </row>
    <row r="29" spans="1:9" ht="15" customHeight="1" thickBot="1" x14ac:dyDescent="0.35">
      <c r="A29" s="56" t="s">
        <v>798</v>
      </c>
      <c r="B29" s="57" t="s">
        <v>302</v>
      </c>
      <c r="C29" s="59"/>
      <c r="D29" s="59"/>
      <c r="E29" s="59"/>
      <c r="F29" s="59"/>
      <c r="G29" s="59">
        <v>1</v>
      </c>
      <c r="H29" s="59">
        <v>3</v>
      </c>
      <c r="I29" s="59"/>
    </row>
    <row r="30" spans="1:9" ht="15" customHeight="1" thickBot="1" x14ac:dyDescent="0.35">
      <c r="A30" s="273" t="s">
        <v>10</v>
      </c>
      <c r="B30" s="274"/>
      <c r="C30" s="99">
        <f>SUM(C23:C29)</f>
        <v>1</v>
      </c>
      <c r="D30" s="99">
        <f>SUM(D23:D29)</f>
        <v>0</v>
      </c>
      <c r="E30" s="99">
        <f>SUM(E23:E29)</f>
        <v>1</v>
      </c>
      <c r="F30" s="99">
        <f>SUM(F23:F29)</f>
        <v>2</v>
      </c>
      <c r="G30" s="99">
        <f>SUM(G23:G29)</f>
        <v>3</v>
      </c>
      <c r="H30" s="108"/>
      <c r="I30" s="99">
        <f>SUM(I23:I29)</f>
        <v>2</v>
      </c>
    </row>
    <row r="31" spans="1:9" ht="15" customHeight="1" x14ac:dyDescent="0.3">
      <c r="A31" s="286" t="s">
        <v>75</v>
      </c>
      <c r="B31" s="286"/>
      <c r="C31" s="286"/>
      <c r="D31" s="286"/>
      <c r="E31" s="286"/>
      <c r="F31" s="286"/>
      <c r="G31" s="286"/>
      <c r="H31" s="286"/>
      <c r="I31" s="286"/>
    </row>
    <row r="32" spans="1:9" ht="15" customHeight="1" thickBot="1" x14ac:dyDescent="0.35">
      <c r="A32" s="18" t="s">
        <v>19</v>
      </c>
      <c r="B32" s="18" t="s">
        <v>18</v>
      </c>
      <c r="C32" s="123" t="s">
        <v>123</v>
      </c>
      <c r="D32" s="124" t="s">
        <v>127</v>
      </c>
      <c r="E32" s="18" t="s">
        <v>124</v>
      </c>
      <c r="F32" s="18" t="s">
        <v>125</v>
      </c>
      <c r="G32" s="18" t="s">
        <v>126</v>
      </c>
      <c r="H32" s="18" t="s">
        <v>158</v>
      </c>
      <c r="I32" s="18" t="s">
        <v>163</v>
      </c>
    </row>
    <row r="33" spans="1:9" ht="15" customHeight="1" x14ac:dyDescent="0.3">
      <c r="A33" s="85" t="s">
        <v>353</v>
      </c>
      <c r="B33" s="61" t="s">
        <v>305</v>
      </c>
      <c r="C33" s="55">
        <v>1</v>
      </c>
      <c r="D33" s="55"/>
      <c r="E33" s="105"/>
      <c r="F33" s="105"/>
      <c r="G33" s="105"/>
      <c r="H33" s="105"/>
      <c r="I33" s="55">
        <v>2</v>
      </c>
    </row>
    <row r="34" spans="1:9" ht="15" customHeight="1" x14ac:dyDescent="0.3">
      <c r="A34" s="97" t="s">
        <v>799</v>
      </c>
      <c r="B34" s="14" t="s">
        <v>371</v>
      </c>
      <c r="C34" s="15"/>
      <c r="D34" s="15"/>
      <c r="E34" s="15"/>
      <c r="F34" s="15">
        <v>1</v>
      </c>
      <c r="G34" s="15"/>
      <c r="H34" s="15">
        <v>1</v>
      </c>
      <c r="I34" s="15"/>
    </row>
    <row r="35" spans="1:9" ht="15" customHeight="1" x14ac:dyDescent="0.3">
      <c r="A35" s="60" t="s">
        <v>783</v>
      </c>
      <c r="B35" s="7" t="s">
        <v>372</v>
      </c>
      <c r="C35" s="11"/>
      <c r="D35" s="11"/>
      <c r="E35" s="11"/>
      <c r="F35" s="11">
        <v>2</v>
      </c>
      <c r="G35" s="11"/>
      <c r="H35" s="11">
        <v>5</v>
      </c>
      <c r="I35" s="11"/>
    </row>
    <row r="36" spans="1:9" ht="15" customHeight="1" x14ac:dyDescent="0.3">
      <c r="A36" s="97" t="s">
        <v>800</v>
      </c>
      <c r="B36" s="14" t="s">
        <v>373</v>
      </c>
      <c r="C36" s="15"/>
      <c r="D36" s="15"/>
      <c r="E36" s="15"/>
      <c r="F36" s="15">
        <v>2</v>
      </c>
      <c r="G36" s="15"/>
      <c r="H36" s="15">
        <v>6</v>
      </c>
      <c r="I36" s="15"/>
    </row>
    <row r="37" spans="1:9" ht="15" customHeight="1" x14ac:dyDescent="0.3">
      <c r="A37" s="151" t="s">
        <v>801</v>
      </c>
      <c r="B37" s="152" t="s">
        <v>374</v>
      </c>
      <c r="C37" s="153"/>
      <c r="D37" s="153"/>
      <c r="E37" s="153"/>
      <c r="F37" s="153">
        <v>1</v>
      </c>
      <c r="G37" s="153"/>
      <c r="H37" s="153">
        <v>7</v>
      </c>
      <c r="I37" s="153"/>
    </row>
    <row r="38" spans="1:9" ht="15" customHeight="1" x14ac:dyDescent="0.3">
      <c r="A38" s="60" t="s">
        <v>802</v>
      </c>
      <c r="B38" s="7" t="s">
        <v>375</v>
      </c>
      <c r="C38" s="11"/>
      <c r="D38" s="11"/>
      <c r="E38" s="11"/>
      <c r="F38" s="11">
        <v>1</v>
      </c>
      <c r="G38" s="11"/>
      <c r="H38" s="11">
        <v>9</v>
      </c>
      <c r="I38" s="11"/>
    </row>
    <row r="39" spans="1:9" ht="15" customHeight="1" thickBot="1" x14ac:dyDescent="0.35">
      <c r="A39" s="60" t="s">
        <v>803</v>
      </c>
      <c r="B39" s="7" t="s">
        <v>370</v>
      </c>
      <c r="C39" s="11"/>
      <c r="D39" s="11"/>
      <c r="E39" s="11"/>
      <c r="F39" s="11">
        <v>1</v>
      </c>
      <c r="G39" s="11"/>
      <c r="H39" s="11">
        <v>10</v>
      </c>
      <c r="I39" s="11"/>
    </row>
    <row r="40" spans="1:9" ht="15" customHeight="1" thickBot="1" x14ac:dyDescent="0.35">
      <c r="A40" s="273" t="s">
        <v>10</v>
      </c>
      <c r="B40" s="274"/>
      <c r="C40" s="99">
        <f>SUM(C33:C38)</f>
        <v>1</v>
      </c>
      <c r="D40" s="99">
        <f>SUM(D33:D38)</f>
        <v>0</v>
      </c>
      <c r="E40" s="99">
        <f>SUM(E34:E39)</f>
        <v>0</v>
      </c>
      <c r="F40" s="99">
        <f>SUM(F34:F39)</f>
        <v>8</v>
      </c>
      <c r="G40" s="99">
        <f>SUM(G34:G39)</f>
        <v>0</v>
      </c>
      <c r="H40" s="108"/>
      <c r="I40" s="99">
        <f>SUM(I33:I38)</f>
        <v>2</v>
      </c>
    </row>
    <row r="41" spans="1:9" ht="15" customHeight="1" x14ac:dyDescent="0.3">
      <c r="A41" s="284" t="s">
        <v>78</v>
      </c>
      <c r="B41" s="285"/>
      <c r="C41" s="285"/>
      <c r="D41" s="285"/>
      <c r="E41" s="285"/>
      <c r="F41" s="285"/>
      <c r="G41" s="285"/>
      <c r="H41" s="285"/>
      <c r="I41" s="285"/>
    </row>
    <row r="42" spans="1:9" ht="15" customHeight="1" thickBot="1" x14ac:dyDescent="0.35">
      <c r="A42" s="63" t="s">
        <v>19</v>
      </c>
      <c r="B42" s="58" t="s">
        <v>18</v>
      </c>
      <c r="C42" s="64" t="s">
        <v>123</v>
      </c>
      <c r="D42" s="135" t="s">
        <v>127</v>
      </c>
      <c r="E42" s="58" t="s">
        <v>124</v>
      </c>
      <c r="F42" s="58" t="s">
        <v>125</v>
      </c>
      <c r="G42" s="58" t="s">
        <v>126</v>
      </c>
      <c r="H42" s="58" t="s">
        <v>158</v>
      </c>
      <c r="I42" s="58" t="s">
        <v>163</v>
      </c>
    </row>
    <row r="43" spans="1:9" ht="15" customHeight="1" x14ac:dyDescent="0.3">
      <c r="A43" s="85" t="s">
        <v>354</v>
      </c>
      <c r="B43" s="61" t="s">
        <v>76</v>
      </c>
      <c r="C43" s="55">
        <v>1</v>
      </c>
      <c r="D43" s="55"/>
      <c r="E43" s="105"/>
      <c r="F43" s="105"/>
      <c r="G43" s="105"/>
      <c r="H43" s="105"/>
      <c r="I43" s="55">
        <v>2</v>
      </c>
    </row>
    <row r="44" spans="1:9" ht="15" customHeight="1" x14ac:dyDescent="0.3">
      <c r="A44" s="60" t="s">
        <v>804</v>
      </c>
      <c r="B44" s="7" t="s">
        <v>358</v>
      </c>
      <c r="C44" s="11"/>
      <c r="D44" s="11"/>
      <c r="E44" s="11">
        <v>2</v>
      </c>
      <c r="F44" s="11"/>
      <c r="G44" s="11"/>
      <c r="H44" s="11">
        <v>1</v>
      </c>
      <c r="I44" s="11">
        <v>1</v>
      </c>
    </row>
    <row r="45" spans="1:9" ht="15" customHeight="1" x14ac:dyDescent="0.3">
      <c r="A45" s="60" t="s">
        <v>805</v>
      </c>
      <c r="B45" s="7" t="s">
        <v>356</v>
      </c>
      <c r="C45" s="11"/>
      <c r="D45" s="11"/>
      <c r="E45" s="11">
        <v>1</v>
      </c>
      <c r="F45" s="11"/>
      <c r="G45" s="11"/>
      <c r="H45" s="11">
        <v>2</v>
      </c>
      <c r="I45" s="11"/>
    </row>
    <row r="46" spans="1:9" ht="15" customHeight="1" x14ac:dyDescent="0.3">
      <c r="A46" s="60" t="s">
        <v>806</v>
      </c>
      <c r="B46" s="7" t="s">
        <v>369</v>
      </c>
      <c r="C46" s="11"/>
      <c r="D46" s="11"/>
      <c r="E46" s="11">
        <v>2</v>
      </c>
      <c r="F46" s="11"/>
      <c r="G46" s="11"/>
      <c r="H46" s="11">
        <v>3</v>
      </c>
      <c r="I46" s="11"/>
    </row>
    <row r="47" spans="1:9" ht="13.8" x14ac:dyDescent="0.3">
      <c r="A47" s="60" t="s">
        <v>807</v>
      </c>
      <c r="B47" s="7" t="s">
        <v>355</v>
      </c>
      <c r="C47" s="11"/>
      <c r="D47" s="11"/>
      <c r="E47" s="11">
        <v>2</v>
      </c>
      <c r="F47" s="11"/>
      <c r="G47" s="11"/>
      <c r="H47" s="11">
        <v>4</v>
      </c>
      <c r="I47" s="11"/>
    </row>
    <row r="48" spans="1:9" ht="15" customHeight="1" x14ac:dyDescent="0.3">
      <c r="A48" s="60" t="s">
        <v>808</v>
      </c>
      <c r="B48" s="7" t="s">
        <v>362</v>
      </c>
      <c r="C48" s="11"/>
      <c r="D48" s="11"/>
      <c r="E48" s="11">
        <v>2</v>
      </c>
      <c r="F48" s="11"/>
      <c r="G48" s="11"/>
      <c r="H48" s="11">
        <v>5</v>
      </c>
      <c r="I48" s="11"/>
    </row>
    <row r="49" spans="1:9" ht="15" customHeight="1" x14ac:dyDescent="0.3">
      <c r="A49" s="60" t="s">
        <v>809</v>
      </c>
      <c r="B49" s="7" t="s">
        <v>363</v>
      </c>
      <c r="C49" s="11"/>
      <c r="D49" s="11"/>
      <c r="E49" s="11">
        <v>2</v>
      </c>
      <c r="F49" s="11"/>
      <c r="G49" s="11"/>
      <c r="H49" s="11">
        <v>6</v>
      </c>
      <c r="I49" s="11">
        <v>1</v>
      </c>
    </row>
    <row r="50" spans="1:9" ht="15" customHeight="1" x14ac:dyDescent="0.3">
      <c r="A50" s="60" t="s">
        <v>810</v>
      </c>
      <c r="B50" s="7" t="s">
        <v>364</v>
      </c>
      <c r="C50" s="11"/>
      <c r="D50" s="11"/>
      <c r="E50" s="11">
        <v>2</v>
      </c>
      <c r="F50" s="11"/>
      <c r="G50" s="11"/>
      <c r="H50" s="11">
        <v>7</v>
      </c>
      <c r="I50" s="11">
        <v>1</v>
      </c>
    </row>
    <row r="51" spans="1:9" ht="15" customHeight="1" x14ac:dyDescent="0.3">
      <c r="A51" s="60" t="s">
        <v>811</v>
      </c>
      <c r="B51" s="7" t="s">
        <v>357</v>
      </c>
      <c r="C51" s="11"/>
      <c r="D51" s="11"/>
      <c r="E51" s="11">
        <v>1</v>
      </c>
      <c r="F51" s="11"/>
      <c r="G51" s="11"/>
      <c r="H51" s="11">
        <v>8</v>
      </c>
      <c r="I51" s="11"/>
    </row>
    <row r="52" spans="1:9" ht="15" customHeight="1" x14ac:dyDescent="0.3">
      <c r="A52" s="60" t="s">
        <v>802</v>
      </c>
      <c r="B52" s="7" t="s">
        <v>466</v>
      </c>
      <c r="C52" s="11"/>
      <c r="D52" s="11"/>
      <c r="E52" s="11"/>
      <c r="F52" s="11">
        <v>1</v>
      </c>
      <c r="G52" s="11"/>
      <c r="H52" s="11">
        <v>9</v>
      </c>
      <c r="I52" s="11"/>
    </row>
    <row r="53" spans="1:9" ht="15" customHeight="1" x14ac:dyDescent="0.3">
      <c r="A53" s="60" t="s">
        <v>812</v>
      </c>
      <c r="B53" s="7" t="s">
        <v>361</v>
      </c>
      <c r="C53" s="11"/>
      <c r="D53" s="11"/>
      <c r="E53" s="11"/>
      <c r="F53" s="11">
        <v>1</v>
      </c>
      <c r="G53" s="11"/>
      <c r="H53" s="11">
        <v>13</v>
      </c>
      <c r="I53" s="11"/>
    </row>
    <row r="54" spans="1:9" ht="15" customHeight="1" x14ac:dyDescent="0.3">
      <c r="A54" s="60" t="s">
        <v>813</v>
      </c>
      <c r="B54" s="7" t="s">
        <v>359</v>
      </c>
      <c r="C54" s="11"/>
      <c r="D54" s="11"/>
      <c r="E54" s="11"/>
      <c r="F54" s="11">
        <v>1</v>
      </c>
      <c r="G54" s="11"/>
      <c r="H54" s="11">
        <v>14</v>
      </c>
      <c r="I54" s="11"/>
    </row>
    <row r="55" spans="1:9" ht="15" customHeight="1" x14ac:dyDescent="0.3">
      <c r="A55" s="60" t="s">
        <v>814</v>
      </c>
      <c r="B55" s="7" t="s">
        <v>368</v>
      </c>
      <c r="C55" s="11"/>
      <c r="D55" s="11"/>
      <c r="E55" s="11"/>
      <c r="F55" s="11">
        <v>2</v>
      </c>
      <c r="G55" s="11"/>
      <c r="H55" s="11">
        <v>15</v>
      </c>
      <c r="I55" s="11">
        <v>2</v>
      </c>
    </row>
    <row r="56" spans="1:9" ht="15" customHeight="1" x14ac:dyDescent="0.3">
      <c r="A56" s="60" t="s">
        <v>815</v>
      </c>
      <c r="B56" s="7" t="s">
        <v>365</v>
      </c>
      <c r="C56" s="11"/>
      <c r="D56" s="11"/>
      <c r="E56" s="11"/>
      <c r="F56" s="11"/>
      <c r="G56" s="11">
        <v>1</v>
      </c>
      <c r="H56" s="11">
        <v>10</v>
      </c>
      <c r="I56" s="11"/>
    </row>
    <row r="57" spans="1:9" ht="15" customHeight="1" x14ac:dyDescent="0.3">
      <c r="A57" s="60" t="s">
        <v>816</v>
      </c>
      <c r="B57" s="7" t="s">
        <v>366</v>
      </c>
      <c r="C57" s="11"/>
      <c r="D57" s="11"/>
      <c r="E57" s="11"/>
      <c r="F57" s="11"/>
      <c r="G57" s="11">
        <v>1</v>
      </c>
      <c r="H57" s="11">
        <v>11</v>
      </c>
      <c r="I57" s="11"/>
    </row>
    <row r="58" spans="1:9" ht="15" customHeight="1" thickBot="1" x14ac:dyDescent="0.35">
      <c r="A58" s="56" t="s">
        <v>817</v>
      </c>
      <c r="B58" s="57" t="s">
        <v>367</v>
      </c>
      <c r="C58" s="59"/>
      <c r="D58" s="59"/>
      <c r="E58" s="59"/>
      <c r="F58" s="59"/>
      <c r="G58" s="59">
        <v>1</v>
      </c>
      <c r="H58" s="59">
        <v>12</v>
      </c>
      <c r="I58" s="59"/>
    </row>
    <row r="59" spans="1:9" ht="15" customHeight="1" thickBot="1" x14ac:dyDescent="0.35">
      <c r="A59" s="273" t="s">
        <v>10</v>
      </c>
      <c r="B59" s="274"/>
      <c r="C59" s="99">
        <f>SUM(C43:C58)</f>
        <v>1</v>
      </c>
      <c r="D59" s="99">
        <f>SUM(D43:D58)</f>
        <v>0</v>
      </c>
      <c r="E59" s="99">
        <f>SUM(E43:E58)</f>
        <v>14</v>
      </c>
      <c r="F59" s="99">
        <f>SUM(F43:F58)</f>
        <v>5</v>
      </c>
      <c r="G59" s="99">
        <f>SUM(G43:G58)</f>
        <v>3</v>
      </c>
      <c r="H59" s="108"/>
      <c r="I59" s="99">
        <f>SUM(I43:I58)</f>
        <v>7</v>
      </c>
    </row>
    <row r="60" spans="1:9" ht="15" customHeight="1" x14ac:dyDescent="0.3">
      <c r="A60" s="136" t="s">
        <v>376</v>
      </c>
      <c r="B60" s="101" t="s">
        <v>77</v>
      </c>
      <c r="C60" s="102"/>
      <c r="D60" s="102">
        <v>1</v>
      </c>
      <c r="E60" s="105"/>
      <c r="F60" s="105"/>
      <c r="G60" s="105"/>
      <c r="H60" s="105"/>
      <c r="I60" s="102">
        <v>1</v>
      </c>
    </row>
    <row r="61" spans="1:9" ht="15" customHeight="1" thickBot="1" x14ac:dyDescent="0.35">
      <c r="A61" s="56" t="s">
        <v>217</v>
      </c>
      <c r="B61" s="57" t="s">
        <v>293</v>
      </c>
      <c r="C61" s="59"/>
      <c r="D61" s="59"/>
      <c r="E61" s="59">
        <v>1</v>
      </c>
      <c r="F61" s="59"/>
      <c r="G61" s="59"/>
      <c r="H61" s="59">
        <v>1</v>
      </c>
      <c r="I61" s="59"/>
    </row>
    <row r="62" spans="1:9" ht="15" customHeight="1" thickBot="1" x14ac:dyDescent="0.35">
      <c r="A62" s="273" t="s">
        <v>10</v>
      </c>
      <c r="B62" s="274"/>
      <c r="C62" s="99">
        <f>SUM(C60:C61)</f>
        <v>0</v>
      </c>
      <c r="D62" s="99">
        <f>SUM(D60:D61)</f>
        <v>1</v>
      </c>
      <c r="E62" s="99">
        <f>SUM(E60:E61)</f>
        <v>1</v>
      </c>
      <c r="F62" s="99">
        <f>SUM(F60:F61)</f>
        <v>0</v>
      </c>
      <c r="G62" s="99">
        <f>SUM(G60:G61)</f>
        <v>0</v>
      </c>
      <c r="H62" s="108"/>
      <c r="I62" s="99">
        <f>SUM(I60:I61)</f>
        <v>1</v>
      </c>
    </row>
    <row r="63" spans="1:9" ht="15" customHeight="1" x14ac:dyDescent="0.3">
      <c r="A63" s="270" t="s">
        <v>7</v>
      </c>
      <c r="B63" s="271"/>
      <c r="C63" s="291"/>
      <c r="D63" s="271"/>
      <c r="E63" s="271"/>
      <c r="F63" s="271"/>
      <c r="G63" s="271"/>
      <c r="H63" s="271"/>
      <c r="I63" s="271"/>
    </row>
    <row r="64" spans="1:9" ht="15" customHeight="1" thickBot="1" x14ac:dyDescent="0.35">
      <c r="A64" s="63" t="s">
        <v>19</v>
      </c>
      <c r="B64" s="137" t="s">
        <v>18</v>
      </c>
      <c r="C64" s="138" t="s">
        <v>123</v>
      </c>
      <c r="D64" s="139" t="s">
        <v>127</v>
      </c>
      <c r="E64" s="58" t="s">
        <v>124</v>
      </c>
      <c r="F64" s="58" t="s">
        <v>125</v>
      </c>
      <c r="G64" s="58" t="s">
        <v>126</v>
      </c>
      <c r="H64" s="58" t="s">
        <v>158</v>
      </c>
      <c r="I64" s="58" t="s">
        <v>163</v>
      </c>
    </row>
    <row r="65" spans="1:9" ht="15" customHeight="1" x14ac:dyDescent="0.3">
      <c r="A65" s="87" t="s">
        <v>303</v>
      </c>
      <c r="B65" s="61" t="s">
        <v>304</v>
      </c>
      <c r="C65" s="55"/>
      <c r="D65" s="55">
        <v>1</v>
      </c>
      <c r="E65" s="105"/>
      <c r="F65" s="105"/>
      <c r="G65" s="105"/>
      <c r="H65" s="105"/>
      <c r="I65" s="55">
        <v>1</v>
      </c>
    </row>
    <row r="66" spans="1:9" ht="15" customHeight="1" thickBot="1" x14ac:dyDescent="0.35">
      <c r="A66" s="56" t="s">
        <v>818</v>
      </c>
      <c r="B66" s="57" t="s">
        <v>32</v>
      </c>
      <c r="C66" s="59"/>
      <c r="D66" s="59"/>
      <c r="E66" s="59">
        <v>1</v>
      </c>
      <c r="F66" s="59"/>
      <c r="G66" s="59"/>
      <c r="H66" s="59">
        <v>1</v>
      </c>
      <c r="I66" s="103"/>
    </row>
    <row r="67" spans="1:9" ht="15" customHeight="1" thickBot="1" x14ac:dyDescent="0.35">
      <c r="A67" s="273" t="s">
        <v>10</v>
      </c>
      <c r="B67" s="274"/>
      <c r="C67" s="99">
        <f>SUM(C65:C66)</f>
        <v>0</v>
      </c>
      <c r="D67" s="99">
        <f>SUM(D65:D66)</f>
        <v>1</v>
      </c>
      <c r="E67" s="99">
        <f>SUM(E65:E66)</f>
        <v>1</v>
      </c>
      <c r="F67" s="99">
        <f>SUM(F65:F66)</f>
        <v>0</v>
      </c>
      <c r="G67" s="99">
        <f>SUM(G65:G66)</f>
        <v>0</v>
      </c>
      <c r="H67" s="108"/>
      <c r="I67" s="99">
        <f>SUM(I65:I66)</f>
        <v>1</v>
      </c>
    </row>
    <row r="68" spans="1:9" ht="15" customHeight="1" x14ac:dyDescent="0.3">
      <c r="A68" s="270" t="s">
        <v>37</v>
      </c>
      <c r="B68" s="271"/>
      <c r="C68" s="271"/>
      <c r="D68" s="271"/>
      <c r="E68" s="271"/>
      <c r="F68" s="271"/>
      <c r="G68" s="271"/>
      <c r="H68" s="271"/>
      <c r="I68" s="271"/>
    </row>
    <row r="69" spans="1:9" ht="15" customHeight="1" thickBot="1" x14ac:dyDescent="0.35">
      <c r="A69" s="63" t="s">
        <v>19</v>
      </c>
      <c r="B69" s="58" t="s">
        <v>18</v>
      </c>
      <c r="C69" s="64" t="s">
        <v>123</v>
      </c>
      <c r="D69" s="58" t="s">
        <v>127</v>
      </c>
      <c r="E69" s="58" t="s">
        <v>124</v>
      </c>
      <c r="F69" s="58" t="s">
        <v>125</v>
      </c>
      <c r="G69" s="58" t="s">
        <v>126</v>
      </c>
      <c r="H69" s="58" t="s">
        <v>158</v>
      </c>
      <c r="I69" s="58" t="s">
        <v>163</v>
      </c>
    </row>
    <row r="70" spans="1:9" ht="15" customHeight="1" x14ac:dyDescent="0.3">
      <c r="A70" s="85" t="s">
        <v>459</v>
      </c>
      <c r="B70" s="61" t="s">
        <v>33</v>
      </c>
      <c r="C70" s="55">
        <v>1</v>
      </c>
      <c r="D70" s="55"/>
      <c r="E70" s="105"/>
      <c r="F70" s="105"/>
      <c r="G70" s="105"/>
      <c r="H70" s="105"/>
      <c r="I70" s="55">
        <v>4</v>
      </c>
    </row>
    <row r="71" spans="1:9" ht="15" customHeight="1" x14ac:dyDescent="0.3">
      <c r="A71" s="60" t="s">
        <v>819</v>
      </c>
      <c r="B71" s="7" t="s">
        <v>171</v>
      </c>
      <c r="C71" s="11"/>
      <c r="D71" s="11"/>
      <c r="E71" s="11">
        <v>1</v>
      </c>
      <c r="F71" s="11"/>
      <c r="G71" s="11"/>
      <c r="H71" s="11">
        <v>1</v>
      </c>
      <c r="I71" s="11"/>
    </row>
    <row r="72" spans="1:9" ht="15" customHeight="1" x14ac:dyDescent="0.3">
      <c r="A72" s="60" t="s">
        <v>820</v>
      </c>
      <c r="B72" s="7" t="s">
        <v>173</v>
      </c>
      <c r="C72" s="11"/>
      <c r="D72" s="11"/>
      <c r="E72" s="11">
        <v>2</v>
      </c>
      <c r="F72" s="11"/>
      <c r="G72" s="11"/>
      <c r="H72" s="11">
        <v>2</v>
      </c>
      <c r="I72" s="11"/>
    </row>
    <row r="73" spans="1:9" ht="15" customHeight="1" x14ac:dyDescent="0.3">
      <c r="A73" s="60" t="s">
        <v>821</v>
      </c>
      <c r="B73" s="7" t="s">
        <v>178</v>
      </c>
      <c r="C73" s="11"/>
      <c r="D73" s="11"/>
      <c r="E73" s="11">
        <v>2</v>
      </c>
      <c r="F73" s="11"/>
      <c r="G73" s="11"/>
      <c r="H73" s="11">
        <v>3</v>
      </c>
      <c r="I73" s="11"/>
    </row>
    <row r="74" spans="1:9" ht="15" customHeight="1" x14ac:dyDescent="0.3">
      <c r="A74" s="60" t="s">
        <v>822</v>
      </c>
      <c r="B74" s="7" t="s">
        <v>174</v>
      </c>
      <c r="C74" s="11"/>
      <c r="D74" s="11"/>
      <c r="E74" s="11">
        <v>1</v>
      </c>
      <c r="F74" s="11"/>
      <c r="G74" s="11"/>
      <c r="H74" s="11">
        <v>4</v>
      </c>
      <c r="I74" s="11"/>
    </row>
    <row r="75" spans="1:9" ht="15" customHeight="1" x14ac:dyDescent="0.3">
      <c r="A75" s="60" t="s">
        <v>823</v>
      </c>
      <c r="B75" s="7" t="s">
        <v>172</v>
      </c>
      <c r="C75" s="11"/>
      <c r="D75" s="11"/>
      <c r="E75" s="11">
        <v>1</v>
      </c>
      <c r="F75" s="11"/>
      <c r="G75" s="11"/>
      <c r="H75" s="11">
        <v>13</v>
      </c>
      <c r="I75" s="11"/>
    </row>
    <row r="76" spans="1:9" ht="15" customHeight="1" x14ac:dyDescent="0.3">
      <c r="A76" s="60" t="s">
        <v>825</v>
      </c>
      <c r="B76" s="7" t="s">
        <v>824</v>
      </c>
      <c r="C76" s="11"/>
      <c r="D76" s="11"/>
      <c r="E76" s="11"/>
      <c r="F76" s="11">
        <v>2</v>
      </c>
      <c r="G76" s="11"/>
      <c r="H76" s="11">
        <v>5</v>
      </c>
      <c r="I76" s="11"/>
    </row>
    <row r="77" spans="1:9" ht="15" customHeight="1" x14ac:dyDescent="0.3">
      <c r="A77" s="60" t="s">
        <v>826</v>
      </c>
      <c r="B77" s="7" t="s">
        <v>167</v>
      </c>
      <c r="C77" s="11"/>
      <c r="D77" s="11"/>
      <c r="E77" s="11"/>
      <c r="F77" s="11">
        <v>2</v>
      </c>
      <c r="G77" s="11"/>
      <c r="H77" s="11">
        <v>6</v>
      </c>
      <c r="I77" s="11"/>
    </row>
    <row r="78" spans="1:9" ht="15" customHeight="1" x14ac:dyDescent="0.3">
      <c r="A78" s="60" t="s">
        <v>827</v>
      </c>
      <c r="B78" s="7" t="s">
        <v>176</v>
      </c>
      <c r="C78" s="11"/>
      <c r="D78" s="11"/>
      <c r="E78" s="11"/>
      <c r="F78" s="11">
        <v>2</v>
      </c>
      <c r="G78" s="11"/>
      <c r="H78" s="11">
        <v>7</v>
      </c>
      <c r="I78" s="11"/>
    </row>
    <row r="79" spans="1:9" ht="15" customHeight="1" x14ac:dyDescent="0.3">
      <c r="A79" s="60" t="s">
        <v>828</v>
      </c>
      <c r="B79" s="7" t="s">
        <v>175</v>
      </c>
      <c r="C79" s="11"/>
      <c r="D79" s="11"/>
      <c r="E79" s="11"/>
      <c r="F79" s="11">
        <v>1</v>
      </c>
      <c r="G79" s="11"/>
      <c r="H79" s="11">
        <v>8</v>
      </c>
      <c r="I79" s="11"/>
    </row>
    <row r="80" spans="1:9" ht="15" customHeight="1" x14ac:dyDescent="0.3">
      <c r="A80" s="60" t="s">
        <v>829</v>
      </c>
      <c r="B80" s="7" t="s">
        <v>34</v>
      </c>
      <c r="C80" s="11"/>
      <c r="D80" s="11"/>
      <c r="E80" s="11"/>
      <c r="F80" s="11"/>
      <c r="G80" s="11">
        <v>1</v>
      </c>
      <c r="H80" s="11">
        <v>9</v>
      </c>
      <c r="I80" s="11"/>
    </row>
    <row r="81" spans="1:9" ht="15" customHeight="1" x14ac:dyDescent="0.3">
      <c r="A81" s="60" t="s">
        <v>830</v>
      </c>
      <c r="B81" s="7" t="s">
        <v>35</v>
      </c>
      <c r="C81" s="11"/>
      <c r="D81" s="11"/>
      <c r="E81" s="11"/>
      <c r="F81" s="11"/>
      <c r="G81" s="11">
        <v>1</v>
      </c>
      <c r="H81" s="11">
        <v>10</v>
      </c>
      <c r="I81" s="11">
        <v>2</v>
      </c>
    </row>
    <row r="82" spans="1:9" ht="15" customHeight="1" x14ac:dyDescent="0.3">
      <c r="A82" s="60" t="s">
        <v>831</v>
      </c>
      <c r="B82" s="7" t="s">
        <v>177</v>
      </c>
      <c r="C82" s="11"/>
      <c r="D82" s="11"/>
      <c r="E82" s="11"/>
      <c r="F82" s="11"/>
      <c r="G82" s="11">
        <v>2</v>
      </c>
      <c r="H82" s="11">
        <v>11</v>
      </c>
      <c r="I82" s="11"/>
    </row>
    <row r="83" spans="1:9" ht="15" customHeight="1" x14ac:dyDescent="0.3">
      <c r="A83" s="97" t="s">
        <v>832</v>
      </c>
      <c r="B83" s="14" t="s">
        <v>177</v>
      </c>
      <c r="C83" s="15"/>
      <c r="D83" s="15"/>
      <c r="E83" s="15"/>
      <c r="F83" s="15"/>
      <c r="G83" s="15">
        <v>2</v>
      </c>
      <c r="H83" s="15">
        <v>12</v>
      </c>
      <c r="I83" s="15"/>
    </row>
    <row r="84" spans="1:9" ht="15" customHeight="1" thickBot="1" x14ac:dyDescent="0.35">
      <c r="A84" s="154" t="s">
        <v>833</v>
      </c>
      <c r="B84" s="155" t="s">
        <v>310</v>
      </c>
      <c r="C84" s="156"/>
      <c r="D84" s="156"/>
      <c r="E84" s="156"/>
      <c r="F84" s="156"/>
      <c r="G84" s="156">
        <v>2</v>
      </c>
      <c r="H84" s="156">
        <v>14</v>
      </c>
      <c r="I84" s="156"/>
    </row>
    <row r="85" spans="1:9" ht="15" customHeight="1" thickBot="1" x14ac:dyDescent="0.35">
      <c r="A85" s="273" t="s">
        <v>10</v>
      </c>
      <c r="B85" s="274"/>
      <c r="C85" s="99">
        <f>SUM(C70:C84)</f>
        <v>1</v>
      </c>
      <c r="D85" s="99">
        <f>SUM(D70:D84)</f>
        <v>0</v>
      </c>
      <c r="E85" s="99">
        <f>SUM(E70:E84)</f>
        <v>7</v>
      </c>
      <c r="F85" s="99">
        <f>SUM(F70:F84)</f>
        <v>7</v>
      </c>
      <c r="G85" s="99">
        <f>SUM(G70:G84)</f>
        <v>8</v>
      </c>
      <c r="H85" s="108"/>
      <c r="I85" s="99">
        <f>SUM(I70:I84)</f>
        <v>6</v>
      </c>
    </row>
    <row r="86" spans="1:9" ht="15" customHeight="1" x14ac:dyDescent="0.3">
      <c r="A86" s="287" t="s">
        <v>342</v>
      </c>
      <c r="B86" s="288"/>
      <c r="C86" s="288"/>
      <c r="D86" s="288"/>
      <c r="E86" s="288"/>
      <c r="F86" s="288"/>
      <c r="G86" s="288"/>
      <c r="H86" s="288"/>
      <c r="I86" s="288"/>
    </row>
    <row r="87" spans="1:9" ht="15" customHeight="1" thickBot="1" x14ac:dyDescent="0.35">
      <c r="A87" s="140" t="s">
        <v>19</v>
      </c>
      <c r="B87" s="141" t="s">
        <v>18</v>
      </c>
      <c r="C87" s="142" t="s">
        <v>123</v>
      </c>
      <c r="D87" s="141" t="s">
        <v>127</v>
      </c>
      <c r="E87" s="141" t="s">
        <v>124</v>
      </c>
      <c r="F87" s="141" t="s">
        <v>125</v>
      </c>
      <c r="G87" s="141" t="s">
        <v>126</v>
      </c>
      <c r="H87" s="141" t="s">
        <v>158</v>
      </c>
      <c r="I87" s="141" t="s">
        <v>163</v>
      </c>
    </row>
    <row r="88" spans="1:9" ht="15" customHeight="1" x14ac:dyDescent="0.3">
      <c r="A88" s="143" t="s">
        <v>306</v>
      </c>
      <c r="B88" s="93" t="s">
        <v>36</v>
      </c>
      <c r="C88" s="67">
        <v>1</v>
      </c>
      <c r="D88" s="67"/>
      <c r="E88" s="100"/>
      <c r="F88" s="100"/>
      <c r="G88" s="100"/>
      <c r="H88" s="100"/>
      <c r="I88" s="67">
        <v>1</v>
      </c>
    </row>
    <row r="89" spans="1:9" ht="15" customHeight="1" x14ac:dyDescent="0.3">
      <c r="A89" s="68" t="s">
        <v>834</v>
      </c>
      <c r="B89" s="8" t="s">
        <v>307</v>
      </c>
      <c r="C89" s="19"/>
      <c r="D89" s="19"/>
      <c r="E89" s="19">
        <v>1</v>
      </c>
      <c r="F89" s="19"/>
      <c r="G89" s="19"/>
      <c r="H89" s="19">
        <v>1</v>
      </c>
      <c r="I89" s="19"/>
    </row>
    <row r="90" spans="1:9" ht="15" customHeight="1" x14ac:dyDescent="0.3">
      <c r="A90" s="68" t="s">
        <v>835</v>
      </c>
      <c r="B90" s="8" t="s">
        <v>308</v>
      </c>
      <c r="C90" s="19"/>
      <c r="D90" s="19"/>
      <c r="E90" s="19">
        <v>1</v>
      </c>
      <c r="F90" s="19"/>
      <c r="G90" s="19"/>
      <c r="H90" s="19">
        <v>2</v>
      </c>
      <c r="I90" s="19"/>
    </row>
    <row r="91" spans="1:9" ht="15" customHeight="1" thickBot="1" x14ac:dyDescent="0.35">
      <c r="A91" s="69" t="s">
        <v>836</v>
      </c>
      <c r="B91" s="70" t="s">
        <v>309</v>
      </c>
      <c r="C91" s="71"/>
      <c r="D91" s="71"/>
      <c r="E91" s="71"/>
      <c r="F91" s="71">
        <v>1</v>
      </c>
      <c r="G91" s="71"/>
      <c r="H91" s="71">
        <v>3</v>
      </c>
      <c r="I91" s="71"/>
    </row>
    <row r="92" spans="1:9" ht="15" customHeight="1" thickBot="1" x14ac:dyDescent="0.35">
      <c r="A92" s="205" t="s">
        <v>611</v>
      </c>
      <c r="B92" s="206" t="s">
        <v>612</v>
      </c>
      <c r="C92" s="207"/>
      <c r="D92" s="207"/>
      <c r="E92" s="207"/>
      <c r="F92" s="207"/>
      <c r="G92" s="207">
        <v>1</v>
      </c>
      <c r="H92" s="207"/>
      <c r="I92" s="207"/>
    </row>
    <row r="93" spans="1:9" ht="15" customHeight="1" thickBot="1" x14ac:dyDescent="0.35">
      <c r="A93" s="282" t="s">
        <v>10</v>
      </c>
      <c r="B93" s="283"/>
      <c r="C93" s="104">
        <f>SUM(C88:C91)</f>
        <v>1</v>
      </c>
      <c r="D93" s="104">
        <f>SUM(D88:D91)</f>
        <v>0</v>
      </c>
      <c r="E93" s="104">
        <f>SUM(E88:E91)</f>
        <v>2</v>
      </c>
      <c r="F93" s="104">
        <f>SUM(F88:F91)</f>
        <v>1</v>
      </c>
      <c r="G93" s="104">
        <f>SUM(G88:G91)</f>
        <v>0</v>
      </c>
      <c r="H93" s="144"/>
      <c r="I93" s="104">
        <f>SUM(I88:I91)</f>
        <v>1</v>
      </c>
    </row>
    <row r="94" spans="1:9" ht="15" customHeight="1" x14ac:dyDescent="0.3">
      <c r="A94" s="287" t="s">
        <v>604</v>
      </c>
      <c r="B94" s="288"/>
      <c r="C94" s="288"/>
      <c r="D94" s="288"/>
      <c r="E94" s="288"/>
      <c r="F94" s="288"/>
      <c r="G94" s="288"/>
      <c r="H94" s="288"/>
      <c r="I94" s="288"/>
    </row>
    <row r="95" spans="1:9" ht="15" customHeight="1" thickBot="1" x14ac:dyDescent="0.35">
      <c r="A95" s="140" t="s">
        <v>19</v>
      </c>
      <c r="B95" s="141" t="s">
        <v>18</v>
      </c>
      <c r="C95" s="142" t="s">
        <v>123</v>
      </c>
      <c r="D95" s="141" t="s">
        <v>127</v>
      </c>
      <c r="E95" s="141" t="s">
        <v>124</v>
      </c>
      <c r="F95" s="141" t="s">
        <v>125</v>
      </c>
      <c r="G95" s="141" t="s">
        <v>126</v>
      </c>
      <c r="H95" s="141" t="s">
        <v>158</v>
      </c>
      <c r="I95" s="141" t="s">
        <v>163</v>
      </c>
    </row>
    <row r="96" spans="1:9" ht="15" customHeight="1" x14ac:dyDescent="0.3">
      <c r="A96" s="143" t="s">
        <v>605</v>
      </c>
      <c r="B96" s="93" t="s">
        <v>606</v>
      </c>
      <c r="C96" s="67">
        <v>1</v>
      </c>
      <c r="D96" s="67"/>
      <c r="E96" s="100"/>
      <c r="F96" s="100"/>
      <c r="G96" s="100"/>
      <c r="H96" s="100"/>
      <c r="I96" s="67">
        <v>1</v>
      </c>
    </row>
    <row r="97" spans="1:10" ht="15" customHeight="1" x14ac:dyDescent="0.3">
      <c r="A97" s="68" t="s">
        <v>608</v>
      </c>
      <c r="B97" s="8" t="s">
        <v>607</v>
      </c>
      <c r="C97" s="19"/>
      <c r="D97" s="19"/>
      <c r="E97" s="19">
        <v>2</v>
      </c>
      <c r="F97" s="19"/>
      <c r="G97" s="19"/>
      <c r="H97" s="19">
        <v>1</v>
      </c>
      <c r="I97" s="19"/>
    </row>
    <row r="98" spans="1:10" ht="15" customHeight="1" x14ac:dyDescent="0.3">
      <c r="A98" s="68" t="s">
        <v>609</v>
      </c>
      <c r="B98" s="8" t="s">
        <v>610</v>
      </c>
      <c r="C98" s="19"/>
      <c r="D98" s="19"/>
      <c r="E98" s="19">
        <v>2</v>
      </c>
      <c r="F98" s="19"/>
      <c r="G98" s="19"/>
      <c r="H98" s="19">
        <v>2</v>
      </c>
      <c r="I98" s="19"/>
    </row>
    <row r="99" spans="1:10" ht="15" customHeight="1" thickBot="1" x14ac:dyDescent="0.35">
      <c r="A99" s="282" t="s">
        <v>10</v>
      </c>
      <c r="B99" s="283"/>
      <c r="C99" s="104">
        <f>SUM(C96:C98)</f>
        <v>1</v>
      </c>
      <c r="D99" s="104">
        <f>SUM(D96:D98)</f>
        <v>0</v>
      </c>
      <c r="E99" s="104">
        <f>SUM(E96:E98)</f>
        <v>4</v>
      </c>
      <c r="F99" s="104">
        <f>SUM(F96:F98)</f>
        <v>0</v>
      </c>
      <c r="G99" s="104">
        <f>SUM(G96:G98)</f>
        <v>0</v>
      </c>
      <c r="H99" s="144"/>
      <c r="I99" s="104">
        <f>SUM(I96:I98)</f>
        <v>1</v>
      </c>
    </row>
    <row r="100" spans="1:10" ht="15" customHeight="1" thickBot="1" x14ac:dyDescent="0.35">
      <c r="A100" s="289" t="s">
        <v>130</v>
      </c>
      <c r="B100" s="290"/>
      <c r="C100" s="145">
        <f>SUM(C30+C20+C99+C67+C85+C93+C15+C10+C40+C59+C62+C5)</f>
        <v>8</v>
      </c>
      <c r="D100" s="145">
        <f>SUM(D30+D104+D67+D85+D93+D15+D10+D40+D59+D62+D5)</f>
        <v>3</v>
      </c>
      <c r="E100" s="145">
        <f>SUM(E5+E10+E15+E20+E30+E40+E59+E62+E67+E85+E93+E99+E104)</f>
        <v>34</v>
      </c>
      <c r="F100" s="145">
        <f>SUM(F5+F10+F15+F20+F30+F40+F59+F62+F67+F85+F93+F99+F104)</f>
        <v>23</v>
      </c>
      <c r="G100" s="145">
        <f>SUM(G5+G10+G15+G20+G30+G40+G59+G62+G67+G85+G93+G99+G104)</f>
        <v>14</v>
      </c>
      <c r="H100" s="130"/>
      <c r="I100" s="145">
        <f>SUM(I30+I104+I67+I85+I93+I15+I10+I40+I59+I62+I5)</f>
        <v>25</v>
      </c>
      <c r="J100" s="5">
        <v>65</v>
      </c>
    </row>
    <row r="104" spans="1:10" ht="15" customHeight="1" x14ac:dyDescent="0.3">
      <c r="A104" s="248"/>
      <c r="B104" s="248"/>
      <c r="C104" s="226"/>
      <c r="D104" s="226"/>
      <c r="E104" s="226"/>
      <c r="F104" s="226"/>
      <c r="G104" s="226"/>
      <c r="H104" s="226"/>
      <c r="I104" s="226"/>
    </row>
  </sheetData>
  <mergeCells count="25">
    <mergeCell ref="A16:I16"/>
    <mergeCell ref="A20:B20"/>
    <mergeCell ref="A100:B100"/>
    <mergeCell ref="A86:I86"/>
    <mergeCell ref="A68:I68"/>
    <mergeCell ref="A85:B85"/>
    <mergeCell ref="A63:I63"/>
    <mergeCell ref="A62:B62"/>
    <mergeCell ref="A59:B59"/>
    <mergeCell ref="A104:B104"/>
    <mergeCell ref="A67:B67"/>
    <mergeCell ref="A93:B93"/>
    <mergeCell ref="A1:I1"/>
    <mergeCell ref="A41:I41"/>
    <mergeCell ref="A5:B5"/>
    <mergeCell ref="A11:I11"/>
    <mergeCell ref="A6:I6"/>
    <mergeCell ref="A31:I31"/>
    <mergeCell ref="A21:I21"/>
    <mergeCell ref="A15:B15"/>
    <mergeCell ref="A10:B10"/>
    <mergeCell ref="A30:B30"/>
    <mergeCell ref="A40:B40"/>
    <mergeCell ref="A99:B99"/>
    <mergeCell ref="A94:I94"/>
  </mergeCells>
  <pageMargins left="0.39370078740157483" right="0.39370078740157483" top="0.39370078740157483" bottom="0.39370078740157483" header="0" footer="0"/>
  <pageSetup paperSize="9" scale="16" orientation="landscape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4"/>
  <sheetViews>
    <sheetView workbookViewId="0"/>
  </sheetViews>
  <sheetFormatPr baseColWidth="10" defaultRowHeight="14.4" x14ac:dyDescent="0.3"/>
  <sheetData>
    <row r="1" spans="1:1" x14ac:dyDescent="0.3">
      <c r="A1" t="s">
        <v>17</v>
      </c>
    </row>
    <row r="2" spans="1:1" x14ac:dyDescent="0.3">
      <c r="A2" t="s">
        <v>14</v>
      </c>
    </row>
    <row r="3" spans="1:1" x14ac:dyDescent="0.3">
      <c r="A3" t="s">
        <v>15</v>
      </c>
    </row>
    <row r="4" spans="1:1" x14ac:dyDescent="0.3">
      <c r="A4" t="s">
        <v>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/>
  </sheetPr>
  <dimension ref="A1:J47"/>
  <sheetViews>
    <sheetView topLeftCell="A13" zoomScaleNormal="100" workbookViewId="0">
      <selection activeCell="J41" sqref="J41"/>
    </sheetView>
  </sheetViews>
  <sheetFormatPr baseColWidth="10" defaultColWidth="11.5546875" defaultRowHeight="15" customHeight="1" x14ac:dyDescent="0.3"/>
  <cols>
    <col min="1" max="1" width="53.6640625" style="1" bestFit="1" customWidth="1"/>
    <col min="2" max="2" width="35.33203125" style="1" bestFit="1" customWidth="1"/>
    <col min="3" max="9" width="10.6640625" style="2" customWidth="1"/>
    <col min="10" max="16384" width="11.5546875" style="1"/>
  </cols>
  <sheetData>
    <row r="1" spans="1:9" ht="15" customHeight="1" x14ac:dyDescent="0.3">
      <c r="A1" s="256" t="s">
        <v>50</v>
      </c>
      <c r="B1" s="257"/>
      <c r="C1" s="257"/>
      <c r="D1" s="257"/>
      <c r="E1" s="257"/>
      <c r="F1" s="257"/>
      <c r="G1" s="257"/>
      <c r="H1" s="257"/>
      <c r="I1" s="257"/>
    </row>
    <row r="2" spans="1:9" ht="15" customHeight="1" thickBot="1" x14ac:dyDescent="0.35">
      <c r="A2" s="63" t="s">
        <v>19</v>
      </c>
      <c r="B2" s="58" t="s">
        <v>18</v>
      </c>
      <c r="C2" s="64" t="s">
        <v>123</v>
      </c>
      <c r="D2" s="95" t="s">
        <v>127</v>
      </c>
      <c r="E2" s="58" t="s">
        <v>124</v>
      </c>
      <c r="F2" s="58" t="s">
        <v>125</v>
      </c>
      <c r="G2" s="58" t="s">
        <v>126</v>
      </c>
      <c r="H2" s="58" t="s">
        <v>158</v>
      </c>
      <c r="I2" s="58" t="s">
        <v>163</v>
      </c>
    </row>
    <row r="3" spans="1:9" ht="15" customHeight="1" x14ac:dyDescent="0.3">
      <c r="A3" s="87" t="s">
        <v>511</v>
      </c>
      <c r="B3" s="53" t="s">
        <v>316</v>
      </c>
      <c r="C3" s="54"/>
      <c r="D3" s="54">
        <v>1</v>
      </c>
      <c r="E3" s="105"/>
      <c r="F3" s="105"/>
      <c r="G3" s="105"/>
      <c r="H3" s="105"/>
      <c r="I3" s="55">
        <v>1</v>
      </c>
    </row>
    <row r="4" spans="1:9" ht="15" customHeight="1" thickBot="1" x14ac:dyDescent="0.35">
      <c r="A4" s="56" t="s">
        <v>313</v>
      </c>
      <c r="B4" s="57" t="s">
        <v>312</v>
      </c>
      <c r="C4" s="58"/>
      <c r="D4" s="58"/>
      <c r="E4" s="59">
        <v>1</v>
      </c>
      <c r="F4" s="59"/>
      <c r="G4" s="59"/>
      <c r="H4" s="59">
        <v>1</v>
      </c>
      <c r="I4" s="59"/>
    </row>
    <row r="5" spans="1:9" ht="15" customHeight="1" x14ac:dyDescent="0.3">
      <c r="A5" s="87" t="s">
        <v>512</v>
      </c>
      <c r="B5" s="53" t="s">
        <v>317</v>
      </c>
      <c r="C5" s="54"/>
      <c r="D5" s="54">
        <v>1</v>
      </c>
      <c r="E5" s="105"/>
      <c r="F5" s="105"/>
      <c r="G5" s="105"/>
      <c r="H5" s="105"/>
      <c r="I5" s="55">
        <v>1</v>
      </c>
    </row>
    <row r="6" spans="1:9" ht="15" customHeight="1" thickBot="1" x14ac:dyDescent="0.35">
      <c r="A6" s="56" t="s">
        <v>313</v>
      </c>
      <c r="B6" s="57" t="s">
        <v>42</v>
      </c>
      <c r="C6" s="58"/>
      <c r="D6" s="58"/>
      <c r="E6" s="59">
        <v>1</v>
      </c>
      <c r="F6" s="59"/>
      <c r="G6" s="59"/>
      <c r="H6" s="59">
        <v>1</v>
      </c>
      <c r="I6" s="59"/>
    </row>
    <row r="7" spans="1:9" ht="15" customHeight="1" x14ac:dyDescent="0.3">
      <c r="A7" s="85" t="s">
        <v>318</v>
      </c>
      <c r="B7" s="53" t="s">
        <v>319</v>
      </c>
      <c r="C7" s="54">
        <v>1</v>
      </c>
      <c r="D7" s="54"/>
      <c r="E7" s="105"/>
      <c r="F7" s="106"/>
      <c r="G7" s="106"/>
      <c r="H7" s="107"/>
      <c r="I7" s="55">
        <v>2</v>
      </c>
    </row>
    <row r="8" spans="1:9" ht="15" customHeight="1" x14ac:dyDescent="0.3">
      <c r="A8" s="60" t="s">
        <v>521</v>
      </c>
      <c r="B8" s="7" t="s">
        <v>522</v>
      </c>
      <c r="C8" s="17"/>
      <c r="D8" s="17"/>
      <c r="E8" s="11">
        <v>1</v>
      </c>
      <c r="F8" s="11"/>
      <c r="G8" s="11"/>
      <c r="H8" s="11">
        <v>1</v>
      </c>
      <c r="I8" s="11"/>
    </row>
    <row r="9" spans="1:9" ht="15" customHeight="1" x14ac:dyDescent="0.3">
      <c r="A9" s="60" t="s">
        <v>523</v>
      </c>
      <c r="B9" s="7" t="s">
        <v>340</v>
      </c>
      <c r="C9" s="17"/>
      <c r="D9" s="17"/>
      <c r="E9" s="11">
        <v>1</v>
      </c>
      <c r="F9" s="11"/>
      <c r="G9" s="11"/>
      <c r="H9" s="11">
        <v>2</v>
      </c>
      <c r="I9" s="11"/>
    </row>
    <row r="10" spans="1:9" ht="15" customHeight="1" x14ac:dyDescent="0.3">
      <c r="A10" s="60" t="s">
        <v>524</v>
      </c>
      <c r="B10" s="7" t="s">
        <v>525</v>
      </c>
      <c r="C10" s="17"/>
      <c r="D10" s="17"/>
      <c r="E10" s="11">
        <v>1</v>
      </c>
      <c r="F10" s="11"/>
      <c r="G10" s="11"/>
      <c r="H10" s="11">
        <v>3</v>
      </c>
      <c r="I10" s="11"/>
    </row>
    <row r="11" spans="1:9" ht="15" customHeight="1" x14ac:dyDescent="0.3">
      <c r="A11" s="60" t="s">
        <v>520</v>
      </c>
      <c r="B11" s="7" t="s">
        <v>339</v>
      </c>
      <c r="C11" s="17"/>
      <c r="D11" s="17"/>
      <c r="E11" s="11">
        <v>1</v>
      </c>
      <c r="F11" s="11"/>
      <c r="G11" s="11"/>
      <c r="H11" s="11">
        <v>4</v>
      </c>
      <c r="I11" s="11"/>
    </row>
    <row r="12" spans="1:9" ht="15" customHeight="1" x14ac:dyDescent="0.3">
      <c r="A12" s="60" t="s">
        <v>519</v>
      </c>
      <c r="B12" s="7" t="s">
        <v>338</v>
      </c>
      <c r="C12" s="17"/>
      <c r="D12" s="17"/>
      <c r="E12" s="11">
        <v>1</v>
      </c>
      <c r="F12" s="11"/>
      <c r="G12" s="11"/>
      <c r="H12" s="11">
        <v>5</v>
      </c>
      <c r="I12" s="11"/>
    </row>
    <row r="13" spans="1:9" ht="15" customHeight="1" x14ac:dyDescent="0.3">
      <c r="A13" s="60" t="s">
        <v>515</v>
      </c>
      <c r="B13" s="7" t="s">
        <v>518</v>
      </c>
      <c r="C13" s="17"/>
      <c r="D13" s="17"/>
      <c r="E13" s="11"/>
      <c r="F13" s="11"/>
      <c r="G13" s="11">
        <v>1</v>
      </c>
      <c r="H13" s="11">
        <v>7</v>
      </c>
      <c r="I13" s="11"/>
    </row>
    <row r="14" spans="1:9" ht="15" customHeight="1" x14ac:dyDescent="0.3">
      <c r="A14" s="60" t="s">
        <v>516</v>
      </c>
      <c r="B14" s="7" t="s">
        <v>517</v>
      </c>
      <c r="C14" s="17"/>
      <c r="D14" s="17"/>
      <c r="E14" s="11"/>
      <c r="F14" s="11"/>
      <c r="G14" s="11">
        <v>1</v>
      </c>
      <c r="H14" s="11">
        <v>6</v>
      </c>
      <c r="I14" s="11"/>
    </row>
    <row r="15" spans="1:9" ht="15" customHeight="1" thickBot="1" x14ac:dyDescent="0.35">
      <c r="A15" s="56" t="s">
        <v>514</v>
      </c>
      <c r="B15" s="57" t="s">
        <v>513</v>
      </c>
      <c r="C15" s="58"/>
      <c r="D15" s="58"/>
      <c r="E15" s="59"/>
      <c r="F15" s="59"/>
      <c r="G15" s="59">
        <v>1</v>
      </c>
      <c r="H15" s="59">
        <v>8</v>
      </c>
      <c r="I15" s="59"/>
    </row>
    <row r="16" spans="1:9" ht="15" customHeight="1" x14ac:dyDescent="0.3">
      <c r="A16" s="85" t="s">
        <v>334</v>
      </c>
      <c r="B16" s="53" t="s">
        <v>335</v>
      </c>
      <c r="C16" s="54">
        <v>1</v>
      </c>
      <c r="D16" s="54"/>
      <c r="E16" s="105"/>
      <c r="F16" s="105"/>
      <c r="G16" s="105"/>
      <c r="H16" s="105"/>
      <c r="I16" s="55">
        <v>2</v>
      </c>
    </row>
    <row r="17" spans="1:9" ht="15" customHeight="1" x14ac:dyDescent="0.3">
      <c r="A17" s="60" t="s">
        <v>526</v>
      </c>
      <c r="B17" s="7" t="s">
        <v>536</v>
      </c>
      <c r="C17" s="17"/>
      <c r="D17" s="17"/>
      <c r="E17" s="11">
        <v>2</v>
      </c>
      <c r="F17" s="11"/>
      <c r="G17" s="11"/>
      <c r="H17" s="11">
        <v>1</v>
      </c>
      <c r="I17" s="11"/>
    </row>
    <row r="18" spans="1:9" ht="15" customHeight="1" thickBot="1" x14ac:dyDescent="0.35">
      <c r="A18" s="56" t="s">
        <v>538</v>
      </c>
      <c r="B18" s="57" t="s">
        <v>537</v>
      </c>
      <c r="C18" s="58"/>
      <c r="D18" s="58"/>
      <c r="E18" s="59">
        <v>1</v>
      </c>
      <c r="F18" s="59"/>
      <c r="G18" s="59"/>
      <c r="H18" s="59">
        <v>3</v>
      </c>
      <c r="I18" s="59"/>
    </row>
    <row r="19" spans="1:9" ht="15" customHeight="1" x14ac:dyDescent="0.3">
      <c r="A19" s="87" t="s">
        <v>330</v>
      </c>
      <c r="B19" s="53" t="s">
        <v>331</v>
      </c>
      <c r="C19" s="54"/>
      <c r="D19" s="54">
        <v>1</v>
      </c>
      <c r="E19" s="105"/>
      <c r="F19" s="105"/>
      <c r="G19" s="105"/>
      <c r="H19" s="105"/>
      <c r="I19" s="55">
        <v>1</v>
      </c>
    </row>
    <row r="20" spans="1:9" ht="15" customHeight="1" thickBot="1" x14ac:dyDescent="0.35">
      <c r="A20" s="56" t="s">
        <v>531</v>
      </c>
      <c r="B20" s="57" t="s">
        <v>329</v>
      </c>
      <c r="C20" s="58"/>
      <c r="D20" s="58"/>
      <c r="E20" s="59">
        <v>2</v>
      </c>
      <c r="F20" s="59"/>
      <c r="G20" s="59"/>
      <c r="H20" s="59">
        <v>1</v>
      </c>
      <c r="I20" s="59"/>
    </row>
    <row r="21" spans="1:9" ht="15" customHeight="1" x14ac:dyDescent="0.3">
      <c r="A21" s="87" t="s">
        <v>328</v>
      </c>
      <c r="B21" s="53" t="s">
        <v>240</v>
      </c>
      <c r="C21" s="54"/>
      <c r="D21" s="54">
        <v>1</v>
      </c>
      <c r="E21" s="105"/>
      <c r="F21" s="105"/>
      <c r="G21" s="105"/>
      <c r="H21" s="105"/>
      <c r="I21" s="55">
        <v>1</v>
      </c>
    </row>
    <row r="22" spans="1:9" ht="15" customHeight="1" thickBot="1" x14ac:dyDescent="0.35">
      <c r="A22" s="56" t="s">
        <v>528</v>
      </c>
      <c r="B22" s="57" t="s">
        <v>329</v>
      </c>
      <c r="C22" s="58"/>
      <c r="D22" s="58"/>
      <c r="E22" s="59">
        <v>2</v>
      </c>
      <c r="F22" s="59"/>
      <c r="G22" s="59"/>
      <c r="H22" s="59">
        <v>1</v>
      </c>
      <c r="I22" s="59"/>
    </row>
    <row r="23" spans="1:9" ht="13.8" x14ac:dyDescent="0.3">
      <c r="A23" s="87" t="s">
        <v>326</v>
      </c>
      <c r="B23" s="53" t="s">
        <v>327</v>
      </c>
      <c r="C23" s="54"/>
      <c r="D23" s="54">
        <v>1</v>
      </c>
      <c r="E23" s="105"/>
      <c r="F23" s="105"/>
      <c r="G23" s="105"/>
      <c r="H23" s="105"/>
      <c r="I23" s="55">
        <v>1</v>
      </c>
    </row>
    <row r="24" spans="1:9" ht="15" customHeight="1" thickBot="1" x14ac:dyDescent="0.35">
      <c r="A24" s="56" t="s">
        <v>657</v>
      </c>
      <c r="B24" s="57" t="s">
        <v>639</v>
      </c>
      <c r="C24" s="58"/>
      <c r="D24" s="58"/>
      <c r="E24" s="59">
        <v>2</v>
      </c>
      <c r="F24" s="59"/>
      <c r="G24" s="59"/>
      <c r="H24" s="59">
        <v>1</v>
      </c>
      <c r="I24" s="59"/>
    </row>
    <row r="25" spans="1:9" ht="15" customHeight="1" x14ac:dyDescent="0.3">
      <c r="A25" s="85" t="s">
        <v>314</v>
      </c>
      <c r="B25" s="53" t="s">
        <v>315</v>
      </c>
      <c r="C25" s="54">
        <v>1</v>
      </c>
      <c r="D25" s="54"/>
      <c r="E25" s="105"/>
      <c r="F25" s="105"/>
      <c r="G25" s="105"/>
      <c r="H25" s="105"/>
      <c r="I25" s="55">
        <v>2</v>
      </c>
    </row>
    <row r="26" spans="1:9" ht="15" customHeight="1" thickBot="1" x14ac:dyDescent="0.35">
      <c r="A26" s="56" t="s">
        <v>529</v>
      </c>
      <c r="B26" s="57" t="s">
        <v>530</v>
      </c>
      <c r="C26" s="58"/>
      <c r="D26" s="58"/>
      <c r="E26" s="59">
        <v>2</v>
      </c>
      <c r="F26" s="59"/>
      <c r="G26" s="59"/>
      <c r="H26" s="59">
        <v>1</v>
      </c>
      <c r="I26" s="59"/>
    </row>
    <row r="27" spans="1:9" ht="15" customHeight="1" x14ac:dyDescent="0.3">
      <c r="A27" s="85" t="s">
        <v>658</v>
      </c>
      <c r="B27" s="53" t="s">
        <v>659</v>
      </c>
      <c r="C27" s="54">
        <v>1</v>
      </c>
      <c r="D27" s="54"/>
      <c r="E27" s="105"/>
      <c r="F27" s="105"/>
      <c r="G27" s="105"/>
      <c r="H27" s="105"/>
      <c r="I27" s="55">
        <v>2</v>
      </c>
    </row>
    <row r="28" spans="1:9" ht="15" customHeight="1" x14ac:dyDescent="0.3">
      <c r="A28" s="60" t="s">
        <v>660</v>
      </c>
      <c r="B28" s="7" t="s">
        <v>661</v>
      </c>
      <c r="C28" s="17"/>
      <c r="D28" s="17"/>
      <c r="E28" s="11">
        <v>1</v>
      </c>
      <c r="F28" s="11"/>
      <c r="G28" s="11"/>
      <c r="H28" s="11">
        <v>3</v>
      </c>
      <c r="I28" s="11"/>
    </row>
    <row r="29" spans="1:9" ht="15" customHeight="1" thickBot="1" x14ac:dyDescent="0.35">
      <c r="A29" s="56" t="s">
        <v>662</v>
      </c>
      <c r="B29" s="57" t="s">
        <v>663</v>
      </c>
      <c r="C29" s="58"/>
      <c r="D29" s="58"/>
      <c r="E29" s="59"/>
      <c r="F29" s="59">
        <v>2</v>
      </c>
      <c r="G29" s="59"/>
      <c r="H29" s="59">
        <v>4</v>
      </c>
      <c r="I29" s="59"/>
    </row>
    <row r="30" spans="1:9" ht="15" customHeight="1" x14ac:dyDescent="0.3">
      <c r="A30" s="87" t="s">
        <v>337</v>
      </c>
      <c r="B30" s="53" t="s">
        <v>664</v>
      </c>
      <c r="C30" s="54"/>
      <c r="D30" s="54">
        <v>1</v>
      </c>
      <c r="E30" s="105"/>
      <c r="F30" s="105"/>
      <c r="G30" s="105"/>
      <c r="H30" s="105"/>
      <c r="I30" s="55">
        <v>1</v>
      </c>
    </row>
    <row r="31" spans="1:9" ht="15" customHeight="1" thickBot="1" x14ac:dyDescent="0.35">
      <c r="A31" s="56" t="s">
        <v>539</v>
      </c>
      <c r="B31" s="57" t="s">
        <v>38</v>
      </c>
      <c r="C31" s="58"/>
      <c r="D31" s="58"/>
      <c r="E31" s="59">
        <v>1</v>
      </c>
      <c r="F31" s="59"/>
      <c r="G31" s="59"/>
      <c r="H31" s="59">
        <v>1</v>
      </c>
      <c r="I31" s="59"/>
    </row>
    <row r="32" spans="1:9" ht="15" customHeight="1" x14ac:dyDescent="0.3">
      <c r="A32" s="87" t="s">
        <v>324</v>
      </c>
      <c r="B32" s="53" t="s">
        <v>325</v>
      </c>
      <c r="C32" s="54"/>
      <c r="D32" s="54">
        <v>1</v>
      </c>
      <c r="E32" s="105"/>
      <c r="F32" s="105"/>
      <c r="G32" s="105"/>
      <c r="H32" s="105"/>
      <c r="I32" s="55">
        <v>1</v>
      </c>
    </row>
    <row r="33" spans="1:10" ht="15" customHeight="1" thickBot="1" x14ac:dyDescent="0.35">
      <c r="A33" s="56" t="s">
        <v>533</v>
      </c>
      <c r="B33" s="57" t="s">
        <v>668</v>
      </c>
      <c r="C33" s="58"/>
      <c r="D33" s="58"/>
      <c r="E33" s="59">
        <v>2</v>
      </c>
      <c r="F33" s="59"/>
      <c r="G33" s="59"/>
      <c r="H33" s="59">
        <v>1</v>
      </c>
      <c r="I33" s="59"/>
    </row>
    <row r="34" spans="1:10" ht="15" customHeight="1" x14ac:dyDescent="0.3">
      <c r="A34" s="87" t="s">
        <v>323</v>
      </c>
      <c r="B34" s="53" t="s">
        <v>322</v>
      </c>
      <c r="C34" s="54"/>
      <c r="D34" s="54">
        <v>1</v>
      </c>
      <c r="E34" s="105"/>
      <c r="F34" s="105"/>
      <c r="G34" s="105"/>
      <c r="H34" s="105"/>
      <c r="I34" s="55">
        <v>1</v>
      </c>
    </row>
    <row r="35" spans="1:10" ht="15" customHeight="1" thickBot="1" x14ac:dyDescent="0.35">
      <c r="A35" s="56" t="s">
        <v>532</v>
      </c>
      <c r="B35" s="57" t="s">
        <v>665</v>
      </c>
      <c r="C35" s="58"/>
      <c r="D35" s="58"/>
      <c r="E35" s="59">
        <v>2</v>
      </c>
      <c r="F35" s="59"/>
      <c r="G35" s="59"/>
      <c r="H35" s="59">
        <v>1</v>
      </c>
      <c r="I35" s="59"/>
    </row>
    <row r="36" spans="1:10" ht="15" customHeight="1" x14ac:dyDescent="0.3">
      <c r="A36" s="217" t="s">
        <v>320</v>
      </c>
      <c r="B36" s="218" t="s">
        <v>321</v>
      </c>
      <c r="C36" s="219"/>
      <c r="D36" s="219">
        <v>1</v>
      </c>
      <c r="E36" s="220"/>
      <c r="F36" s="220"/>
      <c r="G36" s="220"/>
      <c r="H36" s="220"/>
      <c r="I36" s="102">
        <v>1</v>
      </c>
    </row>
    <row r="37" spans="1:10" ht="15" customHeight="1" x14ac:dyDescent="0.3">
      <c r="A37" s="20" t="s">
        <v>527</v>
      </c>
      <c r="B37" s="8" t="s">
        <v>321</v>
      </c>
      <c r="C37" s="225"/>
      <c r="D37" s="225"/>
      <c r="E37" s="19">
        <v>2</v>
      </c>
      <c r="F37" s="19"/>
      <c r="G37" s="19"/>
      <c r="H37" s="19">
        <v>1</v>
      </c>
      <c r="I37" s="19"/>
    </row>
    <row r="38" spans="1:10" ht="15" customHeight="1" thickBot="1" x14ac:dyDescent="0.35">
      <c r="A38" s="221" t="s">
        <v>670</v>
      </c>
      <c r="B38" s="222" t="s">
        <v>669</v>
      </c>
      <c r="C38" s="223"/>
      <c r="D38" s="223"/>
      <c r="E38" s="224">
        <v>1</v>
      </c>
      <c r="F38" s="224"/>
      <c r="G38" s="224"/>
      <c r="H38" s="224">
        <v>2</v>
      </c>
      <c r="I38" s="224"/>
    </row>
    <row r="39" spans="1:10" ht="15" customHeight="1" x14ac:dyDescent="0.3">
      <c r="A39" s="87" t="s">
        <v>666</v>
      </c>
      <c r="B39" s="53" t="s">
        <v>667</v>
      </c>
      <c r="C39" s="54"/>
      <c r="D39" s="54">
        <v>1</v>
      </c>
      <c r="E39" s="105"/>
      <c r="F39" s="105"/>
      <c r="G39" s="105"/>
      <c r="H39" s="105"/>
      <c r="I39" s="55">
        <v>1</v>
      </c>
    </row>
    <row r="40" spans="1:10" ht="15" customHeight="1" thickBot="1" x14ac:dyDescent="0.35">
      <c r="A40" s="56" t="s">
        <v>527</v>
      </c>
      <c r="B40" s="57" t="s">
        <v>321</v>
      </c>
      <c r="C40" s="58"/>
      <c r="D40" s="58"/>
      <c r="E40" s="59">
        <v>1</v>
      </c>
      <c r="F40" s="59"/>
      <c r="G40" s="59"/>
      <c r="H40" s="59">
        <v>1</v>
      </c>
      <c r="I40" s="59"/>
    </row>
    <row r="41" spans="1:10" ht="15" customHeight="1" thickBot="1" x14ac:dyDescent="0.35">
      <c r="A41" s="258" t="s">
        <v>10</v>
      </c>
      <c r="B41" s="259"/>
      <c r="C41" s="84">
        <f>SUM(C3:C37)</f>
        <v>4</v>
      </c>
      <c r="D41" s="84">
        <f>SUM(D3:D40)</f>
        <v>10</v>
      </c>
      <c r="E41" s="84">
        <f>SUM(E3:E40)</f>
        <v>28</v>
      </c>
      <c r="F41" s="84">
        <f>SUM(F3:F40)</f>
        <v>2</v>
      </c>
      <c r="G41" s="84">
        <f>SUM(G3:G40)</f>
        <v>3</v>
      </c>
      <c r="H41" s="108"/>
      <c r="I41" s="84">
        <f>SUM(I3:I37)</f>
        <v>17</v>
      </c>
      <c r="J41" s="1">
        <v>38</v>
      </c>
    </row>
    <row r="42" spans="1:10" ht="15" customHeight="1" x14ac:dyDescent="0.3">
      <c r="C42" s="1"/>
      <c r="D42" s="1"/>
      <c r="E42" s="1"/>
      <c r="F42" s="1"/>
      <c r="G42" s="1"/>
      <c r="H42" s="1"/>
      <c r="I42" s="1"/>
    </row>
    <row r="43" spans="1:10" ht="15" customHeight="1" x14ac:dyDescent="0.3">
      <c r="C43" s="1"/>
      <c r="D43" s="1"/>
      <c r="E43" s="1"/>
      <c r="F43" s="1"/>
      <c r="G43" s="1"/>
      <c r="H43" s="1"/>
      <c r="I43" s="1"/>
    </row>
    <row r="44" spans="1:10" ht="15" customHeight="1" x14ac:dyDescent="0.3">
      <c r="C44" s="1"/>
      <c r="D44" s="1"/>
      <c r="E44" s="1"/>
      <c r="F44" s="1"/>
      <c r="G44" s="1"/>
      <c r="H44" s="1"/>
      <c r="I44" s="1"/>
    </row>
    <row r="45" spans="1:10" ht="15" customHeight="1" x14ac:dyDescent="0.3">
      <c r="C45" s="1"/>
      <c r="D45" s="1"/>
      <c r="E45" s="1"/>
      <c r="F45" s="1"/>
      <c r="G45" s="1"/>
      <c r="H45" s="1"/>
      <c r="I45" s="1"/>
    </row>
    <row r="46" spans="1:10" ht="15" customHeight="1" x14ac:dyDescent="0.3">
      <c r="C46" s="1"/>
      <c r="D46" s="1"/>
      <c r="E46" s="1"/>
      <c r="F46" s="1"/>
      <c r="G46" s="1"/>
      <c r="H46" s="1"/>
      <c r="I46" s="1"/>
    </row>
    <row r="47" spans="1:10" ht="15" customHeight="1" x14ac:dyDescent="0.3">
      <c r="C47" s="1"/>
      <c r="D47" s="1"/>
      <c r="E47" s="1"/>
      <c r="F47" s="1"/>
      <c r="G47" s="1"/>
      <c r="H47" s="1"/>
      <c r="I47" s="1"/>
    </row>
  </sheetData>
  <mergeCells count="2">
    <mergeCell ref="A1:I1"/>
    <mergeCell ref="A41:B4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/>
  </sheetPr>
  <dimension ref="A1:J7"/>
  <sheetViews>
    <sheetView workbookViewId="0">
      <selection activeCell="J7" sqref="J7"/>
    </sheetView>
  </sheetViews>
  <sheetFormatPr baseColWidth="10" defaultRowHeight="14.4" x14ac:dyDescent="0.3"/>
  <sheetData>
    <row r="1" spans="1:10" x14ac:dyDescent="0.3">
      <c r="A1" s="256" t="s">
        <v>617</v>
      </c>
      <c r="B1" s="257"/>
      <c r="C1" s="257"/>
      <c r="D1" s="257"/>
      <c r="E1" s="257"/>
      <c r="F1" s="257"/>
      <c r="G1" s="257"/>
      <c r="H1" s="257"/>
      <c r="I1" s="257"/>
    </row>
    <row r="2" spans="1:10" ht="15" thickBot="1" x14ac:dyDescent="0.35">
      <c r="A2" s="63" t="s">
        <v>19</v>
      </c>
      <c r="B2" s="58" t="s">
        <v>18</v>
      </c>
      <c r="C2" s="64" t="s">
        <v>123</v>
      </c>
      <c r="D2" s="95" t="s">
        <v>626</v>
      </c>
      <c r="E2" s="58" t="s">
        <v>124</v>
      </c>
      <c r="F2" s="58" t="s">
        <v>125</v>
      </c>
      <c r="G2" s="58" t="s">
        <v>126</v>
      </c>
      <c r="H2" s="58" t="s">
        <v>158</v>
      </c>
      <c r="I2" s="58" t="s">
        <v>163</v>
      </c>
    </row>
    <row r="3" spans="1:10" ht="27.6" x14ac:dyDescent="0.3">
      <c r="A3" s="87" t="s">
        <v>618</v>
      </c>
      <c r="B3" s="53" t="s">
        <v>619</v>
      </c>
      <c r="C3" s="54">
        <v>1</v>
      </c>
      <c r="D3" s="54"/>
      <c r="E3" s="105"/>
      <c r="F3" s="105"/>
      <c r="G3" s="105"/>
      <c r="H3" s="105"/>
      <c r="I3" s="55">
        <v>1</v>
      </c>
    </row>
    <row r="4" spans="1:10" ht="55.8" thickBot="1" x14ac:dyDescent="0.35">
      <c r="A4" s="56" t="s">
        <v>620</v>
      </c>
      <c r="B4" s="57" t="s">
        <v>621</v>
      </c>
      <c r="C4" s="58"/>
      <c r="D4" s="58"/>
      <c r="E4" s="59">
        <v>2</v>
      </c>
      <c r="F4" s="59"/>
      <c r="G4" s="59"/>
      <c r="H4" s="59">
        <v>1</v>
      </c>
      <c r="I4" s="59"/>
    </row>
    <row r="5" spans="1:10" ht="28.2" thickBot="1" x14ac:dyDescent="0.35">
      <c r="A5" s="87" t="s">
        <v>622</v>
      </c>
      <c r="B5" s="53" t="s">
        <v>623</v>
      </c>
      <c r="C5" s="54"/>
      <c r="D5" s="54">
        <v>1</v>
      </c>
      <c r="E5" s="105"/>
      <c r="F5" s="105"/>
      <c r="G5" s="105"/>
      <c r="H5" s="105"/>
      <c r="I5" s="55">
        <v>1</v>
      </c>
    </row>
    <row r="6" spans="1:10" ht="28.2" thickBot="1" x14ac:dyDescent="0.35">
      <c r="A6" s="208" t="s">
        <v>624</v>
      </c>
      <c r="B6" s="57" t="s">
        <v>625</v>
      </c>
      <c r="C6" s="58"/>
      <c r="D6" s="58"/>
      <c r="E6" s="59">
        <v>1</v>
      </c>
      <c r="F6" s="59"/>
      <c r="G6" s="59"/>
      <c r="H6" s="59">
        <v>1</v>
      </c>
      <c r="I6" s="59"/>
    </row>
    <row r="7" spans="1:10" ht="15" thickBot="1" x14ac:dyDescent="0.35">
      <c r="A7" s="258" t="s">
        <v>10</v>
      </c>
      <c r="B7" s="259"/>
      <c r="C7" s="202">
        <f>SUM(C3:C6)</f>
        <v>1</v>
      </c>
      <c r="D7" s="202">
        <f>SUM(D3:D6)</f>
        <v>1</v>
      </c>
      <c r="E7" s="202">
        <f>SUM(E3:E6)</f>
        <v>3</v>
      </c>
      <c r="F7" s="202">
        <f>SUM(F3:F6)</f>
        <v>0</v>
      </c>
      <c r="G7" s="202">
        <f>SUM(G3:G6)</f>
        <v>0</v>
      </c>
      <c r="H7" s="108"/>
      <c r="I7" s="202">
        <f>SUM(I3:I6)</f>
        <v>2</v>
      </c>
      <c r="J7">
        <v>4</v>
      </c>
    </row>
  </sheetData>
  <mergeCells count="2">
    <mergeCell ref="A1:I1"/>
    <mergeCell ref="A7:B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K93"/>
  <sheetViews>
    <sheetView workbookViewId="0">
      <selection activeCell="J19" sqref="J19"/>
    </sheetView>
  </sheetViews>
  <sheetFormatPr baseColWidth="10" defaultColWidth="11.5546875" defaultRowHeight="13.8" x14ac:dyDescent="0.3"/>
  <cols>
    <col min="1" max="1" width="53.6640625" style="1" bestFit="1" customWidth="1"/>
    <col min="2" max="2" width="35.33203125" style="1" bestFit="1" customWidth="1"/>
    <col min="3" max="9" width="10.6640625" style="2" customWidth="1"/>
    <col min="10" max="16384" width="11.5546875" style="1"/>
  </cols>
  <sheetData>
    <row r="1" spans="1:11" ht="19.95" customHeight="1" x14ac:dyDescent="0.3">
      <c r="A1" s="260" t="s">
        <v>119</v>
      </c>
      <c r="B1" s="260"/>
      <c r="C1" s="260"/>
      <c r="D1" s="260"/>
      <c r="E1" s="260"/>
      <c r="F1" s="260"/>
      <c r="G1" s="260"/>
      <c r="H1" s="260"/>
      <c r="I1" s="260"/>
    </row>
    <row r="2" spans="1:11" ht="19.95" customHeight="1" x14ac:dyDescent="0.3">
      <c r="A2" s="17" t="s">
        <v>19</v>
      </c>
      <c r="B2" s="17" t="s">
        <v>18</v>
      </c>
      <c r="C2" s="17" t="s">
        <v>123</v>
      </c>
      <c r="D2" s="17" t="s">
        <v>127</v>
      </c>
      <c r="E2" s="17" t="s">
        <v>124</v>
      </c>
      <c r="F2" s="17" t="s">
        <v>125</v>
      </c>
      <c r="G2" s="17" t="s">
        <v>126</v>
      </c>
      <c r="H2" s="17" t="s">
        <v>158</v>
      </c>
      <c r="I2" s="17" t="s">
        <v>163</v>
      </c>
    </row>
    <row r="3" spans="1:11" ht="19.95" customHeight="1" x14ac:dyDescent="0.3">
      <c r="A3" s="160" t="s">
        <v>461</v>
      </c>
      <c r="B3" s="7" t="s">
        <v>462</v>
      </c>
      <c r="C3" s="11">
        <v>1</v>
      </c>
      <c r="D3" s="11"/>
      <c r="E3" s="146"/>
      <c r="F3" s="146"/>
      <c r="G3" s="146"/>
      <c r="H3" s="146"/>
      <c r="I3" s="17">
        <v>1</v>
      </c>
    </row>
    <row r="4" spans="1:11" ht="19.95" customHeight="1" x14ac:dyDescent="0.3">
      <c r="A4" s="10" t="s">
        <v>360</v>
      </c>
      <c r="B4" s="7" t="s">
        <v>405</v>
      </c>
      <c r="C4" s="11"/>
      <c r="D4" s="11"/>
      <c r="E4" s="11">
        <v>2</v>
      </c>
      <c r="F4" s="11"/>
      <c r="G4" s="11"/>
      <c r="H4" s="11">
        <v>1</v>
      </c>
      <c r="I4" s="11"/>
    </row>
    <row r="5" spans="1:11" ht="19.95" customHeight="1" x14ac:dyDescent="0.3">
      <c r="A5" s="10" t="s">
        <v>416</v>
      </c>
      <c r="B5" s="7" t="s">
        <v>410</v>
      </c>
      <c r="C5" s="11"/>
      <c r="D5" s="11"/>
      <c r="E5" s="11">
        <v>2</v>
      </c>
      <c r="F5" s="11"/>
      <c r="G5" s="11"/>
      <c r="H5" s="11">
        <v>2</v>
      </c>
      <c r="I5" s="11"/>
    </row>
    <row r="6" spans="1:11" ht="19.95" customHeight="1" x14ac:dyDescent="0.3">
      <c r="A6" s="10" t="s">
        <v>416</v>
      </c>
      <c r="B6" s="7" t="s">
        <v>409</v>
      </c>
      <c r="C6" s="11"/>
      <c r="D6" s="11"/>
      <c r="E6" s="11">
        <v>1</v>
      </c>
      <c r="F6" s="11"/>
      <c r="G6" s="11"/>
      <c r="H6" s="11">
        <v>3</v>
      </c>
      <c r="I6" s="11"/>
      <c r="K6" s="1" t="s">
        <v>135</v>
      </c>
    </row>
    <row r="7" spans="1:11" ht="19.95" customHeight="1" x14ac:dyDescent="0.3">
      <c r="A7" s="13" t="s">
        <v>404</v>
      </c>
      <c r="B7" s="14" t="s">
        <v>422</v>
      </c>
      <c r="C7" s="15"/>
      <c r="D7" s="15"/>
      <c r="E7" s="15">
        <v>1</v>
      </c>
      <c r="F7" s="15"/>
      <c r="G7" s="15"/>
      <c r="H7" s="15">
        <v>4</v>
      </c>
      <c r="I7" s="15"/>
    </row>
    <row r="8" spans="1:11" ht="19.95" customHeight="1" x14ac:dyDescent="0.3">
      <c r="A8" s="13" t="s">
        <v>402</v>
      </c>
      <c r="B8" s="14" t="s">
        <v>276</v>
      </c>
      <c r="C8" s="15"/>
      <c r="D8" s="15"/>
      <c r="E8" s="15">
        <v>1</v>
      </c>
      <c r="F8" s="15"/>
      <c r="G8" s="15"/>
      <c r="H8" s="15">
        <v>5</v>
      </c>
      <c r="I8" s="15"/>
    </row>
    <row r="9" spans="1:11" ht="19.95" customHeight="1" x14ac:dyDescent="0.3">
      <c r="A9" s="13" t="s">
        <v>417</v>
      </c>
      <c r="B9" s="14" t="s">
        <v>418</v>
      </c>
      <c r="C9" s="15"/>
      <c r="D9" s="15"/>
      <c r="E9" s="15">
        <v>1</v>
      </c>
      <c r="F9" s="15"/>
      <c r="G9" s="15"/>
      <c r="H9" s="15">
        <v>6</v>
      </c>
      <c r="I9" s="15"/>
    </row>
    <row r="10" spans="1:11" ht="19.95" customHeight="1" x14ac:dyDescent="0.3">
      <c r="A10" s="13" t="s">
        <v>404</v>
      </c>
      <c r="B10" s="14" t="s">
        <v>403</v>
      </c>
      <c r="C10" s="15"/>
      <c r="D10" s="15"/>
      <c r="E10" s="15">
        <v>1</v>
      </c>
      <c r="F10" s="15"/>
      <c r="G10" s="15"/>
      <c r="H10" s="15">
        <v>7</v>
      </c>
      <c r="I10" s="15"/>
    </row>
    <row r="11" spans="1:11" ht="19.95" customHeight="1" x14ac:dyDescent="0.3">
      <c r="A11" s="13" t="s">
        <v>217</v>
      </c>
      <c r="B11" s="14" t="s">
        <v>465</v>
      </c>
      <c r="C11" s="15"/>
      <c r="D11" s="15"/>
      <c r="E11" s="15">
        <v>1</v>
      </c>
      <c r="F11" s="15"/>
      <c r="G11" s="15"/>
      <c r="H11" s="15">
        <v>8</v>
      </c>
      <c r="I11" s="15"/>
    </row>
    <row r="12" spans="1:11" ht="19.95" customHeight="1" x14ac:dyDescent="0.3">
      <c r="A12" s="10" t="s">
        <v>407</v>
      </c>
      <c r="B12" s="7" t="s">
        <v>406</v>
      </c>
      <c r="C12" s="11"/>
      <c r="D12" s="11"/>
      <c r="E12" s="11"/>
      <c r="F12" s="11">
        <v>1</v>
      </c>
      <c r="G12" s="11"/>
      <c r="H12" s="11">
        <v>1</v>
      </c>
      <c r="I12" s="11"/>
    </row>
    <row r="13" spans="1:11" ht="19.95" customHeight="1" x14ac:dyDescent="0.3">
      <c r="A13" s="10" t="s">
        <v>419</v>
      </c>
      <c r="B13" s="7" t="s">
        <v>411</v>
      </c>
      <c r="C13" s="11"/>
      <c r="D13" s="11"/>
      <c r="E13" s="11"/>
      <c r="F13" s="11"/>
      <c r="G13" s="11">
        <v>2</v>
      </c>
      <c r="H13" s="11">
        <v>1</v>
      </c>
      <c r="I13" s="11"/>
    </row>
    <row r="14" spans="1:11" ht="19.95" customHeight="1" x14ac:dyDescent="0.3">
      <c r="A14" s="10" t="s">
        <v>420</v>
      </c>
      <c r="B14" s="7" t="s">
        <v>412</v>
      </c>
      <c r="C14" s="11"/>
      <c r="D14" s="11"/>
      <c r="E14" s="11"/>
      <c r="F14" s="11"/>
      <c r="G14" s="11">
        <v>1</v>
      </c>
      <c r="H14" s="11">
        <v>2</v>
      </c>
      <c r="I14" s="11"/>
    </row>
    <row r="15" spans="1:11" ht="19.95" customHeight="1" x14ac:dyDescent="0.3">
      <c r="A15" s="10" t="s">
        <v>416</v>
      </c>
      <c r="B15" s="7" t="s">
        <v>413</v>
      </c>
      <c r="C15" s="11"/>
      <c r="D15" s="11"/>
      <c r="E15" s="11"/>
      <c r="F15" s="11"/>
      <c r="G15" s="11">
        <v>2</v>
      </c>
      <c r="H15" s="11">
        <v>3</v>
      </c>
      <c r="I15" s="11"/>
    </row>
    <row r="16" spans="1:11" ht="19.95" customHeight="1" x14ac:dyDescent="0.3">
      <c r="A16" s="10" t="s">
        <v>416</v>
      </c>
      <c r="B16" s="7" t="s">
        <v>415</v>
      </c>
      <c r="C16" s="11"/>
      <c r="D16" s="11"/>
      <c r="E16" s="11"/>
      <c r="F16" s="11"/>
      <c r="G16" s="11">
        <v>2</v>
      </c>
      <c r="H16" s="11">
        <v>4</v>
      </c>
      <c r="I16" s="11"/>
    </row>
    <row r="17" spans="1:10" ht="19.95" customHeight="1" x14ac:dyDescent="0.3">
      <c r="A17" s="13" t="s">
        <v>420</v>
      </c>
      <c r="B17" s="14" t="s">
        <v>414</v>
      </c>
      <c r="C17" s="15"/>
      <c r="D17" s="15"/>
      <c r="E17" s="15"/>
      <c r="F17" s="15"/>
      <c r="G17" s="15">
        <v>1</v>
      </c>
      <c r="H17" s="15">
        <v>5</v>
      </c>
      <c r="I17" s="15"/>
    </row>
    <row r="18" spans="1:10" ht="19.95" customHeight="1" x14ac:dyDescent="0.3">
      <c r="A18" s="20" t="s">
        <v>421</v>
      </c>
      <c r="B18" s="8" t="s">
        <v>408</v>
      </c>
      <c r="C18" s="19"/>
      <c r="D18" s="19"/>
      <c r="E18" s="19"/>
      <c r="F18" s="19"/>
      <c r="G18" s="19">
        <v>1</v>
      </c>
      <c r="H18" s="19">
        <v>6</v>
      </c>
      <c r="I18" s="19"/>
    </row>
    <row r="19" spans="1:10" ht="19.95" customHeight="1" x14ac:dyDescent="0.3">
      <c r="A19" s="261" t="s">
        <v>10</v>
      </c>
      <c r="B19" s="261"/>
      <c r="C19" s="50">
        <f>SUM(C3:C18)</f>
        <v>1</v>
      </c>
      <c r="D19" s="50">
        <f>SUM(D3:D18)</f>
        <v>0</v>
      </c>
      <c r="E19" s="50">
        <f>SUM(E3:E18)</f>
        <v>10</v>
      </c>
      <c r="F19" s="50">
        <f>SUM(F3:F18)</f>
        <v>1</v>
      </c>
      <c r="G19" s="50">
        <f>SUM(G3:G18)</f>
        <v>9</v>
      </c>
      <c r="H19" s="147"/>
      <c r="I19" s="50">
        <f>SUM(I3:I18)</f>
        <v>1</v>
      </c>
      <c r="J19" s="1">
        <v>16</v>
      </c>
    </row>
    <row r="20" spans="1:10" ht="19.95" customHeight="1" x14ac:dyDescent="0.3"/>
    <row r="21" spans="1:10" ht="19.95" customHeight="1" x14ac:dyDescent="0.3"/>
    <row r="22" spans="1:10" ht="19.95" customHeight="1" x14ac:dyDescent="0.3"/>
    <row r="23" spans="1:10" ht="19.95" customHeight="1" x14ac:dyDescent="0.3"/>
    <row r="24" spans="1:10" ht="19.95" customHeight="1" x14ac:dyDescent="0.3"/>
    <row r="25" spans="1:10" ht="19.95" customHeight="1" x14ac:dyDescent="0.3"/>
    <row r="26" spans="1:10" ht="19.95" customHeight="1" x14ac:dyDescent="0.3"/>
    <row r="27" spans="1:10" ht="19.95" customHeight="1" x14ac:dyDescent="0.3"/>
    <row r="28" spans="1:10" ht="19.95" customHeight="1" x14ac:dyDescent="0.3"/>
    <row r="29" spans="1:10" ht="19.95" customHeight="1" x14ac:dyDescent="0.3"/>
    <row r="30" spans="1:10" ht="19.95" customHeight="1" x14ac:dyDescent="0.3"/>
    <row r="31" spans="1:10" ht="19.95" customHeight="1" x14ac:dyDescent="0.3"/>
    <row r="32" spans="1:10" ht="19.95" customHeight="1" x14ac:dyDescent="0.3"/>
    <row r="33" ht="19.95" customHeight="1" x14ac:dyDescent="0.3"/>
    <row r="34" ht="19.95" customHeight="1" x14ac:dyDescent="0.3"/>
    <row r="35" ht="19.95" customHeight="1" x14ac:dyDescent="0.3"/>
    <row r="36" ht="19.95" customHeight="1" x14ac:dyDescent="0.3"/>
    <row r="37" ht="19.95" customHeight="1" x14ac:dyDescent="0.3"/>
    <row r="38" ht="19.95" customHeight="1" x14ac:dyDescent="0.3"/>
    <row r="39" ht="19.95" customHeight="1" x14ac:dyDescent="0.3"/>
    <row r="40" ht="19.95" customHeight="1" x14ac:dyDescent="0.3"/>
    <row r="41" ht="19.95" customHeight="1" x14ac:dyDescent="0.3"/>
    <row r="42" ht="19.95" customHeight="1" x14ac:dyDescent="0.3"/>
    <row r="43" ht="19.95" customHeight="1" x14ac:dyDescent="0.3"/>
    <row r="44" ht="19.95" customHeight="1" x14ac:dyDescent="0.3"/>
    <row r="45" ht="19.95" customHeight="1" x14ac:dyDescent="0.3"/>
    <row r="46" ht="19.95" customHeight="1" x14ac:dyDescent="0.3"/>
    <row r="47" ht="19.95" customHeight="1" x14ac:dyDescent="0.3"/>
    <row r="48" ht="19.95" customHeight="1" x14ac:dyDescent="0.3"/>
    <row r="49" ht="19.95" customHeight="1" x14ac:dyDescent="0.3"/>
    <row r="50" ht="19.95" customHeight="1" x14ac:dyDescent="0.3"/>
    <row r="51" ht="19.95" customHeight="1" x14ac:dyDescent="0.3"/>
    <row r="52" ht="19.95" customHeight="1" x14ac:dyDescent="0.3"/>
    <row r="53" ht="19.95" customHeight="1" x14ac:dyDescent="0.3"/>
    <row r="54" ht="19.95" customHeight="1" x14ac:dyDescent="0.3"/>
    <row r="55" ht="19.95" customHeight="1" x14ac:dyDescent="0.3"/>
    <row r="56" ht="19.95" customHeight="1" x14ac:dyDescent="0.3"/>
    <row r="57" ht="19.95" customHeight="1" x14ac:dyDescent="0.3"/>
    <row r="58" ht="19.95" customHeight="1" x14ac:dyDescent="0.3"/>
    <row r="59" ht="19.95" customHeight="1" x14ac:dyDescent="0.3"/>
    <row r="60" ht="19.95" customHeight="1" x14ac:dyDescent="0.3"/>
    <row r="61" ht="19.95" customHeight="1" x14ac:dyDescent="0.3"/>
    <row r="62" ht="19.95" customHeight="1" x14ac:dyDescent="0.3"/>
    <row r="63" ht="19.95" customHeight="1" x14ac:dyDescent="0.3"/>
    <row r="64" ht="19.95" customHeight="1" x14ac:dyDescent="0.3"/>
    <row r="65" ht="19.95" customHeight="1" x14ac:dyDescent="0.3"/>
    <row r="66" ht="19.95" customHeight="1" x14ac:dyDescent="0.3"/>
    <row r="67" ht="19.95" customHeight="1" x14ac:dyDescent="0.3"/>
    <row r="68" ht="19.95" customHeight="1" x14ac:dyDescent="0.3"/>
    <row r="69" ht="19.95" customHeight="1" x14ac:dyDescent="0.3"/>
    <row r="70" ht="19.95" customHeight="1" x14ac:dyDescent="0.3"/>
    <row r="71" ht="19.95" customHeight="1" x14ac:dyDescent="0.3"/>
    <row r="72" ht="19.95" customHeight="1" x14ac:dyDescent="0.3"/>
    <row r="73" ht="19.95" customHeight="1" x14ac:dyDescent="0.3"/>
    <row r="74" ht="19.95" customHeight="1" x14ac:dyDescent="0.3"/>
    <row r="75" ht="19.95" customHeight="1" x14ac:dyDescent="0.3"/>
    <row r="76" ht="19.95" customHeight="1" x14ac:dyDescent="0.3"/>
    <row r="77" ht="19.95" customHeight="1" x14ac:dyDescent="0.3"/>
    <row r="78" ht="19.95" customHeight="1" x14ac:dyDescent="0.3"/>
    <row r="79" ht="19.95" customHeight="1" x14ac:dyDescent="0.3"/>
    <row r="80" ht="19.95" customHeight="1" x14ac:dyDescent="0.3"/>
    <row r="81" ht="19.95" customHeight="1" x14ac:dyDescent="0.3"/>
    <row r="82" ht="19.95" customHeight="1" x14ac:dyDescent="0.3"/>
    <row r="83" ht="19.95" customHeight="1" x14ac:dyDescent="0.3"/>
    <row r="84" ht="19.95" customHeight="1" x14ac:dyDescent="0.3"/>
    <row r="85" ht="19.95" customHeight="1" x14ac:dyDescent="0.3"/>
    <row r="86" ht="19.95" customHeight="1" x14ac:dyDescent="0.3"/>
    <row r="87" ht="19.95" customHeight="1" x14ac:dyDescent="0.3"/>
    <row r="88" ht="19.95" customHeight="1" x14ac:dyDescent="0.3"/>
    <row r="89" ht="19.95" customHeight="1" x14ac:dyDescent="0.3"/>
    <row r="90" ht="19.95" customHeight="1" x14ac:dyDescent="0.3"/>
    <row r="91" ht="19.95" customHeight="1" x14ac:dyDescent="0.3"/>
    <row r="92" ht="19.95" customHeight="1" x14ac:dyDescent="0.3"/>
    <row r="93" ht="19.95" customHeight="1" x14ac:dyDescent="0.3"/>
  </sheetData>
  <mergeCells count="2">
    <mergeCell ref="A1:I1"/>
    <mergeCell ref="A19:B1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/>
  </sheetPr>
  <dimension ref="A1:J5"/>
  <sheetViews>
    <sheetView workbookViewId="0">
      <selection activeCell="J5" sqref="J5"/>
    </sheetView>
  </sheetViews>
  <sheetFormatPr baseColWidth="10" defaultRowHeight="14.4" x14ac:dyDescent="0.3"/>
  <cols>
    <col min="1" max="1" width="14" customWidth="1"/>
    <col min="2" max="2" width="18.33203125" customWidth="1"/>
  </cols>
  <sheetData>
    <row r="1" spans="1:10" x14ac:dyDescent="0.3">
      <c r="A1" s="256" t="s">
        <v>627</v>
      </c>
      <c r="B1" s="257"/>
      <c r="C1" s="257"/>
      <c r="D1" s="257"/>
      <c r="E1" s="257"/>
      <c r="F1" s="257"/>
      <c r="G1" s="257"/>
      <c r="H1" s="257"/>
      <c r="I1" s="257"/>
    </row>
    <row r="2" spans="1:10" ht="15" thickBot="1" x14ac:dyDescent="0.35">
      <c r="A2" s="63" t="s">
        <v>19</v>
      </c>
      <c r="B2" s="58" t="s">
        <v>18</v>
      </c>
      <c r="C2" s="64" t="s">
        <v>123</v>
      </c>
      <c r="D2" s="95" t="s">
        <v>626</v>
      </c>
      <c r="E2" s="58" t="s">
        <v>124</v>
      </c>
      <c r="F2" s="58" t="s">
        <v>125</v>
      </c>
      <c r="G2" s="58" t="s">
        <v>126</v>
      </c>
      <c r="H2" s="58" t="s">
        <v>158</v>
      </c>
      <c r="I2" s="58" t="s">
        <v>163</v>
      </c>
    </row>
    <row r="3" spans="1:10" x14ac:dyDescent="0.3">
      <c r="A3" s="87" t="s">
        <v>628</v>
      </c>
      <c r="B3" s="53" t="s">
        <v>629</v>
      </c>
      <c r="C3" s="54"/>
      <c r="D3" s="54">
        <v>1</v>
      </c>
      <c r="E3" s="105"/>
      <c r="F3" s="105"/>
      <c r="G3" s="105"/>
      <c r="H3" s="105"/>
      <c r="I3" s="55">
        <v>1</v>
      </c>
    </row>
    <row r="4" spans="1:10" ht="28.2" thickBot="1" x14ac:dyDescent="0.35">
      <c r="A4" s="56" t="s">
        <v>630</v>
      </c>
      <c r="B4" s="57" t="s">
        <v>631</v>
      </c>
      <c r="C4" s="58"/>
      <c r="D4" s="58"/>
      <c r="E4" s="59">
        <v>1</v>
      </c>
      <c r="F4" s="59"/>
      <c r="G4" s="59"/>
      <c r="H4" s="59">
        <v>1</v>
      </c>
      <c r="I4" s="59"/>
    </row>
    <row r="5" spans="1:10" ht="15" thickBot="1" x14ac:dyDescent="0.35">
      <c r="A5" s="258" t="s">
        <v>10</v>
      </c>
      <c r="B5" s="259"/>
      <c r="C5" s="202">
        <f>SUM(C3:C4)</f>
        <v>0</v>
      </c>
      <c r="D5" s="202">
        <f>SUM(D3:D4)</f>
        <v>1</v>
      </c>
      <c r="E5" s="202">
        <f>SUM(E3:E4)</f>
        <v>1</v>
      </c>
      <c r="F5" s="202">
        <f>SUM(F3:F4)</f>
        <v>0</v>
      </c>
      <c r="G5" s="202">
        <f>SUM(G3:G4)</f>
        <v>0</v>
      </c>
      <c r="H5" s="108"/>
      <c r="I5" s="202">
        <f>SUM(I3:I4)</f>
        <v>1</v>
      </c>
      <c r="J5">
        <v>2</v>
      </c>
    </row>
  </sheetData>
  <mergeCells count="2">
    <mergeCell ref="A1:I1"/>
    <mergeCell ref="A5:B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9"/>
    <pageSetUpPr fitToPage="1"/>
  </sheetPr>
  <dimension ref="A1:J32"/>
  <sheetViews>
    <sheetView zoomScaleNormal="100" workbookViewId="0">
      <selection activeCell="J32" sqref="J32"/>
    </sheetView>
  </sheetViews>
  <sheetFormatPr baseColWidth="10" defaultColWidth="11.5546875" defaultRowHeight="15" customHeight="1" x14ac:dyDescent="0.3"/>
  <cols>
    <col min="1" max="1" width="43.33203125" style="5" bestFit="1" customWidth="1"/>
    <col min="2" max="2" width="25.6640625" style="5" bestFit="1" customWidth="1"/>
    <col min="3" max="9" width="10.6640625" style="3" customWidth="1"/>
    <col min="10" max="16384" width="11.5546875" style="5"/>
  </cols>
  <sheetData>
    <row r="1" spans="1:9" ht="15" customHeight="1" thickBot="1" x14ac:dyDescent="0.35">
      <c r="A1" s="262" t="s">
        <v>3</v>
      </c>
      <c r="B1" s="263"/>
      <c r="C1" s="263"/>
      <c r="D1" s="263"/>
      <c r="E1" s="263"/>
      <c r="F1" s="263"/>
      <c r="G1" s="263"/>
      <c r="H1" s="263"/>
      <c r="I1" s="263"/>
    </row>
    <row r="2" spans="1:9" ht="15" customHeight="1" thickBot="1" x14ac:dyDescent="0.35">
      <c r="A2" s="82" t="s">
        <v>19</v>
      </c>
      <c r="B2" s="62" t="s">
        <v>18</v>
      </c>
      <c r="C2" s="83" t="s">
        <v>123</v>
      </c>
      <c r="D2" s="62" t="s">
        <v>127</v>
      </c>
      <c r="E2" s="62" t="s">
        <v>124</v>
      </c>
      <c r="F2" s="62" t="s">
        <v>125</v>
      </c>
      <c r="G2" s="62" t="s">
        <v>126</v>
      </c>
      <c r="H2" s="62" t="s">
        <v>158</v>
      </c>
      <c r="I2" s="62" t="s">
        <v>163</v>
      </c>
    </row>
    <row r="3" spans="1:9" ht="15" customHeight="1" x14ac:dyDescent="0.3">
      <c r="A3" s="65" t="s">
        <v>213</v>
      </c>
      <c r="B3" s="66" t="s">
        <v>122</v>
      </c>
      <c r="C3" s="67">
        <v>1</v>
      </c>
      <c r="D3" s="67"/>
      <c r="E3" s="100"/>
      <c r="F3" s="100"/>
      <c r="G3" s="100"/>
      <c r="H3" s="100"/>
      <c r="I3" s="67">
        <v>2</v>
      </c>
    </row>
    <row r="4" spans="1:9" ht="15" customHeight="1" x14ac:dyDescent="0.3">
      <c r="A4" s="68" t="s">
        <v>671</v>
      </c>
      <c r="B4" s="8" t="s">
        <v>157</v>
      </c>
      <c r="C4" s="19"/>
      <c r="D4" s="19"/>
      <c r="E4" s="19">
        <v>1</v>
      </c>
      <c r="F4" s="19"/>
      <c r="G4" s="19"/>
      <c r="H4" s="19">
        <v>1</v>
      </c>
      <c r="I4" s="19"/>
    </row>
    <row r="5" spans="1:9" ht="15" customHeight="1" thickBot="1" x14ac:dyDescent="0.35">
      <c r="A5" s="68" t="s">
        <v>672</v>
      </c>
      <c r="B5" s="8" t="s">
        <v>216</v>
      </c>
      <c r="C5" s="19"/>
      <c r="D5" s="19"/>
      <c r="E5" s="19">
        <v>1</v>
      </c>
      <c r="F5" s="79"/>
      <c r="G5" s="19"/>
      <c r="H5" s="19">
        <v>2</v>
      </c>
      <c r="I5" s="19"/>
    </row>
    <row r="6" spans="1:9" ht="15" customHeight="1" thickBot="1" x14ac:dyDescent="0.35">
      <c r="A6" s="68" t="s">
        <v>673</v>
      </c>
      <c r="B6" s="8" t="s">
        <v>214</v>
      </c>
      <c r="C6" s="19"/>
      <c r="D6" s="19"/>
      <c r="E6" s="77">
        <v>1</v>
      </c>
      <c r="F6" s="81"/>
      <c r="G6" s="78"/>
      <c r="H6" s="19">
        <v>3</v>
      </c>
      <c r="I6" s="19"/>
    </row>
    <row r="7" spans="1:9" ht="15" customHeight="1" x14ac:dyDescent="0.3">
      <c r="A7" s="68" t="s">
        <v>675</v>
      </c>
      <c r="B7" s="8" t="s">
        <v>219</v>
      </c>
      <c r="C7" s="19"/>
      <c r="D7" s="19"/>
      <c r="E7" s="19"/>
      <c r="F7" s="80">
        <v>1</v>
      </c>
      <c r="G7" s="19"/>
      <c r="H7" s="19">
        <v>4</v>
      </c>
      <c r="I7" s="19"/>
    </row>
    <row r="8" spans="1:9" ht="15" customHeight="1" x14ac:dyDescent="0.3">
      <c r="A8" s="68" t="s">
        <v>676</v>
      </c>
      <c r="B8" s="8" t="s">
        <v>218</v>
      </c>
      <c r="C8" s="19"/>
      <c r="D8" s="19"/>
      <c r="E8" s="19"/>
      <c r="F8" s="19">
        <v>1</v>
      </c>
      <c r="G8" s="19"/>
      <c r="H8" s="19">
        <v>5</v>
      </c>
      <c r="I8" s="19"/>
    </row>
    <row r="9" spans="1:9" ht="15" customHeight="1" x14ac:dyDescent="0.3">
      <c r="A9" s="68" t="s">
        <v>677</v>
      </c>
      <c r="B9" s="8" t="s">
        <v>218</v>
      </c>
      <c r="C9" s="19"/>
      <c r="D9" s="19"/>
      <c r="E9" s="19"/>
      <c r="F9" s="19">
        <v>1</v>
      </c>
      <c r="G9" s="19"/>
      <c r="H9" s="19">
        <v>6</v>
      </c>
      <c r="I9" s="19"/>
    </row>
    <row r="10" spans="1:9" ht="15" customHeight="1" x14ac:dyDescent="0.3">
      <c r="A10" s="68" t="s">
        <v>678</v>
      </c>
      <c r="B10" s="8" t="s">
        <v>218</v>
      </c>
      <c r="C10" s="19"/>
      <c r="D10" s="19"/>
      <c r="E10" s="19"/>
      <c r="F10" s="19"/>
      <c r="G10" s="19">
        <v>1</v>
      </c>
      <c r="H10" s="19">
        <v>7</v>
      </c>
      <c r="I10" s="19"/>
    </row>
    <row r="11" spans="1:9" ht="15" customHeight="1" x14ac:dyDescent="0.3">
      <c r="A11" s="68" t="s">
        <v>679</v>
      </c>
      <c r="B11" s="8" t="s">
        <v>220</v>
      </c>
      <c r="C11" s="19"/>
      <c r="D11" s="19"/>
      <c r="E11" s="19"/>
      <c r="F11" s="19"/>
      <c r="G11" s="19">
        <v>1</v>
      </c>
      <c r="H11" s="19">
        <v>8</v>
      </c>
      <c r="I11" s="19"/>
    </row>
    <row r="12" spans="1:9" ht="15" customHeight="1" x14ac:dyDescent="0.3">
      <c r="A12" s="149" t="s">
        <v>680</v>
      </c>
      <c r="B12" s="150" t="s">
        <v>218</v>
      </c>
      <c r="C12" s="79"/>
      <c r="D12" s="79"/>
      <c r="E12" s="79"/>
      <c r="F12" s="79"/>
      <c r="G12" s="79">
        <v>1</v>
      </c>
      <c r="H12" s="79">
        <v>9</v>
      </c>
      <c r="I12" s="79"/>
    </row>
    <row r="13" spans="1:9" ht="15" customHeight="1" x14ac:dyDescent="0.3">
      <c r="A13" s="68" t="s">
        <v>674</v>
      </c>
      <c r="B13" s="8" t="s">
        <v>207</v>
      </c>
      <c r="C13" s="19"/>
      <c r="D13" s="19"/>
      <c r="E13" s="19">
        <v>1</v>
      </c>
      <c r="F13" s="19"/>
      <c r="G13" s="19"/>
      <c r="H13" s="19">
        <v>10</v>
      </c>
      <c r="I13" s="19"/>
    </row>
    <row r="14" spans="1:9" ht="15" customHeight="1" thickBot="1" x14ac:dyDescent="0.35">
      <c r="A14" s="268" t="s">
        <v>10</v>
      </c>
      <c r="B14" s="268"/>
      <c r="C14" s="72">
        <f>SUM(C3:C12)</f>
        <v>1</v>
      </c>
      <c r="D14" s="72">
        <f>SUM(D3:D12)</f>
        <v>0</v>
      </c>
      <c r="E14" s="72">
        <f>SUM(E4:E13)</f>
        <v>4</v>
      </c>
      <c r="F14" s="72">
        <f>SUM(F3:F12)</f>
        <v>3</v>
      </c>
      <c r="G14" s="72">
        <f>SUM(G3:G12)</f>
        <v>3</v>
      </c>
      <c r="H14" s="109"/>
      <c r="I14" s="72">
        <f>SUM(I3:I12)</f>
        <v>2</v>
      </c>
    </row>
    <row r="15" spans="1:9" ht="15" customHeight="1" thickBot="1" x14ac:dyDescent="0.35">
      <c r="A15" s="74" t="s">
        <v>19</v>
      </c>
      <c r="B15" s="75" t="s">
        <v>18</v>
      </c>
      <c r="C15" s="76" t="s">
        <v>123</v>
      </c>
      <c r="D15" s="75" t="s">
        <v>127</v>
      </c>
      <c r="E15" s="75" t="s">
        <v>124</v>
      </c>
      <c r="F15" s="75" t="s">
        <v>125</v>
      </c>
      <c r="G15" s="75" t="s">
        <v>126</v>
      </c>
      <c r="H15" s="75" t="s">
        <v>158</v>
      </c>
      <c r="I15" s="75" t="s">
        <v>163</v>
      </c>
    </row>
    <row r="16" spans="1:9" ht="15" customHeight="1" x14ac:dyDescent="0.3">
      <c r="A16" s="73" t="s">
        <v>213</v>
      </c>
      <c r="B16" s="52" t="s">
        <v>21</v>
      </c>
      <c r="C16" s="16">
        <v>1</v>
      </c>
      <c r="D16" s="16"/>
      <c r="E16" s="110"/>
      <c r="F16" s="111"/>
      <c r="G16" s="111"/>
      <c r="H16" s="112"/>
      <c r="I16" s="16">
        <v>2</v>
      </c>
    </row>
    <row r="17" spans="1:10" ht="15" customHeight="1" x14ac:dyDescent="0.3">
      <c r="A17" s="10" t="s">
        <v>681</v>
      </c>
      <c r="B17" s="7" t="s">
        <v>221</v>
      </c>
      <c r="C17" s="11"/>
      <c r="D17" s="11"/>
      <c r="E17" s="11">
        <v>1</v>
      </c>
      <c r="F17" s="11"/>
      <c r="G17" s="11"/>
      <c r="H17" s="11">
        <v>1</v>
      </c>
      <c r="I17" s="11"/>
    </row>
    <row r="18" spans="1:10" ht="15" customHeight="1" x14ac:dyDescent="0.3">
      <c r="A18" s="10" t="s">
        <v>682</v>
      </c>
      <c r="B18" s="7" t="s">
        <v>222</v>
      </c>
      <c r="C18" s="11"/>
      <c r="D18" s="11"/>
      <c r="E18" s="11">
        <v>1</v>
      </c>
      <c r="F18" s="11"/>
      <c r="G18" s="11"/>
      <c r="H18" s="11">
        <v>2</v>
      </c>
      <c r="I18" s="11"/>
    </row>
    <row r="19" spans="1:10" ht="15" customHeight="1" x14ac:dyDescent="0.3">
      <c r="A19" s="10" t="s">
        <v>683</v>
      </c>
      <c r="B19" s="7" t="s">
        <v>223</v>
      </c>
      <c r="C19" s="11"/>
      <c r="D19" s="11"/>
      <c r="E19" s="11">
        <v>1</v>
      </c>
      <c r="F19" s="11"/>
      <c r="G19" s="11"/>
      <c r="H19" s="11">
        <v>3</v>
      </c>
      <c r="I19" s="11"/>
    </row>
    <row r="20" spans="1:10" ht="15" customHeight="1" x14ac:dyDescent="0.3">
      <c r="A20" s="13" t="s">
        <v>684</v>
      </c>
      <c r="B20" s="14" t="s">
        <v>225</v>
      </c>
      <c r="C20" s="15"/>
      <c r="D20" s="15"/>
      <c r="E20" s="15"/>
      <c r="F20" s="15">
        <v>1</v>
      </c>
      <c r="G20" s="15"/>
      <c r="H20" s="15">
        <v>4</v>
      </c>
      <c r="I20" s="11"/>
    </row>
    <row r="21" spans="1:10" ht="15" customHeight="1" x14ac:dyDescent="0.3">
      <c r="A21" s="10" t="s">
        <v>685</v>
      </c>
      <c r="B21" s="7" t="s">
        <v>225</v>
      </c>
      <c r="C21" s="11"/>
      <c r="D21" s="11"/>
      <c r="E21" s="11"/>
      <c r="F21" s="11">
        <v>1</v>
      </c>
      <c r="G21" s="11"/>
      <c r="H21" s="11">
        <v>5</v>
      </c>
      <c r="I21" s="11"/>
    </row>
    <row r="22" spans="1:10" ht="15" customHeight="1" thickBot="1" x14ac:dyDescent="0.35">
      <c r="A22" s="10" t="s">
        <v>686</v>
      </c>
      <c r="B22" s="7" t="s">
        <v>226</v>
      </c>
      <c r="C22" s="11"/>
      <c r="D22" s="11"/>
      <c r="E22" s="11"/>
      <c r="F22" s="11">
        <v>1</v>
      </c>
      <c r="G22" s="11"/>
      <c r="H22" s="11">
        <v>6</v>
      </c>
      <c r="I22" s="15"/>
    </row>
    <row r="23" spans="1:10" ht="15" customHeight="1" thickBot="1" x14ac:dyDescent="0.35">
      <c r="A23" s="258" t="s">
        <v>224</v>
      </c>
      <c r="B23" s="259"/>
      <c r="C23" s="84">
        <f>SUM(C16:C22)</f>
        <v>1</v>
      </c>
      <c r="D23" s="84">
        <f>SUM(D16:D22)</f>
        <v>0</v>
      </c>
      <c r="E23" s="84">
        <f>SUM(E16:E22)</f>
        <v>3</v>
      </c>
      <c r="F23" s="84">
        <f>SUM(F16:F22)</f>
        <v>3</v>
      </c>
      <c r="G23" s="84">
        <f>SUM(G16:G22)</f>
        <v>0</v>
      </c>
      <c r="H23" s="108"/>
      <c r="I23" s="84">
        <f t="shared" ref="I23" si="0">SUM(I16:I22)</f>
        <v>2</v>
      </c>
    </row>
    <row r="24" spans="1:10" ht="15" customHeight="1" thickBot="1" x14ac:dyDescent="0.35">
      <c r="A24" s="74" t="s">
        <v>19</v>
      </c>
      <c r="B24" s="75" t="s">
        <v>18</v>
      </c>
      <c r="C24" s="76" t="s">
        <v>123</v>
      </c>
      <c r="D24" s="75" t="s">
        <v>127</v>
      </c>
      <c r="E24" s="75" t="s">
        <v>124</v>
      </c>
      <c r="F24" s="75" t="s">
        <v>125</v>
      </c>
      <c r="G24" s="75" t="s">
        <v>126</v>
      </c>
      <c r="H24" s="75" t="s">
        <v>158</v>
      </c>
      <c r="I24" s="75" t="s">
        <v>163</v>
      </c>
    </row>
    <row r="25" spans="1:10" ht="15" customHeight="1" x14ac:dyDescent="0.3">
      <c r="A25" s="85" t="s">
        <v>213</v>
      </c>
      <c r="B25" s="61" t="s">
        <v>228</v>
      </c>
      <c r="C25" s="55">
        <v>1</v>
      </c>
      <c r="D25" s="55"/>
      <c r="E25" s="105"/>
      <c r="F25" s="105"/>
      <c r="G25" s="105"/>
      <c r="H25" s="105"/>
      <c r="I25" s="55">
        <v>2</v>
      </c>
    </row>
    <row r="26" spans="1:10" ht="15" customHeight="1" thickBot="1" x14ac:dyDescent="0.35">
      <c r="A26" s="56" t="s">
        <v>227</v>
      </c>
      <c r="B26" s="57" t="s">
        <v>156</v>
      </c>
      <c r="C26" s="59"/>
      <c r="D26" s="59"/>
      <c r="E26" s="59">
        <v>1</v>
      </c>
      <c r="F26" s="59"/>
      <c r="G26" s="59"/>
      <c r="H26" s="59">
        <v>1</v>
      </c>
      <c r="I26" s="59"/>
    </row>
    <row r="27" spans="1:10" ht="15" customHeight="1" thickBot="1" x14ac:dyDescent="0.35">
      <c r="A27" s="258" t="s">
        <v>10</v>
      </c>
      <c r="B27" s="259"/>
      <c r="C27" s="84">
        <f>SUM(C25:C26)</f>
        <v>1</v>
      </c>
      <c r="D27" s="84">
        <f t="shared" ref="D27:I27" si="1">SUM(D25:D26)</f>
        <v>0</v>
      </c>
      <c r="E27" s="84">
        <f t="shared" si="1"/>
        <v>1</v>
      </c>
      <c r="F27" s="84">
        <f t="shared" si="1"/>
        <v>0</v>
      </c>
      <c r="G27" s="84">
        <f t="shared" si="1"/>
        <v>0</v>
      </c>
      <c r="H27" s="108"/>
      <c r="I27" s="84">
        <f t="shared" si="1"/>
        <v>2</v>
      </c>
    </row>
    <row r="28" spans="1:10" ht="15" customHeight="1" thickBot="1" x14ac:dyDescent="0.35">
      <c r="A28" s="62" t="s">
        <v>19</v>
      </c>
      <c r="B28" s="62" t="s">
        <v>18</v>
      </c>
      <c r="C28" s="62" t="s">
        <v>123</v>
      </c>
      <c r="D28" s="86" t="s">
        <v>127</v>
      </c>
      <c r="E28" s="62" t="s">
        <v>124</v>
      </c>
      <c r="F28" s="62" t="s">
        <v>125</v>
      </c>
      <c r="G28" s="62" t="s">
        <v>126</v>
      </c>
      <c r="H28" s="62" t="s">
        <v>158</v>
      </c>
      <c r="I28" s="62" t="s">
        <v>163</v>
      </c>
    </row>
    <row r="29" spans="1:10" ht="15" customHeight="1" x14ac:dyDescent="0.3">
      <c r="A29" s="87" t="s">
        <v>213</v>
      </c>
      <c r="B29" s="61" t="s">
        <v>229</v>
      </c>
      <c r="C29" s="55"/>
      <c r="D29" s="55">
        <v>1</v>
      </c>
      <c r="E29" s="105"/>
      <c r="F29" s="105"/>
      <c r="G29" s="105"/>
      <c r="H29" s="105"/>
      <c r="I29" s="55">
        <v>1</v>
      </c>
    </row>
    <row r="30" spans="1:10" ht="15" customHeight="1" thickBot="1" x14ac:dyDescent="0.35">
      <c r="A30" s="56" t="s">
        <v>687</v>
      </c>
      <c r="B30" s="57" t="s">
        <v>24</v>
      </c>
      <c r="C30" s="59"/>
      <c r="D30" s="59"/>
      <c r="E30" s="59">
        <v>1</v>
      </c>
      <c r="F30" s="59"/>
      <c r="G30" s="59"/>
      <c r="H30" s="59">
        <v>1</v>
      </c>
      <c r="I30" s="59"/>
    </row>
    <row r="31" spans="1:10" s="27" customFormat="1" ht="15" customHeight="1" x14ac:dyDescent="0.3">
      <c r="A31" s="264" t="s">
        <v>10</v>
      </c>
      <c r="B31" s="265"/>
      <c r="C31" s="88">
        <f>SUM(C29:C30)</f>
        <v>0</v>
      </c>
      <c r="D31" s="88">
        <f t="shared" ref="D31:I31" si="2">SUM(D29:D30)</f>
        <v>1</v>
      </c>
      <c r="E31" s="88">
        <f t="shared" si="2"/>
        <v>1</v>
      </c>
      <c r="F31" s="88">
        <f t="shared" si="2"/>
        <v>0</v>
      </c>
      <c r="G31" s="88">
        <f t="shared" si="2"/>
        <v>0</v>
      </c>
      <c r="H31" s="113"/>
      <c r="I31" s="88">
        <f t="shared" si="2"/>
        <v>1</v>
      </c>
    </row>
    <row r="32" spans="1:10" ht="15" customHeight="1" thickBot="1" x14ac:dyDescent="0.35">
      <c r="A32" s="266" t="s">
        <v>130</v>
      </c>
      <c r="B32" s="267"/>
      <c r="C32" s="89">
        <f>SUM(C31,C27,C14,C23)</f>
        <v>3</v>
      </c>
      <c r="D32" s="89">
        <f>SUM(D31,D27,D14,D23)</f>
        <v>1</v>
      </c>
      <c r="E32" s="89">
        <f>SUM(E31,E27,E14,E23)</f>
        <v>9</v>
      </c>
      <c r="F32" s="89">
        <f>SUM(F31,F27,F14,F23)</f>
        <v>6</v>
      </c>
      <c r="G32" s="89">
        <f>SUM(G31,G27,G14,G23)</f>
        <v>3</v>
      </c>
      <c r="H32" s="114"/>
      <c r="I32" s="89">
        <f>SUM(I31,I27,I14,I23)</f>
        <v>7</v>
      </c>
      <c r="J32" s="5">
        <v>22</v>
      </c>
    </row>
  </sheetData>
  <mergeCells count="6">
    <mergeCell ref="A1:I1"/>
    <mergeCell ref="A31:B31"/>
    <mergeCell ref="A23:B23"/>
    <mergeCell ref="A32:B32"/>
    <mergeCell ref="A14:B14"/>
    <mergeCell ref="A27:B27"/>
  </mergeCells>
  <pageMargins left="0.39370078740157483" right="0.39370078740157483" top="0.39370078740157483" bottom="0.39370078740157483" header="0" footer="0"/>
  <pageSetup paperSize="9" scale="76" fitToHeight="0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9"/>
    <pageSetUpPr fitToPage="1"/>
  </sheetPr>
  <dimension ref="A1:J86"/>
  <sheetViews>
    <sheetView topLeftCell="A55" zoomScaleNormal="100" workbookViewId="0">
      <selection activeCell="J86" sqref="J86"/>
    </sheetView>
  </sheetViews>
  <sheetFormatPr baseColWidth="10" defaultColWidth="11.5546875" defaultRowHeight="15" customHeight="1" x14ac:dyDescent="0.3"/>
  <cols>
    <col min="1" max="1" width="66.88671875" style="5" customWidth="1"/>
    <col min="2" max="2" width="38.5546875" style="5" customWidth="1"/>
    <col min="3" max="9" width="10.6640625" style="3" customWidth="1"/>
    <col min="10" max="16384" width="11.5546875" style="5"/>
  </cols>
  <sheetData>
    <row r="1" spans="1:9" ht="15" customHeight="1" x14ac:dyDescent="0.3">
      <c r="A1" s="270" t="s">
        <v>80</v>
      </c>
      <c r="B1" s="271"/>
      <c r="C1" s="271"/>
      <c r="D1" s="271"/>
      <c r="E1" s="271"/>
      <c r="F1" s="271"/>
      <c r="G1" s="271"/>
      <c r="H1" s="271"/>
      <c r="I1" s="271"/>
    </row>
    <row r="2" spans="1:9" ht="15" customHeight="1" thickBot="1" x14ac:dyDescent="0.35">
      <c r="A2" s="63" t="s">
        <v>19</v>
      </c>
      <c r="B2" s="58" t="s">
        <v>18</v>
      </c>
      <c r="C2" s="115" t="s">
        <v>123</v>
      </c>
      <c r="D2" s="58" t="s">
        <v>127</v>
      </c>
      <c r="E2" s="58" t="s">
        <v>124</v>
      </c>
      <c r="F2" s="58" t="s">
        <v>125</v>
      </c>
      <c r="G2" s="58" t="s">
        <v>126</v>
      </c>
      <c r="H2" s="58" t="s">
        <v>158</v>
      </c>
      <c r="I2" s="58" t="s">
        <v>163</v>
      </c>
    </row>
    <row r="3" spans="1:9" ht="15" customHeight="1" x14ac:dyDescent="0.3">
      <c r="A3" s="116" t="s">
        <v>179</v>
      </c>
      <c r="B3" s="61" t="s">
        <v>230</v>
      </c>
      <c r="C3" s="55">
        <v>1</v>
      </c>
      <c r="D3" s="55"/>
      <c r="E3" s="90"/>
      <c r="F3" s="90"/>
      <c r="G3" s="90"/>
      <c r="H3" s="90"/>
      <c r="I3" s="55">
        <v>2</v>
      </c>
    </row>
    <row r="4" spans="1:9" ht="15" customHeight="1" x14ac:dyDescent="0.3">
      <c r="A4" s="60" t="s">
        <v>613</v>
      </c>
      <c r="B4" s="7" t="s">
        <v>614</v>
      </c>
      <c r="C4" s="11"/>
      <c r="D4" s="11"/>
      <c r="E4" s="11">
        <v>1</v>
      </c>
      <c r="F4" s="11"/>
      <c r="G4" s="11"/>
      <c r="H4" s="11">
        <v>1</v>
      </c>
      <c r="I4" s="11"/>
    </row>
    <row r="5" spans="1:9" ht="15" customHeight="1" x14ac:dyDescent="0.3">
      <c r="A5" s="60" t="s">
        <v>615</v>
      </c>
      <c r="B5" s="7" t="s">
        <v>615</v>
      </c>
      <c r="C5" s="11"/>
      <c r="D5" s="11"/>
      <c r="E5" s="11"/>
      <c r="F5" s="11">
        <v>2</v>
      </c>
      <c r="G5" s="11"/>
      <c r="H5" s="11">
        <v>1</v>
      </c>
      <c r="I5" s="11"/>
    </row>
    <row r="6" spans="1:9" ht="15" customHeight="1" thickBot="1" x14ac:dyDescent="0.35">
      <c r="A6" s="56" t="s">
        <v>616</v>
      </c>
      <c r="B6" s="57" t="s">
        <v>616</v>
      </c>
      <c r="C6" s="59"/>
      <c r="D6" s="59"/>
      <c r="E6" s="59"/>
      <c r="F6" s="59"/>
      <c r="G6" s="59">
        <v>2</v>
      </c>
      <c r="H6" s="59">
        <v>1</v>
      </c>
      <c r="I6" s="59"/>
    </row>
    <row r="7" spans="1:9" ht="15" customHeight="1" thickBot="1" x14ac:dyDescent="0.35">
      <c r="A7" s="258" t="s">
        <v>10</v>
      </c>
      <c r="B7" s="259"/>
      <c r="C7" s="84">
        <f>SUM(C3:C6)</f>
        <v>1</v>
      </c>
      <c r="D7" s="84">
        <f>SUM(D3:D6)</f>
        <v>0</v>
      </c>
      <c r="E7" s="84">
        <f>SUM(E3:E6)</f>
        <v>1</v>
      </c>
      <c r="F7" s="84">
        <f>SUM(F3:F6)</f>
        <v>2</v>
      </c>
      <c r="G7" s="84">
        <f>SUM(G3:G6)</f>
        <v>2</v>
      </c>
      <c r="H7" s="98"/>
      <c r="I7" s="84">
        <f>SUM(I3:I6)</f>
        <v>2</v>
      </c>
    </row>
    <row r="8" spans="1:9" ht="15" customHeight="1" x14ac:dyDescent="0.3">
      <c r="A8" s="270" t="s">
        <v>82</v>
      </c>
      <c r="B8" s="271"/>
      <c r="C8" s="271"/>
      <c r="D8" s="271"/>
      <c r="E8" s="271"/>
      <c r="F8" s="271"/>
      <c r="G8" s="271"/>
      <c r="H8" s="271"/>
      <c r="I8" s="271"/>
    </row>
    <row r="9" spans="1:9" ht="15" customHeight="1" thickBot="1" x14ac:dyDescent="0.35">
      <c r="A9" s="63" t="s">
        <v>19</v>
      </c>
      <c r="B9" s="58" t="s">
        <v>18</v>
      </c>
      <c r="C9" s="115" t="s">
        <v>123</v>
      </c>
      <c r="D9" s="58" t="s">
        <v>127</v>
      </c>
      <c r="E9" s="58" t="s">
        <v>124</v>
      </c>
      <c r="F9" s="58" t="s">
        <v>125</v>
      </c>
      <c r="G9" s="58" t="s">
        <v>126</v>
      </c>
      <c r="H9" s="58" t="s">
        <v>158</v>
      </c>
      <c r="I9" s="58" t="s">
        <v>163</v>
      </c>
    </row>
    <row r="10" spans="1:9" ht="15" customHeight="1" x14ac:dyDescent="0.3">
      <c r="A10" s="116" t="s">
        <v>180</v>
      </c>
      <c r="B10" s="61" t="s">
        <v>231</v>
      </c>
      <c r="C10" s="55">
        <v>1</v>
      </c>
      <c r="D10" s="55"/>
      <c r="E10" s="90"/>
      <c r="F10" s="90"/>
      <c r="G10" s="90"/>
      <c r="H10" s="90"/>
      <c r="I10" s="55">
        <v>2</v>
      </c>
    </row>
    <row r="11" spans="1:9" ht="15" customHeight="1" x14ac:dyDescent="0.3">
      <c r="A11" s="60" t="s">
        <v>181</v>
      </c>
      <c r="B11" s="7" t="s">
        <v>182</v>
      </c>
      <c r="C11" s="11"/>
      <c r="D11" s="11"/>
      <c r="E11" s="11">
        <v>2</v>
      </c>
      <c r="F11" s="11"/>
      <c r="G11" s="11"/>
      <c r="H11" s="11">
        <v>1</v>
      </c>
      <c r="I11" s="11"/>
    </row>
    <row r="12" spans="1:9" ht="15" customHeight="1" thickBot="1" x14ac:dyDescent="0.35">
      <c r="A12" s="56" t="s">
        <v>181</v>
      </c>
      <c r="B12" s="57" t="s">
        <v>183</v>
      </c>
      <c r="C12" s="59"/>
      <c r="D12" s="59"/>
      <c r="E12" s="59">
        <v>2</v>
      </c>
      <c r="F12" s="59"/>
      <c r="G12" s="59"/>
      <c r="H12" s="59">
        <v>2</v>
      </c>
      <c r="I12" s="59"/>
    </row>
    <row r="13" spans="1:9" ht="15" customHeight="1" thickBot="1" x14ac:dyDescent="0.35">
      <c r="A13" s="258" t="s">
        <v>10</v>
      </c>
      <c r="B13" s="259"/>
      <c r="C13" s="84">
        <f>SUM(C10:C12)</f>
        <v>1</v>
      </c>
      <c r="D13" s="84">
        <f t="shared" ref="D13:I13" si="0">SUM(D10:D12)</f>
        <v>0</v>
      </c>
      <c r="E13" s="84">
        <f t="shared" si="0"/>
        <v>4</v>
      </c>
      <c r="F13" s="84">
        <f t="shared" si="0"/>
        <v>0</v>
      </c>
      <c r="G13" s="84">
        <f t="shared" si="0"/>
        <v>0</v>
      </c>
      <c r="H13" s="98"/>
      <c r="I13" s="84">
        <f t="shared" si="0"/>
        <v>2</v>
      </c>
    </row>
    <row r="14" spans="1:9" ht="15" customHeight="1" x14ac:dyDescent="0.3">
      <c r="A14" s="270" t="s">
        <v>233</v>
      </c>
      <c r="B14" s="271"/>
      <c r="C14" s="271"/>
      <c r="D14" s="271"/>
      <c r="E14" s="271"/>
      <c r="F14" s="271"/>
      <c r="G14" s="271"/>
      <c r="H14" s="271"/>
      <c r="I14" s="271"/>
    </row>
    <row r="15" spans="1:9" ht="15" customHeight="1" thickBot="1" x14ac:dyDescent="0.35">
      <c r="A15" s="63" t="s">
        <v>19</v>
      </c>
      <c r="B15" s="58" t="s">
        <v>18</v>
      </c>
      <c r="C15" s="115" t="s">
        <v>123</v>
      </c>
      <c r="D15" s="58" t="s">
        <v>127</v>
      </c>
      <c r="E15" s="58" t="s">
        <v>124</v>
      </c>
      <c r="F15" s="58" t="s">
        <v>125</v>
      </c>
      <c r="G15" s="58" t="s">
        <v>126</v>
      </c>
      <c r="H15" s="58" t="s">
        <v>158</v>
      </c>
      <c r="I15" s="58" t="s">
        <v>163</v>
      </c>
    </row>
    <row r="16" spans="1:9" ht="15" customHeight="1" x14ac:dyDescent="0.3">
      <c r="A16" s="116" t="s">
        <v>655</v>
      </c>
      <c r="B16" s="61" t="s">
        <v>243</v>
      </c>
      <c r="C16" s="55">
        <v>1</v>
      </c>
      <c r="D16" s="55"/>
      <c r="E16" s="90"/>
      <c r="F16" s="90"/>
      <c r="G16" s="90"/>
      <c r="H16" s="90"/>
      <c r="I16" s="55">
        <v>2</v>
      </c>
    </row>
    <row r="17" spans="1:9" ht="15" customHeight="1" x14ac:dyDescent="0.3">
      <c r="A17" s="60" t="s">
        <v>232</v>
      </c>
      <c r="B17" s="7" t="s">
        <v>85</v>
      </c>
      <c r="C17" s="11"/>
      <c r="D17" s="11"/>
      <c r="E17" s="11">
        <v>2</v>
      </c>
      <c r="F17" s="11"/>
      <c r="G17" s="11"/>
      <c r="H17" s="11">
        <v>1</v>
      </c>
      <c r="I17" s="11"/>
    </row>
    <row r="18" spans="1:9" ht="15" customHeight="1" x14ac:dyDescent="0.3">
      <c r="A18" s="60" t="s">
        <v>232</v>
      </c>
      <c r="B18" s="7" t="s">
        <v>646</v>
      </c>
      <c r="C18" s="11"/>
      <c r="D18" s="11"/>
      <c r="E18" s="11"/>
      <c r="F18" s="11">
        <v>2</v>
      </c>
      <c r="G18" s="11"/>
      <c r="H18" s="11">
        <v>1</v>
      </c>
      <c r="I18" s="11"/>
    </row>
    <row r="19" spans="1:9" ht="15" customHeight="1" thickBot="1" x14ac:dyDescent="0.35">
      <c r="A19" s="60" t="s">
        <v>232</v>
      </c>
      <c r="B19" s="7" t="s">
        <v>656</v>
      </c>
      <c r="C19" s="11"/>
      <c r="D19" s="11"/>
      <c r="E19" s="11"/>
      <c r="F19" s="11"/>
      <c r="G19" s="11">
        <v>2</v>
      </c>
      <c r="H19" s="11">
        <v>1</v>
      </c>
      <c r="I19" s="11"/>
    </row>
    <row r="20" spans="1:9" ht="15" customHeight="1" thickBot="1" x14ac:dyDescent="0.35">
      <c r="A20" s="258" t="s">
        <v>10</v>
      </c>
      <c r="B20" s="259"/>
      <c r="C20" s="84">
        <f>SUM(C16:C19)</f>
        <v>1</v>
      </c>
      <c r="D20" s="84">
        <f>SUM(D16:D19)</f>
        <v>0</v>
      </c>
      <c r="E20" s="84">
        <f>SUM(E16:E19)</f>
        <v>2</v>
      </c>
      <c r="F20" s="84">
        <f>SUM(F16:F19)</f>
        <v>2</v>
      </c>
      <c r="G20" s="84">
        <f>SUM(G16:G19)</f>
        <v>2</v>
      </c>
      <c r="H20" s="98"/>
      <c r="I20" s="84">
        <f>SUM(I16:I19)</f>
        <v>2</v>
      </c>
    </row>
    <row r="21" spans="1:9" ht="15" customHeight="1" x14ac:dyDescent="0.3">
      <c r="A21" s="270" t="s">
        <v>234</v>
      </c>
      <c r="B21" s="271"/>
      <c r="C21" s="271"/>
      <c r="D21" s="271"/>
      <c r="E21" s="271"/>
      <c r="F21" s="271"/>
      <c r="G21" s="271"/>
      <c r="H21" s="271"/>
      <c r="I21" s="271"/>
    </row>
    <row r="22" spans="1:9" ht="15" customHeight="1" thickBot="1" x14ac:dyDescent="0.35">
      <c r="A22" s="63" t="s">
        <v>235</v>
      </c>
      <c r="B22" s="58" t="s">
        <v>18</v>
      </c>
      <c r="C22" s="115" t="s">
        <v>123</v>
      </c>
      <c r="D22" s="58" t="s">
        <v>127</v>
      </c>
      <c r="E22" s="58" t="s">
        <v>124</v>
      </c>
      <c r="F22" s="58" t="s">
        <v>125</v>
      </c>
      <c r="G22" s="58" t="s">
        <v>126</v>
      </c>
      <c r="H22" s="58" t="s">
        <v>158</v>
      </c>
      <c r="I22" s="58" t="s">
        <v>163</v>
      </c>
    </row>
    <row r="23" spans="1:9" ht="15" customHeight="1" x14ac:dyDescent="0.3">
      <c r="A23" s="116" t="s">
        <v>196</v>
      </c>
      <c r="B23" s="61" t="s">
        <v>239</v>
      </c>
      <c r="C23" s="55">
        <v>1</v>
      </c>
      <c r="D23" s="55"/>
      <c r="E23" s="90"/>
      <c r="F23" s="90"/>
      <c r="G23" s="90"/>
      <c r="H23" s="90"/>
      <c r="I23" s="55">
        <v>2</v>
      </c>
    </row>
    <row r="24" spans="1:9" ht="15" customHeight="1" x14ac:dyDescent="0.3">
      <c r="A24" s="60" t="s">
        <v>197</v>
      </c>
      <c r="B24" s="7" t="s">
        <v>200</v>
      </c>
      <c r="C24" s="11"/>
      <c r="D24" s="11"/>
      <c r="E24" s="11">
        <v>1</v>
      </c>
      <c r="F24" s="11"/>
      <c r="G24" s="11"/>
      <c r="H24" s="11">
        <v>1</v>
      </c>
      <c r="I24" s="11"/>
    </row>
    <row r="25" spans="1:9" ht="15" customHeight="1" x14ac:dyDescent="0.3">
      <c r="A25" s="60" t="s">
        <v>197</v>
      </c>
      <c r="B25" s="7" t="s">
        <v>200</v>
      </c>
      <c r="C25" s="11"/>
      <c r="D25" s="11"/>
      <c r="E25" s="11">
        <v>1</v>
      </c>
      <c r="F25" s="11"/>
      <c r="G25" s="11"/>
      <c r="H25" s="11">
        <v>2</v>
      </c>
      <c r="I25" s="11"/>
    </row>
    <row r="26" spans="1:9" ht="15" customHeight="1" x14ac:dyDescent="0.3">
      <c r="A26" s="60" t="s">
        <v>197</v>
      </c>
      <c r="B26" s="7" t="s">
        <v>199</v>
      </c>
      <c r="C26" s="11"/>
      <c r="D26" s="11"/>
      <c r="E26" s="11">
        <v>2</v>
      </c>
      <c r="F26" s="11"/>
      <c r="G26" s="11"/>
      <c r="H26" s="11">
        <v>3</v>
      </c>
      <c r="I26" s="11"/>
    </row>
    <row r="27" spans="1:9" ht="15" customHeight="1" x14ac:dyDescent="0.3">
      <c r="A27" s="60" t="s">
        <v>197</v>
      </c>
      <c r="B27" s="7" t="s">
        <v>198</v>
      </c>
      <c r="C27" s="11"/>
      <c r="D27" s="11"/>
      <c r="E27" s="11">
        <v>2</v>
      </c>
      <c r="F27" s="11"/>
      <c r="G27" s="11"/>
      <c r="H27" s="11">
        <v>4</v>
      </c>
      <c r="I27" s="11"/>
    </row>
    <row r="28" spans="1:9" ht="15" customHeight="1" x14ac:dyDescent="0.3">
      <c r="A28" s="60" t="s">
        <v>197</v>
      </c>
      <c r="B28" s="7" t="s">
        <v>201</v>
      </c>
      <c r="C28" s="11"/>
      <c r="D28" s="11"/>
      <c r="E28" s="11"/>
      <c r="F28" s="11">
        <v>2</v>
      </c>
      <c r="G28" s="11"/>
      <c r="H28" s="11">
        <v>1</v>
      </c>
      <c r="I28" s="11"/>
    </row>
    <row r="29" spans="1:9" ht="15" customHeight="1" x14ac:dyDescent="0.3">
      <c r="A29" s="60" t="s">
        <v>197</v>
      </c>
      <c r="B29" s="7" t="s">
        <v>202</v>
      </c>
      <c r="C29" s="11"/>
      <c r="D29" s="11"/>
      <c r="E29" s="11"/>
      <c r="F29" s="11">
        <v>2</v>
      </c>
      <c r="G29" s="11"/>
      <c r="H29" s="11">
        <v>2</v>
      </c>
      <c r="I29" s="11"/>
    </row>
    <row r="30" spans="1:9" ht="15" customHeight="1" x14ac:dyDescent="0.3">
      <c r="A30" s="60" t="s">
        <v>197</v>
      </c>
      <c r="B30" s="7" t="s">
        <v>203</v>
      </c>
      <c r="C30" s="11"/>
      <c r="D30" s="11"/>
      <c r="E30" s="11"/>
      <c r="F30" s="11">
        <v>2</v>
      </c>
      <c r="G30" s="11"/>
      <c r="H30" s="11">
        <v>3</v>
      </c>
      <c r="I30" s="11"/>
    </row>
    <row r="31" spans="1:9" ht="15" customHeight="1" x14ac:dyDescent="0.3">
      <c r="A31" s="60" t="s">
        <v>197</v>
      </c>
      <c r="B31" s="7" t="s">
        <v>204</v>
      </c>
      <c r="C31" s="11"/>
      <c r="D31" s="11"/>
      <c r="E31" s="11"/>
      <c r="F31" s="11">
        <v>2</v>
      </c>
      <c r="G31" s="11"/>
      <c r="H31" s="11">
        <v>4</v>
      </c>
      <c r="I31" s="11"/>
    </row>
    <row r="32" spans="1:9" ht="15" customHeight="1" thickBot="1" x14ac:dyDescent="0.35">
      <c r="A32" s="56" t="s">
        <v>215</v>
      </c>
      <c r="B32" s="57" t="s">
        <v>205</v>
      </c>
      <c r="C32" s="59"/>
      <c r="D32" s="59"/>
      <c r="E32" s="59"/>
      <c r="F32" s="59"/>
      <c r="G32" s="59">
        <v>2</v>
      </c>
      <c r="H32" s="59">
        <v>1</v>
      </c>
      <c r="I32" s="59"/>
    </row>
    <row r="33" spans="1:9" ht="15" customHeight="1" thickBot="1" x14ac:dyDescent="0.35">
      <c r="A33" s="258" t="s">
        <v>10</v>
      </c>
      <c r="B33" s="259"/>
      <c r="C33" s="84">
        <f t="shared" ref="C33:I33" si="1">SUM(C23:C32)</f>
        <v>1</v>
      </c>
      <c r="D33" s="84">
        <f t="shared" si="1"/>
        <v>0</v>
      </c>
      <c r="E33" s="84">
        <f t="shared" si="1"/>
        <v>6</v>
      </c>
      <c r="F33" s="84">
        <f t="shared" si="1"/>
        <v>8</v>
      </c>
      <c r="G33" s="84">
        <f t="shared" si="1"/>
        <v>2</v>
      </c>
      <c r="H33" s="98"/>
      <c r="I33" s="84">
        <f t="shared" si="1"/>
        <v>2</v>
      </c>
    </row>
    <row r="34" spans="1:9" ht="15" customHeight="1" x14ac:dyDescent="0.3">
      <c r="A34" s="270" t="s">
        <v>352</v>
      </c>
      <c r="B34" s="271"/>
      <c r="C34" s="271"/>
      <c r="D34" s="271"/>
      <c r="E34" s="271"/>
      <c r="F34" s="271"/>
      <c r="G34" s="271"/>
      <c r="H34" s="271"/>
      <c r="I34" s="271"/>
    </row>
    <row r="35" spans="1:9" ht="15" customHeight="1" thickBot="1" x14ac:dyDescent="0.35">
      <c r="A35" s="63" t="s">
        <v>19</v>
      </c>
      <c r="B35" s="58" t="s">
        <v>18</v>
      </c>
      <c r="C35" s="115" t="s">
        <v>123</v>
      </c>
      <c r="D35" s="58" t="s">
        <v>127</v>
      </c>
      <c r="E35" s="58" t="s">
        <v>124</v>
      </c>
      <c r="F35" s="58" t="s">
        <v>125</v>
      </c>
      <c r="G35" s="58" t="s">
        <v>126</v>
      </c>
      <c r="H35" s="58" t="s">
        <v>158</v>
      </c>
      <c r="I35" s="58" t="s">
        <v>163</v>
      </c>
    </row>
    <row r="36" spans="1:9" ht="15" customHeight="1" x14ac:dyDescent="0.3">
      <c r="A36" s="116" t="s">
        <v>186</v>
      </c>
      <c r="B36" s="61" t="s">
        <v>242</v>
      </c>
      <c r="C36" s="55">
        <v>1</v>
      </c>
      <c r="D36" s="55"/>
      <c r="E36" s="90"/>
      <c r="F36" s="90"/>
      <c r="G36" s="90"/>
      <c r="H36" s="90"/>
      <c r="I36" s="55">
        <v>2</v>
      </c>
    </row>
    <row r="37" spans="1:9" ht="15" customHeight="1" x14ac:dyDescent="0.3">
      <c r="A37" s="60" t="s">
        <v>187</v>
      </c>
      <c r="B37" s="7" t="s">
        <v>184</v>
      </c>
      <c r="C37" s="11"/>
      <c r="D37" s="11"/>
      <c r="E37" s="11">
        <v>2</v>
      </c>
      <c r="F37" s="11"/>
      <c r="G37" s="11"/>
      <c r="H37" s="11">
        <v>1</v>
      </c>
      <c r="I37" s="11"/>
    </row>
    <row r="38" spans="1:9" ht="15" customHeight="1" thickBot="1" x14ac:dyDescent="0.35">
      <c r="A38" s="56" t="s">
        <v>187</v>
      </c>
      <c r="B38" s="57" t="s">
        <v>185</v>
      </c>
      <c r="C38" s="59"/>
      <c r="D38" s="59"/>
      <c r="E38" s="59"/>
      <c r="F38" s="59"/>
      <c r="G38" s="59">
        <v>2</v>
      </c>
      <c r="H38" s="59">
        <v>8</v>
      </c>
      <c r="I38" s="59"/>
    </row>
    <row r="39" spans="1:9" ht="15" customHeight="1" thickBot="1" x14ac:dyDescent="0.35">
      <c r="A39" s="258" t="s">
        <v>10</v>
      </c>
      <c r="B39" s="259"/>
      <c r="C39" s="84">
        <f>SUM(C36:C38)</f>
        <v>1</v>
      </c>
      <c r="D39" s="84">
        <f t="shared" ref="D39:I39" si="2">SUM(D36:D38)</f>
        <v>0</v>
      </c>
      <c r="E39" s="84">
        <f t="shared" si="2"/>
        <v>2</v>
      </c>
      <c r="F39" s="84">
        <f t="shared" si="2"/>
        <v>0</v>
      </c>
      <c r="G39" s="84">
        <f t="shared" si="2"/>
        <v>2</v>
      </c>
      <c r="H39" s="98"/>
      <c r="I39" s="84">
        <f t="shared" si="2"/>
        <v>2</v>
      </c>
    </row>
    <row r="40" spans="1:9" ht="15" customHeight="1" x14ac:dyDescent="0.3">
      <c r="A40" s="270" t="s">
        <v>93</v>
      </c>
      <c r="B40" s="271"/>
      <c r="C40" s="271"/>
      <c r="D40" s="271"/>
      <c r="E40" s="271"/>
      <c r="F40" s="271"/>
      <c r="G40" s="271"/>
      <c r="H40" s="271"/>
      <c r="I40" s="271"/>
    </row>
    <row r="41" spans="1:9" ht="15" customHeight="1" thickBot="1" x14ac:dyDescent="0.35">
      <c r="A41" s="63" t="s">
        <v>19</v>
      </c>
      <c r="B41" s="58" t="s">
        <v>18</v>
      </c>
      <c r="C41" s="115" t="s">
        <v>123</v>
      </c>
      <c r="D41" s="58" t="s">
        <v>127</v>
      </c>
      <c r="E41" s="58" t="s">
        <v>124</v>
      </c>
      <c r="F41" s="58" t="s">
        <v>125</v>
      </c>
      <c r="G41" s="58" t="s">
        <v>126</v>
      </c>
      <c r="H41" s="58" t="s">
        <v>158</v>
      </c>
      <c r="I41" s="58" t="s">
        <v>163</v>
      </c>
    </row>
    <row r="42" spans="1:9" ht="15" customHeight="1" x14ac:dyDescent="0.3">
      <c r="A42" s="116" t="s">
        <v>209</v>
      </c>
      <c r="B42" s="61" t="s">
        <v>238</v>
      </c>
      <c r="C42" s="55">
        <v>1</v>
      </c>
      <c r="D42" s="55"/>
      <c r="E42" s="90"/>
      <c r="F42" s="90"/>
      <c r="G42" s="90"/>
      <c r="H42" s="90"/>
      <c r="I42" s="55">
        <v>2</v>
      </c>
    </row>
    <row r="43" spans="1:9" ht="15" customHeight="1" x14ac:dyDescent="0.3">
      <c r="A43" s="60" t="s">
        <v>236</v>
      </c>
      <c r="B43" s="7" t="s">
        <v>210</v>
      </c>
      <c r="C43" s="11"/>
      <c r="D43" s="11"/>
      <c r="E43" s="11">
        <v>2</v>
      </c>
      <c r="F43" s="11"/>
      <c r="G43" s="11"/>
      <c r="H43" s="11">
        <v>1</v>
      </c>
      <c r="I43" s="11"/>
    </row>
    <row r="44" spans="1:9" ht="15" customHeight="1" thickBot="1" x14ac:dyDescent="0.35">
      <c r="A44" s="56" t="s">
        <v>236</v>
      </c>
      <c r="B44" s="57" t="s">
        <v>211</v>
      </c>
      <c r="C44" s="59"/>
      <c r="D44" s="59"/>
      <c r="E44" s="59"/>
      <c r="F44" s="59">
        <v>1</v>
      </c>
      <c r="G44" s="59"/>
      <c r="H44" s="59">
        <v>2</v>
      </c>
      <c r="I44" s="59"/>
    </row>
    <row r="45" spans="1:9" ht="15" customHeight="1" thickBot="1" x14ac:dyDescent="0.35">
      <c r="A45" s="258" t="s">
        <v>10</v>
      </c>
      <c r="B45" s="259"/>
      <c r="C45" s="84">
        <f>SUM(C42:C44)</f>
        <v>1</v>
      </c>
      <c r="D45" s="84">
        <f t="shared" ref="D45:I45" si="3">SUM(D42:D44)</f>
        <v>0</v>
      </c>
      <c r="E45" s="84">
        <f t="shared" si="3"/>
        <v>2</v>
      </c>
      <c r="F45" s="84">
        <f t="shared" si="3"/>
        <v>1</v>
      </c>
      <c r="G45" s="84">
        <f t="shared" si="3"/>
        <v>0</v>
      </c>
      <c r="H45" s="98"/>
      <c r="I45" s="84">
        <f t="shared" si="3"/>
        <v>2</v>
      </c>
    </row>
    <row r="46" spans="1:9" ht="15" customHeight="1" x14ac:dyDescent="0.3">
      <c r="A46" s="270" t="s">
        <v>647</v>
      </c>
      <c r="B46" s="271"/>
      <c r="C46" s="271"/>
      <c r="D46" s="271"/>
      <c r="E46" s="271"/>
      <c r="F46" s="271"/>
      <c r="G46" s="271"/>
      <c r="H46" s="271"/>
      <c r="I46" s="271"/>
    </row>
    <row r="47" spans="1:9" ht="15" customHeight="1" thickBot="1" x14ac:dyDescent="0.35">
      <c r="A47" s="63" t="s">
        <v>19</v>
      </c>
      <c r="B47" s="58" t="s">
        <v>18</v>
      </c>
      <c r="C47" s="115" t="s">
        <v>123</v>
      </c>
      <c r="D47" s="58" t="s">
        <v>127</v>
      </c>
      <c r="E47" s="58" t="s">
        <v>124</v>
      </c>
      <c r="F47" s="58" t="s">
        <v>125</v>
      </c>
      <c r="G47" s="58" t="s">
        <v>126</v>
      </c>
      <c r="H47" s="58" t="s">
        <v>158</v>
      </c>
      <c r="I47" s="58" t="s">
        <v>163</v>
      </c>
    </row>
    <row r="48" spans="1:9" ht="15" customHeight="1" x14ac:dyDescent="0.3">
      <c r="A48" s="116" t="s">
        <v>648</v>
      </c>
      <c r="B48" s="61" t="s">
        <v>649</v>
      </c>
      <c r="C48" s="55">
        <v>1</v>
      </c>
      <c r="D48" s="55"/>
      <c r="E48" s="90"/>
      <c r="F48" s="90"/>
      <c r="G48" s="90"/>
      <c r="H48" s="90"/>
      <c r="I48" s="55">
        <v>2</v>
      </c>
    </row>
    <row r="49" spans="1:9" ht="15" customHeight="1" x14ac:dyDescent="0.3">
      <c r="A49" s="60" t="s">
        <v>650</v>
      </c>
      <c r="B49" s="7" t="s">
        <v>254</v>
      </c>
      <c r="C49" s="11"/>
      <c r="D49" s="11"/>
      <c r="E49" s="11">
        <v>2</v>
      </c>
      <c r="F49" s="11"/>
      <c r="G49" s="11"/>
      <c r="H49" s="11">
        <v>1</v>
      </c>
      <c r="I49" s="11"/>
    </row>
    <row r="50" spans="1:9" ht="15" customHeight="1" thickBot="1" x14ac:dyDescent="0.35">
      <c r="A50" s="56" t="s">
        <v>651</v>
      </c>
      <c r="B50" s="57" t="s">
        <v>652</v>
      </c>
      <c r="C50" s="59"/>
      <c r="D50" s="59"/>
      <c r="E50" s="59">
        <v>2</v>
      </c>
      <c r="F50" s="59"/>
      <c r="G50" s="59"/>
      <c r="H50" s="59">
        <v>2</v>
      </c>
      <c r="I50" s="59"/>
    </row>
    <row r="51" spans="1:9" ht="15" customHeight="1" thickBot="1" x14ac:dyDescent="0.35">
      <c r="A51" s="258" t="s">
        <v>10</v>
      </c>
      <c r="B51" s="259"/>
      <c r="C51" s="202">
        <f>SUM(C48:C50)</f>
        <v>1</v>
      </c>
      <c r="D51" s="202">
        <f t="shared" ref="D51:G51" si="4">SUM(D48:D50)</f>
        <v>0</v>
      </c>
      <c r="E51" s="202">
        <f t="shared" si="4"/>
        <v>4</v>
      </c>
      <c r="F51" s="202">
        <f t="shared" si="4"/>
        <v>0</v>
      </c>
      <c r="G51" s="202">
        <f t="shared" si="4"/>
        <v>0</v>
      </c>
      <c r="H51" s="98"/>
      <c r="I51" s="202">
        <f t="shared" ref="I51" si="5">SUM(I48:I50)</f>
        <v>2</v>
      </c>
    </row>
    <row r="52" spans="1:9" ht="15" customHeight="1" thickBot="1" x14ac:dyDescent="0.35">
      <c r="A52" s="272" t="s">
        <v>95</v>
      </c>
      <c r="B52" s="272"/>
      <c r="C52" s="272"/>
      <c r="D52" s="272"/>
      <c r="E52" s="272"/>
      <c r="F52" s="272"/>
      <c r="G52" s="272"/>
      <c r="H52" s="272"/>
      <c r="I52" s="272"/>
    </row>
    <row r="53" spans="1:9" ht="15" customHeight="1" x14ac:dyDescent="0.3">
      <c r="A53" s="117" t="s">
        <v>19</v>
      </c>
      <c r="B53" s="54" t="s">
        <v>18</v>
      </c>
      <c r="C53" s="54" t="s">
        <v>123</v>
      </c>
      <c r="D53" s="118" t="s">
        <v>127</v>
      </c>
      <c r="E53" s="54" t="s">
        <v>124</v>
      </c>
      <c r="F53" s="54" t="s">
        <v>125</v>
      </c>
      <c r="G53" s="54" t="s">
        <v>126</v>
      </c>
      <c r="H53" s="54" t="s">
        <v>158</v>
      </c>
      <c r="I53" s="54" t="s">
        <v>163</v>
      </c>
    </row>
    <row r="54" spans="1:9" ht="15" customHeight="1" x14ac:dyDescent="0.3">
      <c r="A54" s="119" t="s">
        <v>208</v>
      </c>
      <c r="B54" s="7" t="s">
        <v>237</v>
      </c>
      <c r="C54" s="11"/>
      <c r="D54" s="11">
        <v>1</v>
      </c>
      <c r="E54" s="45"/>
      <c r="F54" s="45"/>
      <c r="G54" s="45"/>
      <c r="H54" s="45"/>
      <c r="I54" s="11">
        <v>1</v>
      </c>
    </row>
    <row r="55" spans="1:9" ht="15" customHeight="1" thickBot="1" x14ac:dyDescent="0.35">
      <c r="A55" s="56" t="s">
        <v>206</v>
      </c>
      <c r="B55" s="57" t="s">
        <v>207</v>
      </c>
      <c r="C55" s="59"/>
      <c r="D55" s="59"/>
      <c r="E55" s="59">
        <v>1</v>
      </c>
      <c r="F55" s="59"/>
      <c r="G55" s="59"/>
      <c r="H55" s="59">
        <v>1</v>
      </c>
      <c r="I55" s="59"/>
    </row>
    <row r="56" spans="1:9" ht="15" customHeight="1" thickBot="1" x14ac:dyDescent="0.35">
      <c r="A56" s="269" t="s">
        <v>10</v>
      </c>
      <c r="B56" s="269"/>
      <c r="C56" s="120">
        <f>SUM(C54:C55)</f>
        <v>0</v>
      </c>
      <c r="D56" s="120">
        <f t="shared" ref="D56:I56" si="6">SUM(D54:D55)</f>
        <v>1</v>
      </c>
      <c r="E56" s="120">
        <f t="shared" si="6"/>
        <v>1</v>
      </c>
      <c r="F56" s="120">
        <f t="shared" si="6"/>
        <v>0</v>
      </c>
      <c r="G56" s="120">
        <f t="shared" si="6"/>
        <v>0</v>
      </c>
      <c r="H56" s="121"/>
      <c r="I56" s="120">
        <f t="shared" si="6"/>
        <v>1</v>
      </c>
    </row>
    <row r="57" spans="1:9" ht="15" customHeight="1" x14ac:dyDescent="0.3">
      <c r="A57" s="270" t="s">
        <v>88</v>
      </c>
      <c r="B57" s="271"/>
      <c r="C57" s="271"/>
      <c r="D57" s="271"/>
      <c r="E57" s="271"/>
      <c r="F57" s="271"/>
      <c r="G57" s="271"/>
      <c r="H57" s="271"/>
      <c r="I57" s="271"/>
    </row>
    <row r="58" spans="1:9" ht="15" customHeight="1" thickBot="1" x14ac:dyDescent="0.35">
      <c r="A58" s="63" t="s">
        <v>19</v>
      </c>
      <c r="B58" s="58" t="s">
        <v>18</v>
      </c>
      <c r="C58" s="115" t="s">
        <v>123</v>
      </c>
      <c r="D58" s="58" t="s">
        <v>127</v>
      </c>
      <c r="E58" s="58" t="s">
        <v>124</v>
      </c>
      <c r="F58" s="58" t="s">
        <v>125</v>
      </c>
      <c r="G58" s="58" t="s">
        <v>126</v>
      </c>
      <c r="H58" s="58" t="s">
        <v>158</v>
      </c>
      <c r="I58" s="58" t="s">
        <v>163</v>
      </c>
    </row>
    <row r="59" spans="1:9" ht="15" customHeight="1" x14ac:dyDescent="0.3">
      <c r="A59" s="116" t="s">
        <v>188</v>
      </c>
      <c r="B59" s="61" t="s">
        <v>241</v>
      </c>
      <c r="C59" s="55">
        <v>1</v>
      </c>
      <c r="D59" s="55"/>
      <c r="E59" s="90"/>
      <c r="F59" s="90"/>
      <c r="G59" s="90"/>
      <c r="H59" s="90"/>
      <c r="I59" s="55">
        <v>2</v>
      </c>
    </row>
    <row r="60" spans="1:9" ht="15" customHeight="1" x14ac:dyDescent="0.3">
      <c r="A60" s="60" t="s">
        <v>191</v>
      </c>
      <c r="B60" s="7" t="s">
        <v>193</v>
      </c>
      <c r="C60" s="11"/>
      <c r="D60" s="11"/>
      <c r="E60" s="11">
        <v>2</v>
      </c>
      <c r="F60" s="11"/>
      <c r="G60" s="11"/>
      <c r="H60" s="11">
        <v>1</v>
      </c>
      <c r="I60" s="11"/>
    </row>
    <row r="61" spans="1:9" ht="15" customHeight="1" x14ac:dyDescent="0.3">
      <c r="A61" s="60" t="s">
        <v>191</v>
      </c>
      <c r="B61" s="7" t="s">
        <v>192</v>
      </c>
      <c r="C61" s="11"/>
      <c r="D61" s="11"/>
      <c r="E61" s="11">
        <v>1</v>
      </c>
      <c r="F61" s="11"/>
      <c r="G61" s="11"/>
      <c r="H61" s="11">
        <v>2</v>
      </c>
      <c r="I61" s="11"/>
    </row>
    <row r="62" spans="1:9" ht="15" customHeight="1" x14ac:dyDescent="0.3">
      <c r="A62" s="60" t="s">
        <v>191</v>
      </c>
      <c r="B62" s="7" t="s">
        <v>194</v>
      </c>
      <c r="C62" s="11"/>
      <c r="D62" s="11"/>
      <c r="E62" s="11">
        <v>2</v>
      </c>
      <c r="F62" s="11"/>
      <c r="G62" s="11"/>
      <c r="H62" s="11">
        <v>3</v>
      </c>
      <c r="I62" s="11"/>
    </row>
    <row r="63" spans="1:9" ht="15" customHeight="1" x14ac:dyDescent="0.3">
      <c r="A63" s="60" t="s">
        <v>191</v>
      </c>
      <c r="B63" s="7" t="s">
        <v>195</v>
      </c>
      <c r="C63" s="11"/>
      <c r="D63" s="11"/>
      <c r="E63" s="11">
        <v>1</v>
      </c>
      <c r="F63" s="11"/>
      <c r="G63" s="11"/>
      <c r="H63" s="11">
        <v>4</v>
      </c>
      <c r="I63" s="11"/>
    </row>
    <row r="64" spans="1:9" ht="15" customHeight="1" thickBot="1" x14ac:dyDescent="0.35">
      <c r="A64" s="56" t="s">
        <v>189</v>
      </c>
      <c r="B64" s="57" t="s">
        <v>190</v>
      </c>
      <c r="C64" s="59"/>
      <c r="D64" s="59"/>
      <c r="E64" s="59"/>
      <c r="F64" s="59">
        <v>2</v>
      </c>
      <c r="G64" s="59"/>
      <c r="H64" s="59">
        <v>1</v>
      </c>
      <c r="I64" s="59"/>
    </row>
    <row r="65" spans="1:9" ht="15" customHeight="1" x14ac:dyDescent="0.3">
      <c r="A65" s="269" t="s">
        <v>10</v>
      </c>
      <c r="B65" s="269"/>
      <c r="C65" s="204">
        <f>SUM(C63:C64)</f>
        <v>0</v>
      </c>
      <c r="D65" s="204">
        <f t="shared" ref="D65" si="7">SUM(D63:D64)</f>
        <v>0</v>
      </c>
      <c r="E65" s="204">
        <f>SUM(E60:E64)</f>
        <v>6</v>
      </c>
      <c r="F65" s="204">
        <f>SUM(F60:F64)</f>
        <v>2</v>
      </c>
      <c r="G65" s="204">
        <f>SUM(G60:G64)</f>
        <v>0</v>
      </c>
      <c r="H65" s="121"/>
      <c r="I65" s="204">
        <f t="shared" ref="I65" si="8">SUM(I63:I64)</f>
        <v>0</v>
      </c>
    </row>
    <row r="66" spans="1:9" ht="15" customHeight="1" thickBot="1" x14ac:dyDescent="0.35">
      <c r="A66" s="272" t="s">
        <v>640</v>
      </c>
      <c r="B66" s="272"/>
      <c r="C66" s="272"/>
      <c r="D66" s="272"/>
      <c r="E66" s="272"/>
      <c r="F66" s="272"/>
      <c r="G66" s="272"/>
      <c r="H66" s="272"/>
      <c r="I66" s="272"/>
    </row>
    <row r="67" spans="1:9" ht="15" customHeight="1" x14ac:dyDescent="0.3">
      <c r="A67" s="117" t="s">
        <v>19</v>
      </c>
      <c r="B67" s="54" t="s">
        <v>18</v>
      </c>
      <c r="C67" s="54" t="s">
        <v>123</v>
      </c>
      <c r="D67" s="118" t="s">
        <v>127</v>
      </c>
      <c r="E67" s="54" t="s">
        <v>124</v>
      </c>
      <c r="F67" s="54" t="s">
        <v>125</v>
      </c>
      <c r="G67" s="54" t="s">
        <v>126</v>
      </c>
      <c r="H67" s="54" t="s">
        <v>158</v>
      </c>
      <c r="I67" s="54" t="s">
        <v>163</v>
      </c>
    </row>
    <row r="68" spans="1:9" ht="15" customHeight="1" x14ac:dyDescent="0.3">
      <c r="A68" s="119" t="s">
        <v>641</v>
      </c>
      <c r="B68" s="7" t="s">
        <v>642</v>
      </c>
      <c r="C68" s="11"/>
      <c r="D68" s="11">
        <v>1</v>
      </c>
      <c r="E68" s="45"/>
      <c r="F68" s="45"/>
      <c r="G68" s="45"/>
      <c r="H68" s="45"/>
      <c r="I68" s="11">
        <v>1</v>
      </c>
    </row>
    <row r="69" spans="1:9" ht="15" customHeight="1" thickBot="1" x14ac:dyDescent="0.35">
      <c r="A69" s="56" t="s">
        <v>643</v>
      </c>
      <c r="B69" s="57"/>
      <c r="C69" s="59"/>
      <c r="D69" s="59"/>
      <c r="E69" s="59">
        <v>1</v>
      </c>
      <c r="F69" s="59"/>
      <c r="G69" s="59"/>
      <c r="H69" s="59">
        <v>1</v>
      </c>
      <c r="I69" s="59"/>
    </row>
    <row r="70" spans="1:9" ht="15" customHeight="1" x14ac:dyDescent="0.3">
      <c r="A70" s="269" t="s">
        <v>10</v>
      </c>
      <c r="B70" s="269"/>
      <c r="C70" s="204">
        <f>SUM(C68:C69)</f>
        <v>0</v>
      </c>
      <c r="D70" s="204">
        <f t="shared" ref="D70:G70" si="9">SUM(D68:D69)</f>
        <v>1</v>
      </c>
      <c r="E70" s="204">
        <f t="shared" si="9"/>
        <v>1</v>
      </c>
      <c r="F70" s="204">
        <f t="shared" si="9"/>
        <v>0</v>
      </c>
      <c r="G70" s="204">
        <f t="shared" si="9"/>
        <v>0</v>
      </c>
      <c r="H70" s="121"/>
      <c r="I70" s="204">
        <f t="shared" ref="I70" si="10">SUM(I68:I69)</f>
        <v>1</v>
      </c>
    </row>
    <row r="71" spans="1:9" ht="15" customHeight="1" thickBot="1" x14ac:dyDescent="0.35">
      <c r="A71" s="272" t="s">
        <v>644</v>
      </c>
      <c r="B71" s="272"/>
      <c r="C71" s="272"/>
      <c r="D71" s="272"/>
      <c r="E71" s="272"/>
      <c r="F71" s="272"/>
      <c r="G71" s="272"/>
      <c r="H71" s="272"/>
      <c r="I71" s="272"/>
    </row>
    <row r="72" spans="1:9" ht="15" customHeight="1" x14ac:dyDescent="0.3">
      <c r="A72" s="117" t="s">
        <v>19</v>
      </c>
      <c r="B72" s="54" t="s">
        <v>18</v>
      </c>
      <c r="C72" s="54" t="s">
        <v>123</v>
      </c>
      <c r="D72" s="118" t="s">
        <v>127</v>
      </c>
      <c r="E72" s="54" t="s">
        <v>124</v>
      </c>
      <c r="F72" s="54" t="s">
        <v>125</v>
      </c>
      <c r="G72" s="54" t="s">
        <v>126</v>
      </c>
      <c r="H72" s="54" t="s">
        <v>158</v>
      </c>
      <c r="I72" s="54" t="s">
        <v>163</v>
      </c>
    </row>
    <row r="73" spans="1:9" ht="15" customHeight="1" x14ac:dyDescent="0.3">
      <c r="A73" s="119" t="s">
        <v>645</v>
      </c>
      <c r="B73" s="7" t="s">
        <v>642</v>
      </c>
      <c r="C73" s="11"/>
      <c r="D73" s="11">
        <v>1</v>
      </c>
      <c r="E73" s="45"/>
      <c r="F73" s="45"/>
      <c r="G73" s="45"/>
      <c r="H73" s="45"/>
      <c r="I73" s="11">
        <v>1</v>
      </c>
    </row>
    <row r="74" spans="1:9" ht="15" customHeight="1" thickBot="1" x14ac:dyDescent="0.35">
      <c r="A74" s="56" t="s">
        <v>643</v>
      </c>
      <c r="B74" s="57"/>
      <c r="C74" s="59"/>
      <c r="D74" s="59"/>
      <c r="E74" s="59">
        <v>1</v>
      </c>
      <c r="F74" s="59"/>
      <c r="G74" s="59"/>
      <c r="H74" s="59">
        <v>1</v>
      </c>
      <c r="I74" s="59"/>
    </row>
    <row r="75" spans="1:9" ht="15" customHeight="1" thickBot="1" x14ac:dyDescent="0.35">
      <c r="A75" s="269" t="s">
        <v>10</v>
      </c>
      <c r="B75" s="269"/>
      <c r="C75" s="204">
        <f>SUM(C73:C74)</f>
        <v>0</v>
      </c>
      <c r="D75" s="204">
        <f>SUM(D73:D74)</f>
        <v>1</v>
      </c>
      <c r="E75" s="204">
        <f>SUM(E73:E74)</f>
        <v>1</v>
      </c>
      <c r="F75" s="204">
        <f>SUM(F73:F74)</f>
        <v>0</v>
      </c>
      <c r="G75" s="204">
        <f>SUM(G73:G74)</f>
        <v>0</v>
      </c>
      <c r="H75" s="121"/>
      <c r="I75" s="204">
        <f>SUM(I73:I74)</f>
        <v>1</v>
      </c>
    </row>
    <row r="76" spans="1:9" ht="15" customHeight="1" x14ac:dyDescent="0.3">
      <c r="A76" s="270" t="s">
        <v>341</v>
      </c>
      <c r="B76" s="271"/>
      <c r="C76" s="271"/>
      <c r="D76" s="271"/>
      <c r="E76" s="271"/>
      <c r="F76" s="271"/>
      <c r="G76" s="271"/>
      <c r="H76" s="271"/>
      <c r="I76" s="271"/>
    </row>
    <row r="77" spans="1:9" ht="15" customHeight="1" thickBot="1" x14ac:dyDescent="0.35">
      <c r="A77" s="63" t="s">
        <v>19</v>
      </c>
      <c r="B77" s="58" t="s">
        <v>18</v>
      </c>
      <c r="C77" s="64" t="s">
        <v>123</v>
      </c>
      <c r="D77" s="58" t="s">
        <v>127</v>
      </c>
      <c r="E77" s="58" t="s">
        <v>124</v>
      </c>
      <c r="F77" s="58" t="s">
        <v>125</v>
      </c>
      <c r="G77" s="58" t="s">
        <v>126</v>
      </c>
      <c r="H77" s="58" t="s">
        <v>158</v>
      </c>
      <c r="I77" s="58" t="s">
        <v>163</v>
      </c>
    </row>
    <row r="78" spans="1:9" ht="15" customHeight="1" x14ac:dyDescent="0.3">
      <c r="A78" s="85" t="s">
        <v>692</v>
      </c>
      <c r="B78" s="61" t="s">
        <v>458</v>
      </c>
      <c r="C78" s="55">
        <v>1</v>
      </c>
      <c r="D78" s="55"/>
      <c r="E78" s="106"/>
      <c r="F78" s="106"/>
      <c r="G78" s="106"/>
      <c r="H78" s="107"/>
      <c r="I78" s="55">
        <v>2</v>
      </c>
    </row>
    <row r="79" spans="1:9" ht="15" customHeight="1" thickBot="1" x14ac:dyDescent="0.35">
      <c r="A79" s="56" t="s">
        <v>311</v>
      </c>
      <c r="B79" s="57" t="s">
        <v>161</v>
      </c>
      <c r="C79" s="59"/>
      <c r="D79" s="59"/>
      <c r="E79" s="59">
        <v>1</v>
      </c>
      <c r="F79" s="59"/>
      <c r="G79" s="59"/>
      <c r="H79" s="59">
        <v>1</v>
      </c>
      <c r="I79" s="59"/>
    </row>
    <row r="80" spans="1:9" ht="15" customHeight="1" thickBot="1" x14ac:dyDescent="0.35">
      <c r="A80" s="269" t="s">
        <v>10</v>
      </c>
      <c r="B80" s="269"/>
      <c r="C80" s="227">
        <f>SUM(C78:C79)</f>
        <v>1</v>
      </c>
      <c r="D80" s="227">
        <f>SUM(D78:D79)</f>
        <v>0</v>
      </c>
      <c r="E80" s="227">
        <f>SUM(E78:E79)</f>
        <v>1</v>
      </c>
      <c r="F80" s="227">
        <f>SUM(F78:F79)</f>
        <v>0</v>
      </c>
      <c r="G80" s="227">
        <f>SUM(G78:G79)</f>
        <v>0</v>
      </c>
      <c r="H80" s="121"/>
      <c r="I80" s="227">
        <f>SUM(I78:I79)</f>
        <v>2</v>
      </c>
    </row>
    <row r="81" spans="1:10" ht="15" customHeight="1" x14ac:dyDescent="0.3">
      <c r="A81" s="270" t="s">
        <v>688</v>
      </c>
      <c r="B81" s="271"/>
      <c r="C81" s="271"/>
      <c r="D81" s="271"/>
      <c r="E81" s="271"/>
      <c r="F81" s="271"/>
      <c r="G81" s="271"/>
      <c r="H81" s="271"/>
      <c r="I81" s="271"/>
    </row>
    <row r="82" spans="1:10" ht="15" customHeight="1" thickBot="1" x14ac:dyDescent="0.35">
      <c r="A82" s="63" t="s">
        <v>19</v>
      </c>
      <c r="B82" s="58" t="s">
        <v>18</v>
      </c>
      <c r="C82" s="64" t="s">
        <v>123</v>
      </c>
      <c r="D82" s="58" t="s">
        <v>127</v>
      </c>
      <c r="E82" s="58" t="s">
        <v>124</v>
      </c>
      <c r="F82" s="58" t="s">
        <v>125</v>
      </c>
      <c r="G82" s="58" t="s">
        <v>126</v>
      </c>
      <c r="H82" s="58" t="s">
        <v>158</v>
      </c>
      <c r="I82" s="58" t="s">
        <v>163</v>
      </c>
    </row>
    <row r="83" spans="1:10" ht="15" customHeight="1" x14ac:dyDescent="0.3">
      <c r="A83" s="85" t="s">
        <v>689</v>
      </c>
      <c r="B83" s="61" t="s">
        <v>458</v>
      </c>
      <c r="C83" s="55"/>
      <c r="D83" s="55">
        <v>1</v>
      </c>
      <c r="E83" s="106"/>
      <c r="F83" s="106"/>
      <c r="G83" s="106"/>
      <c r="H83" s="107"/>
      <c r="I83" s="55">
        <v>2</v>
      </c>
    </row>
    <row r="84" spans="1:10" ht="15" customHeight="1" thickBot="1" x14ac:dyDescent="0.35">
      <c r="A84" s="56" t="s">
        <v>690</v>
      </c>
      <c r="B84" s="57" t="s">
        <v>691</v>
      </c>
      <c r="C84" s="59"/>
      <c r="D84" s="59"/>
      <c r="E84" s="59">
        <v>1</v>
      </c>
      <c r="F84" s="59"/>
      <c r="G84" s="59"/>
      <c r="H84" s="59">
        <v>1</v>
      </c>
      <c r="I84" s="59"/>
    </row>
    <row r="85" spans="1:10" ht="15" customHeight="1" x14ac:dyDescent="0.3">
      <c r="A85" s="269" t="s">
        <v>10</v>
      </c>
      <c r="B85" s="269"/>
      <c r="C85" s="227">
        <f>SUM(C83:C84)</f>
        <v>0</v>
      </c>
      <c r="D85" s="227">
        <f>SUM(D83:D84)</f>
        <v>1</v>
      </c>
      <c r="E85" s="227">
        <f>SUM(E83:E84)</f>
        <v>1</v>
      </c>
      <c r="F85" s="227">
        <f>SUM(F83:F84)</f>
        <v>0</v>
      </c>
      <c r="G85" s="227">
        <f>SUM(G83:G84)</f>
        <v>0</v>
      </c>
      <c r="H85" s="121"/>
      <c r="I85" s="227">
        <f>SUM(I83:I84)</f>
        <v>2</v>
      </c>
    </row>
    <row r="86" spans="1:10" ht="15" customHeight="1" thickBot="1" x14ac:dyDescent="0.35">
      <c r="A86" s="266" t="s">
        <v>130</v>
      </c>
      <c r="B86" s="267"/>
      <c r="C86" s="89">
        <f>SUM(C7+C13+C20+C33+C39+C45+C51+C56+C65+C70+C75+C80+C85)</f>
        <v>8</v>
      </c>
      <c r="D86" s="203">
        <f>SUM(D7+D13+D20+D33+D39+D45+D51+D56+D65+D70+D75+E75+D85)</f>
        <v>5</v>
      </c>
      <c r="E86" s="203">
        <f>SUM(E7+E13+E20+E33+E39+E45+E51+E56+E65+E70+E75+E80+E85)</f>
        <v>32</v>
      </c>
      <c r="F86" s="203">
        <f>SUM(F7+F13+F20+F33+F39+F45+F51+F56+F65+F70+F75+F80+F85)</f>
        <v>15</v>
      </c>
      <c r="G86" s="203">
        <f>SUM(G7+G13+G20+G33+G39+G45+G51+G56+G65+G70+G75+G80+G85)</f>
        <v>8</v>
      </c>
      <c r="H86" s="121"/>
      <c r="I86" s="203">
        <f>SUM(I7+I13+I20+I33+I39+I45+I51+I56+I65+I70+I75+I80+I85)</f>
        <v>21</v>
      </c>
      <c r="J86" s="5">
        <v>46</v>
      </c>
    </row>
  </sheetData>
  <mergeCells count="27">
    <mergeCell ref="A21:I21"/>
    <mergeCell ref="A40:I40"/>
    <mergeCell ref="A52:I52"/>
    <mergeCell ref="A1:I1"/>
    <mergeCell ref="A8:I8"/>
    <mergeCell ref="A34:I34"/>
    <mergeCell ref="A14:I14"/>
    <mergeCell ref="A20:B20"/>
    <mergeCell ref="A39:B39"/>
    <mergeCell ref="A13:B13"/>
    <mergeCell ref="A7:B7"/>
    <mergeCell ref="A46:I46"/>
    <mergeCell ref="A51:B51"/>
    <mergeCell ref="A56:B56"/>
    <mergeCell ref="A86:B86"/>
    <mergeCell ref="A45:B45"/>
    <mergeCell ref="A33:B33"/>
    <mergeCell ref="A57:I57"/>
    <mergeCell ref="A66:I66"/>
    <mergeCell ref="A70:B70"/>
    <mergeCell ref="A71:I71"/>
    <mergeCell ref="A75:B75"/>
    <mergeCell ref="A65:B65"/>
    <mergeCell ref="A76:I76"/>
    <mergeCell ref="A80:B80"/>
    <mergeCell ref="A81:I81"/>
    <mergeCell ref="A85:B85"/>
  </mergeCells>
  <pageMargins left="0.7" right="0.7" top="0.75" bottom="0.75" header="0.3" footer="0.3"/>
  <pageSetup paperSize="9" scale="62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9"/>
    <pageSetUpPr fitToPage="1"/>
  </sheetPr>
  <dimension ref="A1:J16"/>
  <sheetViews>
    <sheetView zoomScaleNormal="100" workbookViewId="0">
      <selection activeCell="J16" sqref="J16"/>
    </sheetView>
  </sheetViews>
  <sheetFormatPr baseColWidth="10" defaultColWidth="11.5546875" defaultRowHeight="15" customHeight="1" x14ac:dyDescent="0.3"/>
  <cols>
    <col min="1" max="1" width="44.44140625" style="1" bestFit="1" customWidth="1"/>
    <col min="2" max="2" width="33.44140625" style="1" bestFit="1" customWidth="1"/>
    <col min="3" max="9" width="10.6640625" style="2" customWidth="1"/>
    <col min="10" max="16384" width="11.5546875" style="1"/>
  </cols>
  <sheetData>
    <row r="1" spans="1:10" ht="15" customHeight="1" x14ac:dyDescent="0.3">
      <c r="A1" s="270" t="s">
        <v>2</v>
      </c>
      <c r="B1" s="271"/>
      <c r="C1" s="271"/>
      <c r="D1" s="271"/>
      <c r="E1" s="271"/>
      <c r="F1" s="271"/>
      <c r="G1" s="271"/>
      <c r="H1" s="271"/>
      <c r="I1" s="271"/>
    </row>
    <row r="2" spans="1:10" ht="15" customHeight="1" thickBot="1" x14ac:dyDescent="0.35">
      <c r="A2" s="63" t="s">
        <v>19</v>
      </c>
      <c r="B2" s="58" t="s">
        <v>18</v>
      </c>
      <c r="C2" s="64" t="s">
        <v>123</v>
      </c>
      <c r="D2" s="91" t="s">
        <v>127</v>
      </c>
      <c r="E2" s="58" t="s">
        <v>124</v>
      </c>
      <c r="F2" s="58" t="s">
        <v>125</v>
      </c>
      <c r="G2" s="58" t="s">
        <v>126</v>
      </c>
      <c r="H2" s="58" t="s">
        <v>158</v>
      </c>
      <c r="I2" s="58" t="s">
        <v>163</v>
      </c>
    </row>
    <row r="3" spans="1:10" ht="15" customHeight="1" x14ac:dyDescent="0.3">
      <c r="A3" s="65" t="s">
        <v>256</v>
      </c>
      <c r="B3" s="93" t="s">
        <v>244</v>
      </c>
      <c r="C3" s="67">
        <v>1</v>
      </c>
      <c r="D3" s="67"/>
      <c r="E3" s="100"/>
      <c r="F3" s="100"/>
      <c r="G3" s="100"/>
      <c r="H3" s="100"/>
      <c r="I3" s="67">
        <v>2</v>
      </c>
    </row>
    <row r="4" spans="1:10" ht="15" customHeight="1" x14ac:dyDescent="0.3">
      <c r="A4" s="68" t="s">
        <v>694</v>
      </c>
      <c r="B4" s="8" t="s">
        <v>246</v>
      </c>
      <c r="C4" s="19"/>
      <c r="D4" s="19"/>
      <c r="E4" s="19">
        <v>1</v>
      </c>
      <c r="F4" s="19"/>
      <c r="G4" s="19"/>
      <c r="H4" s="19">
        <v>1</v>
      </c>
      <c r="I4" s="19"/>
    </row>
    <row r="5" spans="1:10" ht="15" customHeight="1" x14ac:dyDescent="0.3">
      <c r="A5" s="68" t="s">
        <v>695</v>
      </c>
      <c r="B5" s="8" t="s">
        <v>247</v>
      </c>
      <c r="C5" s="19"/>
      <c r="D5" s="19"/>
      <c r="E5" s="19">
        <v>2</v>
      </c>
      <c r="F5" s="19"/>
      <c r="G5" s="19"/>
      <c r="H5" s="19">
        <v>2</v>
      </c>
      <c r="I5" s="19"/>
    </row>
    <row r="6" spans="1:10" ht="15" customHeight="1" x14ac:dyDescent="0.3">
      <c r="A6" s="68" t="s">
        <v>696</v>
      </c>
      <c r="B6" s="8" t="s">
        <v>245</v>
      </c>
      <c r="C6" s="19"/>
      <c r="D6" s="19"/>
      <c r="E6" s="19">
        <v>1</v>
      </c>
      <c r="F6" s="19"/>
      <c r="G6" s="19"/>
      <c r="H6" s="19">
        <v>3</v>
      </c>
      <c r="I6" s="19"/>
    </row>
    <row r="7" spans="1:10" ht="15" customHeight="1" x14ac:dyDescent="0.3">
      <c r="A7" s="68" t="s">
        <v>693</v>
      </c>
      <c r="B7" s="8" t="s">
        <v>248</v>
      </c>
      <c r="C7" s="19"/>
      <c r="D7" s="19"/>
      <c r="E7" s="19">
        <v>1</v>
      </c>
      <c r="F7" s="19"/>
      <c r="G7" s="19"/>
      <c r="H7" s="19">
        <v>16</v>
      </c>
      <c r="I7" s="19"/>
    </row>
    <row r="8" spans="1:10" ht="15" customHeight="1" x14ac:dyDescent="0.3">
      <c r="A8" s="68" t="s">
        <v>697</v>
      </c>
      <c r="B8" s="8" t="s">
        <v>250</v>
      </c>
      <c r="C8" s="19"/>
      <c r="D8" s="19"/>
      <c r="E8" s="19"/>
      <c r="F8" s="19">
        <v>1</v>
      </c>
      <c r="G8" s="19"/>
      <c r="H8" s="19">
        <v>4</v>
      </c>
      <c r="I8" s="19"/>
    </row>
    <row r="9" spans="1:10" ht="15" customHeight="1" x14ac:dyDescent="0.3">
      <c r="A9" s="68" t="s">
        <v>698</v>
      </c>
      <c r="B9" s="8" t="s">
        <v>252</v>
      </c>
      <c r="C9" s="19"/>
      <c r="D9" s="19"/>
      <c r="E9" s="19"/>
      <c r="F9" s="19">
        <v>2</v>
      </c>
      <c r="G9" s="19"/>
      <c r="H9" s="19">
        <v>5</v>
      </c>
      <c r="I9" s="19"/>
    </row>
    <row r="10" spans="1:10" ht="15" customHeight="1" x14ac:dyDescent="0.3">
      <c r="A10" s="68" t="s">
        <v>699</v>
      </c>
      <c r="B10" s="8" t="s">
        <v>253</v>
      </c>
      <c r="C10" s="19"/>
      <c r="D10" s="19"/>
      <c r="E10" s="19"/>
      <c r="F10" s="19">
        <v>2</v>
      </c>
      <c r="G10" s="19"/>
      <c r="H10" s="19">
        <v>6</v>
      </c>
      <c r="I10" s="19"/>
    </row>
    <row r="11" spans="1:10" ht="15" customHeight="1" x14ac:dyDescent="0.3">
      <c r="A11" s="68" t="s">
        <v>700</v>
      </c>
      <c r="B11" s="8" t="s">
        <v>249</v>
      </c>
      <c r="C11" s="19"/>
      <c r="D11" s="19"/>
      <c r="E11" s="19"/>
      <c r="F11" s="19">
        <v>1</v>
      </c>
      <c r="G11" s="19"/>
      <c r="H11" s="19">
        <v>7</v>
      </c>
      <c r="I11" s="19"/>
    </row>
    <row r="12" spans="1:10" ht="15" customHeight="1" x14ac:dyDescent="0.3">
      <c r="A12" s="68" t="s">
        <v>701</v>
      </c>
      <c r="B12" s="8" t="s">
        <v>251</v>
      </c>
      <c r="C12" s="19"/>
      <c r="D12" s="19"/>
      <c r="E12" s="19"/>
      <c r="F12" s="19">
        <v>1</v>
      </c>
      <c r="G12" s="19"/>
      <c r="H12" s="19">
        <v>8</v>
      </c>
      <c r="I12" s="19"/>
    </row>
    <row r="13" spans="1:10" ht="15" customHeight="1" x14ac:dyDescent="0.3">
      <c r="A13" s="68" t="s">
        <v>255</v>
      </c>
      <c r="B13" s="8" t="s">
        <v>60</v>
      </c>
      <c r="C13" s="19"/>
      <c r="D13" s="19"/>
      <c r="E13" s="19"/>
      <c r="F13" s="19"/>
      <c r="G13" s="19">
        <v>0</v>
      </c>
      <c r="H13" s="19">
        <v>1</v>
      </c>
      <c r="I13" s="19"/>
    </row>
    <row r="14" spans="1:10" ht="15" customHeight="1" x14ac:dyDescent="0.3">
      <c r="A14" s="94" t="s">
        <v>257</v>
      </c>
      <c r="B14" s="8" t="s">
        <v>258</v>
      </c>
      <c r="C14" s="19"/>
      <c r="D14" s="19">
        <v>1</v>
      </c>
      <c r="E14" s="19"/>
      <c r="F14" s="19"/>
      <c r="G14" s="19"/>
      <c r="H14" s="19"/>
      <c r="I14" s="19">
        <v>1</v>
      </c>
    </row>
    <row r="15" spans="1:10" ht="15" customHeight="1" thickBot="1" x14ac:dyDescent="0.35">
      <c r="A15" s="69" t="s">
        <v>217</v>
      </c>
      <c r="B15" s="70" t="s">
        <v>98</v>
      </c>
      <c r="C15" s="71"/>
      <c r="D15" s="71"/>
      <c r="E15" s="71">
        <v>1</v>
      </c>
      <c r="F15" s="71"/>
      <c r="G15" s="71"/>
      <c r="H15" s="71">
        <v>1</v>
      </c>
      <c r="I15" s="71"/>
    </row>
    <row r="16" spans="1:10" ht="15" customHeight="1" thickBot="1" x14ac:dyDescent="0.35">
      <c r="A16" s="258" t="s">
        <v>10</v>
      </c>
      <c r="B16" s="259"/>
      <c r="C16" s="84">
        <f>SUM(C3:C15)</f>
        <v>1</v>
      </c>
      <c r="D16" s="84">
        <f t="shared" ref="D16:I16" si="0">SUM(D3:D15)</f>
        <v>1</v>
      </c>
      <c r="E16" s="84">
        <f t="shared" si="0"/>
        <v>6</v>
      </c>
      <c r="F16" s="84">
        <f t="shared" si="0"/>
        <v>7</v>
      </c>
      <c r="G16" s="84">
        <f t="shared" si="0"/>
        <v>0</v>
      </c>
      <c r="H16" s="98"/>
      <c r="I16" s="84">
        <f t="shared" si="0"/>
        <v>3</v>
      </c>
      <c r="J16" s="1">
        <v>13</v>
      </c>
    </row>
  </sheetData>
  <mergeCells count="2">
    <mergeCell ref="A16:B16"/>
    <mergeCell ref="A1:I1"/>
  </mergeCells>
  <pageMargins left="0.39370078740157483" right="0.39370078740157483" top="0.39370078740157483" bottom="0.39370078740157483" header="0" footer="0"/>
  <pageSetup paperSize="9" scale="80" orientation="landscape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9"/>
  </sheetPr>
  <dimension ref="A1:J21"/>
  <sheetViews>
    <sheetView zoomScale="115" zoomScaleNormal="115" workbookViewId="0">
      <selection activeCell="J21" sqref="J21"/>
    </sheetView>
  </sheetViews>
  <sheetFormatPr baseColWidth="10" defaultColWidth="11.5546875" defaultRowHeight="15" customHeight="1" x14ac:dyDescent="0.3"/>
  <cols>
    <col min="1" max="1" width="37.5546875" style="5" bestFit="1" customWidth="1"/>
    <col min="2" max="2" width="34.5546875" style="5" bestFit="1" customWidth="1"/>
    <col min="3" max="4" width="7.33203125" style="3" bestFit="1" customWidth="1"/>
    <col min="5" max="7" width="5.88671875" style="3" bestFit="1" customWidth="1"/>
    <col min="8" max="8" width="8.5546875" style="3" bestFit="1" customWidth="1"/>
    <col min="9" max="9" width="8" style="3" bestFit="1" customWidth="1"/>
    <col min="10" max="16384" width="11.5546875" style="5"/>
  </cols>
  <sheetData>
    <row r="1" spans="1:9" ht="15" customHeight="1" x14ac:dyDescent="0.3">
      <c r="A1" s="275" t="s">
        <v>75</v>
      </c>
      <c r="B1" s="275"/>
      <c r="C1" s="275"/>
      <c r="D1" s="275"/>
      <c r="E1" s="275"/>
      <c r="F1" s="275"/>
      <c r="G1" s="275"/>
      <c r="H1" s="275"/>
      <c r="I1" s="275"/>
    </row>
    <row r="2" spans="1:9" ht="15" customHeight="1" thickBot="1" x14ac:dyDescent="0.35">
      <c r="A2" s="18" t="s">
        <v>19</v>
      </c>
      <c r="B2" s="18" t="s">
        <v>18</v>
      </c>
      <c r="C2" s="123" t="s">
        <v>123</v>
      </c>
      <c r="D2" s="124" t="s">
        <v>127</v>
      </c>
      <c r="E2" s="18" t="s">
        <v>124</v>
      </c>
      <c r="F2" s="18" t="s">
        <v>125</v>
      </c>
      <c r="G2" s="18" t="s">
        <v>126</v>
      </c>
      <c r="H2" s="18" t="s">
        <v>158</v>
      </c>
      <c r="I2" s="18" t="s">
        <v>163</v>
      </c>
    </row>
    <row r="3" spans="1:9" ht="15" customHeight="1" x14ac:dyDescent="0.3">
      <c r="A3" s="87" t="s">
        <v>703</v>
      </c>
      <c r="B3" s="53" t="s">
        <v>56</v>
      </c>
      <c r="C3" s="55"/>
      <c r="D3" s="55">
        <v>1</v>
      </c>
      <c r="E3" s="55"/>
      <c r="F3" s="55"/>
      <c r="G3" s="55"/>
      <c r="H3" s="55"/>
      <c r="I3" s="55">
        <v>1</v>
      </c>
    </row>
    <row r="4" spans="1:9" ht="15" customHeight="1" x14ac:dyDescent="0.3">
      <c r="A4" s="60" t="s">
        <v>57</v>
      </c>
      <c r="B4" s="7" t="s">
        <v>58</v>
      </c>
      <c r="C4" s="11"/>
      <c r="D4" s="11"/>
      <c r="E4" s="11">
        <v>1</v>
      </c>
      <c r="F4" s="11"/>
      <c r="G4" s="11"/>
      <c r="H4" s="11">
        <v>1</v>
      </c>
      <c r="I4" s="11"/>
    </row>
    <row r="5" spans="1:9" ht="15" customHeight="1" x14ac:dyDescent="0.3">
      <c r="A5" s="92" t="s">
        <v>345</v>
      </c>
      <c r="B5" s="28" t="s">
        <v>64</v>
      </c>
      <c r="C5" s="11"/>
      <c r="D5" s="11">
        <v>1</v>
      </c>
      <c r="E5" s="11"/>
      <c r="F5" s="11"/>
      <c r="G5" s="11"/>
      <c r="H5" s="11"/>
      <c r="I5" s="11">
        <v>1</v>
      </c>
    </row>
    <row r="6" spans="1:9" ht="15" customHeight="1" x14ac:dyDescent="0.3">
      <c r="A6" s="60" t="s">
        <v>65</v>
      </c>
      <c r="B6" s="7" t="s">
        <v>60</v>
      </c>
      <c r="C6" s="11"/>
      <c r="D6" s="11"/>
      <c r="E6" s="11">
        <v>1</v>
      </c>
      <c r="F6" s="11"/>
      <c r="G6" s="11"/>
      <c r="H6" s="11">
        <v>1</v>
      </c>
      <c r="I6" s="11"/>
    </row>
    <row r="7" spans="1:9" ht="15" customHeight="1" x14ac:dyDescent="0.3">
      <c r="A7" s="92" t="s">
        <v>702</v>
      </c>
      <c r="B7" s="28" t="s">
        <v>66</v>
      </c>
      <c r="C7" s="11"/>
      <c r="D7" s="11">
        <v>1</v>
      </c>
      <c r="E7" s="11"/>
      <c r="F7" s="11"/>
      <c r="G7" s="11"/>
      <c r="H7" s="11"/>
      <c r="I7" s="11">
        <v>1</v>
      </c>
    </row>
    <row r="8" spans="1:9" ht="15" customHeight="1" x14ac:dyDescent="0.3">
      <c r="A8" s="60" t="s">
        <v>70</v>
      </c>
      <c r="B8" s="7" t="s">
        <v>60</v>
      </c>
      <c r="C8" s="11"/>
      <c r="D8" s="11"/>
      <c r="E8" s="11">
        <v>1</v>
      </c>
      <c r="F8" s="11"/>
      <c r="G8" s="11"/>
      <c r="H8" s="11">
        <v>1</v>
      </c>
      <c r="I8" s="11"/>
    </row>
    <row r="9" spans="1:9" ht="15" customHeight="1" x14ac:dyDescent="0.3">
      <c r="A9" s="92" t="s">
        <v>344</v>
      </c>
      <c r="B9" s="28" t="s">
        <v>68</v>
      </c>
      <c r="C9" s="11"/>
      <c r="D9" s="11">
        <v>1</v>
      </c>
      <c r="E9" s="11"/>
      <c r="F9" s="11"/>
      <c r="G9" s="11"/>
      <c r="H9" s="11"/>
      <c r="I9" s="11">
        <v>1</v>
      </c>
    </row>
    <row r="10" spans="1:9" ht="15" customHeight="1" x14ac:dyDescent="0.3">
      <c r="A10" s="60" t="s">
        <v>71</v>
      </c>
      <c r="B10" s="7" t="s">
        <v>166</v>
      </c>
      <c r="C10" s="11"/>
      <c r="D10" s="11"/>
      <c r="E10" s="11">
        <v>1</v>
      </c>
      <c r="F10" s="11"/>
      <c r="G10" s="11"/>
      <c r="H10" s="11">
        <v>1</v>
      </c>
      <c r="I10" s="11"/>
    </row>
    <row r="11" spans="1:9" ht="15" customHeight="1" x14ac:dyDescent="0.3">
      <c r="A11" s="125" t="s">
        <v>343</v>
      </c>
      <c r="B11" s="29" t="s">
        <v>59</v>
      </c>
      <c r="C11" s="15"/>
      <c r="D11" s="15">
        <v>0</v>
      </c>
      <c r="E11" s="15"/>
      <c r="F11" s="15"/>
      <c r="G11" s="15"/>
      <c r="H11" s="15"/>
      <c r="I11" s="15">
        <v>0</v>
      </c>
    </row>
    <row r="12" spans="1:9" ht="15" customHeight="1" x14ac:dyDescent="0.3">
      <c r="A12" s="68" t="s">
        <v>349</v>
      </c>
      <c r="B12" s="8" t="s">
        <v>165</v>
      </c>
      <c r="C12" s="19"/>
      <c r="D12" s="19"/>
      <c r="E12" s="19">
        <v>0</v>
      </c>
      <c r="F12" s="19"/>
      <c r="G12" s="19"/>
      <c r="H12" s="19">
        <v>1</v>
      </c>
      <c r="I12" s="19"/>
    </row>
    <row r="13" spans="1:9" ht="15" customHeight="1" x14ac:dyDescent="0.3">
      <c r="A13" s="94" t="s">
        <v>350</v>
      </c>
      <c r="B13" s="31" t="s">
        <v>61</v>
      </c>
      <c r="C13" s="19"/>
      <c r="D13" s="19">
        <v>1</v>
      </c>
      <c r="E13" s="19"/>
      <c r="F13" s="19"/>
      <c r="G13" s="19"/>
      <c r="H13" s="19"/>
      <c r="I13" s="19">
        <v>1</v>
      </c>
    </row>
    <row r="14" spans="1:9" ht="15" customHeight="1" x14ac:dyDescent="0.3">
      <c r="A14" s="68" t="s">
        <v>351</v>
      </c>
      <c r="B14" s="8" t="s">
        <v>60</v>
      </c>
      <c r="C14" s="19"/>
      <c r="D14" s="19"/>
      <c r="E14" s="19">
        <v>1</v>
      </c>
      <c r="F14" s="19"/>
      <c r="G14" s="19"/>
      <c r="H14" s="19">
        <v>1</v>
      </c>
      <c r="I14" s="19"/>
    </row>
    <row r="15" spans="1:9" ht="15" customHeight="1" x14ac:dyDescent="0.3">
      <c r="A15" s="94" t="s">
        <v>346</v>
      </c>
      <c r="B15" s="31" t="s">
        <v>62</v>
      </c>
      <c r="C15" s="19"/>
      <c r="D15" s="19">
        <v>1</v>
      </c>
      <c r="E15" s="19"/>
      <c r="F15" s="19"/>
      <c r="G15" s="19"/>
      <c r="H15" s="19"/>
      <c r="I15" s="19">
        <v>1</v>
      </c>
    </row>
    <row r="16" spans="1:9" ht="15" customHeight="1" x14ac:dyDescent="0.3">
      <c r="A16" s="68" t="s">
        <v>63</v>
      </c>
      <c r="B16" s="8" t="s">
        <v>164</v>
      </c>
      <c r="C16" s="19"/>
      <c r="D16" s="19"/>
      <c r="E16" s="19">
        <v>1</v>
      </c>
      <c r="F16" s="19"/>
      <c r="G16" s="19"/>
      <c r="H16" s="19">
        <v>1</v>
      </c>
      <c r="I16" s="19"/>
    </row>
    <row r="17" spans="1:10" ht="15" customHeight="1" x14ac:dyDescent="0.3">
      <c r="A17" s="94" t="s">
        <v>347</v>
      </c>
      <c r="B17" s="31" t="s">
        <v>67</v>
      </c>
      <c r="C17" s="19"/>
      <c r="D17" s="19">
        <v>1</v>
      </c>
      <c r="E17" s="19"/>
      <c r="F17" s="19"/>
      <c r="G17" s="19"/>
      <c r="H17" s="19"/>
      <c r="I17" s="19">
        <v>1</v>
      </c>
    </row>
    <row r="18" spans="1:10" ht="15" customHeight="1" x14ac:dyDescent="0.3">
      <c r="A18" s="68" t="s">
        <v>72</v>
      </c>
      <c r="B18" s="8" t="s">
        <v>60</v>
      </c>
      <c r="C18" s="19"/>
      <c r="D18" s="19"/>
      <c r="E18" s="19">
        <v>1</v>
      </c>
      <c r="F18" s="19"/>
      <c r="G18" s="19"/>
      <c r="H18" s="19">
        <v>1</v>
      </c>
      <c r="I18" s="19"/>
    </row>
    <row r="19" spans="1:10" ht="15" customHeight="1" x14ac:dyDescent="0.3">
      <c r="A19" s="94" t="s">
        <v>348</v>
      </c>
      <c r="B19" s="31" t="s">
        <v>69</v>
      </c>
      <c r="C19" s="19"/>
      <c r="D19" s="19">
        <v>1</v>
      </c>
      <c r="E19" s="19"/>
      <c r="F19" s="19"/>
      <c r="G19" s="19"/>
      <c r="H19" s="19"/>
      <c r="I19" s="19">
        <v>1</v>
      </c>
    </row>
    <row r="20" spans="1:10" ht="15" customHeight="1" thickBot="1" x14ac:dyDescent="0.35">
      <c r="A20" s="68" t="s">
        <v>73</v>
      </c>
      <c r="B20" s="8" t="s">
        <v>74</v>
      </c>
      <c r="C20" s="19"/>
      <c r="D20" s="19"/>
      <c r="E20" s="19">
        <v>1</v>
      </c>
      <c r="F20" s="19"/>
      <c r="G20" s="19"/>
      <c r="H20" s="19">
        <v>1</v>
      </c>
      <c r="I20" s="19"/>
    </row>
    <row r="21" spans="1:10" ht="15" customHeight="1" thickBot="1" x14ac:dyDescent="0.35">
      <c r="A21" s="273" t="s">
        <v>10</v>
      </c>
      <c r="B21" s="274"/>
      <c r="C21" s="99">
        <f>SUM(C3:C20)</f>
        <v>0</v>
      </c>
      <c r="D21" s="99">
        <f>SUM(D3:D20)</f>
        <v>8</v>
      </c>
      <c r="E21" s="99">
        <f>SUM(E3:E20)</f>
        <v>8</v>
      </c>
      <c r="F21" s="99">
        <f>SUM(F3:F20)</f>
        <v>0</v>
      </c>
      <c r="G21" s="99">
        <f>SUM(G3:G20)</f>
        <v>0</v>
      </c>
      <c r="H21" s="108"/>
      <c r="I21" s="99">
        <f>SUM(I3:I20)</f>
        <v>8</v>
      </c>
      <c r="J21" s="5">
        <v>16</v>
      </c>
    </row>
  </sheetData>
  <mergeCells count="2">
    <mergeCell ref="A21:B21"/>
    <mergeCell ref="A1:I1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16</vt:i4>
      </vt:variant>
      <vt:variant>
        <vt:lpstr>Plages nommées</vt:lpstr>
      </vt:variant>
      <vt:variant>
        <vt:i4>1</vt:i4>
      </vt:variant>
    </vt:vector>
  </HeadingPairs>
  <TitlesOfParts>
    <vt:vector size="17" baseType="lpstr">
      <vt:lpstr>SM et LECTEURS</vt:lpstr>
      <vt:lpstr>180_IUT</vt:lpstr>
      <vt:lpstr>280_IUT</vt:lpstr>
      <vt:lpstr>280_PUEL</vt:lpstr>
      <vt:lpstr>360_IUT36_CTX</vt:lpstr>
      <vt:lpstr>450_DEG</vt:lpstr>
      <vt:lpstr>450_IUT</vt:lpstr>
      <vt:lpstr>450_LLSH</vt:lpstr>
      <vt:lpstr>450_ND</vt:lpstr>
      <vt:lpstr>450_OSUC</vt:lpstr>
      <vt:lpstr>450_POL GAL</vt:lpstr>
      <vt:lpstr>450_POL VINCI</vt:lpstr>
      <vt:lpstr>450_SC</vt:lpstr>
      <vt:lpstr>450_SCDU</vt:lpstr>
      <vt:lpstr>450_ST</vt:lpstr>
      <vt:lpstr>Feuil1</vt:lpstr>
      <vt:lpstr>Observations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2025-05-06T15:10:11Z</dcterms:modified>
</cp:coreProperties>
</file>