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0730" windowHeight="11160" tabRatio="604" activeTab="1"/>
  </bookViews>
  <sheets>
    <sheet name="PDG" sheetId="24" r:id="rId1"/>
    <sheet name="DPGF" sheetId="19" r:id="rId2"/>
    <sheet name="RECAPITULATIF" sheetId="26" r:id="rId3"/>
  </sheets>
  <definedNames>
    <definedName name="_xlnm.Print_Titles" localSheetId="1">DPGF!$1:$3</definedName>
    <definedName name="_xlnm.Print_Area" localSheetId="0">PDG!$A$1:$F$37</definedName>
    <definedName name="_xlnm.Print_Area" localSheetId="2">RECAPITULATIF!$A$1:$D$30</definedName>
  </definedNames>
  <calcPr calcId="14562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5" i="19" l="1"/>
  <c r="F284" i="19"/>
  <c r="F207" i="19" l="1"/>
  <c r="F206" i="19"/>
  <c r="F185" i="19"/>
  <c r="F184" i="19"/>
  <c r="F146" i="19"/>
  <c r="F132" i="19"/>
  <c r="F116" i="19"/>
  <c r="F115" i="19"/>
  <c r="F112" i="19"/>
  <c r="F111" i="19"/>
  <c r="F118" i="19"/>
  <c r="F117" i="19"/>
  <c r="F110" i="19"/>
  <c r="F109" i="19"/>
  <c r="F108" i="19"/>
  <c r="F107" i="19"/>
  <c r="F106" i="19"/>
  <c r="F105" i="19"/>
  <c r="F104" i="19"/>
  <c r="F103" i="19"/>
  <c r="F143" i="19" l="1"/>
  <c r="F222" i="19" l="1"/>
  <c r="F221" i="19"/>
  <c r="F209" i="19"/>
  <c r="F208" i="19"/>
  <c r="F205" i="19"/>
  <c r="F151" i="19"/>
  <c r="F150" i="19"/>
  <c r="F147" i="19"/>
  <c r="F212" i="19" l="1"/>
  <c r="F119" i="19"/>
  <c r="F227" i="19" l="1"/>
  <c r="F226" i="19"/>
  <c r="F225" i="19"/>
  <c r="F224" i="19"/>
  <c r="F234" i="19" l="1"/>
  <c r="F232" i="19"/>
  <c r="F231" i="19"/>
  <c r="F230" i="19"/>
  <c r="F229" i="19"/>
  <c r="F228" i="19"/>
  <c r="F223" i="19"/>
  <c r="F220" i="19"/>
  <c r="F219" i="19"/>
  <c r="F218" i="19"/>
  <c r="F217" i="19"/>
  <c r="F216" i="19"/>
  <c r="F215" i="19"/>
  <c r="F214" i="19"/>
  <c r="F237" i="19" l="1"/>
  <c r="F196" i="19" l="1"/>
  <c r="F114" i="19"/>
  <c r="F113" i="19"/>
  <c r="F102" i="19"/>
  <c r="F101" i="19"/>
  <c r="F84" i="19"/>
  <c r="F85" i="19"/>
  <c r="F86" i="19"/>
  <c r="F87" i="19"/>
  <c r="F88" i="19"/>
  <c r="F89" i="19"/>
  <c r="F90" i="19"/>
  <c r="F91" i="19"/>
  <c r="F92" i="19"/>
  <c r="F93" i="19"/>
  <c r="F94" i="19"/>
  <c r="F95" i="19"/>
  <c r="F96" i="19"/>
  <c r="F97" i="19"/>
  <c r="F98" i="19"/>
  <c r="F99" i="19"/>
  <c r="F100" i="19"/>
  <c r="F120" i="19"/>
  <c r="F17" i="19" l="1"/>
  <c r="F283" i="19" l="1"/>
  <c r="F286" i="19"/>
  <c r="F269" i="19"/>
  <c r="F270" i="19"/>
  <c r="F271" i="19"/>
  <c r="F272" i="19"/>
  <c r="F262" i="19"/>
  <c r="F263" i="19"/>
  <c r="F255" i="19"/>
  <c r="F256" i="19"/>
  <c r="F248" i="19"/>
  <c r="F249" i="19"/>
  <c r="F164" i="19"/>
  <c r="F165" i="19"/>
  <c r="F166" i="19"/>
  <c r="F167" i="19"/>
  <c r="F168" i="19"/>
  <c r="F169" i="19"/>
  <c r="F170" i="19"/>
  <c r="F171" i="19"/>
  <c r="F172" i="19"/>
  <c r="F173" i="19"/>
  <c r="F174" i="19"/>
  <c r="F175" i="19"/>
  <c r="F176" i="19"/>
  <c r="F182" i="19"/>
  <c r="F186" i="19"/>
  <c r="F187" i="19"/>
  <c r="F188" i="19"/>
  <c r="F189" i="19"/>
  <c r="F190" i="19"/>
  <c r="F191" i="19"/>
  <c r="F192" i="19"/>
  <c r="F193" i="19"/>
  <c r="F194" i="19"/>
  <c r="F195" i="19"/>
  <c r="F197" i="19"/>
  <c r="F198" i="19"/>
  <c r="F199" i="19"/>
  <c r="F200" i="19"/>
  <c r="F126" i="19"/>
  <c r="F127" i="19"/>
  <c r="F128" i="19"/>
  <c r="F129" i="19"/>
  <c r="F130" i="19"/>
  <c r="F131" i="19"/>
  <c r="F133" i="19"/>
  <c r="F134" i="19"/>
  <c r="F135" i="19"/>
  <c r="F136" i="19"/>
  <c r="F137" i="19"/>
  <c r="F138" i="19"/>
  <c r="F139" i="19"/>
  <c r="F140" i="19"/>
  <c r="F141" i="19"/>
  <c r="F142" i="19"/>
  <c r="F144" i="19"/>
  <c r="F145" i="19"/>
  <c r="F148" i="19"/>
  <c r="F149" i="19"/>
  <c r="F83" i="19"/>
  <c r="F68" i="19"/>
  <c r="F69" i="19"/>
  <c r="F70" i="19"/>
  <c r="F71" i="19"/>
  <c r="F72" i="19"/>
  <c r="F73" i="19"/>
  <c r="F74" i="19"/>
  <c r="F47" i="19" l="1"/>
  <c r="F48" i="19"/>
  <c r="F14" i="19"/>
  <c r="F15" i="19"/>
  <c r="F16" i="19"/>
  <c r="F19" i="19"/>
  <c r="A246" i="19" l="1"/>
  <c r="A248" i="19" s="1"/>
  <c r="A7" i="19"/>
  <c r="A5" i="19"/>
  <c r="A9" i="19" l="1"/>
  <c r="A255" i="19"/>
  <c r="A11" i="19"/>
  <c r="A125" i="19" s="1"/>
  <c r="A159" i="19"/>
  <c r="A205" i="19" s="1"/>
  <c r="F13" i="19"/>
  <c r="A214" i="19" l="1"/>
  <c r="B237" i="19" s="1"/>
  <c r="B212" i="19"/>
  <c r="A181" i="19"/>
  <c r="A67" i="19"/>
  <c r="A82" i="19"/>
  <c r="A163" i="19"/>
  <c r="F22" i="19"/>
  <c r="F181" i="19" l="1"/>
  <c r="F203" i="19" l="1"/>
  <c r="B243" i="19" l="1"/>
  <c r="F290" i="19"/>
  <c r="F291" i="19"/>
  <c r="B203" i="19" l="1"/>
  <c r="F24" i="19" l="1"/>
  <c r="F25" i="19"/>
  <c r="F29" i="19"/>
  <c r="F257" i="19" l="1"/>
  <c r="F260" i="19" s="1"/>
  <c r="F163" i="19" l="1"/>
  <c r="F46" i="19"/>
  <c r="F37" i="19"/>
  <c r="F40" i="19"/>
  <c r="F41" i="19"/>
  <c r="F35" i="19"/>
  <c r="F179" i="19" l="1"/>
  <c r="F240" i="19" s="1"/>
  <c r="A269" i="19" l="1"/>
  <c r="A262" i="19"/>
  <c r="B260" i="19"/>
  <c r="F273" i="19"/>
  <c r="F276" i="19" s="1"/>
  <c r="F125" i="19" l="1"/>
  <c r="F154" i="19" s="1"/>
  <c r="F82" i="19"/>
  <c r="F123" i="19" s="1"/>
  <c r="F67" i="19"/>
  <c r="F77" i="19" s="1"/>
  <c r="F60" i="19"/>
  <c r="F61" i="19"/>
  <c r="F53" i="19"/>
  <c r="F54" i="19"/>
  <c r="F33" i="19"/>
  <c r="F44" i="19" l="1"/>
  <c r="F288" i="19" l="1"/>
  <c r="F289" i="19"/>
  <c r="F51" i="19"/>
  <c r="F264" i="19"/>
  <c r="F267" i="19" s="1"/>
  <c r="B267" i="19"/>
  <c r="F292" i="19"/>
  <c r="F287" i="19"/>
  <c r="F250" i="19"/>
  <c r="F253" i="19" s="1"/>
  <c r="F62" i="19"/>
  <c r="F65" i="19" s="1"/>
  <c r="F58" i="19"/>
  <c r="A9" i="26"/>
  <c r="A6" i="26"/>
  <c r="F294" i="19" l="1"/>
  <c r="F157" i="19"/>
  <c r="F243" i="19" s="1"/>
  <c r="A283" i="19"/>
  <c r="B294" i="19" s="1"/>
  <c r="B276" i="19"/>
  <c r="B323" i="19"/>
  <c r="B253" i="19"/>
  <c r="A12" i="26"/>
  <c r="A46" i="19" l="1"/>
  <c r="B51" i="19" s="1"/>
  <c r="A35" i="19"/>
  <c r="B44" i="19" s="1"/>
  <c r="B123" i="19"/>
  <c r="A53" i="19"/>
  <c r="B58" i="19" s="1"/>
  <c r="B77" i="19"/>
  <c r="A60" i="19"/>
  <c r="B65" i="19" s="1"/>
  <c r="A13" i="19"/>
  <c r="B22" i="19" s="1"/>
  <c r="A24" i="19"/>
  <c r="B33" i="19" s="1"/>
  <c r="F323" i="19"/>
  <c r="B11" i="26" s="1"/>
  <c r="C11" i="26" s="1"/>
  <c r="D11" i="26" s="1"/>
  <c r="B154" i="19"/>
  <c r="B179" i="19"/>
  <c r="B157" i="19"/>
  <c r="A161" i="19"/>
  <c r="B240" i="19"/>
  <c r="B8" i="26" l="1"/>
  <c r="C8" i="26" l="1"/>
  <c r="C14" i="26" s="1"/>
  <c r="B14" i="26"/>
  <c r="D14" i="26" l="1"/>
  <c r="D8" i="26"/>
</calcChain>
</file>

<file path=xl/sharedStrings.xml><?xml version="1.0" encoding="utf-8"?>
<sst xmlns="http://schemas.openxmlformats.org/spreadsheetml/2006/main" count="252" uniqueCount="157">
  <si>
    <t>PM</t>
  </si>
  <si>
    <t>Ens.</t>
  </si>
  <si>
    <t>ML</t>
  </si>
  <si>
    <t>U</t>
  </si>
  <si>
    <t>Distribution des circuits</t>
  </si>
  <si>
    <t>INSTALLATION DE CHANTIER</t>
  </si>
  <si>
    <t>DOCUMENTS A FOURNIR</t>
  </si>
  <si>
    <t>CONTROLES ET ESSAIS</t>
  </si>
  <si>
    <t>TABLEAU RECAPITULATIF</t>
  </si>
  <si>
    <t>Désignation</t>
  </si>
  <si>
    <t>Montant</t>
  </si>
  <si>
    <t>€ - HT</t>
  </si>
  <si>
    <t>T.V.A.</t>
  </si>
  <si>
    <t>€ - TTC</t>
  </si>
  <si>
    <t>TOTAL GENERAL</t>
  </si>
  <si>
    <t>Le</t>
  </si>
  <si>
    <t>DESIGNATION</t>
  </si>
  <si>
    <t>QTE</t>
  </si>
  <si>
    <t>DECOMPOSITION DU PRIX GLOBAL ET FORFAITAIRE</t>
  </si>
  <si>
    <t>PU</t>
  </si>
  <si>
    <t>Fait à</t>
  </si>
  <si>
    <t>PT</t>
  </si>
  <si>
    <t>Canalisations</t>
  </si>
  <si>
    <t>MAÎTRE D’OUVRAGE :</t>
  </si>
  <si>
    <t>ARCHITECTE :</t>
  </si>
  <si>
    <t xml:space="preserve">N° </t>
  </si>
  <si>
    <r>
      <t>Cachet + signature de l</t>
    </r>
    <r>
      <rPr>
        <b/>
        <sz val="11"/>
        <rFont val="Calibri"/>
        <family val="2"/>
      </rPr>
      <t>’</t>
    </r>
    <r>
      <rPr>
        <sz val="11"/>
        <rFont val="Calibri"/>
        <family val="2"/>
      </rPr>
      <t>Entrepreneur</t>
    </r>
  </si>
  <si>
    <t>Desserte générale électrique</t>
  </si>
  <si>
    <t>Mise à la terre</t>
  </si>
  <si>
    <t>Mise à la terre des masses métalliques</t>
  </si>
  <si>
    <t>Liaisons équipotentielles</t>
  </si>
  <si>
    <t>#  CE1</t>
  </si>
  <si>
    <t>#  CE2</t>
  </si>
  <si>
    <t>#  CE3</t>
  </si>
  <si>
    <t>#  CE4</t>
  </si>
  <si>
    <t>Prises de courant</t>
  </si>
  <si>
    <t>#  PC1</t>
  </si>
  <si>
    <t>#  PC2</t>
  </si>
  <si>
    <t>Appareils d'éclairage</t>
  </si>
  <si>
    <t>#  Type A</t>
  </si>
  <si>
    <t>#  Type B</t>
  </si>
  <si>
    <t>#  Type C</t>
  </si>
  <si>
    <t>#  Type D</t>
  </si>
  <si>
    <t>#  Type E</t>
  </si>
  <si>
    <t>#  Type F</t>
  </si>
  <si>
    <t>Eclairage de sécurité</t>
  </si>
  <si>
    <t>#  Type BS1</t>
  </si>
  <si>
    <t>Etiquetages des équipements</t>
  </si>
  <si>
    <t>NETTOYAGE DE CHANTIER</t>
  </si>
  <si>
    <t>GENERALITES</t>
  </si>
  <si>
    <t>Coupure générale électricité</t>
  </si>
  <si>
    <t xml:space="preserve">PRESCRIPTIONS TECHNIQUES DIVERSES </t>
  </si>
  <si>
    <r>
      <t xml:space="preserve">Suivant description du </t>
    </r>
    <r>
      <rPr>
        <b/>
        <sz val="11"/>
        <rFont val="Calibri"/>
        <family val="2"/>
      </rPr>
      <t>CCTP</t>
    </r>
    <r>
      <rPr>
        <sz val="11"/>
        <rFont val="Calibri"/>
        <family val="2"/>
      </rPr>
      <t xml:space="preserve"> compris toutes sujétions</t>
    </r>
  </si>
  <si>
    <r>
      <t xml:space="preserve">Réalisation des essais </t>
    </r>
    <r>
      <rPr>
        <b/>
        <sz val="11"/>
        <rFont val="Calibri"/>
        <family val="2"/>
      </rPr>
      <t>AQC</t>
    </r>
  </si>
  <si>
    <r>
      <t xml:space="preserve">Conduits apparents type </t>
    </r>
    <r>
      <rPr>
        <b/>
        <sz val="11"/>
        <rFont val="Calibri"/>
        <family val="2"/>
      </rPr>
      <t>IRL</t>
    </r>
  </si>
  <si>
    <r>
      <t xml:space="preserve">Conduits encastrés type </t>
    </r>
    <r>
      <rPr>
        <b/>
        <sz val="11"/>
        <rFont val="Calibri"/>
        <family val="2"/>
      </rPr>
      <t>ICTA</t>
    </r>
  </si>
  <si>
    <r>
      <t xml:space="preserve">Câble </t>
    </r>
    <r>
      <rPr>
        <b/>
        <sz val="11"/>
        <rFont val="Calibri"/>
        <family val="2"/>
      </rPr>
      <t>F/FTP</t>
    </r>
    <r>
      <rPr>
        <sz val="11"/>
        <rFont val="Calibri"/>
        <family val="2"/>
      </rPr>
      <t xml:space="preserve"> catégorie</t>
    </r>
    <r>
      <rPr>
        <b/>
        <sz val="11"/>
        <rFont val="Calibri"/>
        <family val="2"/>
      </rPr>
      <t xml:space="preserve"> 6A - 1x4 paires</t>
    </r>
  </si>
  <si>
    <t>PRESCRIPTIONS TECHNIQUES ELECTRIQUES</t>
  </si>
  <si>
    <t>INSTALLATIONS ELECTRIQUES COURANTS FORTS</t>
  </si>
  <si>
    <t>Rebouchage coupe-feu des traversées</t>
  </si>
  <si>
    <t>Commandes</t>
  </si>
  <si>
    <t>Prise RJ45 suivant description du CCTP :</t>
  </si>
  <si>
    <t>Formation des utilisateurs</t>
  </si>
  <si>
    <t>PERCEMENTS - ENCASTREMENTS - GARNISSAGES</t>
  </si>
  <si>
    <r>
      <t xml:space="preserve"># </t>
    </r>
    <r>
      <rPr>
        <b/>
        <sz val="11"/>
        <rFont val="Calibri"/>
        <family val="2"/>
      </rPr>
      <t>CIRCUIT ECLAIRAGE :</t>
    </r>
    <r>
      <rPr>
        <sz val="11"/>
        <rFont val="Calibri"/>
        <family val="2"/>
      </rPr>
      <t xml:space="preserve"> alimentation en câble </t>
    </r>
    <r>
      <rPr>
        <b/>
        <sz val="11"/>
        <rFont val="Calibri"/>
        <family val="2"/>
      </rPr>
      <t xml:space="preserve">U1000 R2V </t>
    </r>
    <r>
      <rPr>
        <sz val="11"/>
        <rFont val="Calibri"/>
        <family val="2"/>
      </rPr>
      <t>:</t>
    </r>
  </si>
  <si>
    <r>
      <t xml:space="preserve">Câblâge et liaisons des équipements suivant description du </t>
    </r>
    <r>
      <rPr>
        <b/>
        <sz val="11"/>
        <rFont val="Calibri"/>
        <family val="2"/>
        <scheme val="minor"/>
      </rPr>
      <t>CCTP</t>
    </r>
    <r>
      <rPr>
        <sz val="11"/>
        <rFont val="Calibri"/>
        <family val="2"/>
        <scheme val="minor"/>
      </rPr>
      <t xml:space="preserve"> :</t>
    </r>
  </si>
  <si>
    <r>
      <rPr>
        <b/>
        <sz val="11"/>
        <rFont val="Calibri"/>
        <family val="2"/>
        <scheme val="minor"/>
      </rPr>
      <t>Déclencheur manuel</t>
    </r>
    <r>
      <rPr>
        <sz val="11"/>
        <rFont val="Calibri"/>
        <family val="2"/>
        <scheme val="minor"/>
      </rPr>
      <t xml:space="preserve"> d'alarme incendie équipé d'un volet</t>
    </r>
  </si>
  <si>
    <r>
      <rPr>
        <b/>
        <sz val="11"/>
        <rFont val="Calibri"/>
        <family val="2"/>
        <scheme val="minor"/>
      </rPr>
      <t>Diffuseur sonore</t>
    </r>
    <r>
      <rPr>
        <sz val="11"/>
        <rFont val="Calibri"/>
        <family val="2"/>
        <scheme val="minor"/>
      </rPr>
      <t xml:space="preserve"> d'alarme incendie </t>
    </r>
    <r>
      <rPr>
        <b/>
        <sz val="11"/>
        <rFont val="Calibri"/>
        <family val="2"/>
        <scheme val="minor"/>
      </rPr>
      <t>90 dB</t>
    </r>
  </si>
  <si>
    <t>#  RJ1</t>
  </si>
  <si>
    <r>
      <t xml:space="preserve">Dossier d'exécution suivant les éléments décrits dans le </t>
    </r>
    <r>
      <rPr>
        <b/>
        <sz val="11"/>
        <rFont val="Calibri"/>
        <family val="2"/>
        <scheme val="minor"/>
      </rPr>
      <t>CCTP</t>
    </r>
  </si>
  <si>
    <r>
      <t xml:space="preserve">Dossier des ouvrages exécutés suivant les éléments décrits dans le </t>
    </r>
    <r>
      <rPr>
        <b/>
        <sz val="11"/>
        <rFont val="Calibri"/>
        <family val="2"/>
        <scheme val="minor"/>
      </rPr>
      <t>CCTP</t>
    </r>
  </si>
  <si>
    <r>
      <t xml:space="preserve">Contrôle et essais suivant description du </t>
    </r>
    <r>
      <rPr>
        <b/>
        <sz val="11"/>
        <rFont val="Calibri"/>
        <family val="2"/>
        <scheme val="minor"/>
      </rPr>
      <t>CCTP</t>
    </r>
    <r>
      <rPr>
        <sz val="11"/>
        <rFont val="Calibri"/>
        <family val="2"/>
        <scheme val="minor"/>
      </rPr>
      <t xml:space="preserve"> compris toutes sujétions</t>
    </r>
  </si>
  <si>
    <r>
      <t xml:space="preserve">Fourniture, pose et raccordement d’une </t>
    </r>
    <r>
      <rPr>
        <b/>
        <sz val="11"/>
        <rFont val="Calibri"/>
        <family val="2"/>
      </rPr>
      <t>"</t>
    </r>
    <r>
      <rPr>
        <b/>
        <sz val="11"/>
        <rFont val="Calibri"/>
        <family val="2"/>
        <scheme val="minor"/>
      </rPr>
      <t>Coupure Générale Ventilation</t>
    </r>
    <r>
      <rPr>
        <b/>
        <sz val="11"/>
        <rFont val="Calibri"/>
        <family val="2"/>
      </rPr>
      <t>"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</rPr>
      <t xml:space="preserve"> suivant description du </t>
    </r>
    <r>
      <rPr>
        <b/>
        <sz val="11"/>
        <rFont val="Calibri"/>
        <family val="2"/>
      </rPr>
      <t>CCTP</t>
    </r>
    <r>
      <rPr>
        <sz val="11"/>
        <rFont val="Calibri"/>
        <family val="2"/>
      </rPr>
      <t>.</t>
    </r>
  </si>
  <si>
    <t>Conduits et fourreaux</t>
  </si>
  <si>
    <t>Boites de dérivation et de raccordements</t>
  </si>
  <si>
    <t>#  SYS - 2 paires 9/10ème</t>
  </si>
  <si>
    <t>Equipements électriques</t>
  </si>
  <si>
    <t>Système de Sécurité Incendie</t>
  </si>
  <si>
    <r>
      <rPr>
        <b/>
        <sz val="11"/>
        <rFont val="Calibri"/>
        <family val="2"/>
        <scheme val="minor"/>
      </rPr>
      <t>Diffuseur visuel</t>
    </r>
    <r>
      <rPr>
        <sz val="11"/>
        <rFont val="Calibri"/>
        <family val="2"/>
        <scheme val="minor"/>
      </rPr>
      <t xml:space="preserve"> d'alarme incendie</t>
    </r>
  </si>
  <si>
    <t>Regime de neutre T.T.</t>
  </si>
  <si>
    <t>Coupure générale ventilation</t>
  </si>
  <si>
    <r>
      <t xml:space="preserve">Installation de chantier suivant description du </t>
    </r>
    <r>
      <rPr>
        <b/>
        <sz val="11"/>
        <rFont val="Calibri"/>
        <family val="2"/>
      </rPr>
      <t>CCTP</t>
    </r>
    <r>
      <rPr>
        <sz val="11"/>
        <rFont val="Calibri"/>
        <family val="2"/>
      </rPr>
      <t xml:space="preserve"> et prescription du </t>
    </r>
    <r>
      <rPr>
        <b/>
        <sz val="11"/>
        <rFont val="Calibri"/>
        <family val="2"/>
      </rPr>
      <t>PGC</t>
    </r>
  </si>
  <si>
    <t>Neutralisation et dépose des installations électriques existantes</t>
  </si>
  <si>
    <r>
      <t xml:space="preserve">Comptage énergie suivant description du </t>
    </r>
    <r>
      <rPr>
        <b/>
        <sz val="11"/>
        <rFont val="Calibri"/>
        <family val="2"/>
        <scheme val="minor"/>
      </rPr>
      <t>CCTP</t>
    </r>
  </si>
  <si>
    <r>
      <rPr>
        <b/>
        <sz val="11"/>
        <rFont val="Calibri"/>
        <family val="2"/>
      </rPr>
      <t>­ 3G1,5 mm²</t>
    </r>
    <r>
      <rPr>
        <sz val="11"/>
        <rFont val="Calibri"/>
        <family val="2"/>
      </rPr>
      <t xml:space="preserve"> </t>
    </r>
  </si>
  <si>
    <r>
      <rPr>
        <b/>
        <sz val="11"/>
        <rFont val="Calibri"/>
        <family val="2"/>
      </rPr>
      <t>­ 3x1,5 mm²</t>
    </r>
    <r>
      <rPr>
        <sz val="11"/>
        <rFont val="Calibri"/>
        <family val="2"/>
      </rPr>
      <t xml:space="preserve"> </t>
    </r>
  </si>
  <si>
    <r>
      <rPr>
        <b/>
        <sz val="11"/>
        <rFont val="Calibri"/>
        <family val="2"/>
      </rPr>
      <t>­ 2x1,5 mm²</t>
    </r>
    <r>
      <rPr>
        <sz val="11"/>
        <rFont val="Calibri"/>
        <family val="2"/>
      </rPr>
      <t xml:space="preserve"> </t>
    </r>
  </si>
  <si>
    <r>
      <rPr>
        <b/>
        <sz val="11"/>
        <rFont val="Calibri"/>
        <family val="2"/>
      </rPr>
      <t xml:space="preserve"># CIRCUIT ECLAIRAGE DE SECOURS : </t>
    </r>
    <r>
      <rPr>
        <sz val="11"/>
        <rFont val="Calibri"/>
        <family val="2"/>
      </rPr>
      <t>alimentation en câble</t>
    </r>
    <r>
      <rPr>
        <b/>
        <sz val="11"/>
        <rFont val="Calibri"/>
        <family val="2"/>
      </rPr>
      <t xml:space="preserve"> U1000 R2V 5G1,5 mm²</t>
    </r>
  </si>
  <si>
    <r>
      <t xml:space="preserve"># </t>
    </r>
    <r>
      <rPr>
        <b/>
        <sz val="11"/>
        <rFont val="Calibri"/>
        <family val="2"/>
      </rPr>
      <t xml:space="preserve">CIRCUIT PRISE DE COURANT 2x16A : </t>
    </r>
    <r>
      <rPr>
        <sz val="11"/>
        <rFont val="Calibri"/>
        <family val="2"/>
      </rPr>
      <t xml:space="preserve">alimentation en câble </t>
    </r>
    <r>
      <rPr>
        <b/>
        <sz val="11"/>
        <rFont val="Calibri"/>
        <family val="2"/>
      </rPr>
      <t>U1000 R2V 3G2,5 mm²</t>
    </r>
  </si>
  <si>
    <t>#  CE5</t>
  </si>
  <si>
    <r>
      <t xml:space="preserve">Recette cuivre suivant description du </t>
    </r>
    <r>
      <rPr>
        <b/>
        <sz val="11"/>
        <rFont val="Calibri"/>
        <family val="2"/>
        <scheme val="minor"/>
      </rPr>
      <t>CCTP</t>
    </r>
  </si>
  <si>
    <t>L’entreprise devra toutes les sujétions afin de maintenir en service les installations électriques pendant les travaux</t>
  </si>
  <si>
    <t>#  SYT1 - 2 paires AWG20</t>
  </si>
  <si>
    <t>Modification provisoire dl'éclairage d'évacuation suivant description du CCTP</t>
  </si>
  <si>
    <t>Tableaux électriques</t>
  </si>
  <si>
    <r>
      <rPr>
        <b/>
        <sz val="11"/>
        <rFont val="Calibri"/>
        <family val="2"/>
      </rPr>
      <t>­ 5G1,5 mm²</t>
    </r>
    <r>
      <rPr>
        <sz val="11"/>
        <rFont val="Calibri"/>
        <family val="2"/>
      </rPr>
      <t xml:space="preserve"> </t>
    </r>
  </si>
  <si>
    <r>
      <t># COUPURE GENERALE VENTILATION</t>
    </r>
    <r>
      <rPr>
        <sz val="11"/>
        <rFont val="Calibri"/>
        <family val="2"/>
      </rPr>
      <t xml:space="preserve"> : liaison en câble </t>
    </r>
    <r>
      <rPr>
        <b/>
        <sz val="11"/>
        <rFont val="Calibri"/>
        <family val="2"/>
      </rPr>
      <t>U1000 R2V 2x1,5 mm²</t>
    </r>
  </si>
  <si>
    <r>
      <rPr>
        <b/>
        <sz val="11"/>
        <rFont val="Calibri"/>
        <family val="2"/>
        <scheme val="minor"/>
      </rPr>
      <t>#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 xml:space="preserve">PLAQUES DE CUISSON : </t>
    </r>
    <r>
      <rPr>
        <sz val="11"/>
        <rFont val="Calibri"/>
        <family val="2"/>
        <scheme val="minor"/>
      </rPr>
      <t xml:space="preserve">alimentation en câble </t>
    </r>
    <r>
      <rPr>
        <b/>
        <sz val="11"/>
        <rFont val="Calibri"/>
        <family val="2"/>
        <scheme val="minor"/>
      </rPr>
      <t>U-1000 R2V 3G6 mm²</t>
    </r>
  </si>
  <si>
    <r>
      <t xml:space="preserve"># REFRIGERATEUR : </t>
    </r>
    <r>
      <rPr>
        <sz val="11"/>
        <rFont val="Calibri"/>
        <family val="2"/>
      </rPr>
      <t>alimentation en câble</t>
    </r>
    <r>
      <rPr>
        <b/>
        <sz val="11"/>
        <rFont val="Calibri"/>
        <family val="2"/>
      </rPr>
      <t xml:space="preserve"> U-1000 R2V 3G2.5 mm²</t>
    </r>
  </si>
  <si>
    <t>#  CR1 C1 - 2x1.5 mm²</t>
  </si>
  <si>
    <t>#  U-1000 R2V - 2x1.5 mm²</t>
  </si>
  <si>
    <r>
      <t xml:space="preserve">Platine de rue </t>
    </r>
    <r>
      <rPr>
        <sz val="11"/>
        <rFont val="Calibri"/>
        <family val="2"/>
        <scheme val="minor"/>
      </rPr>
      <t>suivant description du</t>
    </r>
    <r>
      <rPr>
        <b/>
        <sz val="11"/>
        <rFont val="Calibri"/>
        <family val="2"/>
        <scheme val="minor"/>
      </rPr>
      <t xml:space="preserve"> CCTP</t>
    </r>
  </si>
  <si>
    <r>
      <t xml:space="preserve">Bouton d'ouverture porte </t>
    </r>
    <r>
      <rPr>
        <sz val="11"/>
        <rFont val="Calibri"/>
        <family val="2"/>
        <scheme val="minor"/>
      </rPr>
      <t>suivant description du</t>
    </r>
    <r>
      <rPr>
        <b/>
        <sz val="11"/>
        <rFont val="Calibri"/>
        <family val="2"/>
        <scheme val="minor"/>
      </rPr>
      <t xml:space="preserve"> CCTP</t>
    </r>
  </si>
  <si>
    <t>Ens</t>
  </si>
  <si>
    <t>Démarches auprès du bureau de contrôle mandaté par le maître d'ouvrage</t>
  </si>
  <si>
    <t>DEPARTEMENT DE LA VENDEE</t>
  </si>
  <si>
    <t>ENS</t>
  </si>
  <si>
    <r>
      <t xml:space="preserve">Fourniture, pose et raccordement d’une </t>
    </r>
    <r>
      <rPr>
        <b/>
        <sz val="11"/>
        <rFont val="Calibri"/>
        <family val="2"/>
      </rPr>
      <t>"</t>
    </r>
    <r>
      <rPr>
        <b/>
        <sz val="11"/>
        <rFont val="Calibri"/>
        <family val="2"/>
        <scheme val="minor"/>
      </rPr>
      <t>Coupure Générale Electricité"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</rPr>
      <t xml:space="preserve"> suivant description du </t>
    </r>
    <r>
      <rPr>
        <b/>
        <sz val="11"/>
        <rFont val="Calibri"/>
        <family val="2"/>
      </rPr>
      <t>CCTP</t>
    </r>
    <r>
      <rPr>
        <sz val="11"/>
        <rFont val="Calibri"/>
        <family val="2"/>
      </rPr>
      <t>.</t>
    </r>
  </si>
  <si>
    <t>#  Type BS2</t>
  </si>
  <si>
    <t>Précâblage VDI</t>
  </si>
  <si>
    <r>
      <t xml:space="preserve">coffret de brassage équipé  suivant description du </t>
    </r>
    <r>
      <rPr>
        <b/>
        <sz val="11"/>
        <rFont val="Calibri"/>
        <family val="2"/>
        <scheme val="minor"/>
      </rPr>
      <t>CCTP</t>
    </r>
  </si>
  <si>
    <t>INSTALLATION ELECTRIQUE COURANT FAIBLE</t>
  </si>
  <si>
    <t>Moniteur de réception vidéo</t>
  </si>
  <si>
    <t>#  SYT1 - 3 paires AWG20</t>
  </si>
  <si>
    <t>#  Type G</t>
  </si>
  <si>
    <t>Ville de LA ROCHE SUR YON</t>
  </si>
  <si>
    <t>REF. AFFAIRE :  120-23 / SL</t>
  </si>
  <si>
    <t xml:space="preserve"> </t>
  </si>
  <si>
    <t>UGECAM "BRETAGNE PAYS DE LOIRE"</t>
  </si>
  <si>
    <t>2 Chemin du Breil</t>
  </si>
  <si>
    <t>44 800 SAINT HERBLAIN</t>
  </si>
  <si>
    <r>
      <t>'</t>
    </r>
    <r>
      <rPr>
        <b/>
        <sz val="11"/>
        <rFont val="Calibri"/>
        <family val="2"/>
      </rPr>
      <t> : 02 40 13 82 00</t>
    </r>
  </si>
  <si>
    <t>AGENCE EKUM ARCHITECTES</t>
  </si>
  <si>
    <t>9 Bis Poullain Duparc</t>
  </si>
  <si>
    <t>35 000 RENNES</t>
  </si>
  <si>
    <r>
      <rPr>
        <b/>
        <sz val="11"/>
        <rFont val="Wingdings 2"/>
        <family val="1"/>
        <charset val="2"/>
      </rPr>
      <t>'</t>
    </r>
    <r>
      <rPr>
        <b/>
        <sz val="11"/>
        <rFont val="Calibri"/>
        <family val="2"/>
      </rPr>
      <t> : 02 99 79 46 77</t>
    </r>
  </si>
  <si>
    <r>
      <t xml:space="preserve">DITEP L'ALOUETTE
9 Avenue Jean Etoubleau
85 000 LA ROCHE SUR YON
</t>
    </r>
    <r>
      <rPr>
        <b/>
        <sz val="26"/>
        <rFont val="Calibri"/>
        <family val="2"/>
      </rPr>
      <t xml:space="preserve">RESTRUCTURATION DE L'ETABLISSEMENT :
REAFFECTATION DU BATIMENT H </t>
    </r>
  </si>
  <si>
    <t>remodelage des tableau de distribution existants</t>
  </si>
  <si>
    <r>
      <t xml:space="preserve">Le site est alimenté par un branchement à puissance limitée </t>
    </r>
    <r>
      <rPr>
        <b/>
        <sz val="11"/>
        <rFont val="Calibri"/>
        <family val="2"/>
        <scheme val="minor"/>
      </rPr>
      <t>&lt; 36</t>
    </r>
    <r>
      <rPr>
        <b/>
        <sz val="11"/>
        <rFont val="Calibri"/>
        <family val="2"/>
      </rPr>
      <t xml:space="preserve"> kVa </t>
    </r>
    <r>
      <rPr>
        <sz val="11"/>
        <rFont val="Calibri"/>
        <family val="2"/>
      </rPr>
      <t xml:space="preserve">branchement long. </t>
    </r>
  </si>
  <si>
    <r>
      <t xml:space="preserve"># EXTRACTEUR VENTILATION : </t>
    </r>
    <r>
      <rPr>
        <sz val="11"/>
        <rFont val="Calibri"/>
        <family val="2"/>
        <scheme val="minor"/>
      </rPr>
      <t xml:space="preserve">alimentation en câble </t>
    </r>
    <r>
      <rPr>
        <b/>
        <sz val="11"/>
        <rFont val="Calibri"/>
        <family val="2"/>
        <scheme val="minor"/>
      </rPr>
      <t>CR1 3G2.5 mm²</t>
    </r>
  </si>
  <si>
    <r>
      <t xml:space="preserve"># HOTTE : </t>
    </r>
    <r>
      <rPr>
        <sz val="11"/>
        <rFont val="Calibri"/>
        <family val="2"/>
      </rPr>
      <t>alimentation en câble</t>
    </r>
    <r>
      <rPr>
        <b/>
        <sz val="11"/>
        <rFont val="Calibri"/>
        <family val="2"/>
      </rPr>
      <t xml:space="preserve"> U-1000 R2V 3G2.5 mm²</t>
    </r>
  </si>
  <si>
    <r>
      <rPr>
        <b/>
        <sz val="11"/>
        <rFont val="Calibri"/>
        <family val="2"/>
        <scheme val="minor"/>
      </rPr>
      <t xml:space="preserve"># SECHE LINGE : </t>
    </r>
    <r>
      <rPr>
        <sz val="11"/>
        <rFont val="Calibri"/>
        <family val="2"/>
        <scheme val="minor"/>
      </rPr>
      <t xml:space="preserve">alimentation en câble </t>
    </r>
    <r>
      <rPr>
        <b/>
        <sz val="11"/>
        <rFont val="Calibri"/>
        <family val="2"/>
        <scheme val="minor"/>
      </rPr>
      <t>U-1000 R2V 3G2.5 mm²</t>
    </r>
  </si>
  <si>
    <r>
      <rPr>
        <b/>
        <sz val="11"/>
        <rFont val="Calibri"/>
        <family val="2"/>
        <scheme val="minor"/>
      </rPr>
      <t xml:space="preserve"># CHAUDIERE : </t>
    </r>
    <r>
      <rPr>
        <sz val="11"/>
        <rFont val="Calibri"/>
        <family val="2"/>
        <scheme val="minor"/>
      </rPr>
      <t xml:space="preserve">alimentation en câble </t>
    </r>
    <r>
      <rPr>
        <b/>
        <sz val="11"/>
        <rFont val="Calibri"/>
        <family val="2"/>
        <scheme val="minor"/>
      </rPr>
      <t>U-1000 R2V 3G2.5 mm²</t>
    </r>
  </si>
  <si>
    <r>
      <rPr>
        <b/>
        <sz val="11"/>
        <rFont val="Calibri"/>
        <family val="2"/>
        <scheme val="minor"/>
      </rPr>
      <t xml:space="preserve"># LAVE LINGE : </t>
    </r>
    <r>
      <rPr>
        <sz val="11"/>
        <rFont val="Calibri"/>
        <family val="2"/>
        <scheme val="minor"/>
      </rPr>
      <t xml:space="preserve">alimentation en câble </t>
    </r>
    <r>
      <rPr>
        <b/>
        <sz val="11"/>
        <rFont val="Calibri"/>
        <family val="2"/>
        <scheme val="minor"/>
      </rPr>
      <t>U-1000 R2V 3G2.5 mm²</t>
    </r>
  </si>
  <si>
    <r>
      <rPr>
        <b/>
        <sz val="11"/>
        <rFont val="Calibri"/>
        <family val="2"/>
        <scheme val="minor"/>
      </rPr>
      <t xml:space="preserve"># FOUR : </t>
    </r>
    <r>
      <rPr>
        <sz val="11"/>
        <rFont val="Calibri"/>
        <family val="2"/>
        <scheme val="minor"/>
      </rPr>
      <t xml:space="preserve">alimentation en câble </t>
    </r>
    <r>
      <rPr>
        <b/>
        <sz val="11"/>
        <rFont val="Calibri"/>
        <family val="2"/>
        <scheme val="minor"/>
      </rPr>
      <t>U-1000 R2V 3G2.5 mm²</t>
    </r>
  </si>
  <si>
    <r>
      <rPr>
        <b/>
        <sz val="11"/>
        <rFont val="Calibri"/>
        <family val="2"/>
        <scheme val="minor"/>
      </rPr>
      <t xml:space="preserve"># BADGEUSE : </t>
    </r>
    <r>
      <rPr>
        <sz val="11"/>
        <rFont val="Calibri"/>
        <family val="2"/>
        <scheme val="minor"/>
      </rPr>
      <t xml:space="preserve">alimentation en câble </t>
    </r>
    <r>
      <rPr>
        <b/>
        <sz val="11"/>
        <rFont val="Calibri"/>
        <family val="2"/>
        <scheme val="minor"/>
      </rPr>
      <t>U-1000 R2V 3G2.5 mm²</t>
    </r>
  </si>
  <si>
    <r>
      <rPr>
        <b/>
        <sz val="11"/>
        <rFont val="Calibri"/>
        <family val="2"/>
        <scheme val="minor"/>
      </rPr>
      <t xml:space="preserve"># INCENDIE : </t>
    </r>
    <r>
      <rPr>
        <sz val="11"/>
        <rFont val="Calibri"/>
        <family val="2"/>
        <scheme val="minor"/>
      </rPr>
      <t xml:space="preserve">alimentation en câble </t>
    </r>
    <r>
      <rPr>
        <b/>
        <sz val="11"/>
        <rFont val="Calibri"/>
        <family val="2"/>
        <scheme val="minor"/>
      </rPr>
      <t>U-1000 R2V 3G2.5 mm²</t>
    </r>
  </si>
  <si>
    <r>
      <rPr>
        <b/>
        <sz val="11"/>
        <rFont val="Calibri"/>
        <family val="2"/>
        <scheme val="minor"/>
      </rPr>
      <t xml:space="preserve"># BAIE DE CABLAGE : </t>
    </r>
    <r>
      <rPr>
        <sz val="11"/>
        <rFont val="Calibri"/>
        <family val="2"/>
        <scheme val="minor"/>
      </rPr>
      <t xml:space="preserve">alimentation en câble </t>
    </r>
    <r>
      <rPr>
        <b/>
        <sz val="11"/>
        <rFont val="Calibri"/>
        <family val="2"/>
        <scheme val="minor"/>
      </rPr>
      <t>U-1000 R2V 3G2.5 mm²</t>
    </r>
  </si>
  <si>
    <r>
      <rPr>
        <b/>
        <sz val="11"/>
        <rFont val="Calibri"/>
        <family val="2"/>
        <scheme val="minor"/>
      </rPr>
      <t xml:space="preserve"># VENTOUSE CONTRÔLE D'ACCES : </t>
    </r>
    <r>
      <rPr>
        <sz val="11"/>
        <rFont val="Calibri"/>
        <family val="2"/>
        <scheme val="minor"/>
      </rPr>
      <t xml:space="preserve">alimentation en câble </t>
    </r>
    <r>
      <rPr>
        <b/>
        <sz val="11"/>
        <rFont val="Calibri"/>
        <family val="2"/>
        <scheme val="minor"/>
      </rPr>
      <t>U-1000 R2V 3G2.5 mm²</t>
    </r>
  </si>
  <si>
    <t>#  CE6</t>
  </si>
  <si>
    <t>#  Type H</t>
  </si>
  <si>
    <r>
      <t xml:space="preserve">Cordon de brassage </t>
    </r>
    <r>
      <rPr>
        <b/>
        <sz val="11"/>
        <rFont val="Calibri"/>
        <family val="2"/>
        <scheme val="minor"/>
      </rPr>
      <t>RJ45/RJ45</t>
    </r>
  </si>
  <si>
    <r>
      <t xml:space="preserve">Tableau d'alarme  </t>
    </r>
    <r>
      <rPr>
        <sz val="11"/>
        <rFont val="Calibri"/>
        <family val="2"/>
        <scheme val="minor"/>
      </rPr>
      <t>suivant description CCTP</t>
    </r>
  </si>
  <si>
    <r>
      <rPr>
        <b/>
        <sz val="11"/>
        <rFont val="Calibri"/>
        <family val="2"/>
        <scheme val="minor"/>
      </rPr>
      <t>Détecteur automatique</t>
    </r>
    <r>
      <rPr>
        <sz val="11"/>
        <rFont val="Calibri"/>
        <family val="2"/>
        <scheme val="minor"/>
      </rPr>
      <t xml:space="preserve"> d'alarme incendie équipé d'un volet</t>
    </r>
  </si>
  <si>
    <t>Télévision</t>
  </si>
  <si>
    <t>prises télévision encastrée</t>
  </si>
  <si>
    <t>Vidéophonie / contrle d'accès</t>
  </si>
  <si>
    <r>
      <t xml:space="preserve">Alimentation chargeur 24V </t>
    </r>
    <r>
      <rPr>
        <sz val="11"/>
        <rFont val="Calibri"/>
        <family val="2"/>
        <scheme val="minor"/>
      </rPr>
      <t>suivant  du</t>
    </r>
    <r>
      <rPr>
        <b/>
        <sz val="11"/>
        <rFont val="Calibri"/>
        <family val="2"/>
        <scheme val="minor"/>
      </rPr>
      <t xml:space="preserve"> CCTP</t>
    </r>
  </si>
  <si>
    <r>
      <t xml:space="preserve">Centrale de gestion VIGIK 1 porte </t>
    </r>
    <r>
      <rPr>
        <sz val="11"/>
        <rFont val="Calibri"/>
        <family val="2"/>
        <scheme val="minor"/>
      </rPr>
      <t xml:space="preserve"> </t>
    </r>
  </si>
  <si>
    <t xml:space="preserve">Déclencheur manuel de déverrouillage </t>
  </si>
  <si>
    <t xml:space="preserve">Programmation, mise en service et essais  </t>
  </si>
  <si>
    <t xml:space="preserve">Câblâge et liaisons des équipements </t>
  </si>
  <si>
    <t xml:space="preserve">Mise en service et essais de fonctionnement </t>
  </si>
  <si>
    <r>
      <t xml:space="preserve">Réalisation des essais </t>
    </r>
    <r>
      <rPr>
        <b/>
        <sz val="11"/>
        <rFont val="Calibri"/>
        <family val="2"/>
      </rPr>
      <t>VIEL</t>
    </r>
  </si>
  <si>
    <t xml:space="preserve">VERTOU, le 05 juin 2025, </t>
  </si>
  <si>
    <t>LOT N°08: ELECTRICITE COURANTS FORT &amp; FAIBLE</t>
  </si>
  <si>
    <t>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</si>
</sst>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0"/>
      <name val="Arial"/>
    </font>
    <font>
      <sz val="10"/>
      <name val="Arial"/>
      <family val="2"/>
    </font>
    <font>
      <b/>
      <sz val="30"/>
      <name val="Calibri"/>
      <family val="2"/>
    </font>
    <font>
      <b/>
      <u/>
      <sz val="11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i/>
      <u/>
      <sz val="11"/>
      <name val="Calibri"/>
      <family val="2"/>
    </font>
    <font>
      <b/>
      <sz val="12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20"/>
      <name val="Calibri"/>
      <family val="2"/>
      <scheme val="minor"/>
    </font>
    <font>
      <sz val="10"/>
      <name val="Calibri"/>
      <family val="2"/>
      <scheme val="minor"/>
    </font>
    <font>
      <b/>
      <sz val="19"/>
      <name val="Calibri"/>
      <family val="2"/>
      <scheme val="minor"/>
    </font>
    <font>
      <b/>
      <sz val="17"/>
      <name val="Calibri"/>
      <family val="2"/>
      <scheme val="minor"/>
    </font>
    <font>
      <b/>
      <sz val="24"/>
      <name val="Calibri"/>
      <family val="2"/>
      <scheme val="minor"/>
    </font>
    <font>
      <sz val="17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4"/>
      <name val="Calibri"/>
      <family val="2"/>
      <scheme val="minor"/>
    </font>
    <font>
      <b/>
      <i/>
      <u/>
      <sz val="1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1"/>
      <name val="Wingdings"/>
      <charset val="2"/>
    </font>
    <font>
      <b/>
      <sz val="11"/>
      <name val="Wingdings 2"/>
      <family val="1"/>
      <charset val="2"/>
    </font>
    <font>
      <b/>
      <sz val="11"/>
      <color indexed="8"/>
      <name val="Calibri"/>
      <family val="2"/>
      <scheme val="minor"/>
    </font>
    <font>
      <b/>
      <sz val="26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12">
    <xf numFmtId="0" fontId="0" fillId="0" borderId="0" xfId="0"/>
    <xf numFmtId="0" fontId="7" fillId="0" borderId="0" xfId="0" applyFont="1" applyAlignment="1" applyProtection="1">
      <alignment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8" fillId="0" borderId="0" xfId="0" applyFont="1" applyAlignment="1">
      <alignment vertical="center"/>
    </xf>
    <xf numFmtId="0" fontId="9" fillId="0" borderId="1" xfId="0" applyFont="1" applyBorder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horizontal="justify" vertical="center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justify" vertical="center"/>
      <protection locked="0"/>
    </xf>
    <xf numFmtId="0" fontId="11" fillId="0" borderId="2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justify" vertical="center"/>
      <protection locked="0"/>
    </xf>
    <xf numFmtId="0" fontId="11" fillId="0" borderId="2" xfId="0" applyFont="1" applyBorder="1" applyAlignment="1" applyProtection="1">
      <alignment horizontal="justify" vertical="center"/>
      <protection locked="0"/>
    </xf>
    <xf numFmtId="0" fontId="11" fillId="0" borderId="2" xfId="0" applyFont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justify" vertical="center" wrapText="1"/>
    </xf>
    <xf numFmtId="0" fontId="16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justify" vertical="center" wrapText="1"/>
      <protection locked="0"/>
    </xf>
    <xf numFmtId="0" fontId="11" fillId="0" borderId="3" xfId="0" applyFont="1" applyBorder="1" applyAlignment="1">
      <alignment wrapText="1"/>
    </xf>
    <xf numFmtId="2" fontId="11" fillId="0" borderId="3" xfId="0" applyNumberFormat="1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7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11" fillId="0" borderId="6" xfId="0" applyFont="1" applyBorder="1" applyAlignment="1">
      <alignment horizontal="center" vertical="top" wrapText="1"/>
    </xf>
    <xf numFmtId="2" fontId="11" fillId="0" borderId="6" xfId="0" applyNumberFormat="1" applyFont="1" applyBorder="1" applyAlignment="1">
      <alignment horizontal="center" vertical="top" wrapText="1"/>
    </xf>
    <xf numFmtId="2" fontId="11" fillId="0" borderId="6" xfId="0" applyNumberFormat="1" applyFont="1" applyBorder="1" applyAlignment="1">
      <alignment horizontal="right" vertical="top" wrapText="1"/>
    </xf>
    <xf numFmtId="0" fontId="11" fillId="0" borderId="5" xfId="0" applyFont="1" applyBorder="1" applyAlignment="1">
      <alignment vertical="top" wrapText="1"/>
    </xf>
    <xf numFmtId="0" fontId="11" fillId="0" borderId="6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2" fontId="11" fillId="0" borderId="7" xfId="0" applyNumberFormat="1" applyFont="1" applyBorder="1" applyAlignment="1">
      <alignment horizontal="right" vertical="top" wrapText="1"/>
    </xf>
    <xf numFmtId="2" fontId="11" fillId="0" borderId="6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horizontal="justify" vertical="top" wrapText="1"/>
    </xf>
    <xf numFmtId="0" fontId="11" fillId="0" borderId="8" xfId="0" applyFont="1" applyBorder="1" applyAlignment="1">
      <alignment horizontal="center" vertical="top" wrapText="1"/>
    </xf>
    <xf numFmtId="2" fontId="11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wrapText="1"/>
    </xf>
    <xf numFmtId="0" fontId="11" fillId="0" borderId="9" xfId="0" applyFont="1" applyBorder="1" applyAlignment="1">
      <alignment wrapText="1"/>
    </xf>
    <xf numFmtId="2" fontId="11" fillId="0" borderId="4" xfId="0" applyNumberFormat="1" applyFont="1" applyBorder="1" applyAlignment="1">
      <alignment horizontal="center" wrapText="1"/>
    </xf>
    <xf numFmtId="2" fontId="18" fillId="0" borderId="4" xfId="0" applyNumberFormat="1" applyFont="1" applyBorder="1" applyAlignment="1">
      <alignment horizontal="right" wrapText="1"/>
    </xf>
    <xf numFmtId="0" fontId="18" fillId="0" borderId="8" xfId="0" applyFont="1" applyBorder="1" applyAlignment="1">
      <alignment horizontal="right" vertical="top" wrapText="1"/>
    </xf>
    <xf numFmtId="2" fontId="11" fillId="0" borderId="7" xfId="0" applyNumberFormat="1" applyFont="1" applyBorder="1" applyAlignment="1">
      <alignment horizontal="center" vertical="top" wrapText="1"/>
    </xf>
    <xf numFmtId="2" fontId="11" fillId="0" borderId="0" xfId="0" applyNumberFormat="1" applyFont="1" applyAlignment="1">
      <alignment horizontal="center" wrapText="1"/>
    </xf>
    <xf numFmtId="0" fontId="19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2" fontId="20" fillId="0" borderId="5" xfId="0" applyNumberFormat="1" applyFont="1" applyBorder="1" applyAlignment="1">
      <alignment horizontal="center" vertical="center" wrapText="1"/>
    </xf>
    <xf numFmtId="0" fontId="21" fillId="0" borderId="5" xfId="0" applyFont="1" applyBorder="1" applyAlignment="1">
      <alignment vertical="top" wrapText="1"/>
    </xf>
    <xf numFmtId="0" fontId="21" fillId="0" borderId="6" xfId="0" applyFont="1" applyBorder="1" applyAlignment="1">
      <alignment horizontal="justify" vertical="top" wrapText="1"/>
    </xf>
    <xf numFmtId="0" fontId="22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2" fontId="22" fillId="0" borderId="6" xfId="0" applyNumberFormat="1" applyFont="1" applyBorder="1" applyAlignment="1">
      <alignment horizontal="center" vertical="top" wrapText="1"/>
    </xf>
    <xf numFmtId="2" fontId="22" fillId="0" borderId="6" xfId="0" applyNumberFormat="1" applyFont="1" applyBorder="1" applyAlignment="1">
      <alignment horizontal="right" vertical="top" wrapText="1"/>
    </xf>
    <xf numFmtId="0" fontId="22" fillId="0" borderId="5" xfId="0" applyFont="1" applyBorder="1" applyAlignment="1">
      <alignment vertical="top" wrapText="1"/>
    </xf>
    <xf numFmtId="0" fontId="22" fillId="0" borderId="6" xfId="0" applyFont="1" applyBorder="1" applyAlignment="1">
      <alignment horizontal="justify" vertical="top" wrapText="1"/>
    </xf>
    <xf numFmtId="0" fontId="21" fillId="0" borderId="6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2" fontId="9" fillId="0" borderId="6" xfId="0" applyNumberFormat="1" applyFont="1" applyBorder="1" applyAlignment="1">
      <alignment horizontal="center" vertical="top" wrapText="1"/>
    </xf>
    <xf numFmtId="2" fontId="9" fillId="0" borderId="6" xfId="0" applyNumberFormat="1" applyFont="1" applyBorder="1" applyAlignment="1">
      <alignment horizontal="right" vertical="top" wrapText="1"/>
    </xf>
    <xf numFmtId="0" fontId="19" fillId="0" borderId="5" xfId="0" applyFont="1" applyBorder="1" applyAlignment="1">
      <alignment vertical="top" wrapText="1"/>
    </xf>
    <xf numFmtId="0" fontId="19" fillId="0" borderId="6" xfId="0" applyFont="1" applyBorder="1" applyAlignment="1">
      <alignment horizontal="justify" vertical="top" wrapText="1"/>
    </xf>
    <xf numFmtId="0" fontId="20" fillId="0" borderId="6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2" fontId="20" fillId="0" borderId="6" xfId="0" applyNumberFormat="1" applyFont="1" applyBorder="1" applyAlignment="1">
      <alignment horizontal="center" vertical="top" wrapText="1"/>
    </xf>
    <xf numFmtId="2" fontId="20" fillId="0" borderId="6" xfId="0" applyNumberFormat="1" applyFont="1" applyBorder="1" applyAlignment="1">
      <alignment horizontal="right" vertical="top" wrapText="1"/>
    </xf>
    <xf numFmtId="0" fontId="20" fillId="0" borderId="5" xfId="0" applyFont="1" applyBorder="1" applyAlignment="1">
      <alignment vertical="top" wrapText="1"/>
    </xf>
    <xf numFmtId="0" fontId="20" fillId="0" borderId="6" xfId="0" applyFont="1" applyBorder="1" applyAlignment="1">
      <alignment horizontal="justify" vertical="top" wrapText="1"/>
    </xf>
    <xf numFmtId="0" fontId="19" fillId="0" borderId="6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left" vertical="top" wrapText="1"/>
    </xf>
    <xf numFmtId="0" fontId="9" fillId="0" borderId="0" xfId="0" applyFont="1" applyAlignment="1">
      <alignment wrapText="1"/>
    </xf>
    <xf numFmtId="0" fontId="22" fillId="0" borderId="6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justify" vertical="top" wrapText="1"/>
    </xf>
    <xf numFmtId="0" fontId="22" fillId="0" borderId="6" xfId="0" applyFont="1" applyBorder="1" applyAlignment="1">
      <alignment vertical="top" wrapText="1"/>
    </xf>
    <xf numFmtId="0" fontId="22" fillId="0" borderId="10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2" fontId="22" fillId="0" borderId="11" xfId="0" applyNumberFormat="1" applyFont="1" applyBorder="1" applyAlignment="1">
      <alignment horizontal="center" vertical="top" wrapText="1"/>
    </xf>
    <xf numFmtId="2" fontId="22" fillId="0" borderId="11" xfId="0" applyNumberFormat="1" applyFont="1" applyBorder="1" applyAlignment="1">
      <alignment horizontal="right" vertical="top" wrapText="1"/>
    </xf>
    <xf numFmtId="0" fontId="21" fillId="0" borderId="6" xfId="0" applyFont="1" applyBorder="1" applyAlignment="1">
      <alignment horizontal="right" vertical="top" wrapText="1"/>
    </xf>
    <xf numFmtId="2" fontId="21" fillId="0" borderId="6" xfId="0" applyNumberFormat="1" applyFont="1" applyBorder="1" applyAlignment="1">
      <alignment horizontal="right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0" xfId="0" applyFont="1" applyAlignment="1">
      <alignment horizontal="left" vertical="top" wrapText="1"/>
    </xf>
    <xf numFmtId="0" fontId="22" fillId="0" borderId="5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right" vertical="top" wrapText="1"/>
    </xf>
    <xf numFmtId="0" fontId="22" fillId="0" borderId="3" xfId="0" applyFont="1" applyBorder="1" applyAlignment="1">
      <alignment horizontal="center" vertical="top" wrapText="1"/>
    </xf>
    <xf numFmtId="0" fontId="22" fillId="0" borderId="7" xfId="0" applyFont="1" applyBorder="1" applyAlignment="1">
      <alignment horizontal="center" vertical="top" wrapText="1"/>
    </xf>
    <xf numFmtId="2" fontId="22" fillId="0" borderId="7" xfId="0" applyNumberFormat="1" applyFont="1" applyBorder="1" applyAlignment="1">
      <alignment vertical="top" wrapText="1"/>
    </xf>
    <xf numFmtId="2" fontId="22" fillId="0" borderId="7" xfId="0" applyNumberFormat="1" applyFont="1" applyBorder="1" applyAlignment="1">
      <alignment horizontal="right" vertical="top" wrapText="1"/>
    </xf>
    <xf numFmtId="2" fontId="22" fillId="0" borderId="6" xfId="0" applyNumberFormat="1" applyFont="1" applyBorder="1" applyAlignment="1">
      <alignment vertical="top" wrapText="1"/>
    </xf>
    <xf numFmtId="0" fontId="23" fillId="0" borderId="5" xfId="0" applyFont="1" applyBorder="1" applyAlignment="1">
      <alignment horizontal="justify" vertical="top" wrapText="1"/>
    </xf>
    <xf numFmtId="0" fontId="19" fillId="0" borderId="0" xfId="0" applyFont="1" applyAlignment="1">
      <alignment horizontal="justify" vertical="top" wrapText="1"/>
    </xf>
    <xf numFmtId="0" fontId="20" fillId="0" borderId="5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2" fontId="20" fillId="0" borderId="5" xfId="0" applyNumberFormat="1" applyFont="1" applyBorder="1" applyAlignment="1">
      <alignment horizontal="center" vertical="top" wrapText="1"/>
    </xf>
    <xf numFmtId="2" fontId="19" fillId="0" borderId="5" xfId="0" applyNumberFormat="1" applyFont="1" applyBorder="1" applyAlignment="1">
      <alignment horizontal="right" vertical="top" wrapText="1"/>
    </xf>
    <xf numFmtId="2" fontId="20" fillId="0" borderId="6" xfId="0" applyNumberFormat="1" applyFont="1" applyBorder="1" applyAlignment="1">
      <alignment vertical="top" wrapText="1"/>
    </xf>
    <xf numFmtId="0" fontId="22" fillId="0" borderId="5" xfId="0" applyFont="1" applyBorder="1" applyAlignment="1">
      <alignment horizontal="justify" vertical="top" wrapText="1"/>
    </xf>
    <xf numFmtId="2" fontId="22" fillId="0" borderId="3" xfId="0" applyNumberFormat="1" applyFont="1" applyBorder="1" applyAlignment="1">
      <alignment horizontal="center" vertical="top" wrapText="1"/>
    </xf>
    <xf numFmtId="2" fontId="22" fillId="0" borderId="7" xfId="0" applyNumberFormat="1" applyFont="1" applyBorder="1" applyAlignment="1">
      <alignment horizontal="center" vertical="top" wrapText="1"/>
    </xf>
    <xf numFmtId="0" fontId="9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25" fillId="0" borderId="7" xfId="0" applyFont="1" applyBorder="1" applyAlignment="1">
      <alignment horizontal="center" vertical="top" wrapText="1"/>
    </xf>
    <xf numFmtId="0" fontId="25" fillId="0" borderId="12" xfId="0" applyFont="1" applyBorder="1" applyAlignment="1">
      <alignment horizontal="center" vertical="top" wrapText="1"/>
    </xf>
    <xf numFmtId="9" fontId="25" fillId="0" borderId="12" xfId="0" applyNumberFormat="1" applyFont="1" applyBorder="1" applyAlignment="1">
      <alignment horizontal="center" vertical="top" wrapText="1"/>
    </xf>
    <xf numFmtId="0" fontId="20" fillId="0" borderId="0" xfId="0" applyFont="1"/>
    <xf numFmtId="0" fontId="22" fillId="0" borderId="0" xfId="0" applyFont="1"/>
    <xf numFmtId="0" fontId="21" fillId="0" borderId="0" xfId="0" applyFont="1"/>
    <xf numFmtId="0" fontId="22" fillId="0" borderId="5" xfId="0" applyFont="1" applyBorder="1" applyAlignment="1">
      <alignment horizontal="left" vertical="top" wrapText="1"/>
    </xf>
    <xf numFmtId="0" fontId="22" fillId="0" borderId="0" xfId="0" applyFont="1" applyAlignment="1">
      <alignment horizontal="justify" vertical="top" wrapText="1"/>
    </xf>
    <xf numFmtId="0" fontId="23" fillId="0" borderId="0" xfId="0" applyFont="1" applyAlignment="1">
      <alignment horizontal="justify" vertical="top" wrapText="1"/>
    </xf>
    <xf numFmtId="0" fontId="27" fillId="0" borderId="6" xfId="0" applyFont="1" applyBorder="1" applyAlignment="1">
      <alignment horizontal="justify" vertical="top" wrapText="1"/>
    </xf>
    <xf numFmtId="0" fontId="22" fillId="0" borderId="0" xfId="1" applyFont="1" applyAlignment="1">
      <alignment horizontal="justify" vertical="top" wrapText="1"/>
    </xf>
    <xf numFmtId="0" fontId="9" fillId="0" borderId="5" xfId="0" applyFont="1" applyBorder="1" applyAlignment="1">
      <alignment vertical="top" wrapText="1"/>
    </xf>
    <xf numFmtId="2" fontId="9" fillId="0" borderId="6" xfId="0" applyNumberFormat="1" applyFont="1" applyBorder="1" applyAlignment="1">
      <alignment vertical="top" wrapText="1"/>
    </xf>
    <xf numFmtId="0" fontId="24" fillId="0" borderId="6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right" vertical="top" wrapText="1"/>
    </xf>
    <xf numFmtId="2" fontId="7" fillId="0" borderId="6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justify" vertical="center"/>
    </xf>
    <xf numFmtId="0" fontId="22" fillId="0" borderId="6" xfId="2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left" vertical="top" wrapText="1" indent="2"/>
    </xf>
    <xf numFmtId="0" fontId="9" fillId="0" borderId="5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6" fillId="0" borderId="5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21" fillId="0" borderId="0" xfId="0" applyFont="1" applyAlignment="1">
      <alignment horizontal="left" vertical="top" wrapText="1"/>
    </xf>
    <xf numFmtId="0" fontId="22" fillId="0" borderId="13" xfId="1" applyFont="1" applyBorder="1" applyAlignment="1">
      <alignment horizontal="justify" vertical="top" wrapText="1"/>
    </xf>
    <xf numFmtId="0" fontId="22" fillId="0" borderId="5" xfId="1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indent="2"/>
    </xf>
    <xf numFmtId="0" fontId="4" fillId="0" borderId="0" xfId="0" applyFont="1" applyAlignment="1">
      <alignment horizontal="left" vertical="center"/>
    </xf>
    <xf numFmtId="0" fontId="7" fillId="0" borderId="5" xfId="0" applyFont="1" applyBorder="1" applyAlignment="1">
      <alignment horizontal="right" vertical="top" wrapText="1"/>
    </xf>
    <xf numFmtId="0" fontId="9" fillId="0" borderId="5" xfId="0" applyFont="1" applyBorder="1" applyAlignment="1">
      <alignment horizontal="center" vertical="top" wrapText="1"/>
    </xf>
    <xf numFmtId="0" fontId="22" fillId="0" borderId="0" xfId="0" applyFont="1" applyAlignment="1">
      <alignment horizontal="justify" vertical="center"/>
    </xf>
    <xf numFmtId="0" fontId="6" fillId="0" borderId="0" xfId="0" applyFont="1"/>
    <xf numFmtId="0" fontId="4" fillId="0" borderId="0" xfId="0" applyFont="1" applyAlignment="1">
      <alignment horizontal="justify" wrapText="1"/>
    </xf>
    <xf numFmtId="0" fontId="22" fillId="0" borderId="3" xfId="0" applyFont="1" applyBorder="1" applyAlignment="1">
      <alignment vertical="top" wrapText="1"/>
    </xf>
    <xf numFmtId="0" fontId="21" fillId="0" borderId="7" xfId="0" applyFont="1" applyBorder="1" applyAlignment="1">
      <alignment horizontal="right" vertical="top" wrapText="1"/>
    </xf>
    <xf numFmtId="0" fontId="0" fillId="0" borderId="0" xfId="0" applyAlignment="1">
      <alignment vertical="center"/>
    </xf>
    <xf numFmtId="0" fontId="30" fillId="0" borderId="0" xfId="0" quotePrefix="1" applyFont="1" applyAlignment="1">
      <alignment horizontal="justify" vertical="center"/>
    </xf>
    <xf numFmtId="0" fontId="4" fillId="0" borderId="0" xfId="0" applyFont="1" applyAlignment="1">
      <alignment horizontal="left" vertical="center" indent="2"/>
    </xf>
    <xf numFmtId="0" fontId="4" fillId="0" borderId="0" xfId="0" quotePrefix="1" applyFont="1" applyAlignment="1">
      <alignment horizontal="left" vertical="center" indent="2"/>
    </xf>
    <xf numFmtId="0" fontId="29" fillId="0" borderId="0" xfId="0" applyFont="1" applyAlignment="1">
      <alignment horizontal="left" indent="2"/>
    </xf>
    <xf numFmtId="0" fontId="21" fillId="0" borderId="0" xfId="0" applyFont="1" applyAlignment="1">
      <alignment horizontal="justify" vertical="center"/>
    </xf>
    <xf numFmtId="0" fontId="29" fillId="0" borderId="0" xfId="0" applyFont="1" applyAlignment="1">
      <alignment horizontal="left"/>
    </xf>
    <xf numFmtId="0" fontId="23" fillId="0" borderId="0" xfId="0" applyFont="1" applyAlignment="1">
      <alignment horizontal="left" vertical="top" wrapText="1"/>
    </xf>
    <xf numFmtId="0" fontId="9" fillId="0" borderId="4" xfId="0" applyFont="1" applyBorder="1" applyAlignment="1">
      <alignment vertical="top" wrapText="1"/>
    </xf>
    <xf numFmtId="0" fontId="7" fillId="0" borderId="12" xfId="0" applyFont="1" applyBorder="1" applyAlignment="1">
      <alignment horizontal="right" vertical="top" wrapText="1"/>
    </xf>
    <xf numFmtId="0" fontId="9" fillId="0" borderId="12" xfId="0" applyFont="1" applyBorder="1" applyAlignment="1">
      <alignment horizontal="center" vertical="top" wrapText="1"/>
    </xf>
    <xf numFmtId="2" fontId="9" fillId="0" borderId="12" xfId="0" applyNumberFormat="1" applyFont="1" applyBorder="1" applyAlignment="1">
      <alignment vertical="top" wrapText="1"/>
    </xf>
    <xf numFmtId="2" fontId="7" fillId="0" borderId="12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2" fontId="9" fillId="0" borderId="12" xfId="0" applyNumberFormat="1" applyFont="1" applyBorder="1" applyAlignment="1">
      <alignment horizontal="right" vertical="top" wrapText="1"/>
    </xf>
    <xf numFmtId="11" fontId="22" fillId="0" borderId="0" xfId="0" applyNumberFormat="1" applyFont="1" applyAlignment="1">
      <alignment horizontal="justify" vertical="center"/>
    </xf>
    <xf numFmtId="0" fontId="21" fillId="0" borderId="4" xfId="0" applyFont="1" applyBorder="1" applyAlignment="1">
      <alignment horizontal="left" vertical="top" wrapText="1"/>
    </xf>
    <xf numFmtId="2" fontId="22" fillId="0" borderId="12" xfId="0" applyNumberFormat="1" applyFont="1" applyBorder="1" applyAlignment="1">
      <alignment horizontal="center" vertical="top" wrapText="1"/>
    </xf>
    <xf numFmtId="2" fontId="22" fillId="0" borderId="12" xfId="0" applyNumberFormat="1" applyFont="1" applyBorder="1" applyAlignment="1">
      <alignment horizontal="right" vertical="top" wrapText="1"/>
    </xf>
    <xf numFmtId="0" fontId="22" fillId="0" borderId="4" xfId="0" applyFont="1" applyBorder="1" applyAlignment="1">
      <alignment vertical="top" wrapText="1"/>
    </xf>
    <xf numFmtId="0" fontId="22" fillId="0" borderId="12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justify" vertical="top" wrapText="1"/>
    </xf>
    <xf numFmtId="0" fontId="21" fillId="0" borderId="0" xfId="0" applyFont="1" applyAlignment="1">
      <alignment horizontal="justify" vertical="top" wrapText="1"/>
    </xf>
    <xf numFmtId="0" fontId="11" fillId="0" borderId="0" xfId="0" applyFont="1" applyBorder="1" applyAlignment="1" applyProtection="1">
      <alignment horizontal="justify"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 wrapText="1"/>
      <protection locked="0"/>
    </xf>
    <xf numFmtId="0" fontId="22" fillId="0" borderId="0" xfId="0" applyFont="1" applyBorder="1" applyAlignment="1">
      <alignment horizontal="justify" vertical="top" wrapText="1"/>
    </xf>
    <xf numFmtId="0" fontId="22" fillId="0" borderId="9" xfId="0" applyFont="1" applyBorder="1" applyAlignment="1">
      <alignment horizontal="left" vertical="top" wrapText="1"/>
    </xf>
    <xf numFmtId="0" fontId="21" fillId="0" borderId="12" xfId="0" applyFont="1" applyBorder="1" applyAlignment="1">
      <alignment horizontal="right" vertical="top" wrapText="1"/>
    </xf>
    <xf numFmtId="2" fontId="21" fillId="0" borderId="12" xfId="0" applyNumberFormat="1" applyFont="1" applyBorder="1" applyAlignment="1">
      <alignment horizontal="right" vertical="top" wrapText="1"/>
    </xf>
    <xf numFmtId="0" fontId="4" fillId="0" borderId="9" xfId="0" applyFont="1" applyBorder="1" applyAlignment="1">
      <alignment horizontal="justify" wrapText="1"/>
    </xf>
    <xf numFmtId="0" fontId="7" fillId="0" borderId="4" xfId="0" applyFont="1" applyBorder="1" applyAlignment="1">
      <alignment horizontal="right" vertical="top" wrapText="1"/>
    </xf>
    <xf numFmtId="0" fontId="21" fillId="0" borderId="0" xfId="0" applyFont="1" applyAlignment="1" applyProtection="1">
      <alignment horizontal="justify" vertical="center"/>
      <protection locked="0"/>
    </xf>
    <xf numFmtId="0" fontId="0" fillId="0" borderId="0" xfId="0" applyAlignment="1">
      <alignment vertical="center"/>
    </xf>
    <xf numFmtId="0" fontId="28" fillId="0" borderId="0" xfId="0" applyFont="1" applyAlignment="1">
      <alignment horizontal="left" vertical="center" wrapText="1"/>
    </xf>
    <xf numFmtId="0" fontId="31" fillId="0" borderId="0" xfId="0" applyFont="1" applyAlignment="1">
      <alignment horizontal="justify" vertical="center"/>
    </xf>
    <xf numFmtId="0" fontId="2" fillId="0" borderId="0" xfId="0" applyFont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28" fillId="0" borderId="0" xfId="0" applyFont="1" applyAlignment="1">
      <alignment horizontal="justify" vertical="center"/>
    </xf>
    <xf numFmtId="4" fontId="9" fillId="0" borderId="3" xfId="0" applyNumberFormat="1" applyFont="1" applyBorder="1" applyAlignment="1">
      <alignment vertical="center" wrapText="1"/>
    </xf>
    <xf numFmtId="4" fontId="9" fillId="0" borderId="5" xfId="0" applyNumberFormat="1" applyFont="1" applyBorder="1" applyAlignment="1">
      <alignment vertical="center" wrapText="1"/>
    </xf>
    <xf numFmtId="4" fontId="9" fillId="0" borderId="4" xfId="0" applyNumberFormat="1" applyFont="1" applyBorder="1" applyAlignment="1">
      <alignment vertical="center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4" fillId="0" borderId="0" xfId="0" applyFont="1" applyAlignment="1">
      <alignment horizontal="center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29</xdr:row>
      <xdr:rowOff>28575</xdr:rowOff>
    </xdr:from>
    <xdr:to>
      <xdr:col>5</xdr:col>
      <xdr:colOff>1524000</xdr:colOff>
      <xdr:row>36</xdr:row>
      <xdr:rowOff>142875</xdr:rowOff>
    </xdr:to>
    <xdr:pic>
      <xdr:nvPicPr>
        <xdr:cNvPr id="25999" name="Image 1">
          <a:extLst>
            <a:ext uri="{FF2B5EF4-FFF2-40B4-BE49-F238E27FC236}">
              <a16:creationId xmlns:a16="http://schemas.microsoft.com/office/drawing/2014/main" xmlns="" id="{00000000-0008-0000-0000-00008F6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839200"/>
          <a:ext cx="5981700" cy="144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1400175</xdr:colOff>
      <xdr:row>17</xdr:row>
      <xdr:rowOff>104775</xdr:rowOff>
    </xdr:from>
    <xdr:to>
      <xdr:col>2</xdr:col>
      <xdr:colOff>53120</xdr:colOff>
      <xdr:row>19</xdr:row>
      <xdr:rowOff>158163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00175" y="6400800"/>
          <a:ext cx="1853345" cy="548688"/>
        </a:xfrm>
        <a:prstGeom prst="rect">
          <a:avLst/>
        </a:prstGeom>
      </xdr:spPr>
    </xdr:pic>
    <xdr:clientData/>
  </xdr:twoCellAnchor>
  <xdr:twoCellAnchor editAs="oneCell">
    <xdr:from>
      <xdr:col>4</xdr:col>
      <xdr:colOff>200025</xdr:colOff>
      <xdr:row>17</xdr:row>
      <xdr:rowOff>171450</xdr:rowOff>
    </xdr:from>
    <xdr:to>
      <xdr:col>5</xdr:col>
      <xdr:colOff>873738</xdr:colOff>
      <xdr:row>19</xdr:row>
      <xdr:rowOff>145583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391025" y="6467475"/>
          <a:ext cx="1207113" cy="4694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WhiteSpace="0" view="pageLayout" topLeftCell="A10" zoomScaleNormal="130" zoomScaleSheetLayoutView="100" workbookViewId="0">
      <selection activeCell="A6" sqref="A6:F9"/>
    </sheetView>
  </sheetViews>
  <sheetFormatPr baseColWidth="10" defaultColWidth="11.42578125" defaultRowHeight="15" x14ac:dyDescent="0.2"/>
  <cols>
    <col min="1" max="1" width="36.5703125" style="3" customWidth="1"/>
    <col min="2" max="2" width="9.140625" style="3" customWidth="1"/>
    <col min="3" max="3" width="11.140625" style="3" customWidth="1"/>
    <col min="4" max="4" width="3" style="3" customWidth="1"/>
    <col min="5" max="5" width="7.5703125" style="3" customWidth="1"/>
    <col min="6" max="6" width="26" style="3" customWidth="1"/>
    <col min="7" max="16384" width="11.42578125" style="3"/>
  </cols>
  <sheetData>
    <row r="1" spans="1:7" ht="18" customHeight="1" x14ac:dyDescent="0.2">
      <c r="A1" s="192" t="s">
        <v>105</v>
      </c>
      <c r="B1" s="192"/>
      <c r="C1" s="192"/>
      <c r="D1" s="1"/>
      <c r="E1" s="1"/>
      <c r="F1" s="1"/>
    </row>
    <row r="2" spans="1:7" ht="18" customHeight="1" x14ac:dyDescent="0.2">
      <c r="A2" s="198" t="s">
        <v>115</v>
      </c>
      <c r="B2" s="198"/>
      <c r="C2" s="198"/>
      <c r="D2" s="198"/>
      <c r="E2" s="198"/>
      <c r="F2" s="2"/>
    </row>
    <row r="3" spans="1:7" ht="18" customHeight="1" x14ac:dyDescent="0.2">
      <c r="A3" s="193" t="s">
        <v>116</v>
      </c>
      <c r="B3" s="193"/>
      <c r="C3" s="193"/>
      <c r="D3" s="193"/>
      <c r="E3" s="193"/>
      <c r="F3" s="2"/>
    </row>
    <row r="4" spans="1:7" ht="15" customHeight="1" x14ac:dyDescent="0.2">
      <c r="A4" s="4"/>
      <c r="B4" s="5"/>
      <c r="C4" s="5"/>
      <c r="D4" s="6"/>
      <c r="E4" s="6"/>
      <c r="F4" s="6"/>
    </row>
    <row r="5" spans="1:7" ht="20.100000000000001" customHeight="1" x14ac:dyDescent="0.2">
      <c r="A5" s="7"/>
      <c r="B5" s="5"/>
      <c r="C5" s="5"/>
      <c r="D5" s="6"/>
      <c r="E5" s="6"/>
      <c r="F5" s="6"/>
    </row>
    <row r="6" spans="1:7" ht="31.5" customHeight="1" x14ac:dyDescent="0.2">
      <c r="A6" s="194" t="s">
        <v>126</v>
      </c>
      <c r="B6" s="195"/>
      <c r="C6" s="195"/>
      <c r="D6" s="195"/>
      <c r="E6" s="195"/>
      <c r="F6" s="195"/>
    </row>
    <row r="7" spans="1:7" ht="15" customHeight="1" x14ac:dyDescent="0.2">
      <c r="A7" s="195"/>
      <c r="B7" s="195"/>
      <c r="C7" s="195"/>
      <c r="D7" s="195"/>
      <c r="E7" s="195"/>
      <c r="F7" s="195"/>
    </row>
    <row r="8" spans="1:7" ht="159.75" customHeight="1" x14ac:dyDescent="0.2">
      <c r="A8" s="195"/>
      <c r="B8" s="195"/>
      <c r="C8" s="195"/>
      <c r="D8" s="195"/>
      <c r="E8" s="195"/>
      <c r="F8" s="195"/>
    </row>
    <row r="9" spans="1:7" x14ac:dyDescent="0.2">
      <c r="A9" s="195"/>
      <c r="B9" s="195"/>
      <c r="C9" s="195"/>
      <c r="D9" s="195"/>
      <c r="E9" s="195"/>
      <c r="F9" s="195"/>
    </row>
    <row r="10" spans="1:7" ht="20.100000000000001" customHeight="1" x14ac:dyDescent="0.2">
      <c r="A10" s="8" t="s">
        <v>117</v>
      </c>
      <c r="B10" s="8"/>
      <c r="C10" s="8"/>
      <c r="D10" s="8"/>
      <c r="E10" s="8"/>
      <c r="F10" s="8"/>
    </row>
    <row r="11" spans="1:7" ht="20.100000000000001" customHeight="1" x14ac:dyDescent="0.2">
      <c r="A11" s="9"/>
      <c r="B11" s="10"/>
      <c r="C11" s="11"/>
      <c r="D11" s="12"/>
      <c r="E11" s="12"/>
      <c r="F11" s="12"/>
    </row>
    <row r="12" spans="1:7" ht="37.5" customHeight="1" x14ac:dyDescent="0.2">
      <c r="A12" s="196" t="s">
        <v>155</v>
      </c>
      <c r="B12" s="197"/>
      <c r="C12" s="197"/>
      <c r="D12" s="197"/>
      <c r="E12" s="197"/>
      <c r="F12" s="197"/>
      <c r="G12" s="13"/>
    </row>
    <row r="13" spans="1:7" ht="20.100000000000001" customHeight="1" x14ac:dyDescent="0.2">
      <c r="A13" s="14"/>
      <c r="B13" s="15"/>
      <c r="C13" s="16"/>
      <c r="D13" s="17"/>
      <c r="E13" s="17"/>
      <c r="F13" s="17"/>
    </row>
    <row r="14" spans="1:7" ht="20.100000000000001" customHeight="1" x14ac:dyDescent="0.2">
      <c r="A14" s="9"/>
      <c r="B14" s="10"/>
      <c r="C14" s="10"/>
      <c r="D14" s="12"/>
      <c r="E14" s="12"/>
      <c r="F14" s="12"/>
    </row>
    <row r="15" spans="1:7" ht="31.5" x14ac:dyDescent="0.2">
      <c r="A15" s="18" t="s">
        <v>18</v>
      </c>
      <c r="B15" s="19"/>
      <c r="C15" s="11"/>
      <c r="D15" s="12"/>
      <c r="E15" s="12"/>
      <c r="F15" s="12"/>
    </row>
    <row r="16" spans="1:7" ht="20.100000000000001" customHeight="1" x14ac:dyDescent="0.2">
      <c r="A16" s="20"/>
      <c r="B16" s="11"/>
      <c r="C16" s="11"/>
      <c r="D16" s="12"/>
      <c r="E16" s="12"/>
      <c r="F16" s="12"/>
    </row>
    <row r="17" spans="1:6" ht="20.100000000000001" customHeight="1" x14ac:dyDescent="0.2">
      <c r="A17" s="21"/>
      <c r="B17" s="10"/>
      <c r="C17" s="10"/>
      <c r="D17" s="22"/>
      <c r="E17" s="22"/>
      <c r="F17" s="12"/>
    </row>
    <row r="18" spans="1:6" ht="20.100000000000001" customHeight="1" x14ac:dyDescent="0.2">
      <c r="A18" s="181"/>
      <c r="B18" s="182"/>
      <c r="C18" s="182"/>
      <c r="D18" s="183"/>
      <c r="E18" s="183"/>
      <c r="F18" s="12"/>
    </row>
    <row r="19" spans="1:6" ht="20.100000000000001" customHeight="1" x14ac:dyDescent="0.2">
      <c r="A19" s="181"/>
      <c r="B19" s="182"/>
      <c r="C19" s="182"/>
      <c r="D19" s="183"/>
      <c r="E19" s="183"/>
      <c r="F19" s="12"/>
    </row>
    <row r="20" spans="1:6" x14ac:dyDescent="0.2">
      <c r="A20" s="23" t="s">
        <v>23</v>
      </c>
      <c r="B20" s="11"/>
      <c r="C20" s="148" t="s">
        <v>24</v>
      </c>
      <c r="E20" s="7"/>
    </row>
    <row r="21" spans="1:6" x14ac:dyDescent="0.2">
      <c r="A21" s="135" t="s">
        <v>118</v>
      </c>
      <c r="B21" s="11"/>
      <c r="C21" s="159" t="s">
        <v>122</v>
      </c>
      <c r="E21" s="7"/>
    </row>
    <row r="22" spans="1:6" x14ac:dyDescent="0.2">
      <c r="A22" s="135"/>
      <c r="B22" s="11"/>
      <c r="C22" s="159"/>
      <c r="E22" s="7"/>
    </row>
    <row r="23" spans="1:6" x14ac:dyDescent="0.2">
      <c r="A23" s="135" t="s">
        <v>119</v>
      </c>
      <c r="B23" s="11"/>
      <c r="C23" s="159" t="s">
        <v>123</v>
      </c>
      <c r="E23" s="24"/>
    </row>
    <row r="24" spans="1:6" ht="15.75" x14ac:dyDescent="0.2">
      <c r="A24" s="135" t="s">
        <v>120</v>
      </c>
      <c r="B24" s="25"/>
      <c r="C24" s="159" t="s">
        <v>124</v>
      </c>
      <c r="E24" s="1"/>
    </row>
    <row r="25" spans="1:6" ht="14.1" customHeight="1" x14ac:dyDescent="0.2">
      <c r="A25" s="135"/>
      <c r="B25" s="149"/>
      <c r="C25" s="149"/>
      <c r="E25" s="1"/>
    </row>
    <row r="26" spans="1:6" ht="15.75" x14ac:dyDescent="0.2">
      <c r="A26" s="158" t="s">
        <v>121</v>
      </c>
      <c r="B26" s="25"/>
      <c r="C26" s="160" t="s">
        <v>125</v>
      </c>
      <c r="D26" s="157"/>
      <c r="E26" s="157"/>
      <c r="F26" s="157"/>
    </row>
    <row r="27" spans="1:6" ht="15.75" x14ac:dyDescent="0.2">
      <c r="A27" s="163"/>
      <c r="B27" s="25"/>
      <c r="C27" s="161"/>
      <c r="E27" s="1"/>
    </row>
    <row r="28" spans="1:6" x14ac:dyDescent="0.2">
      <c r="A28" s="190"/>
      <c r="B28" s="191"/>
      <c r="C28" s="191"/>
      <c r="D28" s="191"/>
      <c r="E28" s="191"/>
      <c r="F28" s="191"/>
    </row>
    <row r="29" spans="1:6" x14ac:dyDescent="0.2">
      <c r="A29" s="190" t="s">
        <v>154</v>
      </c>
      <c r="B29" s="191"/>
      <c r="C29" s="191"/>
      <c r="D29" s="191"/>
      <c r="E29" s="191"/>
      <c r="F29" s="191"/>
    </row>
    <row r="30" spans="1:6" x14ac:dyDescent="0.2">
      <c r="A30" s="5"/>
      <c r="B30" s="2"/>
      <c r="C30" s="2"/>
      <c r="D30" s="2"/>
      <c r="E30" s="2"/>
      <c r="F30" s="2"/>
    </row>
    <row r="31" spans="1:6" x14ac:dyDescent="0.2">
      <c r="A31" s="5"/>
      <c r="B31" s="2"/>
      <c r="C31" s="2"/>
      <c r="D31" s="2"/>
      <c r="E31" s="2"/>
      <c r="F31" s="2"/>
    </row>
    <row r="32" spans="1:6" x14ac:dyDescent="0.2">
      <c r="A32" s="5"/>
      <c r="B32" s="2"/>
      <c r="C32" s="2"/>
      <c r="D32" s="2"/>
      <c r="E32" s="2"/>
      <c r="F32" s="2"/>
    </row>
    <row r="33" spans="1:6" x14ac:dyDescent="0.2">
      <c r="A33" s="5"/>
      <c r="B33" s="2"/>
      <c r="C33" s="2"/>
      <c r="D33" s="2"/>
      <c r="E33" s="2"/>
      <c r="F33" s="2"/>
    </row>
    <row r="34" spans="1:6" x14ac:dyDescent="0.2">
      <c r="A34" s="5"/>
      <c r="B34" s="2"/>
      <c r="C34" s="2"/>
      <c r="D34" s="2"/>
      <c r="E34" s="2"/>
      <c r="F34" s="2"/>
    </row>
    <row r="35" spans="1:6" x14ac:dyDescent="0.2">
      <c r="A35" s="5"/>
      <c r="B35" s="2"/>
      <c r="C35" s="2"/>
      <c r="D35" s="2"/>
      <c r="E35" s="2"/>
      <c r="F35" s="2"/>
    </row>
    <row r="36" spans="1:6" x14ac:dyDescent="0.2">
      <c r="A36" s="5"/>
      <c r="B36" s="2"/>
      <c r="C36" s="2"/>
      <c r="D36" s="2"/>
      <c r="E36" s="2"/>
      <c r="F36" s="2"/>
    </row>
  </sheetData>
  <mergeCells count="7">
    <mergeCell ref="A29:F29"/>
    <mergeCell ref="A1:C1"/>
    <mergeCell ref="A3:E3"/>
    <mergeCell ref="A6:F9"/>
    <mergeCell ref="A12:F12"/>
    <mergeCell ref="A28:F28"/>
    <mergeCell ref="A2:E2"/>
  </mergeCells>
  <pageMargins left="0.78740157480314965" right="7.874015748031496E-2" top="0.47244094488188981" bottom="0.19685039370078741" header="0.51181102362204722" footer="0.51181102362204722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4"/>
  <sheetViews>
    <sheetView showZeros="0" tabSelected="1" view="pageLayout" topLeftCell="A316" zoomScaleNormal="115" zoomScaleSheetLayoutView="115" workbookViewId="0">
      <selection activeCell="B322" sqref="B322"/>
    </sheetView>
  </sheetViews>
  <sheetFormatPr baseColWidth="10" defaultColWidth="11.28515625" defaultRowHeight="12.75" x14ac:dyDescent="0.2"/>
  <cols>
    <col min="1" max="1" width="11.7109375" style="28" customWidth="1"/>
    <col min="2" max="2" width="41.5703125" style="28" customWidth="1"/>
    <col min="3" max="4" width="6.7109375" style="28" customWidth="1"/>
    <col min="5" max="6" width="14.28515625" style="58" customWidth="1"/>
    <col min="7" max="16384" width="11.28515625" style="28"/>
  </cols>
  <sheetData>
    <row r="1" spans="1:6" ht="18.95" customHeight="1" x14ac:dyDescent="0.2">
      <c r="A1" s="26"/>
      <c r="B1" s="26"/>
      <c r="C1" s="26"/>
      <c r="D1" s="26"/>
      <c r="E1" s="27"/>
      <c r="F1" s="27"/>
    </row>
    <row r="2" spans="1:6" ht="18.95" customHeight="1" x14ac:dyDescent="0.2">
      <c r="A2" s="59" t="s">
        <v>25</v>
      </c>
      <c r="B2" s="59" t="s">
        <v>16</v>
      </c>
      <c r="C2" s="60" t="s">
        <v>3</v>
      </c>
      <c r="D2" s="60" t="s">
        <v>17</v>
      </c>
      <c r="E2" s="61" t="s">
        <v>19</v>
      </c>
      <c r="F2" s="61" t="s">
        <v>21</v>
      </c>
    </row>
    <row r="3" spans="1:6" ht="18.95" customHeight="1" thickBot="1" x14ac:dyDescent="0.25">
      <c r="A3" s="29"/>
      <c r="B3" s="29"/>
      <c r="C3" s="29"/>
      <c r="D3" s="29"/>
      <c r="E3" s="30"/>
      <c r="F3" s="30"/>
    </row>
    <row r="4" spans="1:6" ht="15.75" x14ac:dyDescent="0.2">
      <c r="A4" s="31" t="s">
        <v>156</v>
      </c>
      <c r="B4" s="32"/>
      <c r="C4" s="35"/>
      <c r="D4" s="33"/>
      <c r="E4" s="36"/>
      <c r="F4" s="36"/>
    </row>
    <row r="5" spans="1:6" ht="18.75" x14ac:dyDescent="0.2">
      <c r="A5" s="75" t="str">
        <f>CONCATENATE($A$4,".01")</f>
        <v>08.01</v>
      </c>
      <c r="B5" s="76" t="s">
        <v>49</v>
      </c>
      <c r="C5" s="77" t="s">
        <v>0</v>
      </c>
      <c r="D5" s="78"/>
      <c r="E5" s="79"/>
      <c r="F5" s="80"/>
    </row>
    <row r="6" spans="1:6" ht="18.75" x14ac:dyDescent="0.2">
      <c r="A6" s="81"/>
      <c r="B6" s="82"/>
      <c r="C6" s="77">
        <v>0</v>
      </c>
      <c r="D6" s="78"/>
      <c r="E6" s="79"/>
      <c r="F6" s="80"/>
    </row>
    <row r="7" spans="1:6" ht="37.5" x14ac:dyDescent="0.2">
      <c r="A7" s="75" t="str">
        <f>CONCATENATE($A$4,".02")</f>
        <v>08.02</v>
      </c>
      <c r="B7" s="83" t="s">
        <v>57</v>
      </c>
      <c r="C7" s="77"/>
      <c r="D7" s="78"/>
      <c r="E7" s="79"/>
      <c r="F7" s="80"/>
    </row>
    <row r="8" spans="1:6" ht="15.75" x14ac:dyDescent="0.2">
      <c r="A8" s="34"/>
      <c r="B8" s="40"/>
      <c r="C8" s="35"/>
      <c r="D8" s="33"/>
      <c r="E8" s="36"/>
      <c r="F8" s="37"/>
    </row>
    <row r="9" spans="1:6" s="86" customFormat="1" ht="15.75" x14ac:dyDescent="0.25">
      <c r="A9" s="34" t="str">
        <f>CONCATENATE($A$7,".00")</f>
        <v>08.02.00</v>
      </c>
      <c r="B9" s="85" t="s">
        <v>49</v>
      </c>
      <c r="C9" s="71" t="s">
        <v>0</v>
      </c>
      <c r="D9" s="72"/>
      <c r="E9" s="73"/>
      <c r="F9" s="74"/>
    </row>
    <row r="10" spans="1:6" x14ac:dyDescent="0.2">
      <c r="A10" s="41"/>
      <c r="B10" s="42"/>
      <c r="C10" s="42"/>
      <c r="D10" s="43"/>
      <c r="E10" s="36"/>
      <c r="F10" s="37"/>
    </row>
    <row r="11" spans="1:6" ht="31.5" x14ac:dyDescent="0.2">
      <c r="A11" s="34" t="str">
        <f>CONCATENATE($A$7,".01")</f>
        <v>08.02.01</v>
      </c>
      <c r="B11" s="85" t="s">
        <v>58</v>
      </c>
      <c r="C11" s="87">
        <v>0</v>
      </c>
      <c r="D11" s="70"/>
      <c r="E11" s="66"/>
      <c r="F11" s="67"/>
    </row>
    <row r="12" spans="1:6" ht="15" x14ac:dyDescent="0.2">
      <c r="A12" s="88"/>
      <c r="B12" s="84"/>
      <c r="C12" s="87"/>
      <c r="D12" s="70"/>
      <c r="E12" s="66"/>
      <c r="F12" s="67"/>
    </row>
    <row r="13" spans="1:6" ht="30" x14ac:dyDescent="0.2">
      <c r="A13" s="88" t="str">
        <f>CONCATENATE($A$11,".01")</f>
        <v>08.02.01.01</v>
      </c>
      <c r="B13" s="89" t="s">
        <v>82</v>
      </c>
      <c r="C13" s="64">
        <v>0</v>
      </c>
      <c r="D13" s="64"/>
      <c r="E13" s="66"/>
      <c r="F13" s="67">
        <f>+D13*E13</f>
        <v>0</v>
      </c>
    </row>
    <row r="14" spans="1:6" ht="15" x14ac:dyDescent="0.2">
      <c r="A14" s="88"/>
      <c r="B14" s="87"/>
      <c r="C14" s="87"/>
      <c r="D14" s="87"/>
      <c r="E14" s="66"/>
      <c r="F14" s="67">
        <f t="shared" ref="F14:F19" si="0">+D14*E14</f>
        <v>0</v>
      </c>
    </row>
    <row r="15" spans="1:6" ht="30" x14ac:dyDescent="0.2">
      <c r="A15" s="88"/>
      <c r="B15" s="69" t="s">
        <v>82</v>
      </c>
      <c r="C15" s="99" t="s">
        <v>1</v>
      </c>
      <c r="D15" s="64"/>
      <c r="E15" s="66"/>
      <c r="F15" s="67">
        <f t="shared" si="0"/>
        <v>0</v>
      </c>
    </row>
    <row r="16" spans="1:6" ht="15" x14ac:dyDescent="0.2">
      <c r="A16" s="88"/>
      <c r="B16" s="87"/>
      <c r="C16" s="87"/>
      <c r="D16" s="87"/>
      <c r="E16" s="66"/>
      <c r="F16" s="67">
        <f t="shared" si="0"/>
        <v>0</v>
      </c>
    </row>
    <row r="17" spans="1:8" ht="45" x14ac:dyDescent="0.2">
      <c r="A17" s="88"/>
      <c r="B17" s="69" t="s">
        <v>91</v>
      </c>
      <c r="C17" s="99" t="s">
        <v>1</v>
      </c>
      <c r="D17" s="64"/>
      <c r="E17" s="66"/>
      <c r="F17" s="67">
        <f t="shared" ref="F17" si="1">+D17*E17</f>
        <v>0</v>
      </c>
    </row>
    <row r="18" spans="1:8" ht="15" x14ac:dyDescent="0.2">
      <c r="A18" s="88"/>
      <c r="B18" s="69"/>
      <c r="C18" s="64"/>
      <c r="D18" s="64"/>
      <c r="E18" s="66"/>
      <c r="F18" s="67"/>
    </row>
    <row r="19" spans="1:8" ht="30" x14ac:dyDescent="0.2">
      <c r="A19" s="88"/>
      <c r="B19" s="69" t="s">
        <v>93</v>
      </c>
      <c r="C19" s="99" t="s">
        <v>1</v>
      </c>
      <c r="D19" s="64"/>
      <c r="E19" s="66"/>
      <c r="F19" s="67">
        <f t="shared" si="0"/>
        <v>0</v>
      </c>
    </row>
    <row r="20" spans="1:8" ht="15.75" thickBot="1" x14ac:dyDescent="0.25">
      <c r="A20" s="88"/>
      <c r="B20" s="69"/>
      <c r="C20" s="64"/>
      <c r="D20" s="64"/>
      <c r="E20" s="66"/>
      <c r="F20" s="67"/>
    </row>
    <row r="21" spans="1:8" ht="15.75" thickTop="1" x14ac:dyDescent="0.2">
      <c r="A21" s="62"/>
      <c r="B21" s="63"/>
      <c r="C21" s="91">
        <v>0</v>
      </c>
      <c r="D21" s="92">
        <v>0</v>
      </c>
      <c r="E21" s="93"/>
      <c r="F21" s="94"/>
      <c r="H21" s="145"/>
    </row>
    <row r="22" spans="1:8" ht="15" x14ac:dyDescent="0.2">
      <c r="A22" s="88"/>
      <c r="B22" s="95" t="str">
        <f>CONCATENATE("Ens. §"," ",A13)</f>
        <v>Ens. § 08.02.01.01</v>
      </c>
      <c r="C22" s="64">
        <v>0</v>
      </c>
      <c r="D22" s="65">
        <v>0</v>
      </c>
      <c r="E22" s="66"/>
      <c r="F22" s="96">
        <f>SUM(F13:F21)</f>
        <v>0</v>
      </c>
    </row>
    <row r="23" spans="1:8" ht="15" x14ac:dyDescent="0.2">
      <c r="A23" s="88"/>
      <c r="B23" s="84"/>
      <c r="C23" s="87"/>
      <c r="D23" s="70"/>
      <c r="E23" s="66"/>
      <c r="F23" s="67"/>
    </row>
    <row r="24" spans="1:8" ht="15" x14ac:dyDescent="0.2">
      <c r="A24" s="88" t="str">
        <f>CONCATENATE($A$11,".02")</f>
        <v>08.02.01.02</v>
      </c>
      <c r="B24" s="89" t="s">
        <v>27</v>
      </c>
      <c r="C24" s="64">
        <v>0</v>
      </c>
      <c r="D24" s="64">
        <v>0</v>
      </c>
      <c r="E24" s="66"/>
      <c r="F24" s="67">
        <f>+D24*E24</f>
        <v>0</v>
      </c>
    </row>
    <row r="25" spans="1:8" ht="15" x14ac:dyDescent="0.2">
      <c r="A25" s="88"/>
      <c r="B25" s="87"/>
      <c r="C25" s="87"/>
      <c r="D25" s="87"/>
      <c r="E25" s="66"/>
      <c r="F25" s="67">
        <f t="shared" ref="F25:F29" si="2">+D25*E25</f>
        <v>0</v>
      </c>
    </row>
    <row r="26" spans="1:8" ht="30" customHeight="1" x14ac:dyDescent="0.2">
      <c r="A26" s="88"/>
      <c r="B26" s="69" t="s">
        <v>128</v>
      </c>
      <c r="C26" s="71" t="s">
        <v>106</v>
      </c>
      <c r="D26" s="72"/>
      <c r="E26" s="66"/>
      <c r="F26" s="67"/>
    </row>
    <row r="27" spans="1:8" ht="15.75" customHeight="1" x14ac:dyDescent="0.2">
      <c r="A27" s="88"/>
      <c r="B27" s="69"/>
      <c r="C27" s="71"/>
      <c r="D27" s="72"/>
      <c r="E27" s="66"/>
      <c r="F27" s="67"/>
    </row>
    <row r="28" spans="1:8" ht="28.5" customHeight="1" x14ac:dyDescent="0.2">
      <c r="A28" s="88"/>
      <c r="B28" s="69" t="s">
        <v>127</v>
      </c>
      <c r="C28" s="71" t="s">
        <v>103</v>
      </c>
      <c r="D28" s="72"/>
      <c r="E28" s="66"/>
      <c r="F28" s="67"/>
    </row>
    <row r="29" spans="1:8" ht="15" x14ac:dyDescent="0.2">
      <c r="A29" s="88"/>
      <c r="B29" s="87"/>
      <c r="C29" s="87"/>
      <c r="D29" s="87"/>
      <c r="E29" s="66"/>
      <c r="F29" s="67">
        <f t="shared" si="2"/>
        <v>0</v>
      </c>
    </row>
    <row r="30" spans="1:8" ht="15.75" x14ac:dyDescent="0.2">
      <c r="A30" s="88"/>
      <c r="B30" s="69" t="s">
        <v>79</v>
      </c>
      <c r="C30" s="71" t="s">
        <v>0</v>
      </c>
      <c r="D30" s="72"/>
      <c r="E30" s="66"/>
      <c r="F30" s="67"/>
    </row>
    <row r="31" spans="1:8" ht="15.75" thickBot="1" x14ac:dyDescent="0.25">
      <c r="A31" s="88"/>
      <c r="B31" s="69"/>
      <c r="C31" s="64"/>
      <c r="D31" s="64"/>
      <c r="E31" s="66"/>
      <c r="F31" s="67"/>
    </row>
    <row r="32" spans="1:8" ht="15.75" thickTop="1" x14ac:dyDescent="0.2">
      <c r="A32" s="62"/>
      <c r="B32" s="63"/>
      <c r="C32" s="91">
        <v>0</v>
      </c>
      <c r="D32" s="92"/>
      <c r="E32" s="93"/>
      <c r="F32" s="94"/>
      <c r="H32" s="145"/>
    </row>
    <row r="33" spans="1:6" ht="15" x14ac:dyDescent="0.2">
      <c r="A33" s="88"/>
      <c r="B33" s="95" t="str">
        <f>CONCATENATE("Ens. §"," ",A24)</f>
        <v>Ens. § 08.02.01.02</v>
      </c>
      <c r="C33" s="64">
        <v>0</v>
      </c>
      <c r="D33" s="65"/>
      <c r="E33" s="66"/>
      <c r="F33" s="96">
        <f>SUM(F24:F32)</f>
        <v>0</v>
      </c>
    </row>
    <row r="34" spans="1:6" ht="15" x14ac:dyDescent="0.2">
      <c r="A34" s="88"/>
      <c r="B34" s="164"/>
      <c r="C34" s="125"/>
      <c r="D34" s="70"/>
      <c r="E34" s="66"/>
      <c r="F34" s="67"/>
    </row>
    <row r="35" spans="1:6" ht="15" x14ac:dyDescent="0.2">
      <c r="A35" s="88" t="str">
        <f>CONCATENATE($A$11,".03")</f>
        <v>08.02.01.03</v>
      </c>
      <c r="B35" s="127" t="s">
        <v>28</v>
      </c>
      <c r="C35" s="99"/>
      <c r="D35" s="65"/>
      <c r="E35" s="66"/>
      <c r="F35" s="67">
        <f t="shared" ref="F35:F41" si="3">+D35*E35</f>
        <v>0</v>
      </c>
    </row>
    <row r="36" spans="1:6" ht="15" x14ac:dyDescent="0.2">
      <c r="A36" s="88"/>
      <c r="B36" s="184"/>
      <c r="C36" s="99"/>
      <c r="D36" s="64"/>
      <c r="E36" s="66"/>
      <c r="F36" s="67"/>
    </row>
    <row r="37" spans="1:6" ht="15" x14ac:dyDescent="0.2">
      <c r="A37" s="88"/>
      <c r="B37" s="98" t="s">
        <v>29</v>
      </c>
      <c r="C37" s="99" t="s">
        <v>1</v>
      </c>
      <c r="D37" s="64"/>
      <c r="E37" s="66"/>
      <c r="F37" s="67">
        <f t="shared" si="3"/>
        <v>0</v>
      </c>
    </row>
    <row r="38" spans="1:6" ht="15" x14ac:dyDescent="0.2">
      <c r="A38" s="88"/>
      <c r="B38" s="98"/>
      <c r="C38" s="99"/>
      <c r="D38" s="64"/>
      <c r="E38" s="66"/>
      <c r="F38" s="67"/>
    </row>
    <row r="39" spans="1:6" ht="15.75" thickBot="1" x14ac:dyDescent="0.25">
      <c r="A39" s="173"/>
      <c r="B39" s="185"/>
      <c r="C39" s="178"/>
      <c r="D39" s="177"/>
      <c r="E39" s="174"/>
      <c r="F39" s="175"/>
    </row>
    <row r="40" spans="1:6" ht="15" x14ac:dyDescent="0.2">
      <c r="A40" s="88"/>
      <c r="B40" s="98"/>
      <c r="C40" s="125"/>
      <c r="D40" s="70"/>
      <c r="E40" s="66"/>
      <c r="F40" s="67">
        <f t="shared" si="3"/>
        <v>0</v>
      </c>
    </row>
    <row r="41" spans="1:6" ht="15" x14ac:dyDescent="0.2">
      <c r="A41" s="88"/>
      <c r="B41" s="98" t="s">
        <v>30</v>
      </c>
      <c r="C41" s="99" t="s">
        <v>1</v>
      </c>
      <c r="D41" s="64"/>
      <c r="E41" s="66"/>
      <c r="F41" s="67">
        <f t="shared" si="3"/>
        <v>0</v>
      </c>
    </row>
    <row r="42" spans="1:6" ht="15.75" thickBot="1" x14ac:dyDescent="0.25">
      <c r="A42" s="88"/>
      <c r="B42" s="90"/>
      <c r="C42" s="64"/>
      <c r="D42" s="65"/>
      <c r="E42" s="66"/>
      <c r="F42" s="67"/>
    </row>
    <row r="43" spans="1:6" ht="15.75" thickTop="1" x14ac:dyDescent="0.2">
      <c r="A43" s="88"/>
      <c r="B43" s="63"/>
      <c r="C43" s="91">
        <v>0</v>
      </c>
      <c r="D43" s="92"/>
      <c r="E43" s="93"/>
      <c r="F43" s="94"/>
    </row>
    <row r="44" spans="1:6" ht="15" x14ac:dyDescent="0.2">
      <c r="A44" s="88"/>
      <c r="B44" s="95" t="str">
        <f>CONCATENATE("Ens. §"," ",A35)</f>
        <v>Ens. § 08.02.01.03</v>
      </c>
      <c r="C44" s="64">
        <v>0</v>
      </c>
      <c r="D44" s="65"/>
      <c r="E44" s="66"/>
      <c r="F44" s="96">
        <f>SUM(F35:F43)</f>
        <v>0</v>
      </c>
    </row>
    <row r="45" spans="1:6" ht="15" x14ac:dyDescent="0.2">
      <c r="A45" s="88"/>
      <c r="B45" s="84"/>
      <c r="C45" s="87"/>
      <c r="D45" s="70"/>
      <c r="E45" s="66"/>
      <c r="F45" s="67"/>
    </row>
    <row r="46" spans="1:6" ht="15" x14ac:dyDescent="0.2">
      <c r="A46" s="88" t="str">
        <f>CONCATENATE($A$11,".04")</f>
        <v>08.02.01.04</v>
      </c>
      <c r="B46" s="89" t="s">
        <v>94</v>
      </c>
      <c r="C46" s="64"/>
      <c r="D46" s="65"/>
      <c r="E46" s="66"/>
      <c r="F46" s="67">
        <f t="shared" ref="F46:F48" si="4">+D46*E46</f>
        <v>0</v>
      </c>
    </row>
    <row r="47" spans="1:6" ht="15" x14ac:dyDescent="0.2">
      <c r="A47" s="88"/>
      <c r="B47" s="69"/>
      <c r="C47" s="64"/>
      <c r="D47" s="64"/>
      <c r="E47" s="66"/>
      <c r="F47" s="67">
        <f t="shared" si="4"/>
        <v>0</v>
      </c>
    </row>
    <row r="48" spans="1:6" ht="15" customHeight="1" x14ac:dyDescent="0.2">
      <c r="A48" s="88"/>
      <c r="B48" s="69" t="s">
        <v>83</v>
      </c>
      <c r="C48" s="64" t="s">
        <v>1</v>
      </c>
      <c r="D48" s="64"/>
      <c r="E48" s="66"/>
      <c r="F48" s="67">
        <f t="shared" si="4"/>
        <v>0</v>
      </c>
    </row>
    <row r="49" spans="1:6" ht="15.75" thickBot="1" x14ac:dyDescent="0.25">
      <c r="A49" s="88"/>
      <c r="B49" s="90"/>
      <c r="C49" s="64"/>
      <c r="D49" s="64"/>
      <c r="E49" s="66"/>
      <c r="F49" s="67"/>
    </row>
    <row r="50" spans="1:6" ht="15.75" thickTop="1" x14ac:dyDescent="0.2">
      <c r="A50" s="68"/>
      <c r="B50" s="63"/>
      <c r="C50" s="91">
        <v>0</v>
      </c>
      <c r="D50" s="97"/>
      <c r="E50" s="93"/>
      <c r="F50" s="94"/>
    </row>
    <row r="51" spans="1:6" ht="15" x14ac:dyDescent="0.2">
      <c r="A51" s="68"/>
      <c r="B51" s="95" t="str">
        <f>CONCATENATE("Ens. §"," ",A46)</f>
        <v>Ens. § 08.02.01.04</v>
      </c>
      <c r="C51" s="64">
        <v>0</v>
      </c>
      <c r="D51" s="64"/>
      <c r="E51" s="66"/>
      <c r="F51" s="96">
        <f>SUM(F46:F50)</f>
        <v>0</v>
      </c>
    </row>
    <row r="52" spans="1:6" ht="15" x14ac:dyDescent="0.2">
      <c r="A52" s="88"/>
      <c r="B52" s="84"/>
      <c r="C52" s="87"/>
      <c r="D52" s="70"/>
      <c r="E52" s="66"/>
      <c r="F52" s="67"/>
    </row>
    <row r="53" spans="1:6" ht="15" x14ac:dyDescent="0.2">
      <c r="A53" s="88" t="str">
        <f>CONCATENATE($A$11,".05")</f>
        <v>08.02.01.05</v>
      </c>
      <c r="B53" s="84" t="s">
        <v>50</v>
      </c>
      <c r="C53" s="64">
        <v>0</v>
      </c>
      <c r="D53" s="64"/>
      <c r="E53" s="66"/>
      <c r="F53" s="67">
        <f t="shared" ref="F53:F54" si="5">D53*E53</f>
        <v>0</v>
      </c>
    </row>
    <row r="54" spans="1:6" ht="15" x14ac:dyDescent="0.2">
      <c r="A54" s="68"/>
      <c r="B54" s="84"/>
      <c r="C54" s="64"/>
      <c r="D54" s="64"/>
      <c r="E54" s="66"/>
      <c r="F54" s="67">
        <f t="shared" si="5"/>
        <v>0</v>
      </c>
    </row>
    <row r="55" spans="1:6" ht="45" x14ac:dyDescent="0.2">
      <c r="A55" s="68"/>
      <c r="B55" s="136" t="s">
        <v>107</v>
      </c>
      <c r="C55" s="64" t="s">
        <v>3</v>
      </c>
      <c r="D55" s="64"/>
      <c r="E55" s="66"/>
      <c r="F55" s="67"/>
    </row>
    <row r="56" spans="1:6" ht="15.75" thickBot="1" x14ac:dyDescent="0.25">
      <c r="A56" s="68"/>
      <c r="B56" s="63"/>
      <c r="C56" s="64">
        <v>0</v>
      </c>
      <c r="D56" s="64">
        <v>0</v>
      </c>
      <c r="E56" s="66"/>
      <c r="F56" s="67"/>
    </row>
    <row r="57" spans="1:6" ht="15.75" thickTop="1" x14ac:dyDescent="0.2">
      <c r="A57" s="68"/>
      <c r="B57" s="63"/>
      <c r="C57" s="91">
        <v>0</v>
      </c>
      <c r="D57" s="97">
        <v>0</v>
      </c>
      <c r="E57" s="93"/>
      <c r="F57" s="94"/>
    </row>
    <row r="58" spans="1:6" ht="15" x14ac:dyDescent="0.2">
      <c r="A58" s="68"/>
      <c r="B58" s="95" t="str">
        <f>CONCATENATE("Ens. §"," ",A53)</f>
        <v>Ens. § 08.02.01.05</v>
      </c>
      <c r="C58" s="64">
        <v>0</v>
      </c>
      <c r="D58" s="64">
        <v>0</v>
      </c>
      <c r="E58" s="66"/>
      <c r="F58" s="96">
        <f>SUM(F53:F57)</f>
        <v>0</v>
      </c>
    </row>
    <row r="59" spans="1:6" ht="15" x14ac:dyDescent="0.2">
      <c r="A59" s="88"/>
      <c r="B59" s="84"/>
      <c r="C59" s="87"/>
      <c r="D59" s="70"/>
      <c r="E59" s="66"/>
      <c r="F59" s="67"/>
    </row>
    <row r="60" spans="1:6" ht="15" x14ac:dyDescent="0.2">
      <c r="A60" s="88" t="str">
        <f>CONCATENATE($A$11,".06")</f>
        <v>08.02.01.06</v>
      </c>
      <c r="B60" s="89" t="s">
        <v>80</v>
      </c>
      <c r="C60" s="64">
        <v>0</v>
      </c>
      <c r="D60" s="64"/>
      <c r="E60" s="66"/>
      <c r="F60" s="67">
        <f t="shared" ref="F60:F61" si="6">+D60*E60</f>
        <v>0</v>
      </c>
    </row>
    <row r="61" spans="1:6" ht="15" x14ac:dyDescent="0.2">
      <c r="A61" s="68"/>
      <c r="B61" s="69"/>
      <c r="C61" s="64"/>
      <c r="D61" s="64"/>
      <c r="E61" s="66"/>
      <c r="F61" s="67">
        <f t="shared" si="6"/>
        <v>0</v>
      </c>
    </row>
    <row r="62" spans="1:6" ht="45" x14ac:dyDescent="0.2">
      <c r="A62" s="68"/>
      <c r="B62" s="136" t="s">
        <v>72</v>
      </c>
      <c r="C62" s="64" t="s">
        <v>3</v>
      </c>
      <c r="D62" s="64"/>
      <c r="E62" s="66"/>
      <c r="F62" s="67">
        <f>+D62*E62</f>
        <v>0</v>
      </c>
    </row>
    <row r="63" spans="1:6" ht="15.75" thickBot="1" x14ac:dyDescent="0.25">
      <c r="A63" s="68"/>
      <c r="B63" s="63"/>
      <c r="C63" s="64">
        <v>0</v>
      </c>
      <c r="D63" s="64">
        <v>0</v>
      </c>
      <c r="E63" s="66"/>
      <c r="F63" s="67"/>
    </row>
    <row r="64" spans="1:6" ht="15.75" thickTop="1" x14ac:dyDescent="0.2">
      <c r="A64" s="68"/>
      <c r="B64" s="63"/>
      <c r="C64" s="91">
        <v>0</v>
      </c>
      <c r="D64" s="97">
        <v>0</v>
      </c>
      <c r="E64" s="93"/>
      <c r="F64" s="94"/>
    </row>
    <row r="65" spans="1:6" ht="15" x14ac:dyDescent="0.2">
      <c r="A65" s="68"/>
      <c r="B65" s="95" t="str">
        <f>CONCATENATE("Ens. §"," ",A60)</f>
        <v>Ens. § 08.02.01.06</v>
      </c>
      <c r="C65" s="64">
        <v>0</v>
      </c>
      <c r="D65" s="64">
        <v>0</v>
      </c>
      <c r="E65" s="66"/>
      <c r="F65" s="96">
        <f>SUM(F60:F64)</f>
        <v>0</v>
      </c>
    </row>
    <row r="66" spans="1:6" ht="15" x14ac:dyDescent="0.2">
      <c r="A66" s="88"/>
      <c r="B66" s="84"/>
      <c r="C66" s="87"/>
      <c r="D66" s="70"/>
      <c r="E66" s="66"/>
      <c r="F66" s="67"/>
    </row>
    <row r="67" spans="1:6" ht="15" x14ac:dyDescent="0.2">
      <c r="A67" s="88" t="str">
        <f>CONCATENATE($A$11,".07")</f>
        <v>08.02.01.07</v>
      </c>
      <c r="B67" s="89" t="s">
        <v>4</v>
      </c>
      <c r="C67" s="64">
        <v>0</v>
      </c>
      <c r="D67" s="64">
        <v>0</v>
      </c>
      <c r="E67" s="66"/>
      <c r="F67" s="67">
        <f t="shared" ref="F67:F74" si="7">+D67*E67</f>
        <v>0</v>
      </c>
    </row>
    <row r="68" spans="1:6" ht="15" x14ac:dyDescent="0.2">
      <c r="A68" s="68"/>
      <c r="B68" s="69"/>
      <c r="C68" s="64"/>
      <c r="D68" s="64"/>
      <c r="E68" s="66"/>
      <c r="F68" s="67">
        <f t="shared" si="7"/>
        <v>0</v>
      </c>
    </row>
    <row r="69" spans="1:6" ht="15" x14ac:dyDescent="0.2">
      <c r="A69" s="68"/>
      <c r="B69" s="128" t="s">
        <v>73</v>
      </c>
      <c r="C69" s="64"/>
      <c r="D69" s="64"/>
      <c r="E69" s="66"/>
      <c r="F69" s="67">
        <f t="shared" si="7"/>
        <v>0</v>
      </c>
    </row>
    <row r="70" spans="1:6" ht="15" x14ac:dyDescent="0.2">
      <c r="A70" s="68"/>
      <c r="B70" s="69" t="s">
        <v>54</v>
      </c>
      <c r="C70" s="64" t="s">
        <v>1</v>
      </c>
      <c r="D70" s="64"/>
      <c r="E70" s="66"/>
      <c r="F70" s="67">
        <f t="shared" si="7"/>
        <v>0</v>
      </c>
    </row>
    <row r="71" spans="1:6" ht="15" x14ac:dyDescent="0.2">
      <c r="A71" s="68"/>
      <c r="B71" s="69"/>
      <c r="C71" s="64"/>
      <c r="D71" s="64"/>
      <c r="E71" s="66"/>
      <c r="F71" s="67">
        <f t="shared" si="7"/>
        <v>0</v>
      </c>
    </row>
    <row r="72" spans="1:6" ht="15" x14ac:dyDescent="0.2">
      <c r="A72" s="68"/>
      <c r="B72" s="69" t="s">
        <v>55</v>
      </c>
      <c r="C72" s="64" t="s">
        <v>1</v>
      </c>
      <c r="D72" s="64"/>
      <c r="E72" s="66"/>
      <c r="F72" s="67">
        <f t="shared" si="7"/>
        <v>0</v>
      </c>
    </row>
    <row r="73" spans="1:6" ht="15" x14ac:dyDescent="0.2">
      <c r="A73" s="68"/>
      <c r="B73" s="63"/>
      <c r="C73" s="99"/>
      <c r="D73" s="64"/>
      <c r="E73" s="66"/>
      <c r="F73" s="67">
        <f t="shared" si="7"/>
        <v>0</v>
      </c>
    </row>
    <row r="74" spans="1:6" ht="15" x14ac:dyDescent="0.2">
      <c r="A74" s="68"/>
      <c r="B74" s="69" t="s">
        <v>59</v>
      </c>
      <c r="C74" s="64" t="s">
        <v>1</v>
      </c>
      <c r="D74" s="64"/>
      <c r="E74" s="66"/>
      <c r="F74" s="67">
        <f t="shared" si="7"/>
        <v>0</v>
      </c>
    </row>
    <row r="75" spans="1:6" ht="15.75" thickBot="1" x14ac:dyDescent="0.25">
      <c r="A75" s="68"/>
      <c r="B75" s="69"/>
      <c r="C75" s="64"/>
      <c r="D75" s="64"/>
      <c r="E75" s="66"/>
      <c r="F75" s="67"/>
    </row>
    <row r="76" spans="1:6" ht="15.75" thickTop="1" x14ac:dyDescent="0.2">
      <c r="A76" s="68"/>
      <c r="B76" s="63"/>
      <c r="C76" s="91">
        <v>0</v>
      </c>
      <c r="D76" s="97">
        <v>0</v>
      </c>
      <c r="E76" s="93"/>
      <c r="F76" s="94"/>
    </row>
    <row r="77" spans="1:6" ht="15" x14ac:dyDescent="0.2">
      <c r="A77" s="68"/>
      <c r="B77" s="95" t="str">
        <f>CONCATENATE("Ens. §"," ",A67)</f>
        <v>Ens. § 08.02.01.07</v>
      </c>
      <c r="C77" s="64">
        <v>0</v>
      </c>
      <c r="D77" s="64">
        <v>0</v>
      </c>
      <c r="E77" s="66"/>
      <c r="F77" s="96">
        <f>SUM(F67:F76)</f>
        <v>0</v>
      </c>
    </row>
    <row r="78" spans="1:6" ht="15" x14ac:dyDescent="0.2">
      <c r="A78" s="68"/>
      <c r="B78" s="95"/>
      <c r="C78" s="64"/>
      <c r="D78" s="64"/>
      <c r="E78" s="66"/>
      <c r="F78" s="96"/>
    </row>
    <row r="79" spans="1:6" ht="15" x14ac:dyDescent="0.2">
      <c r="A79" s="68"/>
      <c r="B79" s="95"/>
      <c r="C79" s="64"/>
      <c r="D79" s="64"/>
      <c r="E79" s="66"/>
      <c r="F79" s="96"/>
    </row>
    <row r="80" spans="1:6" ht="15" x14ac:dyDescent="0.2">
      <c r="A80" s="68"/>
      <c r="B80" s="95"/>
      <c r="C80" s="64"/>
      <c r="D80" s="64"/>
      <c r="E80" s="66"/>
      <c r="F80" s="96"/>
    </row>
    <row r="81" spans="1:6" ht="15.75" thickBot="1" x14ac:dyDescent="0.25">
      <c r="A81" s="176"/>
      <c r="B81" s="186"/>
      <c r="C81" s="177"/>
      <c r="D81" s="177"/>
      <c r="E81" s="174"/>
      <c r="F81" s="187"/>
    </row>
    <row r="82" spans="1:6" ht="15" x14ac:dyDescent="0.2">
      <c r="A82" s="88" t="str">
        <f>CONCATENATE($A$11,".08")</f>
        <v>08.02.01.08</v>
      </c>
      <c r="B82" s="89" t="s">
        <v>22</v>
      </c>
      <c r="C82" s="64">
        <v>0</v>
      </c>
      <c r="D82" s="64">
        <v>0</v>
      </c>
      <c r="E82" s="66"/>
      <c r="F82" s="67">
        <f t="shared" ref="F82:F120" si="8">+D82*E82</f>
        <v>0</v>
      </c>
    </row>
    <row r="83" spans="1:6" ht="15" x14ac:dyDescent="0.2">
      <c r="A83" s="88"/>
      <c r="B83" s="89"/>
      <c r="C83" s="64"/>
      <c r="D83" s="64"/>
      <c r="E83" s="66"/>
      <c r="F83" s="67">
        <f t="shared" si="8"/>
        <v>0</v>
      </c>
    </row>
    <row r="84" spans="1:6" ht="30" x14ac:dyDescent="0.2">
      <c r="A84" s="68"/>
      <c r="B84" s="69" t="s">
        <v>64</v>
      </c>
      <c r="C84" s="64"/>
      <c r="D84" s="64"/>
      <c r="E84" s="66"/>
      <c r="F84" s="67">
        <f t="shared" si="8"/>
        <v>0</v>
      </c>
    </row>
    <row r="85" spans="1:6" ht="15" x14ac:dyDescent="0.2">
      <c r="A85" s="68"/>
      <c r="B85" s="138" t="s">
        <v>95</v>
      </c>
      <c r="C85" s="99" t="s">
        <v>2</v>
      </c>
      <c r="D85" s="64"/>
      <c r="E85" s="66"/>
      <c r="F85" s="67">
        <f t="shared" si="8"/>
        <v>0</v>
      </c>
    </row>
    <row r="86" spans="1:6" ht="15" x14ac:dyDescent="0.2">
      <c r="A86" s="68"/>
      <c r="B86" s="138" t="s">
        <v>84</v>
      </c>
      <c r="C86" s="99" t="s">
        <v>2</v>
      </c>
      <c r="D86" s="64"/>
      <c r="E86" s="66"/>
      <c r="F86" s="67">
        <f t="shared" si="8"/>
        <v>0</v>
      </c>
    </row>
    <row r="87" spans="1:6" ht="15" x14ac:dyDescent="0.2">
      <c r="A87" s="68"/>
      <c r="B87" s="138" t="s">
        <v>85</v>
      </c>
      <c r="C87" s="99" t="s">
        <v>2</v>
      </c>
      <c r="D87" s="64"/>
      <c r="E87" s="66"/>
      <c r="F87" s="67">
        <f t="shared" si="8"/>
        <v>0</v>
      </c>
    </row>
    <row r="88" spans="1:6" ht="15" x14ac:dyDescent="0.2">
      <c r="A88" s="68"/>
      <c r="B88" s="138" t="s">
        <v>86</v>
      </c>
      <c r="C88" s="99" t="s">
        <v>2</v>
      </c>
      <c r="D88" s="64"/>
      <c r="E88" s="66"/>
      <c r="F88" s="67">
        <f t="shared" si="8"/>
        <v>0</v>
      </c>
    </row>
    <row r="89" spans="1:6" ht="15" x14ac:dyDescent="0.2">
      <c r="A89" s="68"/>
      <c r="B89" s="69"/>
      <c r="C89" s="64"/>
      <c r="D89" s="64"/>
      <c r="E89" s="66"/>
      <c r="F89" s="67">
        <f t="shared" si="8"/>
        <v>0</v>
      </c>
    </row>
    <row r="90" spans="1:6" ht="30" x14ac:dyDescent="0.2">
      <c r="A90" s="68"/>
      <c r="B90" s="137" t="s">
        <v>87</v>
      </c>
      <c r="C90" s="99" t="s">
        <v>2</v>
      </c>
      <c r="D90" s="64"/>
      <c r="E90" s="66"/>
      <c r="F90" s="67">
        <f t="shared" si="8"/>
        <v>0</v>
      </c>
    </row>
    <row r="91" spans="1:6" ht="15" customHeight="1" x14ac:dyDescent="0.2">
      <c r="A91" s="68"/>
      <c r="B91" s="69"/>
      <c r="C91" s="64"/>
      <c r="D91" s="64"/>
      <c r="E91" s="66"/>
      <c r="F91" s="67">
        <f t="shared" si="8"/>
        <v>0</v>
      </c>
    </row>
    <row r="92" spans="1:6" ht="30" x14ac:dyDescent="0.2">
      <c r="A92" s="68"/>
      <c r="B92" s="69" t="s">
        <v>88</v>
      </c>
      <c r="C92" s="99" t="s">
        <v>2</v>
      </c>
      <c r="D92" s="64"/>
      <c r="E92" s="66"/>
      <c r="F92" s="67">
        <f t="shared" si="8"/>
        <v>0</v>
      </c>
    </row>
    <row r="93" spans="1:6" ht="15" customHeight="1" x14ac:dyDescent="0.25">
      <c r="A93" s="88"/>
      <c r="B93" s="153"/>
      <c r="C93" s="99"/>
      <c r="D93" s="64"/>
      <c r="E93" s="66"/>
      <c r="F93" s="67">
        <f t="shared" si="8"/>
        <v>0</v>
      </c>
    </row>
    <row r="94" spans="1:6" ht="30" x14ac:dyDescent="0.25">
      <c r="A94" s="88"/>
      <c r="B94" s="154" t="s">
        <v>96</v>
      </c>
      <c r="C94" s="99" t="s">
        <v>2</v>
      </c>
      <c r="D94" s="64"/>
      <c r="E94" s="66"/>
      <c r="F94" s="67">
        <f t="shared" si="8"/>
        <v>0</v>
      </c>
    </row>
    <row r="95" spans="1:6" ht="15" x14ac:dyDescent="0.2">
      <c r="A95" s="88"/>
      <c r="B95" s="162"/>
      <c r="C95" s="99"/>
      <c r="D95" s="64"/>
      <c r="E95" s="66"/>
      <c r="F95" s="67">
        <f t="shared" si="8"/>
        <v>0</v>
      </c>
    </row>
    <row r="96" spans="1:6" ht="30" x14ac:dyDescent="0.2">
      <c r="A96" s="88"/>
      <c r="B96" s="172" t="s">
        <v>97</v>
      </c>
      <c r="C96" s="99" t="s">
        <v>2</v>
      </c>
      <c r="D96" s="64"/>
      <c r="E96" s="66"/>
      <c r="F96" s="67">
        <f t="shared" si="8"/>
        <v>0</v>
      </c>
    </row>
    <row r="97" spans="1:6" ht="15" x14ac:dyDescent="0.2">
      <c r="A97" s="88"/>
      <c r="B97" s="152"/>
      <c r="C97" s="99"/>
      <c r="D97" s="64"/>
      <c r="E97" s="66"/>
      <c r="F97" s="67">
        <f t="shared" si="8"/>
        <v>0</v>
      </c>
    </row>
    <row r="98" spans="1:6" ht="30" x14ac:dyDescent="0.25">
      <c r="A98" s="88"/>
      <c r="B98" s="154" t="s">
        <v>98</v>
      </c>
      <c r="C98" s="99" t="s">
        <v>2</v>
      </c>
      <c r="D98" s="64"/>
      <c r="E98" s="66"/>
      <c r="F98" s="67">
        <f t="shared" si="8"/>
        <v>0</v>
      </c>
    </row>
    <row r="99" spans="1:6" ht="15" x14ac:dyDescent="0.25">
      <c r="A99" s="88"/>
      <c r="B99" s="154"/>
      <c r="C99" s="99"/>
      <c r="D99" s="64"/>
      <c r="E99" s="66"/>
      <c r="F99" s="67">
        <f t="shared" si="8"/>
        <v>0</v>
      </c>
    </row>
    <row r="100" spans="1:6" ht="30" x14ac:dyDescent="0.2">
      <c r="A100" s="88"/>
      <c r="B100" s="162" t="s">
        <v>129</v>
      </c>
      <c r="C100" s="99" t="s">
        <v>2</v>
      </c>
      <c r="D100" s="64"/>
      <c r="E100" s="66"/>
      <c r="F100" s="67">
        <f t="shared" si="8"/>
        <v>0</v>
      </c>
    </row>
    <row r="101" spans="1:6" ht="15" x14ac:dyDescent="0.2">
      <c r="A101" s="88"/>
      <c r="B101" s="152"/>
      <c r="C101" s="99"/>
      <c r="D101" s="64"/>
      <c r="E101" s="66"/>
      <c r="F101" s="67">
        <f t="shared" ref="F101:F116" si="9">+D101*E101</f>
        <v>0</v>
      </c>
    </row>
    <row r="102" spans="1:6" ht="33.75" customHeight="1" x14ac:dyDescent="0.25">
      <c r="A102" s="88"/>
      <c r="B102" s="154" t="s">
        <v>130</v>
      </c>
      <c r="C102" s="99" t="s">
        <v>2</v>
      </c>
      <c r="D102" s="64"/>
      <c r="E102" s="66"/>
      <c r="F102" s="67">
        <f t="shared" si="9"/>
        <v>0</v>
      </c>
    </row>
    <row r="103" spans="1:6" ht="15" x14ac:dyDescent="0.25">
      <c r="A103" s="88"/>
      <c r="B103" s="154"/>
      <c r="C103" s="99"/>
      <c r="D103" s="64"/>
      <c r="E103" s="66"/>
      <c r="F103" s="67">
        <f t="shared" ref="F103:F112" si="10">+D103*E103</f>
        <v>0</v>
      </c>
    </row>
    <row r="104" spans="1:6" ht="30" x14ac:dyDescent="0.2">
      <c r="A104" s="68"/>
      <c r="B104" s="152" t="s">
        <v>132</v>
      </c>
      <c r="C104" s="99" t="s">
        <v>2</v>
      </c>
      <c r="D104" s="64"/>
      <c r="E104" s="66"/>
      <c r="F104" s="67">
        <f t="shared" si="10"/>
        <v>0</v>
      </c>
    </row>
    <row r="105" spans="1:6" ht="15" x14ac:dyDescent="0.25">
      <c r="A105" s="88"/>
      <c r="B105" s="154"/>
      <c r="C105" s="99"/>
      <c r="D105" s="64"/>
      <c r="E105" s="66"/>
      <c r="F105" s="67">
        <f t="shared" si="10"/>
        <v>0</v>
      </c>
    </row>
    <row r="106" spans="1:6" ht="30" x14ac:dyDescent="0.2">
      <c r="A106" s="68"/>
      <c r="B106" s="152" t="s">
        <v>131</v>
      </c>
      <c r="C106" s="99" t="s">
        <v>2</v>
      </c>
      <c r="D106" s="64"/>
      <c r="E106" s="66"/>
      <c r="F106" s="67">
        <f t="shared" si="10"/>
        <v>0</v>
      </c>
    </row>
    <row r="107" spans="1:6" ht="15" x14ac:dyDescent="0.25">
      <c r="A107" s="88"/>
      <c r="B107" s="154"/>
      <c r="C107" s="99"/>
      <c r="D107" s="64"/>
      <c r="E107" s="66"/>
      <c r="F107" s="67">
        <f t="shared" si="10"/>
        <v>0</v>
      </c>
    </row>
    <row r="108" spans="1:6" ht="30" x14ac:dyDescent="0.2">
      <c r="A108" s="68"/>
      <c r="B108" s="152" t="s">
        <v>133</v>
      </c>
      <c r="C108" s="99" t="s">
        <v>2</v>
      </c>
      <c r="D108" s="64"/>
      <c r="E108" s="66"/>
      <c r="F108" s="67">
        <f t="shared" si="10"/>
        <v>0</v>
      </c>
    </row>
    <row r="109" spans="1:6" ht="15" x14ac:dyDescent="0.25">
      <c r="A109" s="88"/>
      <c r="B109" s="154"/>
      <c r="C109" s="99"/>
      <c r="D109" s="64"/>
      <c r="E109" s="66"/>
      <c r="F109" s="67">
        <f t="shared" si="10"/>
        <v>0</v>
      </c>
    </row>
    <row r="110" spans="1:6" ht="30" x14ac:dyDescent="0.2">
      <c r="A110" s="68"/>
      <c r="B110" s="152" t="s">
        <v>134</v>
      </c>
      <c r="C110" s="99" t="s">
        <v>2</v>
      </c>
      <c r="D110" s="64"/>
      <c r="E110" s="66"/>
      <c r="F110" s="67">
        <f t="shared" si="10"/>
        <v>0</v>
      </c>
    </row>
    <row r="111" spans="1:6" ht="15" x14ac:dyDescent="0.25">
      <c r="A111" s="88"/>
      <c r="B111" s="154"/>
      <c r="C111" s="99"/>
      <c r="D111" s="64"/>
      <c r="E111" s="66"/>
      <c r="F111" s="67">
        <f t="shared" si="10"/>
        <v>0</v>
      </c>
    </row>
    <row r="112" spans="1:6" ht="30" x14ac:dyDescent="0.2">
      <c r="A112" s="68"/>
      <c r="B112" s="152" t="s">
        <v>135</v>
      </c>
      <c r="C112" s="99" t="s">
        <v>2</v>
      </c>
      <c r="D112" s="64"/>
      <c r="E112" s="66"/>
      <c r="F112" s="67">
        <f t="shared" si="10"/>
        <v>0</v>
      </c>
    </row>
    <row r="113" spans="1:6" ht="15.75" thickBot="1" x14ac:dyDescent="0.3">
      <c r="A113" s="173"/>
      <c r="B113" s="188"/>
      <c r="C113" s="178"/>
      <c r="D113" s="177"/>
      <c r="E113" s="174"/>
      <c r="F113" s="175">
        <f t="shared" si="9"/>
        <v>0</v>
      </c>
    </row>
    <row r="114" spans="1:6" ht="30" x14ac:dyDescent="0.2">
      <c r="A114" s="68"/>
      <c r="B114" s="152" t="s">
        <v>137</v>
      </c>
      <c r="C114" s="99" t="s">
        <v>2</v>
      </c>
      <c r="D114" s="64"/>
      <c r="E114" s="66"/>
      <c r="F114" s="67">
        <f t="shared" si="9"/>
        <v>0</v>
      </c>
    </row>
    <row r="115" spans="1:6" ht="15" x14ac:dyDescent="0.25">
      <c r="A115" s="88"/>
      <c r="B115" s="154"/>
      <c r="C115" s="99"/>
      <c r="D115" s="64"/>
      <c r="E115" s="66"/>
      <c r="F115" s="67">
        <f t="shared" si="9"/>
        <v>0</v>
      </c>
    </row>
    <row r="116" spans="1:6" ht="30" x14ac:dyDescent="0.2">
      <c r="A116" s="68"/>
      <c r="B116" s="152" t="s">
        <v>136</v>
      </c>
      <c r="C116" s="99" t="s">
        <v>2</v>
      </c>
      <c r="D116" s="64"/>
      <c r="E116" s="66"/>
      <c r="F116" s="67">
        <f t="shared" si="9"/>
        <v>0</v>
      </c>
    </row>
    <row r="117" spans="1:6" ht="12" customHeight="1" x14ac:dyDescent="0.25">
      <c r="A117" s="88"/>
      <c r="B117" s="154"/>
      <c r="C117" s="99"/>
      <c r="D117" s="64"/>
      <c r="E117" s="66"/>
      <c r="F117" s="67">
        <f t="shared" ref="F117:F118" si="11">+D117*E117</f>
        <v>0</v>
      </c>
    </row>
    <row r="118" spans="1:6" ht="30" x14ac:dyDescent="0.2">
      <c r="A118" s="68"/>
      <c r="B118" s="152" t="s">
        <v>138</v>
      </c>
      <c r="C118" s="99" t="s">
        <v>2</v>
      </c>
      <c r="D118" s="64"/>
      <c r="E118" s="66"/>
      <c r="F118" s="67">
        <f t="shared" si="11"/>
        <v>0</v>
      </c>
    </row>
    <row r="119" spans="1:6" ht="12" customHeight="1" x14ac:dyDescent="0.2">
      <c r="A119" s="88"/>
      <c r="B119" s="152"/>
      <c r="C119" s="99"/>
      <c r="D119" s="64"/>
      <c r="E119" s="66"/>
      <c r="F119" s="67">
        <f t="shared" ref="F119" si="12">+D119*E119</f>
        <v>0</v>
      </c>
    </row>
    <row r="120" spans="1:6" ht="15" x14ac:dyDescent="0.2">
      <c r="A120" s="68"/>
      <c r="B120" s="137" t="s">
        <v>74</v>
      </c>
      <c r="C120" s="64" t="s">
        <v>1</v>
      </c>
      <c r="D120" s="64"/>
      <c r="E120" s="66"/>
      <c r="F120" s="67">
        <f t="shared" si="8"/>
        <v>0</v>
      </c>
    </row>
    <row r="121" spans="1:6" ht="15.75" thickBot="1" x14ac:dyDescent="0.25">
      <c r="A121" s="68"/>
      <c r="B121" s="69"/>
      <c r="C121" s="64">
        <v>0</v>
      </c>
      <c r="D121" s="64"/>
      <c r="E121" s="66"/>
      <c r="F121" s="67"/>
    </row>
    <row r="122" spans="1:6" ht="15.75" thickTop="1" x14ac:dyDescent="0.2">
      <c r="A122" s="68"/>
      <c r="B122" s="69"/>
      <c r="C122" s="91">
        <v>0</v>
      </c>
      <c r="D122" s="97"/>
      <c r="E122" s="93"/>
      <c r="F122" s="94"/>
    </row>
    <row r="123" spans="1:6" ht="15" x14ac:dyDescent="0.2">
      <c r="A123" s="68"/>
      <c r="B123" s="95" t="str">
        <f>CONCATENATE("Ens. §"," ",A82)</f>
        <v>Ens. § 08.02.01.08</v>
      </c>
      <c r="C123" s="64">
        <v>0</v>
      </c>
      <c r="D123" s="64"/>
      <c r="E123" s="66"/>
      <c r="F123" s="96">
        <f>SUM(F82:F122)</f>
        <v>0</v>
      </c>
    </row>
    <row r="124" spans="1:6" ht="12.75" customHeight="1" x14ac:dyDescent="0.2">
      <c r="A124" s="68"/>
      <c r="B124" s="95"/>
      <c r="C124" s="64"/>
      <c r="D124" s="64"/>
      <c r="E124" s="66"/>
      <c r="F124" s="96"/>
    </row>
    <row r="125" spans="1:6" ht="15" x14ac:dyDescent="0.2">
      <c r="A125" s="88" t="str">
        <f>CONCATENATE($A$11,".09")</f>
        <v>08.02.01.09</v>
      </c>
      <c r="B125" s="89" t="s">
        <v>76</v>
      </c>
      <c r="C125" s="64">
        <v>0</v>
      </c>
      <c r="D125" s="64"/>
      <c r="E125" s="66"/>
      <c r="F125" s="67">
        <f t="shared" ref="F125:F149" si="13">+D125*E125</f>
        <v>0</v>
      </c>
    </row>
    <row r="126" spans="1:6" ht="15" x14ac:dyDescent="0.2">
      <c r="A126" s="68"/>
      <c r="B126" s="69"/>
      <c r="C126" s="64"/>
      <c r="D126" s="64"/>
      <c r="E126" s="66"/>
      <c r="F126" s="67">
        <f t="shared" si="13"/>
        <v>0</v>
      </c>
    </row>
    <row r="127" spans="1:6" ht="15" x14ac:dyDescent="0.2">
      <c r="A127" s="68"/>
      <c r="B127" s="128" t="s">
        <v>60</v>
      </c>
      <c r="C127" s="64"/>
      <c r="D127" s="64"/>
      <c r="E127" s="66"/>
      <c r="F127" s="67">
        <f t="shared" si="13"/>
        <v>0</v>
      </c>
    </row>
    <row r="128" spans="1:6" ht="15" x14ac:dyDescent="0.2">
      <c r="A128" s="68"/>
      <c r="B128" s="63" t="s">
        <v>31</v>
      </c>
      <c r="C128" s="64" t="s">
        <v>3</v>
      </c>
      <c r="D128" s="64"/>
      <c r="E128" s="66"/>
      <c r="F128" s="67">
        <f t="shared" si="13"/>
        <v>0</v>
      </c>
    </row>
    <row r="129" spans="1:6" ht="15" x14ac:dyDescent="0.2">
      <c r="A129" s="68"/>
      <c r="B129" s="63" t="s">
        <v>32</v>
      </c>
      <c r="C129" s="64" t="s">
        <v>3</v>
      </c>
      <c r="D129" s="64"/>
      <c r="E129" s="66"/>
      <c r="F129" s="67">
        <f t="shared" si="13"/>
        <v>0</v>
      </c>
    </row>
    <row r="130" spans="1:6" ht="15" x14ac:dyDescent="0.2">
      <c r="A130" s="68"/>
      <c r="B130" s="63" t="s">
        <v>33</v>
      </c>
      <c r="C130" s="64" t="s">
        <v>3</v>
      </c>
      <c r="D130" s="64"/>
      <c r="E130" s="66"/>
      <c r="F130" s="67">
        <f t="shared" si="13"/>
        <v>0</v>
      </c>
    </row>
    <row r="131" spans="1:6" ht="15" x14ac:dyDescent="0.2">
      <c r="A131" s="68"/>
      <c r="B131" s="63" t="s">
        <v>34</v>
      </c>
      <c r="C131" s="64" t="s">
        <v>3</v>
      </c>
      <c r="D131" s="64"/>
      <c r="E131" s="66"/>
      <c r="F131" s="67">
        <f t="shared" si="13"/>
        <v>0</v>
      </c>
    </row>
    <row r="132" spans="1:6" ht="15" x14ac:dyDescent="0.2">
      <c r="A132" s="68"/>
      <c r="B132" s="63" t="s">
        <v>89</v>
      </c>
      <c r="C132" s="64" t="s">
        <v>3</v>
      </c>
      <c r="D132" s="64"/>
      <c r="E132" s="66"/>
      <c r="F132" s="67">
        <f t="shared" ref="F132" si="14">+D132*E132</f>
        <v>0</v>
      </c>
    </row>
    <row r="133" spans="1:6" ht="15" x14ac:dyDescent="0.2">
      <c r="A133" s="68"/>
      <c r="B133" s="63" t="s">
        <v>139</v>
      </c>
      <c r="C133" s="64" t="s">
        <v>3</v>
      </c>
      <c r="D133" s="64"/>
      <c r="E133" s="66"/>
      <c r="F133" s="67">
        <f t="shared" si="13"/>
        <v>0</v>
      </c>
    </row>
    <row r="134" spans="1:6" ht="15" x14ac:dyDescent="0.2">
      <c r="A134" s="68"/>
      <c r="B134" s="69"/>
      <c r="C134" s="64"/>
      <c r="D134" s="64"/>
      <c r="E134" s="66"/>
      <c r="F134" s="67">
        <f t="shared" si="13"/>
        <v>0</v>
      </c>
    </row>
    <row r="135" spans="1:6" ht="15" x14ac:dyDescent="0.2">
      <c r="A135" s="68"/>
      <c r="B135" s="128" t="s">
        <v>35</v>
      </c>
      <c r="C135" s="64"/>
      <c r="D135" s="64"/>
      <c r="E135" s="66"/>
      <c r="F135" s="67">
        <f t="shared" si="13"/>
        <v>0</v>
      </c>
    </row>
    <row r="136" spans="1:6" ht="15" x14ac:dyDescent="0.2">
      <c r="A136" s="68"/>
      <c r="B136" s="63" t="s">
        <v>36</v>
      </c>
      <c r="C136" s="64" t="s">
        <v>3</v>
      </c>
      <c r="D136" s="64"/>
      <c r="E136" s="66"/>
      <c r="F136" s="67">
        <f t="shared" si="13"/>
        <v>0</v>
      </c>
    </row>
    <row r="137" spans="1:6" ht="15" x14ac:dyDescent="0.2">
      <c r="A137" s="68"/>
      <c r="B137" s="63" t="s">
        <v>37</v>
      </c>
      <c r="C137" s="64" t="s">
        <v>3</v>
      </c>
      <c r="D137" s="64"/>
      <c r="E137" s="66"/>
      <c r="F137" s="67">
        <f t="shared" si="13"/>
        <v>0</v>
      </c>
    </row>
    <row r="138" spans="1:6" ht="15" x14ac:dyDescent="0.2">
      <c r="A138" s="68"/>
      <c r="B138" s="63"/>
      <c r="C138" s="64"/>
      <c r="D138" s="64"/>
      <c r="E138" s="66"/>
      <c r="F138" s="67">
        <f t="shared" si="13"/>
        <v>0</v>
      </c>
    </row>
    <row r="139" spans="1:6" ht="15" x14ac:dyDescent="0.2">
      <c r="A139" s="88"/>
      <c r="B139" s="89" t="s">
        <v>38</v>
      </c>
      <c r="C139" s="64">
        <v>0</v>
      </c>
      <c r="D139" s="64"/>
      <c r="E139" s="66"/>
      <c r="F139" s="67">
        <f t="shared" si="13"/>
        <v>0</v>
      </c>
    </row>
    <row r="140" spans="1:6" ht="15" x14ac:dyDescent="0.2">
      <c r="A140" s="68"/>
      <c r="B140" s="63" t="s">
        <v>39</v>
      </c>
      <c r="C140" s="64" t="s">
        <v>3</v>
      </c>
      <c r="D140" s="64"/>
      <c r="E140" s="66"/>
      <c r="F140" s="67">
        <f t="shared" si="13"/>
        <v>0</v>
      </c>
    </row>
    <row r="141" spans="1:6" ht="15" x14ac:dyDescent="0.2">
      <c r="A141" s="68"/>
      <c r="B141" s="63" t="s">
        <v>40</v>
      </c>
      <c r="C141" s="64" t="s">
        <v>3</v>
      </c>
      <c r="D141" s="64"/>
      <c r="E141" s="66"/>
      <c r="F141" s="67">
        <f t="shared" si="13"/>
        <v>0</v>
      </c>
    </row>
    <row r="142" spans="1:6" ht="15" x14ac:dyDescent="0.2">
      <c r="A142" s="68"/>
      <c r="B142" s="63" t="s">
        <v>41</v>
      </c>
      <c r="C142" s="64" t="s">
        <v>3</v>
      </c>
      <c r="D142" s="64"/>
      <c r="E142" s="66"/>
      <c r="F142" s="67">
        <f t="shared" si="13"/>
        <v>0</v>
      </c>
    </row>
    <row r="143" spans="1:6" ht="15" x14ac:dyDescent="0.2">
      <c r="A143" s="68"/>
      <c r="B143" s="63" t="s">
        <v>42</v>
      </c>
      <c r="C143" s="64" t="s">
        <v>3</v>
      </c>
      <c r="D143" s="64"/>
      <c r="E143" s="66"/>
      <c r="F143" s="67">
        <f t="shared" ref="F143" si="15">+D143*E143</f>
        <v>0</v>
      </c>
    </row>
    <row r="144" spans="1:6" ht="15" x14ac:dyDescent="0.2">
      <c r="A144" s="68"/>
      <c r="B144" s="63" t="s">
        <v>43</v>
      </c>
      <c r="C144" s="64" t="s">
        <v>3</v>
      </c>
      <c r="D144" s="64"/>
      <c r="E144" s="66"/>
      <c r="F144" s="67">
        <f t="shared" si="13"/>
        <v>0</v>
      </c>
    </row>
    <row r="145" spans="1:6" ht="15" x14ac:dyDescent="0.2">
      <c r="A145" s="68"/>
      <c r="B145" s="63" t="s">
        <v>44</v>
      </c>
      <c r="C145" s="64" t="s">
        <v>3</v>
      </c>
      <c r="D145" s="64"/>
      <c r="E145" s="66"/>
      <c r="F145" s="67">
        <f t="shared" si="13"/>
        <v>0</v>
      </c>
    </row>
    <row r="146" spans="1:6" ht="15" x14ac:dyDescent="0.2">
      <c r="A146" s="68"/>
      <c r="B146" s="63" t="s">
        <v>114</v>
      </c>
      <c r="C146" s="64" t="s">
        <v>3</v>
      </c>
      <c r="D146" s="64"/>
      <c r="E146" s="66"/>
      <c r="F146" s="67">
        <f t="shared" si="13"/>
        <v>0</v>
      </c>
    </row>
    <row r="147" spans="1:6" ht="15" x14ac:dyDescent="0.2">
      <c r="A147" s="68"/>
      <c r="B147" s="63" t="s">
        <v>140</v>
      </c>
      <c r="C147" s="64" t="s">
        <v>3</v>
      </c>
      <c r="D147" s="64"/>
      <c r="E147" s="66"/>
      <c r="F147" s="67">
        <f t="shared" ref="F147" si="16">+D147*E147</f>
        <v>0</v>
      </c>
    </row>
    <row r="148" spans="1:6" ht="11.25" customHeight="1" x14ac:dyDescent="0.2">
      <c r="A148" s="68"/>
      <c r="B148" s="95"/>
      <c r="C148" s="64"/>
      <c r="D148" s="64"/>
      <c r="E148" s="66"/>
      <c r="F148" s="67">
        <f t="shared" si="13"/>
        <v>0</v>
      </c>
    </row>
    <row r="149" spans="1:6" ht="15" x14ac:dyDescent="0.2">
      <c r="A149" s="88"/>
      <c r="B149" s="89" t="s">
        <v>45</v>
      </c>
      <c r="C149" s="64">
        <v>0</v>
      </c>
      <c r="D149" s="64"/>
      <c r="E149" s="66"/>
      <c r="F149" s="67">
        <f t="shared" si="13"/>
        <v>0</v>
      </c>
    </row>
    <row r="150" spans="1:6" ht="15" x14ac:dyDescent="0.2">
      <c r="A150" s="68"/>
      <c r="B150" s="63" t="s">
        <v>46</v>
      </c>
      <c r="C150" s="64" t="s">
        <v>3</v>
      </c>
      <c r="D150" s="64"/>
      <c r="E150" s="66"/>
      <c r="F150" s="67">
        <f t="shared" ref="F150:F151" si="17">+D150*E150</f>
        <v>0</v>
      </c>
    </row>
    <row r="151" spans="1:6" ht="15" x14ac:dyDescent="0.2">
      <c r="A151" s="68"/>
      <c r="B151" s="63" t="s">
        <v>108</v>
      </c>
      <c r="C151" s="64" t="s">
        <v>3</v>
      </c>
      <c r="D151" s="64"/>
      <c r="E151" s="66"/>
      <c r="F151" s="67">
        <f t="shared" si="17"/>
        <v>0</v>
      </c>
    </row>
    <row r="152" spans="1:6" ht="15.75" thickBot="1" x14ac:dyDescent="0.25">
      <c r="A152" s="68"/>
      <c r="B152" s="63"/>
      <c r="C152" s="64">
        <v>0</v>
      </c>
      <c r="D152" s="64"/>
      <c r="E152" s="66"/>
      <c r="F152" s="67"/>
    </row>
    <row r="153" spans="1:6" ht="15.75" thickTop="1" x14ac:dyDescent="0.2">
      <c r="A153" s="68"/>
      <c r="B153" s="63"/>
      <c r="C153" s="91">
        <v>0</v>
      </c>
      <c r="D153" s="97">
        <v>0</v>
      </c>
      <c r="E153" s="93"/>
      <c r="F153" s="94"/>
    </row>
    <row r="154" spans="1:6" ht="15" x14ac:dyDescent="0.2">
      <c r="A154" s="68"/>
      <c r="B154" s="95" t="str">
        <f>CONCATENATE("Ens. §"," ",A125)</f>
        <v>Ens. § 08.02.01.09</v>
      </c>
      <c r="C154" s="64">
        <v>0</v>
      </c>
      <c r="D154" s="64">
        <v>0</v>
      </c>
      <c r="E154" s="66"/>
      <c r="F154" s="96">
        <f>SUM(F125:F153)</f>
        <v>0</v>
      </c>
    </row>
    <row r="155" spans="1:6" ht="15.75" thickBot="1" x14ac:dyDescent="0.25">
      <c r="A155" s="68"/>
      <c r="B155" s="95"/>
      <c r="C155" s="64"/>
      <c r="D155" s="64"/>
      <c r="E155" s="66"/>
      <c r="F155" s="96"/>
    </row>
    <row r="156" spans="1:6" ht="15" x14ac:dyDescent="0.2">
      <c r="A156" s="68"/>
      <c r="B156" s="100"/>
      <c r="C156" s="101"/>
      <c r="D156" s="102"/>
      <c r="E156" s="103"/>
      <c r="F156" s="104"/>
    </row>
    <row r="157" spans="1:6" s="86" customFormat="1" ht="16.5" thickBot="1" x14ac:dyDescent="0.3">
      <c r="A157" s="165"/>
      <c r="B157" s="189" t="str">
        <f>CONCATENATE("Ensemble §"," ",A11)</f>
        <v>Ensemble § 08.02.01</v>
      </c>
      <c r="C157" s="167"/>
      <c r="D157" s="167"/>
      <c r="E157" s="168"/>
      <c r="F157" s="171">
        <f>+F33+F44+F51+F58+F65+F77+F123+F154</f>
        <v>0</v>
      </c>
    </row>
    <row r="158" spans="1:6" ht="15" x14ac:dyDescent="0.2">
      <c r="A158" s="155"/>
      <c r="B158" s="156"/>
      <c r="C158" s="102"/>
      <c r="D158" s="102"/>
      <c r="E158" s="103"/>
      <c r="F158" s="104"/>
    </row>
    <row r="159" spans="1:6" ht="31.5" x14ac:dyDescent="0.2">
      <c r="A159" s="34" t="str">
        <f>CONCATENATE($A$7,".02")</f>
        <v>08.02.02</v>
      </c>
      <c r="B159" s="85" t="s">
        <v>111</v>
      </c>
      <c r="C159" s="87">
        <v>0</v>
      </c>
      <c r="D159" s="70">
        <v>0</v>
      </c>
      <c r="E159" s="66"/>
      <c r="F159" s="67"/>
    </row>
    <row r="160" spans="1:6" ht="15" x14ac:dyDescent="0.2">
      <c r="A160" s="68"/>
      <c r="B160" s="69"/>
      <c r="C160" s="64">
        <v>0</v>
      </c>
      <c r="D160" s="64"/>
      <c r="E160" s="66"/>
      <c r="F160" s="67"/>
    </row>
    <row r="161" spans="1:6" ht="15" x14ac:dyDescent="0.2">
      <c r="A161" s="88" t="str">
        <f>CONCATENATE($A$159,".01")</f>
        <v>08.02.02.01</v>
      </c>
      <c r="B161" s="106" t="s">
        <v>4</v>
      </c>
      <c r="C161" s="64" t="s">
        <v>0</v>
      </c>
      <c r="D161" s="64"/>
      <c r="E161" s="66"/>
      <c r="F161" s="67"/>
    </row>
    <row r="162" spans="1:6" ht="15" x14ac:dyDescent="0.2">
      <c r="A162" s="88"/>
      <c r="B162" s="89"/>
      <c r="C162" s="64"/>
      <c r="D162" s="64"/>
      <c r="E162" s="66"/>
      <c r="F162" s="67"/>
    </row>
    <row r="163" spans="1:6" ht="14.25" customHeight="1" x14ac:dyDescent="0.2">
      <c r="A163" s="88" t="str">
        <f>CONCATENATE($A$159,".02")</f>
        <v>08.02.02.02</v>
      </c>
      <c r="B163" s="127" t="s">
        <v>109</v>
      </c>
      <c r="C163" s="99">
        <v>0</v>
      </c>
      <c r="D163" s="64"/>
      <c r="E163" s="66"/>
      <c r="F163" s="67">
        <f t="shared" ref="F163:F176" si="18">+D163*E163</f>
        <v>0</v>
      </c>
    </row>
    <row r="164" spans="1:6" ht="14.25" customHeight="1" x14ac:dyDescent="0.2">
      <c r="A164" s="62"/>
      <c r="B164" s="126"/>
      <c r="C164" s="99"/>
      <c r="D164" s="64"/>
      <c r="E164" s="66"/>
      <c r="F164" s="67">
        <f t="shared" si="18"/>
        <v>0</v>
      </c>
    </row>
    <row r="165" spans="1:6" ht="30" x14ac:dyDescent="0.2">
      <c r="A165" s="62"/>
      <c r="B165" s="129" t="s">
        <v>110</v>
      </c>
      <c r="C165" s="99" t="s">
        <v>1</v>
      </c>
      <c r="D165" s="64"/>
      <c r="E165" s="66"/>
      <c r="F165" s="67">
        <f t="shared" si="18"/>
        <v>0</v>
      </c>
    </row>
    <row r="166" spans="1:6" ht="14.25" customHeight="1" x14ac:dyDescent="0.2">
      <c r="A166" s="62"/>
      <c r="B166" s="126"/>
      <c r="C166" s="99"/>
      <c r="D166" s="64"/>
      <c r="E166" s="66"/>
      <c r="F166" s="67">
        <f t="shared" si="18"/>
        <v>0</v>
      </c>
    </row>
    <row r="167" spans="1:6" ht="15" x14ac:dyDescent="0.2">
      <c r="A167" s="62"/>
      <c r="B167" s="129" t="s">
        <v>141</v>
      </c>
      <c r="C167" s="99" t="s">
        <v>3</v>
      </c>
      <c r="D167" s="64"/>
      <c r="E167" s="66"/>
      <c r="F167" s="67">
        <f t="shared" si="18"/>
        <v>0</v>
      </c>
    </row>
    <row r="168" spans="1:6" ht="15" x14ac:dyDescent="0.2">
      <c r="A168" s="62"/>
      <c r="B168" s="129"/>
      <c r="C168" s="99"/>
      <c r="D168" s="64"/>
      <c r="E168" s="66"/>
      <c r="F168" s="67">
        <f t="shared" si="18"/>
        <v>0</v>
      </c>
    </row>
    <row r="169" spans="1:6" ht="15" x14ac:dyDescent="0.2">
      <c r="A169" s="62"/>
      <c r="B169" s="129" t="s">
        <v>61</v>
      </c>
      <c r="C169" s="99"/>
      <c r="D169" s="64"/>
      <c r="E169" s="66"/>
      <c r="F169" s="67">
        <f t="shared" si="18"/>
        <v>0</v>
      </c>
    </row>
    <row r="170" spans="1:6" ht="15" x14ac:dyDescent="0.2">
      <c r="A170" s="62"/>
      <c r="B170" s="63" t="s">
        <v>68</v>
      </c>
      <c r="C170" s="99" t="s">
        <v>3</v>
      </c>
      <c r="D170" s="64"/>
      <c r="E170" s="66"/>
      <c r="F170" s="67">
        <f t="shared" si="18"/>
        <v>0</v>
      </c>
    </row>
    <row r="171" spans="1:6" ht="15" x14ac:dyDescent="0.2">
      <c r="A171" s="62"/>
      <c r="B171" s="129"/>
      <c r="C171" s="99"/>
      <c r="D171" s="64"/>
      <c r="E171" s="66"/>
      <c r="F171" s="67">
        <f t="shared" si="18"/>
        <v>0</v>
      </c>
    </row>
    <row r="172" spans="1:6" ht="15" x14ac:dyDescent="0.2">
      <c r="A172" s="62"/>
      <c r="B172" s="129" t="s">
        <v>56</v>
      </c>
      <c r="C172" s="99" t="s">
        <v>2</v>
      </c>
      <c r="D172" s="64"/>
      <c r="E172" s="66"/>
      <c r="F172" s="67">
        <f t="shared" si="18"/>
        <v>0</v>
      </c>
    </row>
    <row r="173" spans="1:6" ht="15" x14ac:dyDescent="0.2">
      <c r="A173" s="62"/>
      <c r="B173" s="129"/>
      <c r="C173" s="99"/>
      <c r="D173" s="64"/>
      <c r="E173" s="66"/>
      <c r="F173" s="67">
        <f t="shared" si="18"/>
        <v>0</v>
      </c>
    </row>
    <row r="174" spans="1:6" ht="15" x14ac:dyDescent="0.2">
      <c r="A174" s="62"/>
      <c r="B174" s="129" t="s">
        <v>90</v>
      </c>
      <c r="C174" s="99" t="s">
        <v>1</v>
      </c>
      <c r="D174" s="64"/>
      <c r="E174" s="66"/>
      <c r="F174" s="67">
        <f t="shared" si="18"/>
        <v>0</v>
      </c>
    </row>
    <row r="175" spans="1:6" ht="15" x14ac:dyDescent="0.2">
      <c r="A175" s="68"/>
      <c r="B175" s="69"/>
      <c r="C175" s="64"/>
      <c r="D175" s="64"/>
      <c r="E175" s="66"/>
      <c r="F175" s="67">
        <f t="shared" si="18"/>
        <v>0</v>
      </c>
    </row>
    <row r="176" spans="1:6" ht="14.25" customHeight="1" x14ac:dyDescent="0.2">
      <c r="A176" s="68"/>
      <c r="B176" s="69" t="s">
        <v>47</v>
      </c>
      <c r="C176" s="99" t="s">
        <v>1</v>
      </c>
      <c r="D176" s="64"/>
      <c r="E176" s="66"/>
      <c r="F176" s="67">
        <f t="shared" si="18"/>
        <v>0</v>
      </c>
    </row>
    <row r="177" spans="1:6" ht="14.25" customHeight="1" thickBot="1" x14ac:dyDescent="0.25">
      <c r="A177" s="68"/>
      <c r="B177" s="69"/>
      <c r="C177" s="64">
        <v>0</v>
      </c>
      <c r="D177" s="64">
        <v>0</v>
      </c>
      <c r="E177" s="66"/>
      <c r="F177" s="67"/>
    </row>
    <row r="178" spans="1:6" ht="14.25" customHeight="1" thickTop="1" x14ac:dyDescent="0.2">
      <c r="A178" s="68"/>
      <c r="B178" s="69"/>
      <c r="C178" s="91">
        <v>0</v>
      </c>
      <c r="D178" s="97">
        <v>0</v>
      </c>
      <c r="E178" s="93"/>
      <c r="F178" s="94"/>
    </row>
    <row r="179" spans="1:6" ht="14.25" customHeight="1" x14ac:dyDescent="0.2">
      <c r="A179" s="68"/>
      <c r="B179" s="95" t="str">
        <f>CONCATENATE("Ens. §"," ",A163)</f>
        <v>Ens. § 08.02.02.02</v>
      </c>
      <c r="C179" s="64">
        <v>0</v>
      </c>
      <c r="D179" s="64">
        <v>0</v>
      </c>
      <c r="E179" s="66"/>
      <c r="F179" s="96">
        <f>SUM(F163:F178)</f>
        <v>0</v>
      </c>
    </row>
    <row r="180" spans="1:6" ht="15" x14ac:dyDescent="0.2">
      <c r="A180" s="68"/>
      <c r="B180" s="95"/>
      <c r="C180" s="64"/>
      <c r="D180" s="64"/>
      <c r="E180" s="66"/>
      <c r="F180" s="96"/>
    </row>
    <row r="181" spans="1:6" ht="15" x14ac:dyDescent="0.2">
      <c r="A181" s="88" t="str">
        <f>CONCATENATE($A$159,".03")</f>
        <v>08.02.02.03</v>
      </c>
      <c r="B181" s="89" t="s">
        <v>77</v>
      </c>
      <c r="C181" s="64">
        <v>0</v>
      </c>
      <c r="D181" s="64">
        <v>0</v>
      </c>
      <c r="E181" s="66"/>
      <c r="F181" s="67">
        <f t="shared" ref="F181:F200" si="19">+D181*E181</f>
        <v>0</v>
      </c>
    </row>
    <row r="182" spans="1:6" ht="15" x14ac:dyDescent="0.2">
      <c r="A182" s="62"/>
      <c r="B182" s="127"/>
      <c r="C182" s="99"/>
      <c r="D182" s="64"/>
      <c r="E182" s="66"/>
      <c r="F182" s="67">
        <f t="shared" si="19"/>
        <v>0</v>
      </c>
    </row>
    <row r="183" spans="1:6" ht="15" x14ac:dyDescent="0.2">
      <c r="A183" s="62"/>
      <c r="B183" s="180" t="s">
        <v>142</v>
      </c>
      <c r="C183" s="99" t="s">
        <v>3</v>
      </c>
      <c r="D183" s="64"/>
      <c r="E183" s="66"/>
      <c r="F183" s="67"/>
    </row>
    <row r="184" spans="1:6" ht="15" x14ac:dyDescent="0.2">
      <c r="A184" s="62"/>
      <c r="B184" s="127"/>
      <c r="C184" s="99"/>
      <c r="D184" s="64"/>
      <c r="E184" s="66"/>
      <c r="F184" s="67">
        <f t="shared" ref="F184:F185" si="20">+D184*E184</f>
        <v>0</v>
      </c>
    </row>
    <row r="185" spans="1:6" ht="30" x14ac:dyDescent="0.2">
      <c r="A185" s="62"/>
      <c r="B185" s="126" t="s">
        <v>66</v>
      </c>
      <c r="C185" s="99" t="s">
        <v>3</v>
      </c>
      <c r="D185" s="64"/>
      <c r="E185" s="66"/>
      <c r="F185" s="67">
        <f t="shared" si="20"/>
        <v>0</v>
      </c>
    </row>
    <row r="186" spans="1:6" ht="15" x14ac:dyDescent="0.2">
      <c r="A186" s="62"/>
      <c r="B186" s="127"/>
      <c r="C186" s="99"/>
      <c r="D186" s="64"/>
      <c r="E186" s="66"/>
      <c r="F186" s="67">
        <f t="shared" si="19"/>
        <v>0</v>
      </c>
    </row>
    <row r="187" spans="1:6" ht="30" x14ac:dyDescent="0.2">
      <c r="A187" s="62"/>
      <c r="B187" s="126" t="s">
        <v>143</v>
      </c>
      <c r="C187" s="99" t="s">
        <v>3</v>
      </c>
      <c r="D187" s="64"/>
      <c r="E187" s="66"/>
      <c r="F187" s="67">
        <f t="shared" si="19"/>
        <v>0</v>
      </c>
    </row>
    <row r="188" spans="1:6" ht="15" x14ac:dyDescent="0.2">
      <c r="A188" s="62"/>
      <c r="B188" s="126"/>
      <c r="C188" s="99"/>
      <c r="D188" s="64"/>
      <c r="E188" s="66"/>
      <c r="F188" s="67">
        <f t="shared" si="19"/>
        <v>0</v>
      </c>
    </row>
    <row r="189" spans="1:6" ht="15" x14ac:dyDescent="0.2">
      <c r="A189" s="62"/>
      <c r="B189" s="146" t="s">
        <v>67</v>
      </c>
      <c r="C189" s="147" t="s">
        <v>3</v>
      </c>
      <c r="D189" s="64"/>
      <c r="E189" s="66"/>
      <c r="F189" s="67">
        <f t="shared" si="19"/>
        <v>0</v>
      </c>
    </row>
    <row r="190" spans="1:6" ht="15" x14ac:dyDescent="0.2">
      <c r="A190" s="68"/>
      <c r="B190" s="69"/>
      <c r="C190" s="64"/>
      <c r="D190" s="64"/>
      <c r="E190" s="66"/>
      <c r="F190" s="67">
        <f t="shared" si="19"/>
        <v>0</v>
      </c>
    </row>
    <row r="191" spans="1:6" ht="15" x14ac:dyDescent="0.2">
      <c r="A191" s="68"/>
      <c r="B191" s="69" t="s">
        <v>78</v>
      </c>
      <c r="C191" s="64" t="s">
        <v>3</v>
      </c>
      <c r="D191" s="64"/>
      <c r="E191" s="66"/>
      <c r="F191" s="67">
        <f t="shared" si="19"/>
        <v>0</v>
      </c>
    </row>
    <row r="192" spans="1:6" ht="15" x14ac:dyDescent="0.2">
      <c r="A192" s="68"/>
      <c r="B192" s="69"/>
      <c r="C192" s="64"/>
      <c r="D192" s="64"/>
      <c r="E192" s="66"/>
      <c r="F192" s="67">
        <f t="shared" si="19"/>
        <v>0</v>
      </c>
    </row>
    <row r="193" spans="1:6" ht="30" x14ac:dyDescent="0.2">
      <c r="A193" s="68"/>
      <c r="B193" s="69" t="s">
        <v>65</v>
      </c>
      <c r="C193" s="64"/>
      <c r="D193" s="64"/>
      <c r="E193" s="66"/>
      <c r="F193" s="67">
        <f t="shared" si="19"/>
        <v>0</v>
      </c>
    </row>
    <row r="194" spans="1:6" ht="15" x14ac:dyDescent="0.2">
      <c r="A194" s="68"/>
      <c r="B194" s="63" t="s">
        <v>75</v>
      </c>
      <c r="C194" s="64" t="s">
        <v>2</v>
      </c>
      <c r="D194" s="64"/>
      <c r="E194" s="66"/>
      <c r="F194" s="67">
        <f t="shared" si="19"/>
        <v>0</v>
      </c>
    </row>
    <row r="195" spans="1:6" ht="15" x14ac:dyDescent="0.2">
      <c r="A195" s="68"/>
      <c r="B195" s="63" t="s">
        <v>99</v>
      </c>
      <c r="C195" s="64" t="s">
        <v>2</v>
      </c>
      <c r="D195" s="64"/>
      <c r="E195" s="66"/>
      <c r="F195" s="67">
        <f t="shared" si="19"/>
        <v>0</v>
      </c>
    </row>
    <row r="196" spans="1:6" ht="15" x14ac:dyDescent="0.2">
      <c r="A196" s="68"/>
      <c r="B196" s="63" t="s">
        <v>100</v>
      </c>
      <c r="C196" s="64" t="s">
        <v>2</v>
      </c>
      <c r="D196" s="64"/>
      <c r="E196" s="66"/>
      <c r="F196" s="67">
        <f t="shared" ref="F196" si="21">+D196*E196</f>
        <v>0</v>
      </c>
    </row>
    <row r="197" spans="1:6" ht="15" x14ac:dyDescent="0.2">
      <c r="A197" s="68"/>
      <c r="B197" s="69"/>
      <c r="C197" s="64"/>
      <c r="D197" s="64"/>
      <c r="E197" s="66"/>
      <c r="F197" s="67">
        <f t="shared" si="19"/>
        <v>0</v>
      </c>
    </row>
    <row r="198" spans="1:6" ht="15.75" thickBot="1" x14ac:dyDescent="0.25">
      <c r="A198" s="176"/>
      <c r="B198" s="179" t="s">
        <v>152</v>
      </c>
      <c r="C198" s="177" t="s">
        <v>1</v>
      </c>
      <c r="D198" s="177"/>
      <c r="E198" s="174"/>
      <c r="F198" s="175">
        <f t="shared" si="19"/>
        <v>0</v>
      </c>
    </row>
    <row r="199" spans="1:6" ht="15" x14ac:dyDescent="0.2">
      <c r="A199" s="68"/>
      <c r="B199" s="69"/>
      <c r="C199" s="64"/>
      <c r="D199" s="64"/>
      <c r="E199" s="66"/>
      <c r="F199" s="67">
        <f t="shared" si="19"/>
        <v>0</v>
      </c>
    </row>
    <row r="200" spans="1:6" ht="15" x14ac:dyDescent="0.2">
      <c r="A200" s="68"/>
      <c r="B200" s="69" t="s">
        <v>62</v>
      </c>
      <c r="C200" s="64" t="s">
        <v>1</v>
      </c>
      <c r="D200" s="64"/>
      <c r="E200" s="66"/>
      <c r="F200" s="67">
        <f t="shared" si="19"/>
        <v>0</v>
      </c>
    </row>
    <row r="201" spans="1:6" ht="15.75" thickBot="1" x14ac:dyDescent="0.25">
      <c r="A201" s="68"/>
      <c r="B201" s="69"/>
      <c r="C201" s="64">
        <v>0</v>
      </c>
      <c r="D201" s="64">
        <v>0</v>
      </c>
      <c r="E201" s="66"/>
      <c r="F201" s="67"/>
    </row>
    <row r="202" spans="1:6" ht="13.5" customHeight="1" thickTop="1" x14ac:dyDescent="0.2">
      <c r="A202" s="68"/>
      <c r="B202" s="69"/>
      <c r="C202" s="91">
        <v>0</v>
      </c>
      <c r="D202" s="97">
        <v>0</v>
      </c>
      <c r="E202" s="93"/>
      <c r="F202" s="94"/>
    </row>
    <row r="203" spans="1:6" ht="15" x14ac:dyDescent="0.2">
      <c r="A203" s="68"/>
      <c r="B203" s="95" t="str">
        <f>CONCATENATE("Ens. §"," ",A181)</f>
        <v>Ens. § 08.02.02.03</v>
      </c>
      <c r="C203" s="64">
        <v>0</v>
      </c>
      <c r="D203" s="64">
        <v>0</v>
      </c>
      <c r="E203" s="66"/>
      <c r="F203" s="96">
        <f>SUM(F181:F202)</f>
        <v>0</v>
      </c>
    </row>
    <row r="204" spans="1:6" ht="12" customHeight="1" x14ac:dyDescent="0.2">
      <c r="A204" s="68"/>
      <c r="B204" s="95"/>
      <c r="C204" s="64"/>
      <c r="D204" s="64"/>
      <c r="E204" s="66"/>
      <c r="F204" s="96"/>
    </row>
    <row r="205" spans="1:6" ht="15" x14ac:dyDescent="0.2">
      <c r="A205" s="88" t="str">
        <f>CONCATENATE($A$159,".04")</f>
        <v>08.02.02.04</v>
      </c>
      <c r="B205" s="89" t="s">
        <v>144</v>
      </c>
      <c r="C205" s="64">
        <v>0</v>
      </c>
      <c r="D205" s="64">
        <v>0</v>
      </c>
      <c r="E205" s="66"/>
      <c r="F205" s="67">
        <f t="shared" ref="F205:F208" si="22">+D205*E205</f>
        <v>0</v>
      </c>
    </row>
    <row r="206" spans="1:6" ht="15" x14ac:dyDescent="0.2">
      <c r="A206" s="62"/>
      <c r="B206" s="127"/>
      <c r="C206" s="99"/>
      <c r="D206" s="64"/>
      <c r="E206" s="66"/>
      <c r="F206" s="67">
        <f t="shared" ref="F206:F207" si="23">+D206*E206</f>
        <v>0</v>
      </c>
    </row>
    <row r="207" spans="1:6" ht="15" x14ac:dyDescent="0.2">
      <c r="A207" s="68"/>
      <c r="B207" s="69" t="s">
        <v>145</v>
      </c>
      <c r="C207" s="64" t="s">
        <v>3</v>
      </c>
      <c r="D207" s="64"/>
      <c r="E207" s="66"/>
      <c r="F207" s="67">
        <f t="shared" si="23"/>
        <v>0</v>
      </c>
    </row>
    <row r="208" spans="1:6" ht="15" x14ac:dyDescent="0.2">
      <c r="A208" s="62"/>
      <c r="B208" s="127"/>
      <c r="C208" s="99"/>
      <c r="D208" s="64"/>
      <c r="E208" s="66"/>
      <c r="F208" s="67">
        <f t="shared" si="22"/>
        <v>0</v>
      </c>
    </row>
    <row r="209" spans="1:6" ht="15" x14ac:dyDescent="0.2">
      <c r="A209" s="68"/>
      <c r="B209" s="69" t="s">
        <v>151</v>
      </c>
      <c r="C209" s="64" t="s">
        <v>2</v>
      </c>
      <c r="D209" s="64"/>
      <c r="E209" s="66"/>
      <c r="F209" s="67">
        <f t="shared" ref="F209" si="24">+D209*E209</f>
        <v>0</v>
      </c>
    </row>
    <row r="210" spans="1:6" ht="15.75" thickBot="1" x14ac:dyDescent="0.25">
      <c r="A210" s="68"/>
      <c r="B210" s="69"/>
      <c r="C210" s="64">
        <v>0</v>
      </c>
      <c r="D210" s="64">
        <v>0</v>
      </c>
      <c r="E210" s="66"/>
      <c r="F210" s="67"/>
    </row>
    <row r="211" spans="1:6" ht="15.75" thickTop="1" x14ac:dyDescent="0.2">
      <c r="A211" s="68"/>
      <c r="B211" s="69"/>
      <c r="C211" s="91">
        <v>0</v>
      </c>
      <c r="D211" s="97">
        <v>0</v>
      </c>
      <c r="E211" s="93"/>
      <c r="F211" s="94"/>
    </row>
    <row r="212" spans="1:6" ht="15" x14ac:dyDescent="0.2">
      <c r="A212" s="68"/>
      <c r="B212" s="95" t="str">
        <f>CONCATENATE("Ens. §"," ",A205)</f>
        <v>Ens. § 08.02.02.04</v>
      </c>
      <c r="C212" s="64">
        <v>0</v>
      </c>
      <c r="D212" s="64">
        <v>0</v>
      </c>
      <c r="E212" s="66"/>
      <c r="F212" s="96">
        <f>SUM(F205:F211)</f>
        <v>0</v>
      </c>
    </row>
    <row r="213" spans="1:6" ht="10.5" customHeight="1" x14ac:dyDescent="0.2">
      <c r="A213" s="62"/>
      <c r="B213" s="89"/>
      <c r="C213" s="64"/>
      <c r="D213" s="64"/>
      <c r="E213" s="66"/>
      <c r="F213" s="67"/>
    </row>
    <row r="214" spans="1:6" ht="15" x14ac:dyDescent="0.2">
      <c r="A214" s="88" t="str">
        <f>CONCATENATE($A$159,".05")</f>
        <v>08.02.02.05</v>
      </c>
      <c r="B214" s="127" t="s">
        <v>146</v>
      </c>
      <c r="C214" s="99">
        <v>0</v>
      </c>
      <c r="D214" s="64">
        <v>0</v>
      </c>
      <c r="E214" s="66"/>
      <c r="F214" s="67">
        <f t="shared" ref="F214:F234" si="25">+D214*E214</f>
        <v>0</v>
      </c>
    </row>
    <row r="215" spans="1:6" ht="15" x14ac:dyDescent="0.2">
      <c r="A215" s="62"/>
      <c r="B215" s="127"/>
      <c r="C215" s="99"/>
      <c r="D215" s="64"/>
      <c r="E215" s="66"/>
      <c r="F215" s="67">
        <f t="shared" si="25"/>
        <v>0</v>
      </c>
    </row>
    <row r="216" spans="1:6" ht="15" x14ac:dyDescent="0.2">
      <c r="A216" s="62"/>
      <c r="B216" s="63" t="s">
        <v>101</v>
      </c>
      <c r="C216" s="64" t="s">
        <v>3</v>
      </c>
      <c r="D216" s="64"/>
      <c r="E216" s="66"/>
      <c r="F216" s="67">
        <f t="shared" si="25"/>
        <v>0</v>
      </c>
    </row>
    <row r="217" spans="1:6" ht="15" x14ac:dyDescent="0.2">
      <c r="A217" s="62"/>
      <c r="B217" s="127"/>
      <c r="C217" s="99"/>
      <c r="D217" s="64"/>
      <c r="E217" s="66"/>
      <c r="F217" s="67">
        <f t="shared" si="25"/>
        <v>0</v>
      </c>
    </row>
    <row r="218" spans="1:6" ht="15" x14ac:dyDescent="0.2">
      <c r="A218" s="62"/>
      <c r="B218" s="63" t="s">
        <v>148</v>
      </c>
      <c r="C218" s="64" t="s">
        <v>3</v>
      </c>
      <c r="D218" s="64"/>
      <c r="E218" s="66"/>
      <c r="F218" s="67">
        <f t="shared" si="25"/>
        <v>0</v>
      </c>
    </row>
    <row r="219" spans="1:6" ht="15" x14ac:dyDescent="0.2">
      <c r="A219" s="62"/>
      <c r="B219" s="127"/>
      <c r="C219" s="99"/>
      <c r="D219" s="64"/>
      <c r="E219" s="66"/>
      <c r="F219" s="67">
        <f t="shared" si="25"/>
        <v>0</v>
      </c>
    </row>
    <row r="220" spans="1:6" ht="15" x14ac:dyDescent="0.2">
      <c r="A220" s="62"/>
      <c r="B220" s="63" t="s">
        <v>147</v>
      </c>
      <c r="C220" s="64" t="s">
        <v>3</v>
      </c>
      <c r="D220" s="64"/>
      <c r="E220" s="66"/>
      <c r="F220" s="67">
        <f t="shared" si="25"/>
        <v>0</v>
      </c>
    </row>
    <row r="221" spans="1:6" ht="15" x14ac:dyDescent="0.2">
      <c r="A221" s="62"/>
      <c r="B221" s="63"/>
      <c r="C221" s="64"/>
      <c r="D221" s="64"/>
      <c r="E221" s="66"/>
      <c r="F221" s="67">
        <f t="shared" ref="F221:F222" si="26">+D221*E221</f>
        <v>0</v>
      </c>
    </row>
    <row r="222" spans="1:6" ht="15" customHeight="1" x14ac:dyDescent="0.2">
      <c r="A222" s="62"/>
      <c r="B222" s="63" t="s">
        <v>112</v>
      </c>
      <c r="C222" s="64" t="s">
        <v>3</v>
      </c>
      <c r="D222" s="64"/>
      <c r="E222" s="66"/>
      <c r="F222" s="67">
        <f t="shared" si="26"/>
        <v>0</v>
      </c>
    </row>
    <row r="223" spans="1:6" ht="15" x14ac:dyDescent="0.2">
      <c r="A223" s="62"/>
      <c r="B223" s="63"/>
      <c r="C223" s="64"/>
      <c r="D223" s="64"/>
      <c r="E223" s="66"/>
      <c r="F223" s="67">
        <f t="shared" si="25"/>
        <v>0</v>
      </c>
    </row>
    <row r="224" spans="1:6" ht="15" customHeight="1" x14ac:dyDescent="0.2">
      <c r="A224" s="62"/>
      <c r="B224" s="63" t="s">
        <v>102</v>
      </c>
      <c r="C224" s="64" t="s">
        <v>3</v>
      </c>
      <c r="D224" s="64"/>
      <c r="E224" s="66"/>
      <c r="F224" s="67">
        <f t="shared" si="25"/>
        <v>0</v>
      </c>
    </row>
    <row r="225" spans="1:6" ht="15" x14ac:dyDescent="0.2">
      <c r="A225" s="62"/>
      <c r="B225" s="113"/>
      <c r="C225" s="99"/>
      <c r="D225" s="64"/>
      <c r="E225" s="66"/>
      <c r="F225" s="67">
        <f t="shared" si="25"/>
        <v>0</v>
      </c>
    </row>
    <row r="226" spans="1:6" ht="15" x14ac:dyDescent="0.2">
      <c r="A226" s="62"/>
      <c r="B226" s="63" t="s">
        <v>149</v>
      </c>
      <c r="C226" s="64" t="s">
        <v>3</v>
      </c>
      <c r="D226" s="64"/>
      <c r="E226" s="66"/>
      <c r="F226" s="67">
        <f t="shared" si="25"/>
        <v>0</v>
      </c>
    </row>
    <row r="227" spans="1:6" ht="15" x14ac:dyDescent="0.2">
      <c r="A227" s="62"/>
      <c r="B227" s="113"/>
      <c r="C227" s="99"/>
      <c r="D227" s="64"/>
      <c r="E227" s="66"/>
      <c r="F227" s="67">
        <f t="shared" si="25"/>
        <v>0</v>
      </c>
    </row>
    <row r="228" spans="1:6" ht="15" x14ac:dyDescent="0.2">
      <c r="A228" s="68"/>
      <c r="B228" s="69" t="s">
        <v>151</v>
      </c>
      <c r="C228" s="99"/>
      <c r="D228" s="64"/>
      <c r="E228" s="66"/>
      <c r="F228" s="67">
        <f t="shared" si="25"/>
        <v>0</v>
      </c>
    </row>
    <row r="229" spans="1:6" ht="15" x14ac:dyDescent="0.2">
      <c r="A229" s="68"/>
      <c r="B229" s="63" t="s">
        <v>113</v>
      </c>
      <c r="C229" s="64" t="s">
        <v>2</v>
      </c>
      <c r="D229" s="64"/>
      <c r="E229" s="66"/>
      <c r="F229" s="67">
        <f t="shared" si="25"/>
        <v>0</v>
      </c>
    </row>
    <row r="230" spans="1:6" ht="15" x14ac:dyDescent="0.2">
      <c r="A230" s="68"/>
      <c r="B230" s="63" t="s">
        <v>92</v>
      </c>
      <c r="C230" s="64" t="s">
        <v>2</v>
      </c>
      <c r="D230" s="64"/>
      <c r="E230" s="66"/>
      <c r="F230" s="67">
        <f t="shared" si="25"/>
        <v>0</v>
      </c>
    </row>
    <row r="231" spans="1:6" ht="15" x14ac:dyDescent="0.2">
      <c r="A231" s="68"/>
      <c r="B231" s="126"/>
      <c r="C231" s="99"/>
      <c r="D231" s="64"/>
      <c r="E231" s="66"/>
      <c r="F231" s="67">
        <f t="shared" si="25"/>
        <v>0</v>
      </c>
    </row>
    <row r="232" spans="1:6" ht="15" x14ac:dyDescent="0.2">
      <c r="A232" s="68"/>
      <c r="B232" s="113" t="s">
        <v>150</v>
      </c>
      <c r="C232" s="99" t="s">
        <v>1</v>
      </c>
      <c r="D232" s="64"/>
      <c r="E232" s="66"/>
      <c r="F232" s="67">
        <f t="shared" si="25"/>
        <v>0</v>
      </c>
    </row>
    <row r="233" spans="1:6" ht="15" x14ac:dyDescent="0.2">
      <c r="A233" s="68"/>
      <c r="B233" s="113"/>
      <c r="C233" s="99"/>
      <c r="D233" s="64"/>
      <c r="E233" s="66"/>
      <c r="F233" s="67"/>
    </row>
    <row r="234" spans="1:6" ht="15" x14ac:dyDescent="0.2">
      <c r="A234" s="68"/>
      <c r="B234" s="113" t="s">
        <v>62</v>
      </c>
      <c r="C234" s="99" t="s">
        <v>1</v>
      </c>
      <c r="D234" s="64"/>
      <c r="E234" s="66"/>
      <c r="F234" s="67">
        <f t="shared" si="25"/>
        <v>0</v>
      </c>
    </row>
    <row r="235" spans="1:6" ht="15.75" thickBot="1" x14ac:dyDescent="0.25">
      <c r="A235" s="68"/>
      <c r="B235" s="69"/>
      <c r="C235" s="64">
        <v>0</v>
      </c>
      <c r="D235" s="64"/>
      <c r="E235" s="66"/>
      <c r="F235" s="67"/>
    </row>
    <row r="236" spans="1:6" ht="15.75" thickTop="1" x14ac:dyDescent="0.2">
      <c r="A236" s="68"/>
      <c r="B236" s="69"/>
      <c r="C236" s="91">
        <v>0</v>
      </c>
      <c r="D236" s="97"/>
      <c r="E236" s="93"/>
      <c r="F236" s="94"/>
    </row>
    <row r="237" spans="1:6" ht="15" x14ac:dyDescent="0.2">
      <c r="A237" s="68"/>
      <c r="B237" s="95" t="str">
        <f>CONCATENATE("Ens. §"," ",A214)</f>
        <v>Ens. § 08.02.02.05</v>
      </c>
      <c r="C237" s="64">
        <v>0</v>
      </c>
      <c r="D237" s="64">
        <v>0</v>
      </c>
      <c r="E237" s="66"/>
      <c r="F237" s="96">
        <f>SUM(F214:F236)</f>
        <v>0</v>
      </c>
    </row>
    <row r="238" spans="1:6" ht="15.75" thickBot="1" x14ac:dyDescent="0.25">
      <c r="A238" s="68"/>
      <c r="B238" s="95"/>
      <c r="C238" s="64"/>
      <c r="D238" s="64"/>
      <c r="E238" s="66"/>
      <c r="F238" s="96"/>
    </row>
    <row r="239" spans="1:6" ht="15" x14ac:dyDescent="0.2">
      <c r="A239" s="68"/>
      <c r="B239" s="100"/>
      <c r="C239" s="101"/>
      <c r="D239" s="102"/>
      <c r="E239" s="103"/>
      <c r="F239" s="104"/>
    </row>
    <row r="240" spans="1:6" s="86" customFormat="1" ht="15.75" x14ac:dyDescent="0.25">
      <c r="A240" s="130"/>
      <c r="B240" s="150" t="str">
        <f>CONCATENATE("Ensemble §"," ",A159)</f>
        <v>Ensemble § 08.02.02</v>
      </c>
      <c r="C240" s="151"/>
      <c r="D240" s="71"/>
      <c r="E240" s="131"/>
      <c r="F240" s="74">
        <f>+F179+F212+F203+F237</f>
        <v>0</v>
      </c>
    </row>
    <row r="241" spans="1:6" s="86" customFormat="1" ht="16.5" thickBot="1" x14ac:dyDescent="0.3">
      <c r="A241" s="130"/>
      <c r="B241" s="170"/>
      <c r="C241" s="151"/>
      <c r="D241" s="71"/>
      <c r="E241" s="131"/>
      <c r="F241" s="74"/>
    </row>
    <row r="242" spans="1:6" s="86" customFormat="1" ht="15.75" x14ac:dyDescent="0.25">
      <c r="A242" s="48"/>
      <c r="B242" s="49"/>
      <c r="C242" s="44">
        <v>0</v>
      </c>
      <c r="D242" s="50">
        <v>0</v>
      </c>
      <c r="E242" s="51"/>
      <c r="F242" s="51"/>
    </row>
    <row r="243" spans="1:6" ht="18.75" x14ac:dyDescent="0.2">
      <c r="A243" s="81"/>
      <c r="B243" s="107" t="str">
        <f>CONCATENATE("TOTAL CHAP. ",A7)</f>
        <v>TOTAL CHAP. 08.02</v>
      </c>
      <c r="C243" s="108">
        <v>0</v>
      </c>
      <c r="D243" s="109">
        <v>0</v>
      </c>
      <c r="E243" s="110"/>
      <c r="F243" s="111">
        <f>+F157+F240</f>
        <v>0</v>
      </c>
    </row>
    <row r="244" spans="1:6" ht="13.5" thickBot="1" x14ac:dyDescent="0.25">
      <c r="A244" s="52"/>
      <c r="B244" s="53"/>
      <c r="C244" s="52"/>
      <c r="D244" s="53"/>
      <c r="E244" s="54"/>
      <c r="F244" s="55"/>
    </row>
    <row r="245" spans="1:6" x14ac:dyDescent="0.2">
      <c r="A245" s="48"/>
      <c r="B245" s="56"/>
      <c r="C245" s="44"/>
      <c r="D245" s="45"/>
      <c r="E245" s="57"/>
      <c r="F245" s="46"/>
    </row>
    <row r="246" spans="1:6" s="86" customFormat="1" ht="37.5" x14ac:dyDescent="0.25">
      <c r="A246" s="75" t="str">
        <f>CONCATENATE($A$4,".03")</f>
        <v>08.03</v>
      </c>
      <c r="B246" s="76" t="s">
        <v>51</v>
      </c>
      <c r="C246" s="77">
        <v>0</v>
      </c>
      <c r="D246" s="77">
        <v>0</v>
      </c>
      <c r="E246" s="112"/>
      <c r="F246" s="80"/>
    </row>
    <row r="247" spans="1:6" s="86" customFormat="1" ht="15.75" x14ac:dyDescent="0.25">
      <c r="A247" s="68"/>
      <c r="B247" s="95"/>
      <c r="C247" s="64"/>
      <c r="D247" s="64"/>
      <c r="E247" s="105"/>
      <c r="F247" s="96"/>
    </row>
    <row r="248" spans="1:6" s="86" customFormat="1" ht="15.75" x14ac:dyDescent="0.25">
      <c r="A248" s="34" t="str">
        <f>CONCATENATE($A$246,".01")</f>
        <v>08.03.01</v>
      </c>
      <c r="B248" s="132" t="s">
        <v>5</v>
      </c>
      <c r="C248" s="71">
        <v>0</v>
      </c>
      <c r="D248" s="71"/>
      <c r="E248" s="131"/>
      <c r="F248" s="67">
        <f t="shared" ref="F248:F249" si="27">+D248*E248</f>
        <v>0</v>
      </c>
    </row>
    <row r="249" spans="1:6" s="86" customFormat="1" ht="15.75" x14ac:dyDescent="0.25">
      <c r="A249" s="68"/>
      <c r="B249" s="69"/>
      <c r="C249" s="64">
        <v>0</v>
      </c>
      <c r="D249" s="64"/>
      <c r="E249" s="105"/>
      <c r="F249" s="67">
        <f t="shared" si="27"/>
        <v>0</v>
      </c>
    </row>
    <row r="250" spans="1:6" s="86" customFormat="1" ht="30" x14ac:dyDescent="0.25">
      <c r="A250" s="68"/>
      <c r="B250" s="113" t="s">
        <v>81</v>
      </c>
      <c r="C250" s="64" t="s">
        <v>1</v>
      </c>
      <c r="D250" s="64"/>
      <c r="E250" s="105"/>
      <c r="F250" s="67">
        <f>+D250*E250</f>
        <v>0</v>
      </c>
    </row>
    <row r="251" spans="1:6" s="86" customFormat="1" ht="16.5" thickBot="1" x14ac:dyDescent="0.3">
      <c r="A251" s="68"/>
      <c r="B251" s="69"/>
      <c r="C251" s="64">
        <v>0</v>
      </c>
      <c r="D251" s="64"/>
      <c r="E251" s="105"/>
      <c r="F251" s="67"/>
    </row>
    <row r="252" spans="1:6" s="86" customFormat="1" ht="15.75" x14ac:dyDescent="0.25">
      <c r="A252" s="68"/>
      <c r="B252" s="69"/>
      <c r="C252" s="114">
        <v>0</v>
      </c>
      <c r="D252" s="115"/>
      <c r="E252" s="103"/>
      <c r="F252" s="104"/>
    </row>
    <row r="253" spans="1:6" s="86" customFormat="1" ht="15.75" x14ac:dyDescent="0.25">
      <c r="A253" s="130"/>
      <c r="B253" s="133" t="str">
        <f>CONCATENATE("Ensemble §"," ",A248)</f>
        <v>Ensemble § 08.03.01</v>
      </c>
      <c r="C253" s="71">
        <v>0</v>
      </c>
      <c r="D253" s="71"/>
      <c r="E253" s="131"/>
      <c r="F253" s="134">
        <f>SUM(F248:F252)</f>
        <v>0</v>
      </c>
    </row>
    <row r="254" spans="1:6" s="86" customFormat="1" ht="15.75" x14ac:dyDescent="0.25">
      <c r="A254" s="38"/>
      <c r="B254" s="39"/>
      <c r="C254" s="35">
        <v>0</v>
      </c>
      <c r="D254" s="35"/>
      <c r="E254" s="47"/>
      <c r="F254" s="37"/>
    </row>
    <row r="255" spans="1:6" s="86" customFormat="1" ht="15.75" x14ac:dyDescent="0.25">
      <c r="A255" s="34" t="str">
        <f>CONCATENATE($A$246,".02")</f>
        <v>08.03.02</v>
      </c>
      <c r="B255" s="132" t="s">
        <v>48</v>
      </c>
      <c r="C255" s="71">
        <v>0</v>
      </c>
      <c r="D255" s="71"/>
      <c r="E255" s="131"/>
      <c r="F255" s="67">
        <f t="shared" ref="F255:F256" si="28">+D255*E255</f>
        <v>0</v>
      </c>
    </row>
    <row r="256" spans="1:6" s="86" customFormat="1" ht="15.75" x14ac:dyDescent="0.25">
      <c r="A256" s="68"/>
      <c r="B256" s="69"/>
      <c r="C256" s="64">
        <v>0</v>
      </c>
      <c r="D256" s="64"/>
      <c r="E256" s="105"/>
      <c r="F256" s="67">
        <f t="shared" si="28"/>
        <v>0</v>
      </c>
    </row>
    <row r="257" spans="1:6" s="86" customFormat="1" ht="30" x14ac:dyDescent="0.25">
      <c r="A257" s="68"/>
      <c r="B257" s="113" t="s">
        <v>52</v>
      </c>
      <c r="C257" s="64" t="s">
        <v>1</v>
      </c>
      <c r="D257" s="64"/>
      <c r="E257" s="105"/>
      <c r="F257" s="67">
        <f>+D257*E257</f>
        <v>0</v>
      </c>
    </row>
    <row r="258" spans="1:6" s="86" customFormat="1" ht="16.5" thickBot="1" x14ac:dyDescent="0.3">
      <c r="A258" s="68"/>
      <c r="B258" s="69"/>
      <c r="C258" s="64">
        <v>0</v>
      </c>
      <c r="D258" s="64">
        <v>0</v>
      </c>
      <c r="E258" s="105"/>
      <c r="F258" s="67"/>
    </row>
    <row r="259" spans="1:6" s="86" customFormat="1" ht="15.75" x14ac:dyDescent="0.25">
      <c r="A259" s="68"/>
      <c r="B259" s="69"/>
      <c r="C259" s="114">
        <v>0</v>
      </c>
      <c r="D259" s="115">
        <v>0</v>
      </c>
      <c r="E259" s="103"/>
      <c r="F259" s="104"/>
    </row>
    <row r="260" spans="1:6" ht="15.75" x14ac:dyDescent="0.2">
      <c r="A260" s="130"/>
      <c r="B260" s="133" t="str">
        <f>CONCATENATE("Ensemble §"," ",A255)</f>
        <v>Ensemble § 08.03.02</v>
      </c>
      <c r="C260" s="71">
        <v>0</v>
      </c>
      <c r="D260" s="71">
        <v>0</v>
      </c>
      <c r="E260" s="131"/>
      <c r="F260" s="134">
        <f>SUM(F255:F259)</f>
        <v>0</v>
      </c>
    </row>
    <row r="261" spans="1:6" s="86" customFormat="1" ht="15.75" x14ac:dyDescent="0.25">
      <c r="A261" s="38"/>
      <c r="B261" s="39"/>
      <c r="C261" s="35">
        <v>0</v>
      </c>
      <c r="D261" s="35">
        <v>0</v>
      </c>
      <c r="E261" s="47"/>
      <c r="F261" s="37"/>
    </row>
    <row r="262" spans="1:6" s="86" customFormat="1" ht="31.5" x14ac:dyDescent="0.25">
      <c r="A262" s="34" t="str">
        <f>CONCATENATE($A$246,".03")</f>
        <v>08.03.03</v>
      </c>
      <c r="B262" s="132" t="s">
        <v>63</v>
      </c>
      <c r="C262" s="71">
        <v>0</v>
      </c>
      <c r="D262" s="71"/>
      <c r="E262" s="131"/>
      <c r="F262" s="67">
        <f t="shared" ref="F262:F263" si="29">+D262*E262</f>
        <v>0</v>
      </c>
    </row>
    <row r="263" spans="1:6" s="86" customFormat="1" ht="15.75" x14ac:dyDescent="0.25">
      <c r="A263" s="68"/>
      <c r="B263" s="69"/>
      <c r="C263" s="64">
        <v>0</v>
      </c>
      <c r="D263" s="64"/>
      <c r="E263" s="105"/>
      <c r="F263" s="67">
        <f t="shared" si="29"/>
        <v>0</v>
      </c>
    </row>
    <row r="264" spans="1:6" s="86" customFormat="1" ht="30" x14ac:dyDescent="0.25">
      <c r="A264" s="68"/>
      <c r="B264" s="113" t="s">
        <v>52</v>
      </c>
      <c r="C264" s="64" t="s">
        <v>1</v>
      </c>
      <c r="D264" s="64"/>
      <c r="E264" s="105"/>
      <c r="F264" s="67">
        <f>+D264*E264</f>
        <v>0</v>
      </c>
    </row>
    <row r="265" spans="1:6" s="86" customFormat="1" ht="16.5" thickBot="1" x14ac:dyDescent="0.3">
      <c r="A265" s="68"/>
      <c r="B265" s="69"/>
      <c r="C265" s="64">
        <v>0</v>
      </c>
      <c r="D265" s="64"/>
      <c r="E265" s="105"/>
      <c r="F265" s="67"/>
    </row>
    <row r="266" spans="1:6" s="86" customFormat="1" ht="15.75" x14ac:dyDescent="0.25">
      <c r="A266" s="68"/>
      <c r="B266" s="69"/>
      <c r="C266" s="114">
        <v>0</v>
      </c>
      <c r="D266" s="115"/>
      <c r="E266" s="103"/>
      <c r="F266" s="104"/>
    </row>
    <row r="267" spans="1:6" ht="15.75" x14ac:dyDescent="0.2">
      <c r="A267" s="130"/>
      <c r="B267" s="133" t="str">
        <f>CONCATENATE("Ensemble §"," ",A262)</f>
        <v>Ensemble § 08.03.03</v>
      </c>
      <c r="C267" s="71">
        <v>0</v>
      </c>
      <c r="D267" s="71"/>
      <c r="E267" s="131"/>
      <c r="F267" s="134">
        <f>SUM(F262:F266)</f>
        <v>0</v>
      </c>
    </row>
    <row r="268" spans="1:6" s="86" customFormat="1" ht="15.75" x14ac:dyDescent="0.25">
      <c r="A268" s="68"/>
      <c r="B268" s="69"/>
      <c r="C268" s="64"/>
      <c r="D268" s="64"/>
      <c r="E268" s="105"/>
      <c r="F268" s="67"/>
    </row>
    <row r="269" spans="1:6" ht="15.75" x14ac:dyDescent="0.2">
      <c r="A269" s="34" t="str">
        <f>CONCATENATE($A$246,".04")</f>
        <v>08.03.04</v>
      </c>
      <c r="B269" s="132" t="s">
        <v>6</v>
      </c>
      <c r="C269" s="71">
        <v>0</v>
      </c>
      <c r="D269" s="71"/>
      <c r="E269" s="131"/>
      <c r="F269" s="67">
        <f t="shared" ref="F269:F272" si="30">+D269*E269</f>
        <v>0</v>
      </c>
    </row>
    <row r="270" spans="1:6" ht="15" x14ac:dyDescent="0.2">
      <c r="A270" s="68"/>
      <c r="B270" s="69"/>
      <c r="C270" s="64">
        <v>0</v>
      </c>
      <c r="D270" s="64"/>
      <c r="E270" s="105"/>
      <c r="F270" s="67">
        <f t="shared" si="30"/>
        <v>0</v>
      </c>
    </row>
    <row r="271" spans="1:6" ht="30" x14ac:dyDescent="0.2">
      <c r="A271" s="68"/>
      <c r="B271" s="69" t="s">
        <v>69</v>
      </c>
      <c r="C271" s="64" t="s">
        <v>1</v>
      </c>
      <c r="D271" s="64"/>
      <c r="E271" s="105"/>
      <c r="F271" s="67">
        <f t="shared" si="30"/>
        <v>0</v>
      </c>
    </row>
    <row r="272" spans="1:6" ht="15" x14ac:dyDescent="0.2">
      <c r="A272" s="68"/>
      <c r="B272" s="69"/>
      <c r="C272" s="64"/>
      <c r="D272" s="64"/>
      <c r="E272" s="105"/>
      <c r="F272" s="67">
        <f t="shared" si="30"/>
        <v>0</v>
      </c>
    </row>
    <row r="273" spans="1:6" ht="30" x14ac:dyDescent="0.2">
      <c r="A273" s="68"/>
      <c r="B273" s="69" t="s">
        <v>70</v>
      </c>
      <c r="C273" s="64" t="s">
        <v>1</v>
      </c>
      <c r="D273" s="64"/>
      <c r="E273" s="105"/>
      <c r="F273" s="67">
        <f>+D273*E273</f>
        <v>0</v>
      </c>
    </row>
    <row r="274" spans="1:6" ht="15.75" thickBot="1" x14ac:dyDescent="0.25">
      <c r="A274" s="68"/>
      <c r="B274" s="69"/>
      <c r="C274" s="64">
        <v>0</v>
      </c>
      <c r="D274" s="64">
        <v>0</v>
      </c>
      <c r="E274" s="105"/>
      <c r="F274" s="67"/>
    </row>
    <row r="275" spans="1:6" ht="15" x14ac:dyDescent="0.2">
      <c r="A275" s="68"/>
      <c r="B275" s="69"/>
      <c r="C275" s="101">
        <v>0</v>
      </c>
      <c r="D275" s="102">
        <v>0</v>
      </c>
      <c r="E275" s="103"/>
      <c r="F275" s="104"/>
    </row>
    <row r="276" spans="1:6" ht="15.75" x14ac:dyDescent="0.2">
      <c r="A276" s="130"/>
      <c r="B276" s="133" t="str">
        <f>CONCATENATE("Ensemble §"," ",A269)</f>
        <v>Ensemble § 08.03.04</v>
      </c>
      <c r="C276" s="71">
        <v>0</v>
      </c>
      <c r="D276" s="71">
        <v>0</v>
      </c>
      <c r="E276" s="131"/>
      <c r="F276" s="134">
        <f>SUM(F269:F275)</f>
        <v>0</v>
      </c>
    </row>
    <row r="277" spans="1:6" ht="15.75" x14ac:dyDescent="0.2">
      <c r="A277" s="130"/>
      <c r="B277" s="133"/>
      <c r="C277" s="71"/>
      <c r="D277" s="71"/>
      <c r="E277" s="131"/>
      <c r="F277" s="134"/>
    </row>
    <row r="278" spans="1:6" ht="15.75" x14ac:dyDescent="0.2">
      <c r="A278" s="130"/>
      <c r="B278" s="133"/>
      <c r="C278" s="71"/>
      <c r="D278" s="71"/>
      <c r="E278" s="131"/>
      <c r="F278" s="134"/>
    </row>
    <row r="279" spans="1:6" ht="15.75" x14ac:dyDescent="0.2">
      <c r="A279" s="130"/>
      <c r="B279" s="133"/>
      <c r="C279" s="71"/>
      <c r="D279" s="71"/>
      <c r="E279" s="131"/>
      <c r="F279" s="134"/>
    </row>
    <row r="280" spans="1:6" ht="15.75" x14ac:dyDescent="0.2">
      <c r="A280" s="130"/>
      <c r="B280" s="133"/>
      <c r="C280" s="71"/>
      <c r="D280" s="71"/>
      <c r="E280" s="131"/>
      <c r="F280" s="134"/>
    </row>
    <row r="281" spans="1:6" ht="16.5" thickBot="1" x14ac:dyDescent="0.25">
      <c r="A281" s="165"/>
      <c r="B281" s="166"/>
      <c r="C281" s="167"/>
      <c r="D281" s="167"/>
      <c r="E281" s="168"/>
      <c r="F281" s="169"/>
    </row>
    <row r="282" spans="1:6" s="86" customFormat="1" ht="15.75" x14ac:dyDescent="0.25">
      <c r="A282" s="130"/>
      <c r="B282" s="133"/>
      <c r="C282" s="71"/>
      <c r="D282" s="71"/>
      <c r="E282" s="131"/>
      <c r="F282" s="134"/>
    </row>
    <row r="283" spans="1:6" ht="15.75" x14ac:dyDescent="0.2">
      <c r="A283" s="34" t="str">
        <f>CONCATENATE($A$246,".05")</f>
        <v>08.03.05</v>
      </c>
      <c r="B283" s="132" t="s">
        <v>7</v>
      </c>
      <c r="C283" s="71">
        <v>0</v>
      </c>
      <c r="D283" s="71">
        <v>0</v>
      </c>
      <c r="E283" s="131"/>
      <c r="F283" s="67">
        <f t="shared" ref="F283:F292" si="31">+D283*E283</f>
        <v>0</v>
      </c>
    </row>
    <row r="284" spans="1:6" ht="15" x14ac:dyDescent="0.2">
      <c r="A284" s="68"/>
      <c r="B284" s="69"/>
      <c r="C284" s="64">
        <v>0</v>
      </c>
      <c r="D284" s="64"/>
      <c r="E284" s="105"/>
      <c r="F284" s="67">
        <f t="shared" ref="F284:F285" si="32">+D284*E284</f>
        <v>0</v>
      </c>
    </row>
    <row r="285" spans="1:6" ht="15" x14ac:dyDescent="0.2">
      <c r="A285" s="68"/>
      <c r="B285" s="113" t="s">
        <v>53</v>
      </c>
      <c r="C285" s="64" t="s">
        <v>1</v>
      </c>
      <c r="D285" s="64"/>
      <c r="E285" s="105"/>
      <c r="F285" s="67">
        <f t="shared" si="32"/>
        <v>0</v>
      </c>
    </row>
    <row r="286" spans="1:6" ht="15" x14ac:dyDescent="0.2">
      <c r="A286" s="68"/>
      <c r="B286" s="69"/>
      <c r="C286" s="64">
        <v>0</v>
      </c>
      <c r="D286" s="64"/>
      <c r="E286" s="105"/>
      <c r="F286" s="67">
        <f t="shared" si="31"/>
        <v>0</v>
      </c>
    </row>
    <row r="287" spans="1:6" ht="15" x14ac:dyDescent="0.2">
      <c r="A287" s="68"/>
      <c r="B287" s="113" t="s">
        <v>153</v>
      </c>
      <c r="C287" s="64" t="s">
        <v>1</v>
      </c>
      <c r="D287" s="64"/>
      <c r="E287" s="105"/>
      <c r="F287" s="67">
        <f t="shared" si="31"/>
        <v>0</v>
      </c>
    </row>
    <row r="288" spans="1:6" ht="15" x14ac:dyDescent="0.2">
      <c r="A288" s="68"/>
      <c r="B288" s="69"/>
      <c r="C288" s="64"/>
      <c r="D288" s="64"/>
      <c r="E288" s="105"/>
      <c r="F288" s="67">
        <f t="shared" si="31"/>
        <v>0</v>
      </c>
    </row>
    <row r="289" spans="1:6" ht="30" x14ac:dyDescent="0.2">
      <c r="A289" s="68"/>
      <c r="B289" s="113" t="s">
        <v>104</v>
      </c>
      <c r="C289" s="64" t="s">
        <v>1</v>
      </c>
      <c r="D289" s="64"/>
      <c r="E289" s="105"/>
      <c r="F289" s="67">
        <f t="shared" si="31"/>
        <v>0</v>
      </c>
    </row>
    <row r="290" spans="1:6" ht="15" x14ac:dyDescent="0.2">
      <c r="A290" s="68"/>
      <c r="B290" s="69"/>
      <c r="C290" s="64"/>
      <c r="D290" s="64"/>
      <c r="E290" s="105"/>
      <c r="F290" s="67">
        <f t="shared" si="31"/>
        <v>0</v>
      </c>
    </row>
    <row r="291" spans="1:6" ht="30" x14ac:dyDescent="0.2">
      <c r="A291" s="68"/>
      <c r="B291" s="69" t="s">
        <v>71</v>
      </c>
      <c r="C291" s="64" t="s">
        <v>1</v>
      </c>
      <c r="D291" s="64"/>
      <c r="E291" s="105"/>
      <c r="F291" s="67">
        <f t="shared" si="31"/>
        <v>0</v>
      </c>
    </row>
    <row r="292" spans="1:6" ht="15.75" thickBot="1" x14ac:dyDescent="0.25">
      <c r="A292" s="68"/>
      <c r="B292" s="69"/>
      <c r="C292" s="64"/>
      <c r="D292" s="64"/>
      <c r="E292" s="105"/>
      <c r="F292" s="67">
        <f t="shared" si="31"/>
        <v>0</v>
      </c>
    </row>
    <row r="293" spans="1:6" ht="15" x14ac:dyDescent="0.2">
      <c r="A293" s="68"/>
      <c r="B293" s="69"/>
      <c r="C293" s="101">
        <v>0</v>
      </c>
      <c r="D293" s="102">
        <v>0</v>
      </c>
      <c r="E293" s="103"/>
      <c r="F293" s="104"/>
    </row>
    <row r="294" spans="1:6" ht="15.75" x14ac:dyDescent="0.2">
      <c r="A294" s="130"/>
      <c r="B294" s="133" t="str">
        <f>CONCATENATE("Ensemble §"," ",A283)</f>
        <v>Ensemble § 08.03.05</v>
      </c>
      <c r="C294" s="71">
        <v>0</v>
      </c>
      <c r="D294" s="71">
        <v>0</v>
      </c>
      <c r="E294" s="131"/>
      <c r="F294" s="134">
        <f>SUM(F283:F293)</f>
        <v>0</v>
      </c>
    </row>
    <row r="295" spans="1:6" ht="15" x14ac:dyDescent="0.2">
      <c r="A295" s="68"/>
      <c r="B295" s="95"/>
      <c r="C295" s="64"/>
      <c r="D295" s="64"/>
      <c r="E295" s="105"/>
      <c r="F295" s="96"/>
    </row>
    <row r="296" spans="1:6" ht="15" x14ac:dyDescent="0.2">
      <c r="A296" s="68"/>
      <c r="B296" s="95"/>
      <c r="C296" s="64"/>
      <c r="D296" s="64"/>
      <c r="E296" s="105"/>
      <c r="F296" s="96"/>
    </row>
    <row r="297" spans="1:6" ht="15" x14ac:dyDescent="0.2">
      <c r="A297" s="68"/>
      <c r="B297" s="95"/>
      <c r="C297" s="64"/>
      <c r="D297" s="64"/>
      <c r="E297" s="105"/>
      <c r="F297" s="96"/>
    </row>
    <row r="298" spans="1:6" ht="15" x14ac:dyDescent="0.2">
      <c r="A298" s="68"/>
      <c r="B298" s="95"/>
      <c r="C298" s="64"/>
      <c r="D298" s="64"/>
      <c r="E298" s="105"/>
      <c r="F298" s="96"/>
    </row>
    <row r="299" spans="1:6" ht="15" x14ac:dyDescent="0.2">
      <c r="A299" s="68"/>
      <c r="B299" s="95"/>
      <c r="C299" s="64"/>
      <c r="D299" s="64"/>
      <c r="E299" s="105"/>
      <c r="F299" s="96"/>
    </row>
    <row r="300" spans="1:6" ht="15" x14ac:dyDescent="0.2">
      <c r="A300" s="68"/>
      <c r="B300" s="95"/>
      <c r="C300" s="64"/>
      <c r="D300" s="64"/>
      <c r="E300" s="105"/>
      <c r="F300" s="96"/>
    </row>
    <row r="301" spans="1:6" ht="15" x14ac:dyDescent="0.2">
      <c r="A301" s="68"/>
      <c r="B301" s="95"/>
      <c r="C301" s="64"/>
      <c r="D301" s="64"/>
      <c r="E301" s="105"/>
      <c r="F301" s="96"/>
    </row>
    <row r="302" spans="1:6" ht="15" x14ac:dyDescent="0.2">
      <c r="A302" s="68"/>
      <c r="B302" s="95"/>
      <c r="C302" s="64"/>
      <c r="D302" s="64"/>
      <c r="E302" s="105"/>
      <c r="F302" s="96"/>
    </row>
    <row r="303" spans="1:6" ht="15" x14ac:dyDescent="0.2">
      <c r="A303" s="68"/>
      <c r="B303" s="95"/>
      <c r="C303" s="64"/>
      <c r="D303" s="64"/>
      <c r="E303" s="105"/>
      <c r="F303" s="96"/>
    </row>
    <row r="304" spans="1:6" ht="15" x14ac:dyDescent="0.2">
      <c r="A304" s="68"/>
      <c r="B304" s="95"/>
      <c r="C304" s="64"/>
      <c r="D304" s="64"/>
      <c r="E304" s="105"/>
      <c r="F304" s="96"/>
    </row>
    <row r="305" spans="1:6" ht="15" x14ac:dyDescent="0.2">
      <c r="A305" s="68"/>
      <c r="B305" s="95"/>
      <c r="C305" s="64"/>
      <c r="D305" s="64"/>
      <c r="E305" s="105"/>
      <c r="F305" s="96"/>
    </row>
    <row r="306" spans="1:6" ht="15" x14ac:dyDescent="0.2">
      <c r="A306" s="68"/>
      <c r="B306" s="95"/>
      <c r="C306" s="64"/>
      <c r="D306" s="64"/>
      <c r="E306" s="105"/>
      <c r="F306" s="96"/>
    </row>
    <row r="307" spans="1:6" ht="15" x14ac:dyDescent="0.2">
      <c r="A307" s="68"/>
      <c r="B307" s="95"/>
      <c r="C307" s="64"/>
      <c r="D307" s="64"/>
      <c r="E307" s="105"/>
      <c r="F307" s="96"/>
    </row>
    <row r="308" spans="1:6" ht="15" x14ac:dyDescent="0.2">
      <c r="A308" s="68"/>
      <c r="B308" s="95"/>
      <c r="C308" s="64"/>
      <c r="D308" s="64"/>
      <c r="E308" s="105"/>
      <c r="F308" s="96"/>
    </row>
    <row r="309" spans="1:6" ht="15" x14ac:dyDescent="0.2">
      <c r="A309" s="68"/>
      <c r="B309" s="95"/>
      <c r="C309" s="64"/>
      <c r="D309" s="64"/>
      <c r="E309" s="105"/>
      <c r="F309" s="96"/>
    </row>
    <row r="310" spans="1:6" ht="15" x14ac:dyDescent="0.2">
      <c r="A310" s="68"/>
      <c r="B310" s="95"/>
      <c r="C310" s="64"/>
      <c r="D310" s="64"/>
      <c r="E310" s="105"/>
      <c r="F310" s="96"/>
    </row>
    <row r="311" spans="1:6" ht="15" x14ac:dyDescent="0.2">
      <c r="A311" s="68"/>
      <c r="B311" s="95"/>
      <c r="C311" s="64"/>
      <c r="D311" s="64"/>
      <c r="E311" s="105"/>
      <c r="F311" s="96"/>
    </row>
    <row r="312" spans="1:6" ht="15" x14ac:dyDescent="0.2">
      <c r="A312" s="68"/>
      <c r="B312" s="95"/>
      <c r="C312" s="64"/>
      <c r="D312" s="64"/>
      <c r="E312" s="105"/>
      <c r="F312" s="96"/>
    </row>
    <row r="313" spans="1:6" ht="15" x14ac:dyDescent="0.2">
      <c r="A313" s="68"/>
      <c r="B313" s="95"/>
      <c r="C313" s="64"/>
      <c r="D313" s="64"/>
      <c r="E313" s="105"/>
      <c r="F313" s="96"/>
    </row>
    <row r="314" spans="1:6" ht="15" x14ac:dyDescent="0.2">
      <c r="A314" s="68"/>
      <c r="B314" s="95"/>
      <c r="C314" s="64"/>
      <c r="D314" s="64"/>
      <c r="E314" s="105"/>
      <c r="F314" s="96"/>
    </row>
    <row r="315" spans="1:6" ht="15" x14ac:dyDescent="0.2">
      <c r="A315" s="68"/>
      <c r="B315" s="95"/>
      <c r="C315" s="64"/>
      <c r="D315" s="64"/>
      <c r="E315" s="105"/>
      <c r="F315" s="96"/>
    </row>
    <row r="316" spans="1:6" ht="15" x14ac:dyDescent="0.2">
      <c r="A316" s="68"/>
      <c r="B316" s="95"/>
      <c r="C316" s="64"/>
      <c r="D316" s="64"/>
      <c r="E316" s="105"/>
      <c r="F316" s="96"/>
    </row>
    <row r="317" spans="1:6" ht="15" x14ac:dyDescent="0.2">
      <c r="A317" s="68"/>
      <c r="B317" s="95"/>
      <c r="C317" s="64"/>
      <c r="D317" s="64"/>
      <c r="E317" s="105"/>
      <c r="F317" s="96"/>
    </row>
    <row r="318" spans="1:6" ht="15" x14ac:dyDescent="0.2">
      <c r="A318" s="68"/>
      <c r="B318" s="95"/>
      <c r="C318" s="64"/>
      <c r="D318" s="64"/>
      <c r="E318" s="105"/>
      <c r="F318" s="96"/>
    </row>
    <row r="319" spans="1:6" ht="15" x14ac:dyDescent="0.2">
      <c r="A319" s="68"/>
      <c r="B319" s="95"/>
      <c r="C319" s="64"/>
      <c r="D319" s="64"/>
      <c r="E319" s="105"/>
      <c r="F319" s="96"/>
    </row>
    <row r="320" spans="1:6" ht="15" x14ac:dyDescent="0.2">
      <c r="A320" s="68"/>
      <c r="B320" s="95"/>
      <c r="C320" s="64"/>
      <c r="D320" s="64"/>
      <c r="E320" s="105"/>
      <c r="F320" s="96"/>
    </row>
    <row r="321" spans="1:6" ht="15.75" thickBot="1" x14ac:dyDescent="0.25">
      <c r="A321" s="68"/>
      <c r="B321" s="95"/>
      <c r="C321" s="64"/>
      <c r="D321" s="64"/>
      <c r="E321" s="105"/>
      <c r="F321" s="96"/>
    </row>
    <row r="322" spans="1:6" x14ac:dyDescent="0.2">
      <c r="A322" s="48"/>
      <c r="B322" s="49"/>
      <c r="C322" s="44">
        <v>0</v>
      </c>
      <c r="D322" s="50">
        <v>0</v>
      </c>
      <c r="E322" s="51"/>
      <c r="F322" s="51"/>
    </row>
    <row r="323" spans="1:6" ht="18.75" x14ac:dyDescent="0.2">
      <c r="A323" s="81"/>
      <c r="B323" s="107" t="str">
        <f>CONCATENATE("TOTAL CHAP. ",A246)</f>
        <v>TOTAL CHAP. 08.03</v>
      </c>
      <c r="C323" s="108">
        <v>0</v>
      </c>
      <c r="D323" s="109">
        <v>0</v>
      </c>
      <c r="E323" s="110"/>
      <c r="F323" s="111">
        <f>+F260+F253+F267+F276+F294</f>
        <v>0</v>
      </c>
    </row>
    <row r="324" spans="1:6" ht="13.5" thickBot="1" x14ac:dyDescent="0.25">
      <c r="A324" s="52"/>
      <c r="B324" s="53"/>
      <c r="C324" s="52"/>
      <c r="D324" s="53"/>
      <c r="E324" s="54"/>
      <c r="F324" s="55"/>
    </row>
  </sheetData>
  <phoneticPr fontId="0" type="noConversion"/>
  <pageMargins left="0.59055118110236227" right="0.35433070866141736" top="0.74803149606299213" bottom="0.74803149606299213" header="0.51181102362204722" footer="0.31496062992125984"/>
  <pageSetup paperSize="9" fitToHeight="20" orientation="portrait" r:id="rId1"/>
  <headerFooter>
    <oddFooter xml:space="preserve">&amp;L&amp;"-,Normal"&amp;11&amp;G&amp;C&amp;"Calibri,Normal"&amp;11DITEP L'alouette - Réaffectation Bat H – &amp;"-,Gras"&amp;12LA ROCHE SUR YON (85)&amp;"Calibri,Gras"&amp;11
DPGF Phase DCE &amp;K000000- Lot N°08 : ELECTRICITE COURANTS FORT ET FAIBLE&amp;R&amp;"-,Gras"&amp;11
&amp;"Calibri,Normal"Page -&amp;P-- 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Zeros="0" view="pageLayout" zoomScale="85" zoomScaleNormal="100" zoomScaleSheetLayoutView="85" zoomScalePageLayoutView="85" workbookViewId="0">
      <selection activeCell="C39" sqref="C39"/>
    </sheetView>
  </sheetViews>
  <sheetFormatPr baseColWidth="10" defaultColWidth="11.28515625" defaultRowHeight="12.75" x14ac:dyDescent="0.2"/>
  <cols>
    <col min="1" max="1" width="46.140625" style="117" customWidth="1"/>
    <col min="2" max="2" width="15.85546875" style="117" customWidth="1"/>
    <col min="3" max="3" width="14.7109375" style="117" customWidth="1"/>
    <col min="4" max="4" width="18.5703125" style="117" customWidth="1"/>
    <col min="5" max="5" width="11.28515625" style="117"/>
    <col min="6" max="6" width="18.42578125" style="117" customWidth="1"/>
    <col min="7" max="16384" width="11.28515625" style="117"/>
  </cols>
  <sheetData>
    <row r="1" spans="1:6" ht="31.5" x14ac:dyDescent="0.5">
      <c r="A1" s="206" t="s">
        <v>8</v>
      </c>
      <c r="B1" s="206"/>
      <c r="C1" s="206"/>
      <c r="D1" s="206"/>
      <c r="E1" s="118"/>
      <c r="F1" s="118"/>
    </row>
    <row r="2" spans="1:6" ht="13.5" thickBot="1" x14ac:dyDescent="0.25"/>
    <row r="3" spans="1:6" ht="21" x14ac:dyDescent="0.2">
      <c r="A3" s="207" t="s">
        <v>9</v>
      </c>
      <c r="B3" s="119" t="s">
        <v>10</v>
      </c>
      <c r="C3" s="119" t="s">
        <v>12</v>
      </c>
      <c r="D3" s="119" t="s">
        <v>10</v>
      </c>
    </row>
    <row r="4" spans="1:6" ht="21.75" thickBot="1" x14ac:dyDescent="0.25">
      <c r="A4" s="208"/>
      <c r="B4" s="120" t="s">
        <v>11</v>
      </c>
      <c r="C4" s="121">
        <v>0.2</v>
      </c>
      <c r="D4" s="120" t="s">
        <v>13</v>
      </c>
    </row>
    <row r="5" spans="1:6" s="116" customFormat="1" ht="15.75" customHeight="1" x14ac:dyDescent="0.25">
      <c r="A5" s="139"/>
      <c r="B5" s="209" t="s">
        <v>0</v>
      </c>
      <c r="C5" s="199"/>
      <c r="D5" s="199"/>
    </row>
    <row r="6" spans="1:6" s="116" customFormat="1" ht="31.5" customHeight="1" x14ac:dyDescent="0.25">
      <c r="A6" s="140" t="str">
        <f>CONCATENATE(DPGF!A5," - ",DPGF!B5)</f>
        <v>08.01 - GENERALITES</v>
      </c>
      <c r="B6" s="210"/>
      <c r="C6" s="200"/>
      <c r="D6" s="200"/>
    </row>
    <row r="7" spans="1:6" s="116" customFormat="1" ht="15.75" customHeight="1" thickBot="1" x14ac:dyDescent="0.3">
      <c r="A7" s="141"/>
      <c r="B7" s="211"/>
      <c r="C7" s="201"/>
      <c r="D7" s="201"/>
    </row>
    <row r="8" spans="1:6" s="116" customFormat="1" ht="15.75" customHeight="1" x14ac:dyDescent="0.25">
      <c r="A8" s="139"/>
      <c r="B8" s="199">
        <f>DPGF!F243</f>
        <v>0</v>
      </c>
      <c r="C8" s="199">
        <f>B8*0.2</f>
        <v>0</v>
      </c>
      <c r="D8" s="199">
        <f>B8+C8</f>
        <v>0</v>
      </c>
    </row>
    <row r="9" spans="1:6" s="116" customFormat="1" ht="31.5" x14ac:dyDescent="0.25">
      <c r="A9" s="140" t="str">
        <f>CONCATENATE(DPGF!A7," - ",DPGF!B7)</f>
        <v>08.02 - PRESCRIPTIONS TECHNIQUES ELECTRIQUES</v>
      </c>
      <c r="B9" s="200"/>
      <c r="C9" s="200"/>
      <c r="D9" s="200"/>
    </row>
    <row r="10" spans="1:6" s="116" customFormat="1" ht="15.75" customHeight="1" thickBot="1" x14ac:dyDescent="0.3">
      <c r="A10" s="141"/>
      <c r="B10" s="201"/>
      <c r="C10" s="201"/>
      <c r="D10" s="201"/>
    </row>
    <row r="11" spans="1:6" s="116" customFormat="1" ht="15.75" customHeight="1" x14ac:dyDescent="0.25">
      <c r="A11" s="139"/>
      <c r="B11" s="199">
        <f>DPGF!F323</f>
        <v>0</v>
      </c>
      <c r="C11" s="199">
        <f>B11*0.2</f>
        <v>0</v>
      </c>
      <c r="D11" s="199">
        <f>B11+C11</f>
        <v>0</v>
      </c>
    </row>
    <row r="12" spans="1:6" s="116" customFormat="1" ht="31.5" customHeight="1" x14ac:dyDescent="0.25">
      <c r="A12" s="140" t="str">
        <f>CONCATENATE(DPGF!A246," - ",DPGF!B246)</f>
        <v xml:space="preserve">08.03 - PRESCRIPTIONS TECHNIQUES DIVERSES </v>
      </c>
      <c r="B12" s="200"/>
      <c r="C12" s="200"/>
      <c r="D12" s="200"/>
    </row>
    <row r="13" spans="1:6" s="116" customFormat="1" ht="15.75" customHeight="1" thickBot="1" x14ac:dyDescent="0.3">
      <c r="A13" s="141"/>
      <c r="B13" s="201"/>
      <c r="C13" s="201"/>
      <c r="D13" s="201"/>
    </row>
    <row r="14" spans="1:6" ht="15.75" customHeight="1" x14ac:dyDescent="0.2">
      <c r="A14" s="142"/>
      <c r="B14" s="202">
        <f>SUM(B8:B13)</f>
        <v>0</v>
      </c>
      <c r="C14" s="202">
        <f>SUM(C8:C13)</f>
        <v>0</v>
      </c>
      <c r="D14" s="202">
        <f>SUM(B14:C18)</f>
        <v>0</v>
      </c>
    </row>
    <row r="15" spans="1:6" ht="15.75" customHeight="1" x14ac:dyDescent="0.2">
      <c r="A15" s="140"/>
      <c r="B15" s="203"/>
      <c r="C15" s="203"/>
      <c r="D15" s="203"/>
    </row>
    <row r="16" spans="1:6" s="122" customFormat="1" ht="18.75" customHeight="1" x14ac:dyDescent="0.3">
      <c r="A16" s="143" t="s">
        <v>14</v>
      </c>
      <c r="B16" s="204"/>
      <c r="C16" s="204"/>
      <c r="D16" s="204"/>
    </row>
    <row r="17" spans="1:4" s="122" customFormat="1" ht="15.75" customHeight="1" x14ac:dyDescent="0.3">
      <c r="A17" s="143"/>
      <c r="B17" s="204"/>
      <c r="C17" s="204"/>
      <c r="D17" s="204"/>
    </row>
    <row r="18" spans="1:4" ht="15.75" customHeight="1" thickBot="1" x14ac:dyDescent="0.25">
      <c r="A18" s="144"/>
      <c r="B18" s="205"/>
      <c r="C18" s="205"/>
      <c r="D18" s="205"/>
    </row>
    <row r="22" spans="1:4" ht="15" x14ac:dyDescent="0.25">
      <c r="A22" s="124" t="s">
        <v>20</v>
      </c>
    </row>
    <row r="23" spans="1:4" ht="15" x14ac:dyDescent="0.25">
      <c r="A23" s="124" t="s">
        <v>15</v>
      </c>
    </row>
    <row r="24" spans="1:4" ht="14.45" customHeight="1" x14ac:dyDescent="0.25">
      <c r="A24" s="123"/>
    </row>
    <row r="25" spans="1:4" ht="15" x14ac:dyDescent="0.25">
      <c r="A25" s="123" t="s">
        <v>26</v>
      </c>
    </row>
    <row r="26" spans="1:4" ht="15" x14ac:dyDescent="0.25">
      <c r="A26" s="123"/>
    </row>
    <row r="27" spans="1:4" ht="15" x14ac:dyDescent="0.25">
      <c r="A27" s="123"/>
    </row>
    <row r="28" spans="1:4" ht="15" x14ac:dyDescent="0.25">
      <c r="A28" s="123"/>
    </row>
    <row r="29" spans="1:4" ht="15" x14ac:dyDescent="0.25">
      <c r="A29" s="123"/>
    </row>
    <row r="30" spans="1:4" ht="15" x14ac:dyDescent="0.25">
      <c r="A30" s="123"/>
    </row>
  </sheetData>
  <mergeCells count="14">
    <mergeCell ref="A1:D1"/>
    <mergeCell ref="A3:A4"/>
    <mergeCell ref="B5:B7"/>
    <mergeCell ref="C5:C7"/>
    <mergeCell ref="D5:D7"/>
    <mergeCell ref="B8:B10"/>
    <mergeCell ref="C8:C10"/>
    <mergeCell ref="D8:D10"/>
    <mergeCell ref="B14:B18"/>
    <mergeCell ref="C14:C18"/>
    <mergeCell ref="D14:D18"/>
    <mergeCell ref="B11:B13"/>
    <mergeCell ref="C11:C13"/>
    <mergeCell ref="D11:D13"/>
  </mergeCells>
  <pageMargins left="0.59055118110236227" right="0.35433070866141736" top="0.74803149606299213" bottom="0.74803149606299213" header="0.51181102362204722" footer="0.31496062992125984"/>
  <pageSetup paperSize="9" firstPageNumber="9" orientation="portrait" r:id="rId1"/>
  <headerFooter>
    <oddFooter xml:space="preserve">&amp;L&amp;G&amp;C&amp;"-,Normal"&amp;11DITEP L'alouette - Réaffectation Bat H – &amp;"-,Gras"LA ROCHE SUR YON (85)
DPGF Phase DCE - Lot N°08 : ELECTRICITE COURANTS FORT ET FAIBLE&amp;R&amp;"-,Gras"&amp;11
&amp;"-,Normal"Page -&amp;P--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PDG</vt:lpstr>
      <vt:lpstr>DPGF</vt:lpstr>
      <vt:lpstr>RECAPITULATIF</vt:lpstr>
      <vt:lpstr>DPGF!Impression_des_titres</vt:lpstr>
      <vt:lpstr>PDG!Zone_d_impression</vt:lpstr>
      <vt:lpstr>RECAPITULATIF!Zone_d_impression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FLEURANCE</dc:creator>
  <cp:lastModifiedBy>Stéphane LALY</cp:lastModifiedBy>
  <cp:lastPrinted>2023-05-11T07:55:12Z</cp:lastPrinted>
  <dcterms:created xsi:type="dcterms:W3CDTF">2001-06-18T08:44:11Z</dcterms:created>
  <dcterms:modified xsi:type="dcterms:W3CDTF">2025-06-05T07:16:36Z</dcterms:modified>
</cp:coreProperties>
</file>