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ellMarches_pael\achats_generaux\marches_procedures\1_fournitures\2025\2025E109_location fontaine a eau\2_dce\2025E109-DCE\"/>
    </mc:Choice>
  </mc:AlternateContent>
  <xr:revisionPtr revIDLastSave="0" documentId="13_ncr:1_{A6A17217-8263-4BEE-BB9A-0AD599726384}" xr6:coauthVersionLast="36" xr6:coauthVersionMax="36" xr10:uidLastSave="{00000000-0000-0000-0000-000000000000}"/>
  <bookViews>
    <workbookView xWindow="0" yWindow="0" windowWidth="23040" windowHeight="8940" activeTab="1" xr2:uid="{ACD1EED8-6479-4126-8BD6-C03F326B54C1}"/>
  </bookViews>
  <sheets>
    <sheet name="BPU Offre de base 4 ans " sheetId="2" r:id="rId1"/>
    <sheet name="Variante exigée 7 ans" sheetId="3" r:id="rId2"/>
  </sheets>
  <externalReferences>
    <externalReference r:id="rId3"/>
  </externalReferences>
  <definedNames>
    <definedName name="Format" localSheetId="1">#REF!</definedName>
    <definedName name="Format">#REF!</definedName>
    <definedName name="Header" localSheetId="1">#REF!</definedName>
    <definedName name="Header">#REF!</definedName>
    <definedName name="RawData" localSheetId="1">#REF!</definedName>
    <definedName name="RawData">#REF!</definedName>
    <definedName name="TVA">[1]Réactifs!$B$3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I34" i="3"/>
  <c r="H34" i="3"/>
  <c r="I33" i="3"/>
  <c r="H33" i="3"/>
  <c r="H32" i="3"/>
  <c r="H35" i="3" s="1"/>
  <c r="H31" i="3"/>
  <c r="I31" i="3" s="1"/>
  <c r="C26" i="3"/>
  <c r="H25" i="3"/>
  <c r="H26" i="3" s="1"/>
  <c r="C20" i="3"/>
  <c r="I19" i="3"/>
  <c r="H19" i="3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I12" i="3"/>
  <c r="H12" i="3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4" i="3"/>
  <c r="H4" i="3"/>
  <c r="H20" i="3" l="1"/>
  <c r="I25" i="3"/>
  <c r="I26" i="3" s="1"/>
  <c r="I5" i="3"/>
  <c r="I20" i="3" s="1"/>
  <c r="I32" i="3"/>
  <c r="I35" i="3" s="1"/>
  <c r="C26" i="2"/>
  <c r="C20" i="2"/>
  <c r="H31" i="2"/>
  <c r="I31" i="2" s="1"/>
  <c r="H32" i="2"/>
  <c r="I32" i="2" s="1"/>
  <c r="H33" i="2"/>
  <c r="I33" i="2" s="1"/>
  <c r="H34" i="2"/>
  <c r="I34" i="2"/>
  <c r="C35" i="2"/>
  <c r="H25" i="2"/>
  <c r="I25" i="2" s="1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4" i="2"/>
  <c r="I26" i="2" l="1"/>
  <c r="H35" i="2"/>
  <c r="H20" i="2"/>
  <c r="I35" i="2"/>
  <c r="H26" i="2"/>
  <c r="I4" i="2"/>
  <c r="I20" i="2" s="1"/>
</calcChain>
</file>

<file path=xl/sharedStrings.xml><?xml version="1.0" encoding="utf-8"?>
<sst xmlns="http://schemas.openxmlformats.org/spreadsheetml/2006/main" count="249" uniqueCount="57">
  <si>
    <t>Batiment</t>
  </si>
  <si>
    <t>Service</t>
  </si>
  <si>
    <t>Qté</t>
  </si>
  <si>
    <t>Débit en L / heure</t>
  </si>
  <si>
    <t>Délai d'intervention max (jours ouvrés)</t>
  </si>
  <si>
    <t>PU HT / Mois</t>
  </si>
  <si>
    <t>Total HT / AN</t>
  </si>
  <si>
    <t>Total TTC / AN</t>
  </si>
  <si>
    <t>Hôpital Nord Michallon</t>
  </si>
  <si>
    <t>Self personnel</t>
  </si>
  <si>
    <t>48H</t>
  </si>
  <si>
    <t>Hôpital Sud</t>
  </si>
  <si>
    <t>HDJ Rhumatologie 1er étage</t>
  </si>
  <si>
    <t>24H</t>
  </si>
  <si>
    <t>Médecine du sport 3ème étage</t>
  </si>
  <si>
    <t>Orthopédie - Traumatologie 4ème étage</t>
  </si>
  <si>
    <t>Orthopédie - Traumatologie 5ème étage</t>
  </si>
  <si>
    <t>Rhumatologie 6ème étage</t>
  </si>
  <si>
    <t>Orthopédie - Traumatologie 7ème étage</t>
  </si>
  <si>
    <t>Consultation d'orthopédie 2ème étage</t>
  </si>
  <si>
    <t>Self RDC</t>
  </si>
  <si>
    <t>Urgences niveau 1</t>
  </si>
  <si>
    <t>Pavillon Moidieu</t>
  </si>
  <si>
    <t>Pharmacie</t>
  </si>
  <si>
    <t>Plateforme Domène</t>
  </si>
  <si>
    <t>SAMU</t>
  </si>
  <si>
    <t>Formation SAMU</t>
  </si>
  <si>
    <t>SMUR</t>
  </si>
  <si>
    <t>Etage</t>
  </si>
  <si>
    <t>Extension Radiothérapie Hopital Nord</t>
  </si>
  <si>
    <t>Radiothérapie - RDC</t>
  </si>
  <si>
    <t>MPR</t>
  </si>
  <si>
    <t>CGS 1 et 2</t>
  </si>
  <si>
    <t>Total</t>
  </si>
  <si>
    <t>Hôpital</t>
  </si>
  <si>
    <t>Médecine</t>
  </si>
  <si>
    <t>SSR</t>
  </si>
  <si>
    <t>EHPAD GRAND LEMPS</t>
  </si>
  <si>
    <t>EHPAD du Parc</t>
  </si>
  <si>
    <t>1er et 2ème étage</t>
  </si>
  <si>
    <t>Désignation</t>
  </si>
  <si>
    <t>FONTAINES A EAU PLATE ET GAZEUSE ACTUELLEMENT EN PLACE AU CHU GRENOBLE ALPES</t>
  </si>
  <si>
    <t>Fontaine à eau plate/gazeuse</t>
  </si>
  <si>
    <t>Plate</t>
  </si>
  <si>
    <t>FONTAINES A EAU PLATE ACTUELLEMENT EN PLACE AU CH DE RIVES</t>
  </si>
  <si>
    <t>EHPAD</t>
  </si>
  <si>
    <t>Autres coûts liés aux fontaines à eau plates et gazeuses</t>
  </si>
  <si>
    <t>PU HT</t>
  </si>
  <si>
    <t>Bouteille CO2 de 10KG</t>
  </si>
  <si>
    <t>Plate et Gazeuse</t>
  </si>
  <si>
    <r>
      <t xml:space="preserve">Coût des changements de bouteilles de CO2 </t>
    </r>
    <r>
      <rPr>
        <b/>
        <sz val="11"/>
        <color rgb="FFFF0000"/>
        <rFont val="Calibri"/>
        <family val="2"/>
        <scheme val="minor"/>
      </rPr>
      <t>(optionnel, merci de préciser si la prestation est en supplément ou bien inclus dans le loyer mensuel)</t>
    </r>
  </si>
  <si>
    <t>FONTAINES A EAU GAZEUSE A METTRE EN PLACE AU CHU GRENOBLE ALPES</t>
  </si>
  <si>
    <t>OFFRE DE BASE / DUREE DE LOCATION DE 4  ANS</t>
  </si>
  <si>
    <t>VARIANTE EXIGEE / DUREE DE LOCATION DE 7 ANS</t>
  </si>
  <si>
    <t>Commentaire</t>
  </si>
  <si>
    <t>Autres coûts liés aux fontaines à eau gazeuse (facultative)</t>
  </si>
  <si>
    <t>Le changement des bonbonnes de CO2 est indiqué comme prestation optionnelle dans le BPU. 
Toutefois, dans le cadre de l’analyse des offres, l’analyse se fera en coût complet : il sera intégré dans le prix global le montant du remplacement des bonbonnes de CO2 par un prestataire extérieur si le candidat n’assure pas la prestation.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</si>
</sst>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164" fontId="0" fillId="0" borderId="2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164" fontId="0" fillId="0" borderId="6" xfId="0" applyNumberFormat="1" applyBorder="1"/>
    <xf numFmtId="44" fontId="0" fillId="0" borderId="1" xfId="1" applyFont="1" applyBorder="1"/>
    <xf numFmtId="164" fontId="3" fillId="3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44" fontId="0" fillId="0" borderId="1" xfId="1" applyFont="1" applyBorder="1" applyAlignment="1">
      <alignment wrapText="1"/>
    </xf>
    <xf numFmtId="164" fontId="0" fillId="3" borderId="1" xfId="0" applyNumberFormat="1" applyFont="1" applyFill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64" fontId="4" fillId="0" borderId="1" xfId="0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0" borderId="1" xfId="0" applyFont="1" applyBorder="1"/>
    <xf numFmtId="164" fontId="5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/>
    <xf numFmtId="0" fontId="5" fillId="0" borderId="3" xfId="0" applyFont="1" applyBorder="1"/>
    <xf numFmtId="0" fontId="5" fillId="0" borderId="5" xfId="0" applyFont="1" applyBorder="1" applyAlignment="1">
      <alignment horizontal="left"/>
    </xf>
    <xf numFmtId="164" fontId="5" fillId="0" borderId="5" xfId="0" applyNumberFormat="1" applyFont="1" applyBorder="1" applyAlignment="1">
      <alignment horizontal="left" vertical="center"/>
    </xf>
    <xf numFmtId="164" fontId="5" fillId="0" borderId="5" xfId="0" applyNumberFormat="1" applyFont="1" applyBorder="1" applyAlignment="1">
      <alignment vertical="center"/>
    </xf>
    <xf numFmtId="164" fontId="5" fillId="0" borderId="5" xfId="0" applyNumberFormat="1" applyFont="1" applyBorder="1"/>
    <xf numFmtId="164" fontId="5" fillId="0" borderId="4" xfId="0" applyNumberFormat="1" applyFont="1" applyBorder="1"/>
    <xf numFmtId="0" fontId="4" fillId="0" borderId="0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/>
    <xf numFmtId="0" fontId="0" fillId="0" borderId="4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Monétaire" xfId="1" builtinId="4"/>
    <cellStyle name="Normal" xfId="0" builtinId="0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border outline="0">
        <top style="thin">
          <color rgb="FF000000"/>
        </top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€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numFmt numFmtId="164" formatCode="#,##0.00\ &quot;€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ploitation.chug.alp\FLDRDR$\Documents%20and%20Settings\pawlowm2\My%20Documents\clients\CHU%20grenoble\Labo%20virologie\Etude%20&#233;co%20remise%20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verture"/>
      <sheetName val="Contrat"/>
      <sheetName val="Synthèse"/>
      <sheetName val="Tests"/>
      <sheetName val="Réactifs"/>
      <sheetName val="Autres"/>
      <sheetName val="Options SAV"/>
      <sheetName val="Remises"/>
      <sheetName val="Cession"/>
      <sheetName val="MPL"/>
      <sheetName val="Conditions générales"/>
    </sheetNames>
    <sheetDataSet>
      <sheetData sheetId="0"/>
      <sheetData sheetId="1" refreshError="1"/>
      <sheetData sheetId="2" refreshError="1"/>
      <sheetData sheetId="3" refreshError="1"/>
      <sheetData sheetId="4" refreshError="1">
        <row r="3">
          <cell r="B3">
            <v>0.19600000000000001</v>
          </cell>
        </row>
      </sheetData>
      <sheetData sheetId="5" refreshError="1"/>
      <sheetData sheetId="6"/>
      <sheetData sheetId="7" refreshError="1"/>
      <sheetData sheetId="8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240DF04-A69D-4D98-BEB2-634D4EEDFC50}" name="Tableau4" displayName="Tableau4" ref="A30:I35" totalsRowCount="1" headerRowDxfId="41" totalsRowDxfId="39" tableBorderDxfId="40">
  <tableColumns count="9">
    <tableColumn id="1" xr3:uid="{6A010D6A-486F-4E8C-ABAE-719FAB8F0846}" name="Batiment" totalsRowLabel="Total" dataDxfId="38" totalsRowDxfId="37"/>
    <tableColumn id="2" xr3:uid="{2BC5AD0A-1D3D-4369-BBE8-CDB8AAE3943D}" name="Service" dataDxfId="36" totalsRowDxfId="35"/>
    <tableColumn id="3" xr3:uid="{BE44B7E1-4208-4489-986A-58C7065FF25C}" name="Qté" totalsRowFunction="sum" dataDxfId="34" totalsRowDxfId="33"/>
    <tableColumn id="4" xr3:uid="{ABD91163-20C3-4C5C-9E2B-D7F222435F88}" name="Fontaine à eau plate/gazeuse" dataDxfId="32" totalsRowDxfId="31"/>
    <tableColumn id="5" xr3:uid="{B300AD07-D695-44CD-821F-7202D0D9F1C2}" name="Débit en L / heure" dataDxfId="30" totalsRowDxfId="29"/>
    <tableColumn id="6" xr3:uid="{DF468B5E-27B7-4D6C-BBEB-F8B2EC363470}" name="Délai d'intervention max (jours ouvrés)" dataDxfId="28" totalsRowDxfId="27"/>
    <tableColumn id="7" xr3:uid="{B7EE2541-8C8B-4829-9733-B74D8011B796}" name="PU HT / Mois" dataDxfId="26" totalsRowDxfId="25"/>
    <tableColumn id="8" xr3:uid="{196F81EF-D9DA-419E-9847-F396E8CA6A86}" name="Total HT / AN" totalsRowFunction="sum" dataDxfId="24" totalsRowDxfId="23" totalsRowCellStyle="Monétaire">
      <calculatedColumnFormula>(G31*12)*C31</calculatedColumnFormula>
    </tableColumn>
    <tableColumn id="9" xr3:uid="{E880D4F4-EE2F-40F7-A406-D1852F19137C}" name="Total TTC / AN" totalsRowFunction="sum" dataDxfId="22" totalsRowDxfId="21" totalsRowCellStyle="Monétaire">
      <calculatedColumnFormula>H31*1.2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DC49EC-488D-421C-AFC5-12E95739612F}" name="Tableau42" displayName="Tableau42" ref="A30:I35" totalsRowCount="1" headerRowDxfId="20" totalsRowDxfId="18" tableBorderDxfId="19">
  <tableColumns count="9">
    <tableColumn id="1" xr3:uid="{60DE563E-7AE9-4F21-BCCD-D78F6E204E55}" name="Batiment" totalsRowLabel="Total" dataDxfId="17" totalsRowDxfId="16"/>
    <tableColumn id="2" xr3:uid="{52224AA9-6C8E-413C-984D-86329D511D22}" name="Service" dataDxfId="15" totalsRowDxfId="14"/>
    <tableColumn id="3" xr3:uid="{5FE567E3-CDAE-474E-B77D-6768B899041D}" name="Qté" totalsRowFunction="sum" dataDxfId="13" totalsRowDxfId="12"/>
    <tableColumn id="4" xr3:uid="{3F5A9081-3C5B-40AF-9886-E0D16D1968E3}" name="Fontaine à eau plate/gazeuse" dataDxfId="11" totalsRowDxfId="10"/>
    <tableColumn id="5" xr3:uid="{3A308C08-F0DE-48B8-BF63-B65E796480A9}" name="Débit en L / heure" dataDxfId="9" totalsRowDxfId="8"/>
    <tableColumn id="6" xr3:uid="{1F197C87-96A1-43A6-B36F-AB19B05ADE56}" name="Délai d'intervention max (jours ouvrés)" dataDxfId="7" totalsRowDxfId="6"/>
    <tableColumn id="7" xr3:uid="{A0C82F70-203F-402D-A95D-BA52117FF0F5}" name="PU HT / Mois" dataDxfId="5" totalsRowDxfId="4"/>
    <tableColumn id="8" xr3:uid="{AB19A1EE-EC20-455C-B911-DD6EC9932D8C}" name="Total HT / AN" totalsRowFunction="sum" dataDxfId="3" totalsRowDxfId="2" totalsRowCellStyle="Monétaire">
      <calculatedColumnFormula>(G31*12)*C31</calculatedColumnFormula>
    </tableColumn>
    <tableColumn id="9" xr3:uid="{C20C0A12-5146-45C2-A044-015209518A71}" name="Total TTC / AN" totalsRowFunction="sum" dataDxfId="1" totalsRowDxfId="0" totalsRowCellStyle="Monétaire">
      <calculatedColumnFormula>H31*1.2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725DB-A5AA-4725-9FBD-BEAC6BE6F513}">
  <dimension ref="A1:I42"/>
  <sheetViews>
    <sheetView topLeftCell="A19" workbookViewId="0">
      <selection activeCell="A42" sqref="A42:I42"/>
    </sheetView>
  </sheetViews>
  <sheetFormatPr baseColWidth="10" defaultRowHeight="14.4" x14ac:dyDescent="0.3"/>
  <cols>
    <col min="1" max="1" width="32" customWidth="1"/>
    <col min="2" max="2" width="34.109375" bestFit="1" customWidth="1"/>
    <col min="3" max="3" width="23.109375" bestFit="1" customWidth="1"/>
    <col min="4" max="4" width="25.77734375" bestFit="1" customWidth="1"/>
    <col min="5" max="5" width="16.109375" bestFit="1" customWidth="1"/>
    <col min="6" max="6" width="26.109375" customWidth="1"/>
    <col min="7" max="7" width="12" bestFit="1" customWidth="1"/>
    <col min="8" max="8" width="12.21875" bestFit="1" customWidth="1"/>
    <col min="9" max="9" width="13.109375" bestFit="1" customWidth="1"/>
  </cols>
  <sheetData>
    <row r="1" spans="1:9" ht="28.8" customHeight="1" x14ac:dyDescent="0.3">
      <c r="A1" s="50" t="s">
        <v>52</v>
      </c>
      <c r="B1" s="50"/>
      <c r="C1" s="50"/>
      <c r="D1" s="50"/>
      <c r="E1" s="50"/>
      <c r="F1" s="50"/>
      <c r="G1" s="50"/>
      <c r="H1" s="50"/>
      <c r="I1" s="50"/>
    </row>
    <row r="2" spans="1:9" x14ac:dyDescent="0.3">
      <c r="A2" s="54" t="s">
        <v>41</v>
      </c>
      <c r="B2" s="55"/>
      <c r="C2" s="55"/>
      <c r="D2" s="55"/>
      <c r="E2" s="55"/>
      <c r="F2" s="56"/>
      <c r="G2" s="57"/>
      <c r="H2" s="57"/>
      <c r="I2" s="57"/>
    </row>
    <row r="3" spans="1:9" ht="28.8" x14ac:dyDescent="0.3">
      <c r="A3" s="10" t="s">
        <v>0</v>
      </c>
      <c r="B3" s="10" t="s">
        <v>1</v>
      </c>
      <c r="C3" s="10" t="s">
        <v>2</v>
      </c>
      <c r="D3" s="10" t="s">
        <v>42</v>
      </c>
      <c r="E3" s="10" t="s">
        <v>3</v>
      </c>
      <c r="F3" s="49" t="s">
        <v>4</v>
      </c>
      <c r="G3" s="10" t="s">
        <v>5</v>
      </c>
      <c r="H3" s="10" t="s">
        <v>6</v>
      </c>
      <c r="I3" s="10" t="s">
        <v>7</v>
      </c>
    </row>
    <row r="4" spans="1:9" ht="14.4" customHeight="1" x14ac:dyDescent="0.3">
      <c r="A4" s="20" t="s">
        <v>8</v>
      </c>
      <c r="B4" s="20" t="s">
        <v>9</v>
      </c>
      <c r="C4" s="20">
        <v>3</v>
      </c>
      <c r="D4" s="20" t="s">
        <v>43</v>
      </c>
      <c r="E4" s="20">
        <v>120</v>
      </c>
      <c r="F4" s="20" t="s">
        <v>10</v>
      </c>
      <c r="G4" s="14"/>
      <c r="H4" s="14">
        <f>(G4*12)*C4</f>
        <v>0</v>
      </c>
      <c r="I4" s="14">
        <f>H4*1.2</f>
        <v>0</v>
      </c>
    </row>
    <row r="5" spans="1:9" ht="14.4" customHeight="1" x14ac:dyDescent="0.3">
      <c r="A5" s="21" t="s">
        <v>11</v>
      </c>
      <c r="B5" s="21" t="s">
        <v>12</v>
      </c>
      <c r="C5" s="21">
        <v>1</v>
      </c>
      <c r="D5" s="21" t="s">
        <v>43</v>
      </c>
      <c r="E5" s="21">
        <v>80</v>
      </c>
      <c r="F5" s="22" t="s">
        <v>13</v>
      </c>
      <c r="G5" s="15"/>
      <c r="H5" s="19">
        <f t="shared" ref="H5:H19" si="0">(G5*12)*C5</f>
        <v>0</v>
      </c>
      <c r="I5" s="19">
        <f t="shared" ref="I5:I19" si="1">H5*1.2</f>
        <v>0</v>
      </c>
    </row>
    <row r="6" spans="1:9" ht="14.4" customHeight="1" x14ac:dyDescent="0.3">
      <c r="A6" s="23" t="s">
        <v>11</v>
      </c>
      <c r="B6" s="23" t="s">
        <v>14</v>
      </c>
      <c r="C6" s="23">
        <v>1</v>
      </c>
      <c r="D6" s="23" t="s">
        <v>43</v>
      </c>
      <c r="E6" s="23">
        <v>80</v>
      </c>
      <c r="F6" s="20" t="s">
        <v>13</v>
      </c>
      <c r="G6" s="14"/>
      <c r="H6" s="14">
        <f t="shared" si="0"/>
        <v>0</v>
      </c>
      <c r="I6" s="14">
        <f t="shared" si="1"/>
        <v>0</v>
      </c>
    </row>
    <row r="7" spans="1:9" ht="14.4" customHeight="1" x14ac:dyDescent="0.3">
      <c r="A7" s="21" t="s">
        <v>11</v>
      </c>
      <c r="B7" s="21" t="s">
        <v>15</v>
      </c>
      <c r="C7" s="21">
        <v>1</v>
      </c>
      <c r="D7" s="21" t="s">
        <v>43</v>
      </c>
      <c r="E7" s="21">
        <v>80</v>
      </c>
      <c r="F7" s="22" t="s">
        <v>13</v>
      </c>
      <c r="G7" s="15"/>
      <c r="H7" s="19">
        <f t="shared" si="0"/>
        <v>0</v>
      </c>
      <c r="I7" s="19">
        <f t="shared" si="1"/>
        <v>0</v>
      </c>
    </row>
    <row r="8" spans="1:9" ht="14.4" customHeight="1" x14ac:dyDescent="0.3">
      <c r="A8" s="23" t="s">
        <v>11</v>
      </c>
      <c r="B8" s="23" t="s">
        <v>16</v>
      </c>
      <c r="C8" s="23">
        <v>1</v>
      </c>
      <c r="D8" s="23" t="s">
        <v>43</v>
      </c>
      <c r="E8" s="23">
        <v>80</v>
      </c>
      <c r="F8" s="20" t="s">
        <v>13</v>
      </c>
      <c r="G8" s="14"/>
      <c r="H8" s="14">
        <f t="shared" si="0"/>
        <v>0</v>
      </c>
      <c r="I8" s="14">
        <f t="shared" si="1"/>
        <v>0</v>
      </c>
    </row>
    <row r="9" spans="1:9" ht="14.4" customHeight="1" x14ac:dyDescent="0.3">
      <c r="A9" s="21" t="s">
        <v>11</v>
      </c>
      <c r="B9" s="21" t="s">
        <v>17</v>
      </c>
      <c r="C9" s="21">
        <v>1</v>
      </c>
      <c r="D9" s="21" t="s">
        <v>43</v>
      </c>
      <c r="E9" s="21">
        <v>80</v>
      </c>
      <c r="F9" s="22" t="s">
        <v>13</v>
      </c>
      <c r="G9" s="15"/>
      <c r="H9" s="19">
        <f t="shared" si="0"/>
        <v>0</v>
      </c>
      <c r="I9" s="19">
        <f t="shared" si="1"/>
        <v>0</v>
      </c>
    </row>
    <row r="10" spans="1:9" ht="14.4" customHeight="1" x14ac:dyDescent="0.3">
      <c r="A10" s="23" t="s">
        <v>11</v>
      </c>
      <c r="B10" s="23" t="s">
        <v>18</v>
      </c>
      <c r="C10" s="23">
        <v>1</v>
      </c>
      <c r="D10" s="23" t="s">
        <v>43</v>
      </c>
      <c r="E10" s="23">
        <v>80</v>
      </c>
      <c r="F10" s="20" t="s">
        <v>13</v>
      </c>
      <c r="G10" s="14"/>
      <c r="H10" s="14">
        <f t="shared" si="0"/>
        <v>0</v>
      </c>
      <c r="I10" s="14">
        <f t="shared" si="1"/>
        <v>0</v>
      </c>
    </row>
    <row r="11" spans="1:9" ht="14.4" customHeight="1" x14ac:dyDescent="0.3">
      <c r="A11" s="21" t="s">
        <v>11</v>
      </c>
      <c r="B11" s="21" t="s">
        <v>19</v>
      </c>
      <c r="C11" s="21">
        <v>1</v>
      </c>
      <c r="D11" s="21" t="s">
        <v>43</v>
      </c>
      <c r="E11" s="21">
        <v>80</v>
      </c>
      <c r="F11" s="22" t="s">
        <v>13</v>
      </c>
      <c r="G11" s="15"/>
      <c r="H11" s="19">
        <f t="shared" si="0"/>
        <v>0</v>
      </c>
      <c r="I11" s="19">
        <f t="shared" si="1"/>
        <v>0</v>
      </c>
    </row>
    <row r="12" spans="1:9" ht="14.4" customHeight="1" x14ac:dyDescent="0.3">
      <c r="A12" s="23" t="s">
        <v>11</v>
      </c>
      <c r="B12" s="23" t="s">
        <v>20</v>
      </c>
      <c r="C12" s="23">
        <v>1</v>
      </c>
      <c r="D12" s="23" t="s">
        <v>43</v>
      </c>
      <c r="E12" s="23">
        <v>120</v>
      </c>
      <c r="F12" s="20" t="s">
        <v>10</v>
      </c>
      <c r="G12" s="14"/>
      <c r="H12" s="14">
        <f t="shared" si="0"/>
        <v>0</v>
      </c>
      <c r="I12" s="14">
        <f t="shared" si="1"/>
        <v>0</v>
      </c>
    </row>
    <row r="13" spans="1:9" ht="14.4" customHeight="1" x14ac:dyDescent="0.3">
      <c r="A13" s="21" t="s">
        <v>11</v>
      </c>
      <c r="B13" s="21" t="s">
        <v>21</v>
      </c>
      <c r="C13" s="21">
        <v>1</v>
      </c>
      <c r="D13" s="21" t="s">
        <v>43</v>
      </c>
      <c r="E13" s="21">
        <v>80</v>
      </c>
      <c r="F13" s="22" t="s">
        <v>13</v>
      </c>
      <c r="G13" s="15"/>
      <c r="H13" s="19">
        <f t="shared" si="0"/>
        <v>0</v>
      </c>
      <c r="I13" s="19">
        <f t="shared" si="1"/>
        <v>0</v>
      </c>
    </row>
    <row r="14" spans="1:9" ht="14.4" customHeight="1" x14ac:dyDescent="0.3">
      <c r="A14" s="23" t="s">
        <v>22</v>
      </c>
      <c r="B14" s="23" t="s">
        <v>23</v>
      </c>
      <c r="C14" s="23">
        <v>1</v>
      </c>
      <c r="D14" s="23" t="s">
        <v>43</v>
      </c>
      <c r="E14" s="23">
        <v>80</v>
      </c>
      <c r="F14" s="20" t="s">
        <v>10</v>
      </c>
      <c r="G14" s="14"/>
      <c r="H14" s="14">
        <f t="shared" si="0"/>
        <v>0</v>
      </c>
      <c r="I14" s="14">
        <f t="shared" si="1"/>
        <v>0</v>
      </c>
    </row>
    <row r="15" spans="1:9" ht="14.4" customHeight="1" x14ac:dyDescent="0.3">
      <c r="A15" s="21" t="s">
        <v>24</v>
      </c>
      <c r="B15" s="21" t="s">
        <v>24</v>
      </c>
      <c r="C15" s="21">
        <v>1</v>
      </c>
      <c r="D15" s="21" t="s">
        <v>43</v>
      </c>
      <c r="E15" s="21">
        <v>80</v>
      </c>
      <c r="F15" s="22" t="s">
        <v>10</v>
      </c>
      <c r="G15" s="15"/>
      <c r="H15" s="19">
        <f t="shared" si="0"/>
        <v>0</v>
      </c>
      <c r="I15" s="19">
        <f t="shared" si="1"/>
        <v>0</v>
      </c>
    </row>
    <row r="16" spans="1:9" ht="14.4" customHeight="1" x14ac:dyDescent="0.3">
      <c r="A16" s="23" t="s">
        <v>25</v>
      </c>
      <c r="B16" s="23" t="s">
        <v>26</v>
      </c>
      <c r="C16" s="23">
        <v>1</v>
      </c>
      <c r="D16" s="23" t="s">
        <v>43</v>
      </c>
      <c r="E16" s="23">
        <v>80</v>
      </c>
      <c r="F16" s="20" t="s">
        <v>10</v>
      </c>
      <c r="G16" s="14"/>
      <c r="H16" s="14">
        <f t="shared" si="0"/>
        <v>0</v>
      </c>
      <c r="I16" s="14">
        <f t="shared" si="1"/>
        <v>0</v>
      </c>
    </row>
    <row r="17" spans="1:9" ht="14.4" customHeight="1" x14ac:dyDescent="0.3">
      <c r="A17" s="32" t="s">
        <v>27</v>
      </c>
      <c r="B17" s="32" t="s">
        <v>28</v>
      </c>
      <c r="C17" s="32">
        <v>1</v>
      </c>
      <c r="D17" s="32" t="s">
        <v>43</v>
      </c>
      <c r="E17" s="32">
        <v>80</v>
      </c>
      <c r="F17" s="33" t="s">
        <v>13</v>
      </c>
      <c r="G17" s="15"/>
      <c r="H17" s="19">
        <f t="shared" si="0"/>
        <v>0</v>
      </c>
      <c r="I17" s="19">
        <f t="shared" si="1"/>
        <v>0</v>
      </c>
    </row>
    <row r="18" spans="1:9" ht="14.4" customHeight="1" x14ac:dyDescent="0.3">
      <c r="A18" s="34" t="s">
        <v>29</v>
      </c>
      <c r="B18" s="34" t="s">
        <v>30</v>
      </c>
      <c r="C18" s="34">
        <v>1</v>
      </c>
      <c r="D18" s="34" t="s">
        <v>43</v>
      </c>
      <c r="E18" s="34">
        <v>80</v>
      </c>
      <c r="F18" s="35" t="s">
        <v>10</v>
      </c>
      <c r="G18" s="8"/>
      <c r="H18" s="14">
        <f t="shared" si="0"/>
        <v>0</v>
      </c>
      <c r="I18" s="14">
        <f t="shared" si="1"/>
        <v>0</v>
      </c>
    </row>
    <row r="19" spans="1:9" ht="14.4" customHeight="1" x14ac:dyDescent="0.3">
      <c r="A19" s="36" t="s">
        <v>11</v>
      </c>
      <c r="B19" s="36" t="s">
        <v>31</v>
      </c>
      <c r="C19" s="36">
        <v>2</v>
      </c>
      <c r="D19" s="36" t="s">
        <v>49</v>
      </c>
      <c r="E19" s="36">
        <v>80</v>
      </c>
      <c r="F19" s="36" t="s">
        <v>13</v>
      </c>
      <c r="G19" s="3"/>
      <c r="H19" s="19">
        <f t="shared" si="0"/>
        <v>0</v>
      </c>
      <c r="I19" s="19">
        <f t="shared" si="1"/>
        <v>0</v>
      </c>
    </row>
    <row r="20" spans="1:9" ht="14.4" customHeight="1" x14ac:dyDescent="0.3">
      <c r="A20" s="16" t="s">
        <v>33</v>
      </c>
      <c r="B20" s="16"/>
      <c r="C20" s="24">
        <f>SUM(C4:C19)</f>
        <v>19</v>
      </c>
      <c r="D20" s="16"/>
      <c r="E20" s="16"/>
      <c r="F20" s="16"/>
      <c r="G20" s="17"/>
      <c r="H20" s="30">
        <f>SUM(H4:H19)</f>
        <v>0</v>
      </c>
      <c r="I20" s="18">
        <f>SUM(I4:I19)</f>
        <v>0</v>
      </c>
    </row>
    <row r="23" spans="1:9" x14ac:dyDescent="0.3">
      <c r="A23" s="54" t="s">
        <v>51</v>
      </c>
      <c r="B23" s="55"/>
      <c r="C23" s="55"/>
      <c r="D23" s="55"/>
      <c r="E23" s="55"/>
      <c r="F23" s="56"/>
      <c r="G23" s="54"/>
      <c r="H23" s="55"/>
      <c r="I23" s="56"/>
    </row>
    <row r="24" spans="1:9" x14ac:dyDescent="0.3">
      <c r="A24" s="10" t="s">
        <v>0</v>
      </c>
      <c r="B24" s="10" t="s">
        <v>1</v>
      </c>
      <c r="C24" s="10" t="s">
        <v>2</v>
      </c>
      <c r="D24" s="10" t="s">
        <v>42</v>
      </c>
      <c r="E24" s="10" t="s">
        <v>3</v>
      </c>
      <c r="F24" s="10" t="s">
        <v>4</v>
      </c>
      <c r="G24" s="10" t="s">
        <v>5</v>
      </c>
      <c r="H24" s="10" t="s">
        <v>6</v>
      </c>
      <c r="I24" s="10" t="s">
        <v>7</v>
      </c>
    </row>
    <row r="25" spans="1:9" x14ac:dyDescent="0.3">
      <c r="A25" s="37" t="s">
        <v>11</v>
      </c>
      <c r="B25" s="37" t="s">
        <v>32</v>
      </c>
      <c r="C25" s="37">
        <v>8</v>
      </c>
      <c r="D25" s="37" t="s">
        <v>49</v>
      </c>
      <c r="E25" s="37">
        <v>80</v>
      </c>
      <c r="F25" s="35" t="s">
        <v>13</v>
      </c>
      <c r="G25" s="14"/>
      <c r="H25" s="14">
        <f>(G25*12)*C25</f>
        <v>0</v>
      </c>
      <c r="I25" s="14">
        <f>H25*1.2</f>
        <v>0</v>
      </c>
    </row>
    <row r="26" spans="1:9" x14ac:dyDescent="0.3">
      <c r="A26" s="16" t="s">
        <v>33</v>
      </c>
      <c r="B26" s="16"/>
      <c r="C26" s="24">
        <f>SUM(C25:C25)</f>
        <v>8</v>
      </c>
      <c r="D26" s="16"/>
      <c r="E26" s="16"/>
      <c r="F26" s="16"/>
      <c r="G26" s="17"/>
      <c r="H26" s="30">
        <f>SUM(H25:H25)</f>
        <v>0</v>
      </c>
      <c r="I26" s="18">
        <f>SUM(I25:I25)</f>
        <v>0</v>
      </c>
    </row>
    <row r="29" spans="1:9" x14ac:dyDescent="0.3">
      <c r="A29" s="51" t="s">
        <v>44</v>
      </c>
      <c r="B29" s="52"/>
      <c r="C29" s="52"/>
      <c r="D29" s="52"/>
      <c r="E29" s="52"/>
      <c r="F29" s="53"/>
      <c r="G29" s="51"/>
      <c r="H29" s="52"/>
      <c r="I29" s="53"/>
    </row>
    <row r="30" spans="1:9" x14ac:dyDescent="0.3">
      <c r="A30" s="25" t="s">
        <v>0</v>
      </c>
      <c r="B30" s="25" t="s">
        <v>1</v>
      </c>
      <c r="C30" s="25" t="s">
        <v>2</v>
      </c>
      <c r="D30" s="31" t="s">
        <v>42</v>
      </c>
      <c r="E30" s="6" t="s">
        <v>3</v>
      </c>
      <c r="F30" s="6" t="s">
        <v>4</v>
      </c>
      <c r="G30" s="6" t="s">
        <v>5</v>
      </c>
      <c r="H30" s="6" t="s">
        <v>6</v>
      </c>
      <c r="I30" s="6" t="s">
        <v>7</v>
      </c>
    </row>
    <row r="31" spans="1:9" x14ac:dyDescent="0.3">
      <c r="A31" s="4" t="s">
        <v>34</v>
      </c>
      <c r="B31" s="4" t="s">
        <v>35</v>
      </c>
      <c r="C31" s="26">
        <v>1</v>
      </c>
      <c r="D31" s="27" t="s">
        <v>43</v>
      </c>
      <c r="E31" s="27">
        <v>80</v>
      </c>
      <c r="F31" s="28" t="s">
        <v>13</v>
      </c>
      <c r="G31" s="1"/>
      <c r="H31" s="14">
        <f t="shared" ref="H31:H34" si="2">(G31*12)*C31</f>
        <v>0</v>
      </c>
      <c r="I31" s="14">
        <f t="shared" ref="I31:I34" si="3">H31*1.2</f>
        <v>0</v>
      </c>
    </row>
    <row r="32" spans="1:9" x14ac:dyDescent="0.3">
      <c r="A32" s="4" t="s">
        <v>34</v>
      </c>
      <c r="B32" s="4" t="s">
        <v>36</v>
      </c>
      <c r="C32" s="26">
        <v>1</v>
      </c>
      <c r="D32" s="26" t="s">
        <v>43</v>
      </c>
      <c r="E32" s="26">
        <v>80</v>
      </c>
      <c r="F32" s="29" t="s">
        <v>13</v>
      </c>
      <c r="G32" s="2"/>
      <c r="H32" s="5">
        <f t="shared" si="2"/>
        <v>0</v>
      </c>
      <c r="I32" s="5">
        <f t="shared" si="3"/>
        <v>0</v>
      </c>
    </row>
    <row r="33" spans="1:9" x14ac:dyDescent="0.3">
      <c r="A33" s="38" t="s">
        <v>37</v>
      </c>
      <c r="B33" s="38" t="s">
        <v>45</v>
      </c>
      <c r="C33" s="36">
        <v>2</v>
      </c>
      <c r="D33" s="36" t="s">
        <v>43</v>
      </c>
      <c r="E33" s="36">
        <v>80</v>
      </c>
      <c r="F33" s="39" t="s">
        <v>13</v>
      </c>
      <c r="G33" s="40"/>
      <c r="H33" s="41">
        <f t="shared" si="2"/>
        <v>0</v>
      </c>
      <c r="I33" s="41">
        <f t="shared" si="3"/>
        <v>0</v>
      </c>
    </row>
    <row r="34" spans="1:9" x14ac:dyDescent="0.3">
      <c r="A34" s="42" t="s">
        <v>38</v>
      </c>
      <c r="B34" s="38" t="s">
        <v>39</v>
      </c>
      <c r="C34" s="36">
        <v>2</v>
      </c>
      <c r="D34" s="43" t="s">
        <v>43</v>
      </c>
      <c r="E34" s="43">
        <v>80</v>
      </c>
      <c r="F34" s="44" t="s">
        <v>13</v>
      </c>
      <c r="G34" s="45"/>
      <c r="H34" s="46">
        <f t="shared" si="2"/>
        <v>0</v>
      </c>
      <c r="I34" s="47">
        <f t="shared" si="3"/>
        <v>0</v>
      </c>
    </row>
    <row r="35" spans="1:9" x14ac:dyDescent="0.3">
      <c r="A35" s="4" t="s">
        <v>33</v>
      </c>
      <c r="B35" s="4"/>
      <c r="C35" s="26">
        <f>SUBTOTAL(109,Tableau4[Qté])</f>
        <v>6</v>
      </c>
      <c r="D35" s="26"/>
      <c r="E35" s="26"/>
      <c r="F35" s="26"/>
      <c r="G35" s="4"/>
      <c r="H35" s="7">
        <f>SUBTOTAL(109,Tableau4[Total HT / AN])</f>
        <v>0</v>
      </c>
      <c r="I35" s="7">
        <f>SUBTOTAL(109,Tableau4[Total TTC / AN])</f>
        <v>0</v>
      </c>
    </row>
    <row r="38" spans="1:9" ht="14.4" customHeight="1" x14ac:dyDescent="0.3">
      <c r="A38" s="58" t="s">
        <v>55</v>
      </c>
      <c r="B38" s="58"/>
      <c r="C38" s="58"/>
      <c r="D38" s="48"/>
    </row>
    <row r="39" spans="1:9" x14ac:dyDescent="0.3">
      <c r="A39" s="9" t="s">
        <v>40</v>
      </c>
      <c r="B39" s="11" t="s">
        <v>47</v>
      </c>
      <c r="C39" s="11" t="s">
        <v>54</v>
      </c>
    </row>
    <row r="40" spans="1:9" x14ac:dyDescent="0.3">
      <c r="A40" s="12" t="s">
        <v>48</v>
      </c>
      <c r="B40" s="13"/>
      <c r="C40" s="13"/>
    </row>
    <row r="41" spans="1:9" ht="72" x14ac:dyDescent="0.3">
      <c r="A41" s="59" t="s">
        <v>50</v>
      </c>
      <c r="B41" s="60"/>
      <c r="C41" s="60"/>
    </row>
    <row r="42" spans="1:9" ht="42.6" customHeight="1" x14ac:dyDescent="0.3">
      <c r="A42" s="61" t="s">
        <v>56</v>
      </c>
      <c r="B42" s="62"/>
      <c r="C42" s="62"/>
      <c r="D42" s="62"/>
      <c r="E42" s="62"/>
      <c r="F42" s="62"/>
      <c r="G42" s="62"/>
      <c r="H42" s="62"/>
      <c r="I42" s="63"/>
    </row>
  </sheetData>
  <mergeCells count="9">
    <mergeCell ref="A38:C38"/>
    <mergeCell ref="A42:I42"/>
    <mergeCell ref="A1:I1"/>
    <mergeCell ref="A29:F29"/>
    <mergeCell ref="G29:I29"/>
    <mergeCell ref="A2:F2"/>
    <mergeCell ref="G2:I2"/>
    <mergeCell ref="A23:F23"/>
    <mergeCell ref="G23:I23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AEB30-F49C-42A8-BFAE-B50221C641D2}">
  <dimension ref="A1:I42"/>
  <sheetViews>
    <sheetView tabSelected="1" topLeftCell="A19" workbookViewId="0">
      <selection activeCell="A42" sqref="A42:I42"/>
    </sheetView>
  </sheetViews>
  <sheetFormatPr baseColWidth="10" defaultRowHeight="14.4" x14ac:dyDescent="0.3"/>
  <cols>
    <col min="1" max="1" width="32" customWidth="1"/>
    <col min="2" max="2" width="34.109375" bestFit="1" customWidth="1"/>
    <col min="3" max="3" width="23.109375" bestFit="1" customWidth="1"/>
    <col min="4" max="4" width="25.77734375" bestFit="1" customWidth="1"/>
    <col min="5" max="5" width="16.109375" bestFit="1" customWidth="1"/>
    <col min="6" max="6" width="26.109375" customWidth="1"/>
    <col min="7" max="7" width="12" bestFit="1" customWidth="1"/>
    <col min="8" max="8" width="12.21875" bestFit="1" customWidth="1"/>
    <col min="9" max="9" width="13.109375" bestFit="1" customWidth="1"/>
  </cols>
  <sheetData>
    <row r="1" spans="1:9" ht="28.8" customHeight="1" x14ac:dyDescent="0.3">
      <c r="A1" s="50" t="s">
        <v>53</v>
      </c>
      <c r="B1" s="50"/>
      <c r="C1" s="50"/>
      <c r="D1" s="50"/>
      <c r="E1" s="50"/>
      <c r="F1" s="50"/>
      <c r="G1" s="50"/>
      <c r="H1" s="50"/>
      <c r="I1" s="50"/>
    </row>
    <row r="2" spans="1:9" x14ac:dyDescent="0.3">
      <c r="A2" s="54" t="s">
        <v>41</v>
      </c>
      <c r="B2" s="55"/>
      <c r="C2" s="55"/>
      <c r="D2" s="55"/>
      <c r="E2" s="55"/>
      <c r="F2" s="56"/>
      <c r="G2" s="57"/>
      <c r="H2" s="57"/>
      <c r="I2" s="57"/>
    </row>
    <row r="3" spans="1:9" ht="28.8" x14ac:dyDescent="0.3">
      <c r="A3" s="10" t="s">
        <v>0</v>
      </c>
      <c r="B3" s="10" t="s">
        <v>1</v>
      </c>
      <c r="C3" s="10" t="s">
        <v>2</v>
      </c>
      <c r="D3" s="10" t="s">
        <v>42</v>
      </c>
      <c r="E3" s="10" t="s">
        <v>3</v>
      </c>
      <c r="F3" s="49" t="s">
        <v>4</v>
      </c>
      <c r="G3" s="10" t="s">
        <v>5</v>
      </c>
      <c r="H3" s="10" t="s">
        <v>6</v>
      </c>
      <c r="I3" s="10" t="s">
        <v>7</v>
      </c>
    </row>
    <row r="4" spans="1:9" ht="14.4" customHeight="1" x14ac:dyDescent="0.3">
      <c r="A4" s="20" t="s">
        <v>8</v>
      </c>
      <c r="B4" s="20" t="s">
        <v>9</v>
      </c>
      <c r="C4" s="20">
        <v>3</v>
      </c>
      <c r="D4" s="20" t="s">
        <v>43</v>
      </c>
      <c r="E4" s="20">
        <v>120</v>
      </c>
      <c r="F4" s="20" t="s">
        <v>10</v>
      </c>
      <c r="G4" s="14"/>
      <c r="H4" s="14">
        <f>(G4*12)*C4</f>
        <v>0</v>
      </c>
      <c r="I4" s="14">
        <f>H4*1.2</f>
        <v>0</v>
      </c>
    </row>
    <row r="5" spans="1:9" ht="14.4" customHeight="1" x14ac:dyDescent="0.3">
      <c r="A5" s="21" t="s">
        <v>11</v>
      </c>
      <c r="B5" s="21" t="s">
        <v>12</v>
      </c>
      <c r="C5" s="21">
        <v>1</v>
      </c>
      <c r="D5" s="21" t="s">
        <v>43</v>
      </c>
      <c r="E5" s="21">
        <v>80</v>
      </c>
      <c r="F5" s="22" t="s">
        <v>13</v>
      </c>
      <c r="G5" s="15"/>
      <c r="H5" s="19">
        <f t="shared" ref="H5:H19" si="0">(G5*12)*C5</f>
        <v>0</v>
      </c>
      <c r="I5" s="19">
        <f t="shared" ref="I5:I19" si="1">H5*1.2</f>
        <v>0</v>
      </c>
    </row>
    <row r="6" spans="1:9" ht="14.4" customHeight="1" x14ac:dyDescent="0.3">
      <c r="A6" s="23" t="s">
        <v>11</v>
      </c>
      <c r="B6" s="23" t="s">
        <v>14</v>
      </c>
      <c r="C6" s="23">
        <v>1</v>
      </c>
      <c r="D6" s="23" t="s">
        <v>43</v>
      </c>
      <c r="E6" s="23">
        <v>80</v>
      </c>
      <c r="F6" s="20" t="s">
        <v>13</v>
      </c>
      <c r="G6" s="14"/>
      <c r="H6" s="14">
        <f t="shared" si="0"/>
        <v>0</v>
      </c>
      <c r="I6" s="14">
        <f t="shared" si="1"/>
        <v>0</v>
      </c>
    </row>
    <row r="7" spans="1:9" ht="14.4" customHeight="1" x14ac:dyDescent="0.3">
      <c r="A7" s="21" t="s">
        <v>11</v>
      </c>
      <c r="B7" s="21" t="s">
        <v>15</v>
      </c>
      <c r="C7" s="21">
        <v>1</v>
      </c>
      <c r="D7" s="21" t="s">
        <v>43</v>
      </c>
      <c r="E7" s="21">
        <v>80</v>
      </c>
      <c r="F7" s="22" t="s">
        <v>13</v>
      </c>
      <c r="G7" s="15"/>
      <c r="H7" s="19">
        <f t="shared" si="0"/>
        <v>0</v>
      </c>
      <c r="I7" s="19">
        <f t="shared" si="1"/>
        <v>0</v>
      </c>
    </row>
    <row r="8" spans="1:9" ht="14.4" customHeight="1" x14ac:dyDescent="0.3">
      <c r="A8" s="23" t="s">
        <v>11</v>
      </c>
      <c r="B8" s="23" t="s">
        <v>16</v>
      </c>
      <c r="C8" s="23">
        <v>1</v>
      </c>
      <c r="D8" s="23" t="s">
        <v>43</v>
      </c>
      <c r="E8" s="23">
        <v>80</v>
      </c>
      <c r="F8" s="20" t="s">
        <v>13</v>
      </c>
      <c r="G8" s="14"/>
      <c r="H8" s="14">
        <f t="shared" si="0"/>
        <v>0</v>
      </c>
      <c r="I8" s="14">
        <f t="shared" si="1"/>
        <v>0</v>
      </c>
    </row>
    <row r="9" spans="1:9" ht="14.4" customHeight="1" x14ac:dyDescent="0.3">
      <c r="A9" s="21" t="s">
        <v>11</v>
      </c>
      <c r="B9" s="21" t="s">
        <v>17</v>
      </c>
      <c r="C9" s="21">
        <v>1</v>
      </c>
      <c r="D9" s="21" t="s">
        <v>43</v>
      </c>
      <c r="E9" s="21">
        <v>80</v>
      </c>
      <c r="F9" s="22" t="s">
        <v>13</v>
      </c>
      <c r="G9" s="15"/>
      <c r="H9" s="19">
        <f t="shared" si="0"/>
        <v>0</v>
      </c>
      <c r="I9" s="19">
        <f t="shared" si="1"/>
        <v>0</v>
      </c>
    </row>
    <row r="10" spans="1:9" ht="14.4" customHeight="1" x14ac:dyDescent="0.3">
      <c r="A10" s="23" t="s">
        <v>11</v>
      </c>
      <c r="B10" s="23" t="s">
        <v>18</v>
      </c>
      <c r="C10" s="23">
        <v>1</v>
      </c>
      <c r="D10" s="23" t="s">
        <v>43</v>
      </c>
      <c r="E10" s="23">
        <v>80</v>
      </c>
      <c r="F10" s="20" t="s">
        <v>13</v>
      </c>
      <c r="G10" s="14"/>
      <c r="H10" s="14">
        <f t="shared" si="0"/>
        <v>0</v>
      </c>
      <c r="I10" s="14">
        <f t="shared" si="1"/>
        <v>0</v>
      </c>
    </row>
    <row r="11" spans="1:9" ht="14.4" customHeight="1" x14ac:dyDescent="0.3">
      <c r="A11" s="21" t="s">
        <v>11</v>
      </c>
      <c r="B11" s="21" t="s">
        <v>19</v>
      </c>
      <c r="C11" s="21">
        <v>1</v>
      </c>
      <c r="D11" s="21" t="s">
        <v>43</v>
      </c>
      <c r="E11" s="21">
        <v>80</v>
      </c>
      <c r="F11" s="22" t="s">
        <v>13</v>
      </c>
      <c r="G11" s="15"/>
      <c r="H11" s="19">
        <f t="shared" si="0"/>
        <v>0</v>
      </c>
      <c r="I11" s="19">
        <f t="shared" si="1"/>
        <v>0</v>
      </c>
    </row>
    <row r="12" spans="1:9" ht="14.4" customHeight="1" x14ac:dyDescent="0.3">
      <c r="A12" s="23" t="s">
        <v>11</v>
      </c>
      <c r="B12" s="23" t="s">
        <v>20</v>
      </c>
      <c r="C12" s="23">
        <v>1</v>
      </c>
      <c r="D12" s="23" t="s">
        <v>43</v>
      </c>
      <c r="E12" s="23">
        <v>120</v>
      </c>
      <c r="F12" s="20" t="s">
        <v>10</v>
      </c>
      <c r="G12" s="14"/>
      <c r="H12" s="14">
        <f t="shared" si="0"/>
        <v>0</v>
      </c>
      <c r="I12" s="14">
        <f t="shared" si="1"/>
        <v>0</v>
      </c>
    </row>
    <row r="13" spans="1:9" ht="14.4" customHeight="1" x14ac:dyDescent="0.3">
      <c r="A13" s="21" t="s">
        <v>11</v>
      </c>
      <c r="B13" s="21" t="s">
        <v>21</v>
      </c>
      <c r="C13" s="21">
        <v>1</v>
      </c>
      <c r="D13" s="21" t="s">
        <v>43</v>
      </c>
      <c r="E13" s="21">
        <v>80</v>
      </c>
      <c r="F13" s="22" t="s">
        <v>13</v>
      </c>
      <c r="G13" s="15"/>
      <c r="H13" s="19">
        <f t="shared" si="0"/>
        <v>0</v>
      </c>
      <c r="I13" s="19">
        <f t="shared" si="1"/>
        <v>0</v>
      </c>
    </row>
    <row r="14" spans="1:9" ht="14.4" customHeight="1" x14ac:dyDescent="0.3">
      <c r="A14" s="23" t="s">
        <v>22</v>
      </c>
      <c r="B14" s="23" t="s">
        <v>23</v>
      </c>
      <c r="C14" s="23">
        <v>1</v>
      </c>
      <c r="D14" s="23" t="s">
        <v>43</v>
      </c>
      <c r="E14" s="23">
        <v>80</v>
      </c>
      <c r="F14" s="20" t="s">
        <v>10</v>
      </c>
      <c r="G14" s="14"/>
      <c r="H14" s="14">
        <f t="shared" si="0"/>
        <v>0</v>
      </c>
      <c r="I14" s="14">
        <f t="shared" si="1"/>
        <v>0</v>
      </c>
    </row>
    <row r="15" spans="1:9" ht="14.4" customHeight="1" x14ac:dyDescent="0.3">
      <c r="A15" s="21" t="s">
        <v>24</v>
      </c>
      <c r="B15" s="21" t="s">
        <v>24</v>
      </c>
      <c r="C15" s="21">
        <v>1</v>
      </c>
      <c r="D15" s="21" t="s">
        <v>43</v>
      </c>
      <c r="E15" s="21">
        <v>80</v>
      </c>
      <c r="F15" s="22" t="s">
        <v>10</v>
      </c>
      <c r="G15" s="15"/>
      <c r="H15" s="19">
        <f t="shared" si="0"/>
        <v>0</v>
      </c>
      <c r="I15" s="19">
        <f t="shared" si="1"/>
        <v>0</v>
      </c>
    </row>
    <row r="16" spans="1:9" ht="14.4" customHeight="1" x14ac:dyDescent="0.3">
      <c r="A16" s="23" t="s">
        <v>25</v>
      </c>
      <c r="B16" s="23" t="s">
        <v>26</v>
      </c>
      <c r="C16" s="23">
        <v>1</v>
      </c>
      <c r="D16" s="23" t="s">
        <v>43</v>
      </c>
      <c r="E16" s="23">
        <v>80</v>
      </c>
      <c r="F16" s="20" t="s">
        <v>10</v>
      </c>
      <c r="G16" s="14"/>
      <c r="H16" s="14">
        <f t="shared" si="0"/>
        <v>0</v>
      </c>
      <c r="I16" s="14">
        <f t="shared" si="1"/>
        <v>0</v>
      </c>
    </row>
    <row r="17" spans="1:9" ht="14.4" customHeight="1" x14ac:dyDescent="0.3">
      <c r="A17" s="32" t="s">
        <v>27</v>
      </c>
      <c r="B17" s="32" t="s">
        <v>28</v>
      </c>
      <c r="C17" s="32">
        <v>1</v>
      </c>
      <c r="D17" s="32" t="s">
        <v>43</v>
      </c>
      <c r="E17" s="32">
        <v>80</v>
      </c>
      <c r="F17" s="33" t="s">
        <v>13</v>
      </c>
      <c r="G17" s="15"/>
      <c r="H17" s="19">
        <f t="shared" si="0"/>
        <v>0</v>
      </c>
      <c r="I17" s="19">
        <f t="shared" si="1"/>
        <v>0</v>
      </c>
    </row>
    <row r="18" spans="1:9" ht="14.4" customHeight="1" x14ac:dyDescent="0.3">
      <c r="A18" s="34" t="s">
        <v>29</v>
      </c>
      <c r="B18" s="34" t="s">
        <v>30</v>
      </c>
      <c r="C18" s="34">
        <v>1</v>
      </c>
      <c r="D18" s="34" t="s">
        <v>43</v>
      </c>
      <c r="E18" s="34">
        <v>80</v>
      </c>
      <c r="F18" s="35" t="s">
        <v>10</v>
      </c>
      <c r="G18" s="8"/>
      <c r="H18" s="14">
        <f t="shared" si="0"/>
        <v>0</v>
      </c>
      <c r="I18" s="14">
        <f t="shared" si="1"/>
        <v>0</v>
      </c>
    </row>
    <row r="19" spans="1:9" ht="14.4" customHeight="1" x14ac:dyDescent="0.3">
      <c r="A19" s="36" t="s">
        <v>11</v>
      </c>
      <c r="B19" s="36" t="s">
        <v>31</v>
      </c>
      <c r="C19" s="36">
        <v>2</v>
      </c>
      <c r="D19" s="36" t="s">
        <v>49</v>
      </c>
      <c r="E19" s="36">
        <v>80</v>
      </c>
      <c r="F19" s="36" t="s">
        <v>13</v>
      </c>
      <c r="G19" s="3"/>
      <c r="H19" s="19">
        <f t="shared" si="0"/>
        <v>0</v>
      </c>
      <c r="I19" s="19">
        <f t="shared" si="1"/>
        <v>0</v>
      </c>
    </row>
    <row r="20" spans="1:9" ht="14.4" customHeight="1" x14ac:dyDescent="0.3">
      <c r="A20" s="16" t="s">
        <v>33</v>
      </c>
      <c r="B20" s="16"/>
      <c r="C20" s="24">
        <f>SUM(C4:C19)</f>
        <v>19</v>
      </c>
      <c r="D20" s="16"/>
      <c r="E20" s="16"/>
      <c r="F20" s="16"/>
      <c r="G20" s="17"/>
      <c r="H20" s="30">
        <f>SUM(H4:H19)</f>
        <v>0</v>
      </c>
      <c r="I20" s="18">
        <f>SUM(I4:I19)</f>
        <v>0</v>
      </c>
    </row>
    <row r="23" spans="1:9" x14ac:dyDescent="0.3">
      <c r="A23" s="54" t="s">
        <v>51</v>
      </c>
      <c r="B23" s="55"/>
      <c r="C23" s="55"/>
      <c r="D23" s="55"/>
      <c r="E23" s="55"/>
      <c r="F23" s="56"/>
      <c r="G23" s="54"/>
      <c r="H23" s="55"/>
      <c r="I23" s="56"/>
    </row>
    <row r="24" spans="1:9" x14ac:dyDescent="0.3">
      <c r="A24" s="10" t="s">
        <v>0</v>
      </c>
      <c r="B24" s="10" t="s">
        <v>1</v>
      </c>
      <c r="C24" s="10" t="s">
        <v>2</v>
      </c>
      <c r="D24" s="10" t="s">
        <v>42</v>
      </c>
      <c r="E24" s="10" t="s">
        <v>3</v>
      </c>
      <c r="F24" s="10" t="s">
        <v>4</v>
      </c>
      <c r="G24" s="10" t="s">
        <v>5</v>
      </c>
      <c r="H24" s="10" t="s">
        <v>6</v>
      </c>
      <c r="I24" s="10" t="s">
        <v>7</v>
      </c>
    </row>
    <row r="25" spans="1:9" x14ac:dyDescent="0.3">
      <c r="A25" s="37" t="s">
        <v>11</v>
      </c>
      <c r="B25" s="37" t="s">
        <v>32</v>
      </c>
      <c r="C25" s="37">
        <v>8</v>
      </c>
      <c r="D25" s="37" t="s">
        <v>49</v>
      </c>
      <c r="E25" s="37">
        <v>80</v>
      </c>
      <c r="F25" s="35" t="s">
        <v>13</v>
      </c>
      <c r="G25" s="14"/>
      <c r="H25" s="14">
        <f>(G25*12)*C25</f>
        <v>0</v>
      </c>
      <c r="I25" s="14">
        <f>H25*1.2</f>
        <v>0</v>
      </c>
    </row>
    <row r="26" spans="1:9" x14ac:dyDescent="0.3">
      <c r="A26" s="16" t="s">
        <v>33</v>
      </c>
      <c r="B26" s="16"/>
      <c r="C26" s="24">
        <f>SUM(C25:C25)</f>
        <v>8</v>
      </c>
      <c r="D26" s="16"/>
      <c r="E26" s="16"/>
      <c r="F26" s="16"/>
      <c r="G26" s="17"/>
      <c r="H26" s="30">
        <f>SUM(H25:H25)</f>
        <v>0</v>
      </c>
      <c r="I26" s="18">
        <f>SUM(I25:I25)</f>
        <v>0</v>
      </c>
    </row>
    <row r="29" spans="1:9" x14ac:dyDescent="0.3">
      <c r="A29" s="51" t="s">
        <v>44</v>
      </c>
      <c r="B29" s="52"/>
      <c r="C29" s="52"/>
      <c r="D29" s="52"/>
      <c r="E29" s="52"/>
      <c r="F29" s="53"/>
      <c r="G29" s="51"/>
      <c r="H29" s="52"/>
      <c r="I29" s="53"/>
    </row>
    <row r="30" spans="1:9" x14ac:dyDescent="0.3">
      <c r="A30" s="25" t="s">
        <v>0</v>
      </c>
      <c r="B30" s="25" t="s">
        <v>1</v>
      </c>
      <c r="C30" s="25" t="s">
        <v>2</v>
      </c>
      <c r="D30" s="31" t="s">
        <v>42</v>
      </c>
      <c r="E30" s="6" t="s">
        <v>3</v>
      </c>
      <c r="F30" s="6" t="s">
        <v>4</v>
      </c>
      <c r="G30" s="6" t="s">
        <v>5</v>
      </c>
      <c r="H30" s="6" t="s">
        <v>6</v>
      </c>
      <c r="I30" s="6" t="s">
        <v>7</v>
      </c>
    </row>
    <row r="31" spans="1:9" x14ac:dyDescent="0.3">
      <c r="A31" s="4" t="s">
        <v>34</v>
      </c>
      <c r="B31" s="4" t="s">
        <v>35</v>
      </c>
      <c r="C31" s="26">
        <v>1</v>
      </c>
      <c r="D31" s="27" t="s">
        <v>43</v>
      </c>
      <c r="E31" s="27">
        <v>80</v>
      </c>
      <c r="F31" s="28" t="s">
        <v>13</v>
      </c>
      <c r="G31" s="1"/>
      <c r="H31" s="14">
        <f t="shared" ref="H31:H34" si="2">(G31*12)*C31</f>
        <v>0</v>
      </c>
      <c r="I31" s="14">
        <f t="shared" ref="I31:I34" si="3">H31*1.2</f>
        <v>0</v>
      </c>
    </row>
    <row r="32" spans="1:9" x14ac:dyDescent="0.3">
      <c r="A32" s="4" t="s">
        <v>34</v>
      </c>
      <c r="B32" s="4" t="s">
        <v>36</v>
      </c>
      <c r="C32" s="26">
        <v>1</v>
      </c>
      <c r="D32" s="26" t="s">
        <v>43</v>
      </c>
      <c r="E32" s="26">
        <v>80</v>
      </c>
      <c r="F32" s="29" t="s">
        <v>13</v>
      </c>
      <c r="G32" s="2"/>
      <c r="H32" s="5">
        <f t="shared" si="2"/>
        <v>0</v>
      </c>
      <c r="I32" s="5">
        <f t="shared" si="3"/>
        <v>0</v>
      </c>
    </row>
    <row r="33" spans="1:9" x14ac:dyDescent="0.3">
      <c r="A33" s="38" t="s">
        <v>37</v>
      </c>
      <c r="B33" s="38" t="s">
        <v>45</v>
      </c>
      <c r="C33" s="36">
        <v>2</v>
      </c>
      <c r="D33" s="36" t="s">
        <v>43</v>
      </c>
      <c r="E33" s="36">
        <v>80</v>
      </c>
      <c r="F33" s="39" t="s">
        <v>13</v>
      </c>
      <c r="G33" s="40"/>
      <c r="H33" s="41">
        <f t="shared" si="2"/>
        <v>0</v>
      </c>
      <c r="I33" s="41">
        <f t="shared" si="3"/>
        <v>0</v>
      </c>
    </row>
    <row r="34" spans="1:9" x14ac:dyDescent="0.3">
      <c r="A34" s="42" t="s">
        <v>38</v>
      </c>
      <c r="B34" s="38" t="s">
        <v>39</v>
      </c>
      <c r="C34" s="36">
        <v>2</v>
      </c>
      <c r="D34" s="43" t="s">
        <v>43</v>
      </c>
      <c r="E34" s="43">
        <v>80</v>
      </c>
      <c r="F34" s="44" t="s">
        <v>13</v>
      </c>
      <c r="G34" s="45"/>
      <c r="H34" s="46">
        <f t="shared" si="2"/>
        <v>0</v>
      </c>
      <c r="I34" s="47">
        <f t="shared" si="3"/>
        <v>0</v>
      </c>
    </row>
    <row r="35" spans="1:9" x14ac:dyDescent="0.3">
      <c r="A35" s="4" t="s">
        <v>33</v>
      </c>
      <c r="B35" s="4"/>
      <c r="C35" s="26">
        <f>SUBTOTAL(109,Tableau42[Qté])</f>
        <v>6</v>
      </c>
      <c r="D35" s="26"/>
      <c r="E35" s="26"/>
      <c r="F35" s="26"/>
      <c r="G35" s="4"/>
      <c r="H35" s="7">
        <f>SUBTOTAL(109,Tableau42[Total HT / AN])</f>
        <v>0</v>
      </c>
      <c r="I35" s="7">
        <f>SUBTOTAL(109,Tableau42[Total TTC / AN])</f>
        <v>0</v>
      </c>
    </row>
    <row r="38" spans="1:9" ht="14.4" customHeight="1" x14ac:dyDescent="0.3">
      <c r="A38" s="58" t="s">
        <v>46</v>
      </c>
      <c r="B38" s="58"/>
      <c r="C38" s="48"/>
      <c r="D38" s="48"/>
    </row>
    <row r="39" spans="1:9" x14ac:dyDescent="0.3">
      <c r="A39" s="9" t="s">
        <v>40</v>
      </c>
      <c r="B39" s="11" t="s">
        <v>47</v>
      </c>
    </row>
    <row r="40" spans="1:9" x14ac:dyDescent="0.3">
      <c r="A40" s="12" t="s">
        <v>48</v>
      </c>
      <c r="B40" s="13"/>
    </row>
    <row r="41" spans="1:9" ht="72" x14ac:dyDescent="0.3">
      <c r="A41" s="59" t="s">
        <v>50</v>
      </c>
      <c r="B41" s="60"/>
    </row>
    <row r="42" spans="1:9" ht="43.8" customHeight="1" x14ac:dyDescent="0.3">
      <c r="A42" s="61" t="s">
        <v>56</v>
      </c>
      <c r="B42" s="64"/>
      <c r="C42" s="64"/>
      <c r="D42" s="64"/>
      <c r="E42" s="64"/>
      <c r="F42" s="64"/>
      <c r="G42" s="64"/>
      <c r="H42" s="64"/>
      <c r="I42" s="65"/>
    </row>
  </sheetData>
  <mergeCells count="9">
    <mergeCell ref="A42:I42"/>
    <mergeCell ref="A38:B38"/>
    <mergeCell ref="A1:I1"/>
    <mergeCell ref="A2:F2"/>
    <mergeCell ref="G2:I2"/>
    <mergeCell ref="A23:F23"/>
    <mergeCell ref="G23:I23"/>
    <mergeCell ref="A29:F29"/>
    <mergeCell ref="G29:I29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Offre de base 4 ans </vt:lpstr>
      <vt:lpstr>Variante exigée 7 ans</vt:lpstr>
    </vt:vector>
  </TitlesOfParts>
  <Company>CHU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Phuong, Melynda</dc:creator>
  <cp:lastModifiedBy>FC</cp:lastModifiedBy>
  <dcterms:created xsi:type="dcterms:W3CDTF">2025-04-25T07:05:17Z</dcterms:created>
  <dcterms:modified xsi:type="dcterms:W3CDTF">2025-06-30T14:11:47Z</dcterms:modified>
</cp:coreProperties>
</file>