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wgui\Desktop\DCE Nodal\"/>
    </mc:Choice>
  </mc:AlternateContent>
  <xr:revisionPtr revIDLastSave="0" documentId="8_{2FE696F6-102E-48B4-9372-5B1B8228544E}" xr6:coauthVersionLast="47" xr6:coauthVersionMax="47" xr10:uidLastSave="{00000000-0000-0000-0000-000000000000}"/>
  <bookViews>
    <workbookView xWindow="-120" yWindow="-120" windowWidth="20730" windowHeight="11040" tabRatio="370" xr2:uid="{00000000-000D-0000-FFFF-FFFF00000000}"/>
  </bookViews>
  <sheets>
    <sheet name="DPGF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4" l="1"/>
  <c r="H25" i="4"/>
  <c r="H24" i="4"/>
  <c r="H28" i="4" l="1"/>
  <c r="H27" i="4"/>
  <c r="H37" i="4"/>
  <c r="H36" i="4"/>
  <c r="H35" i="4"/>
  <c r="H33" i="4"/>
  <c r="H34" i="4"/>
  <c r="H39" i="4"/>
  <c r="H32" i="4"/>
  <c r="H31" i="4"/>
  <c r="H21" i="4"/>
  <c r="H30" i="4" l="1"/>
  <c r="H18" i="4"/>
  <c r="H15" i="4"/>
  <c r="H14" i="4"/>
  <c r="H10" i="4"/>
  <c r="H9" i="4"/>
  <c r="H7" i="4" l="1"/>
  <c r="H42" i="4" s="1"/>
  <c r="H44" i="4"/>
  <c r="H4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ccastelli</author>
  </authors>
  <commentList>
    <comment ref="E4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Identité du candidat
</t>
        </r>
      </text>
    </comment>
  </commentList>
</comments>
</file>

<file path=xl/sharedStrings.xml><?xml version="1.0" encoding="utf-8"?>
<sst xmlns="http://schemas.openxmlformats.org/spreadsheetml/2006/main" count="82" uniqueCount="63">
  <si>
    <t>Unité</t>
  </si>
  <si>
    <r>
      <rPr>
        <b/>
        <sz val="9"/>
        <color indexed="8"/>
        <rFont val="Arial"/>
        <family val="2"/>
      </rPr>
      <t>Prix unitaire</t>
    </r>
    <r>
      <rPr>
        <sz val="9"/>
        <color indexed="8"/>
        <rFont val="Arial"/>
        <family val="2"/>
      </rPr>
      <t xml:space="preserve">
(Euros HT)</t>
    </r>
  </si>
  <si>
    <t>U</t>
  </si>
  <si>
    <t>Q</t>
  </si>
  <si>
    <r>
      <t>Prix total</t>
    </r>
    <r>
      <rPr>
        <sz val="9"/>
        <color indexed="8"/>
        <rFont val="Arial"/>
        <family val="2"/>
      </rPr>
      <t xml:space="preserve">
(Euros HT)</t>
    </r>
  </si>
  <si>
    <t>N°</t>
  </si>
  <si>
    <t>1.1</t>
  </si>
  <si>
    <t>1.2</t>
  </si>
  <si>
    <t>1.3</t>
  </si>
  <si>
    <t>2.1</t>
  </si>
  <si>
    <t>2.2</t>
  </si>
  <si>
    <t>2.3</t>
  </si>
  <si>
    <t>Ens</t>
  </si>
  <si>
    <t>Candidat :</t>
  </si>
  <si>
    <t xml:space="preserve">TOTAL GÉNÉRAL HT    </t>
  </si>
  <si>
    <t xml:space="preserve">TOTAL GÉNÉRAL TTC  </t>
  </si>
  <si>
    <t>Désignation des fournitures et des prestations</t>
  </si>
  <si>
    <t>Référence
produit</t>
  </si>
  <si>
    <t xml:space="preserve">TVA 20 %    </t>
  </si>
  <si>
    <t>Marque
produits</t>
  </si>
  <si>
    <t>2.4</t>
  </si>
  <si>
    <t>2.5</t>
  </si>
  <si>
    <t>DECOMPOSITION DU PRIX GLOBAL ET FORFAITAIRE (DPGF)</t>
  </si>
  <si>
    <r>
      <t xml:space="preserve">Le candidat est prié de remettre, à l'appui de son offre, la DPGF </t>
    </r>
    <r>
      <rPr>
        <u/>
        <sz val="9"/>
        <color indexed="8"/>
        <rFont val="Arial"/>
        <family val="2"/>
      </rPr>
      <t>dûment remplie</t>
    </r>
    <r>
      <rPr>
        <sz val="9"/>
        <color indexed="8"/>
        <rFont val="Arial"/>
        <family val="2"/>
      </rPr>
      <t xml:space="preserve">. </t>
    </r>
  </si>
  <si>
    <t>1.4</t>
  </si>
  <si>
    <t>1.5</t>
  </si>
  <si>
    <t>1.6</t>
  </si>
  <si>
    <t>1.7</t>
  </si>
  <si>
    <t>1.8</t>
  </si>
  <si>
    <t>1.9</t>
  </si>
  <si>
    <t>2.6</t>
  </si>
  <si>
    <t>2.7</t>
  </si>
  <si>
    <t>2.8</t>
  </si>
  <si>
    <t>Passerelles 2110 (incl. licences)</t>
  </si>
  <si>
    <t>Équipements &amp; logiciels</t>
  </si>
  <si>
    <t>Mises à jour logicielles/licences MicroN IP</t>
  </si>
  <si>
    <t>RIEDEL</t>
  </si>
  <si>
    <t>SKYLINE</t>
  </si>
  <si>
    <t>Licences Dataminer complémentaires</t>
  </si>
  <si>
    <t>Mise à jour Dataminer</t>
  </si>
  <si>
    <t>ÉVOLUTION RÉSEAU</t>
  </si>
  <si>
    <t>Câblage &amp; transmetteurs</t>
  </si>
  <si>
    <t>ÉVOLUTION VMWARE</t>
  </si>
  <si>
    <t>Matériel supplémentaire</t>
  </si>
  <si>
    <t>Divers</t>
  </si>
  <si>
    <t>Services</t>
  </si>
  <si>
    <t>Études</t>
  </si>
  <si>
    <t>Gestion de projet</t>
  </si>
  <si>
    <t>Intégration matérielle &amp; câblage</t>
  </si>
  <si>
    <t>Logistique</t>
  </si>
  <si>
    <t>Câblage (autre)</t>
  </si>
  <si>
    <t>Intégration logicielle &amp; configuration (titulaire)</t>
  </si>
  <si>
    <t>Intégration logicielle &amp; configuration (Riedel)</t>
  </si>
  <si>
    <t>Intégration logicielle &amp; configuration (VSM)</t>
  </si>
  <si>
    <t>Intégration logicielle &amp; configuration (Dataminer)</t>
  </si>
  <si>
    <t>ÉVOLUTION VSM</t>
  </si>
  <si>
    <t>1.10</t>
  </si>
  <si>
    <t>Licences VSM complémentaires</t>
  </si>
  <si>
    <t>Eventuelle mise à jour VSM</t>
  </si>
  <si>
    <t>1.11</t>
  </si>
  <si>
    <t>Formation</t>
  </si>
  <si>
    <t>2.9</t>
  </si>
  <si>
    <r>
      <rPr>
        <b/>
        <sz val="9"/>
        <color rgb="FFFF0000"/>
        <rFont val="Arial"/>
        <family val="2"/>
      </rPr>
      <t xml:space="preserve">Marché 25F032
</t>
    </r>
    <r>
      <rPr>
        <b/>
        <sz val="9"/>
        <color indexed="8"/>
        <rFont val="Arial"/>
        <family val="2"/>
      </rPr>
      <t xml:space="preserve">ACQUISITION ET INTÉGRATION D’ÉQUIPEMENTS DESTINÉS À LA MAINTENANCE DU NODAL DE L’ASSEMBLÉE NATIONALE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</si>
</sst>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17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6"/>
      <color indexed="8"/>
      <name val="Arial"/>
      <family val="2"/>
    </font>
    <font>
      <b/>
      <sz val="12"/>
      <color indexed="8"/>
      <name val="Arial"/>
      <family val="2"/>
    </font>
    <font>
      <b/>
      <i/>
      <sz val="9"/>
      <color indexed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2" fillId="0" borderId="0"/>
    <xf numFmtId="164" fontId="12" fillId="0" borderId="0" applyFont="0" applyFill="0" applyBorder="0" applyAlignment="0" applyProtection="0"/>
    <xf numFmtId="49" fontId="13" fillId="0" borderId="32">
      <alignment horizontal="left"/>
    </xf>
    <xf numFmtId="0" fontId="13" fillId="0" borderId="32">
      <alignment horizontal="left"/>
    </xf>
    <xf numFmtId="0" fontId="15" fillId="0" borderId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73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/>
    <xf numFmtId="3" fontId="6" fillId="0" borderId="0" xfId="0" applyNumberFormat="1" applyFont="1" applyAlignment="1">
      <alignment horizontal="center" vertical="center"/>
    </xf>
    <xf numFmtId="4" fontId="6" fillId="0" borderId="1" xfId="0" applyNumberFormat="1" applyFont="1" applyBorder="1"/>
    <xf numFmtId="4" fontId="6" fillId="0" borderId="2" xfId="0" applyNumberFormat="1" applyFont="1" applyBorder="1" applyProtection="1">
      <protection locked="0"/>
    </xf>
    <xf numFmtId="4" fontId="6" fillId="0" borderId="3" xfId="0" applyNumberFormat="1" applyFont="1" applyBorder="1" applyProtection="1"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/>
    </xf>
    <xf numFmtId="0" fontId="7" fillId="0" borderId="10" xfId="0" applyFont="1" applyBorder="1"/>
    <xf numFmtId="0" fontId="8" fillId="0" borderId="10" xfId="0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4" fontId="6" fillId="0" borderId="10" xfId="0" applyNumberFormat="1" applyFont="1" applyBorder="1"/>
    <xf numFmtId="4" fontId="6" fillId="0" borderId="11" xfId="0" applyNumberFormat="1" applyFont="1" applyBorder="1"/>
    <xf numFmtId="4" fontId="6" fillId="2" borderId="2" xfId="0" applyNumberFormat="1" applyFont="1" applyFill="1" applyBorder="1"/>
    <xf numFmtId="0" fontId="2" fillId="0" borderId="12" xfId="0" applyFont="1" applyBorder="1" applyAlignment="1">
      <alignment horizontal="left"/>
    </xf>
    <xf numFmtId="0" fontId="2" fillId="0" borderId="2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/>
    <xf numFmtId="4" fontId="6" fillId="0" borderId="3" xfId="0" applyNumberFormat="1" applyFont="1" applyBorder="1"/>
    <xf numFmtId="0" fontId="6" fillId="0" borderId="12" xfId="0" applyFont="1" applyBorder="1" applyAlignment="1">
      <alignment horizontal="left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/>
    <xf numFmtId="0" fontId="6" fillId="2" borderId="15" xfId="0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/>
    <xf numFmtId="0" fontId="6" fillId="2" borderId="17" xfId="0" applyFont="1" applyFill="1" applyBorder="1" applyAlignment="1">
      <alignment horizontal="left"/>
    </xf>
    <xf numFmtId="4" fontId="1" fillId="2" borderId="11" xfId="0" applyNumberFormat="1" applyFont="1" applyFill="1" applyBorder="1"/>
    <xf numFmtId="0" fontId="6" fillId="2" borderId="18" xfId="0" applyFont="1" applyFill="1" applyBorder="1" applyAlignment="1">
      <alignment horizontal="left"/>
    </xf>
    <xf numFmtId="4" fontId="5" fillId="2" borderId="16" xfId="0" applyNumberFormat="1" applyFont="1" applyFill="1" applyBorder="1"/>
    <xf numFmtId="4" fontId="1" fillId="2" borderId="16" xfId="0" applyNumberFormat="1" applyFont="1" applyFill="1" applyBorder="1"/>
    <xf numFmtId="0" fontId="6" fillId="2" borderId="19" xfId="0" applyFont="1" applyFill="1" applyBorder="1" applyAlignment="1">
      <alignment horizontal="left"/>
    </xf>
    <xf numFmtId="4" fontId="1" fillId="2" borderId="20" xfId="0" applyNumberFormat="1" applyFont="1" applyFill="1" applyBorder="1"/>
    <xf numFmtId="0" fontId="14" fillId="0" borderId="33" xfId="0" applyFont="1" applyBorder="1"/>
    <xf numFmtId="0" fontId="2" fillId="0" borderId="12" xfId="0" quotePrefix="1" applyFont="1" applyBorder="1" applyAlignment="1">
      <alignment horizontal="left"/>
    </xf>
    <xf numFmtId="4" fontId="14" fillId="0" borderId="1" xfId="0" applyNumberFormat="1" applyFont="1" applyBorder="1"/>
    <xf numFmtId="0" fontId="14" fillId="0" borderId="2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0" fillId="0" borderId="5" xfId="0" applyFont="1" applyBorder="1" applyAlignment="1">
      <alignment horizontal="right" vertical="center" wrapText="1"/>
    </xf>
    <xf numFmtId="0" fontId="2" fillId="0" borderId="0" xfId="0" applyFont="1"/>
    <xf numFmtId="4" fontId="14" fillId="0" borderId="2" xfId="0" applyNumberFormat="1" applyFont="1" applyBorder="1" applyProtection="1">
      <protection locked="0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wrapText="1"/>
    </xf>
    <xf numFmtId="0" fontId="7" fillId="2" borderId="29" xfId="0" applyFont="1" applyFill="1" applyBorder="1" applyAlignment="1">
      <alignment horizontal="center"/>
    </xf>
    <xf numFmtId="0" fontId="7" fillId="2" borderId="30" xfId="0" applyFont="1" applyFill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</cellXfs>
  <cellStyles count="8">
    <cellStyle name="Euro" xfId="2" xr:uid="{00000000-0005-0000-0000-000000000000}"/>
    <cellStyle name="Euro 2" xfId="7" xr:uid="{00000000-0005-0000-0000-000001000000}"/>
    <cellStyle name="Euro 3" xfId="6" xr:uid="{00000000-0005-0000-0000-000002000000}"/>
    <cellStyle name="Normal" xfId="0" builtinId="0"/>
    <cellStyle name="Normal 2" xfId="1" xr:uid="{00000000-0005-0000-0000-000004000000}"/>
    <cellStyle name="Normal 3" xfId="5" xr:uid="{00000000-0005-0000-0000-000005000000}"/>
    <cellStyle name="T1" xfId="3" xr:uid="{00000000-0005-0000-0000-000006000000}"/>
    <cellStyle name="T2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47625</xdr:rowOff>
    </xdr:from>
    <xdr:to>
      <xdr:col>1</xdr:col>
      <xdr:colOff>295275</xdr:colOff>
      <xdr:row>1</xdr:row>
      <xdr:rowOff>285750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601980" cy="527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3"/>
  <sheetViews>
    <sheetView showGridLines="0" tabSelected="1" view="pageBreakPreview" zoomScaleNormal="100" zoomScaleSheetLayoutView="100" workbookViewId="0">
      <pane ySplit="5" topLeftCell="A39" activePane="bottomLeft" state="frozen"/>
      <selection pane="bottomLeft" activeCell="B29" sqref="B29"/>
    </sheetView>
  </sheetViews>
  <sheetFormatPr baseColWidth="10" defaultColWidth="11.42578125" defaultRowHeight="12" x14ac:dyDescent="0.2"/>
  <cols>
    <col min="1" max="1" width="6" style="2" customWidth="1"/>
    <col min="2" max="2" width="50.28515625" style="1" customWidth="1"/>
    <col min="3" max="4" width="12.7109375" style="1" customWidth="1"/>
    <col min="5" max="5" width="6.28515625" style="3" customWidth="1"/>
    <col min="6" max="6" width="6.28515625" style="5" customWidth="1"/>
    <col min="7" max="7" width="10.5703125" style="4" customWidth="1"/>
    <col min="8" max="8" width="12.42578125" style="4" customWidth="1"/>
    <col min="9" max="16384" width="11.42578125" style="1"/>
  </cols>
  <sheetData>
    <row r="1" spans="1:8" ht="23.25" customHeight="1" x14ac:dyDescent="0.2">
      <c r="A1" s="59"/>
      <c r="B1" s="61" t="s">
        <v>22</v>
      </c>
      <c r="C1" s="61"/>
      <c r="D1" s="61"/>
      <c r="E1" s="61"/>
      <c r="F1" s="61"/>
      <c r="G1" s="61"/>
      <c r="H1" s="62"/>
    </row>
    <row r="2" spans="1:8" ht="43.5" customHeight="1" x14ac:dyDescent="0.2">
      <c r="A2" s="60"/>
      <c r="B2" s="63" t="s">
        <v>62</v>
      </c>
      <c r="C2" s="63"/>
      <c r="D2" s="63"/>
      <c r="E2" s="64"/>
      <c r="F2" s="64"/>
      <c r="G2" s="64"/>
      <c r="H2" s="65"/>
    </row>
    <row r="3" spans="1:8" ht="20.25" customHeight="1" x14ac:dyDescent="0.2">
      <c r="A3" s="66" t="s">
        <v>23</v>
      </c>
      <c r="B3" s="67"/>
      <c r="C3" s="67"/>
      <c r="D3" s="67"/>
      <c r="E3" s="67"/>
      <c r="F3" s="67"/>
      <c r="G3" s="67"/>
      <c r="H3" s="68"/>
    </row>
    <row r="4" spans="1:8" ht="20.25" customHeight="1" x14ac:dyDescent="0.2">
      <c r="A4" s="69" t="s">
        <v>13</v>
      </c>
      <c r="B4" s="70"/>
      <c r="C4" s="49"/>
      <c r="D4" s="49"/>
      <c r="E4" s="71"/>
      <c r="F4" s="71"/>
      <c r="G4" s="71"/>
      <c r="H4" s="72"/>
    </row>
    <row r="5" spans="1:8" ht="23.25" customHeight="1" thickBot="1" x14ac:dyDescent="0.25">
      <c r="A5" s="9" t="s">
        <v>5</v>
      </c>
      <c r="B5" s="10" t="s">
        <v>16</v>
      </c>
      <c r="C5" s="10" t="s">
        <v>19</v>
      </c>
      <c r="D5" s="10" t="s">
        <v>17</v>
      </c>
      <c r="E5" s="11" t="s">
        <v>0</v>
      </c>
      <c r="F5" s="12" t="s">
        <v>3</v>
      </c>
      <c r="G5" s="13" t="s">
        <v>1</v>
      </c>
      <c r="H5" s="14" t="s">
        <v>4</v>
      </c>
    </row>
    <row r="6" spans="1:8" x14ac:dyDescent="0.2">
      <c r="A6" s="15"/>
      <c r="B6" s="16"/>
      <c r="C6" s="16"/>
      <c r="D6" s="16"/>
      <c r="E6" s="17"/>
      <c r="F6" s="18"/>
      <c r="G6" s="19"/>
      <c r="H6" s="20"/>
    </row>
    <row r="7" spans="1:8" x14ac:dyDescent="0.2">
      <c r="A7" s="32">
        <v>1</v>
      </c>
      <c r="B7" s="33" t="s">
        <v>34</v>
      </c>
      <c r="C7" s="33"/>
      <c r="D7" s="33"/>
      <c r="E7" s="34"/>
      <c r="F7" s="35"/>
      <c r="G7" s="21"/>
      <c r="H7" s="36">
        <f>SUM(H9:H28)</f>
        <v>0</v>
      </c>
    </row>
    <row r="8" spans="1:8" x14ac:dyDescent="0.2">
      <c r="A8" s="22"/>
      <c r="B8" s="44" t="s">
        <v>36</v>
      </c>
      <c r="C8" s="47"/>
      <c r="D8" s="47"/>
      <c r="E8" s="47"/>
      <c r="F8" s="48"/>
      <c r="G8" s="7"/>
      <c r="H8" s="6"/>
    </row>
    <row r="9" spans="1:8" x14ac:dyDescent="0.2">
      <c r="A9" s="22" t="s">
        <v>6</v>
      </c>
      <c r="B9" s="44" t="s">
        <v>33</v>
      </c>
      <c r="C9" s="47"/>
      <c r="D9" s="47"/>
      <c r="E9" s="47" t="s">
        <v>2</v>
      </c>
      <c r="F9" s="48">
        <v>2</v>
      </c>
      <c r="G9" s="7"/>
      <c r="H9" s="6">
        <f t="shared" ref="H9" si="0">ROUND(IF($E9="Ens",1,$F9)*$G9,2)</f>
        <v>0</v>
      </c>
    </row>
    <row r="10" spans="1:8" x14ac:dyDescent="0.2">
      <c r="A10" s="22" t="s">
        <v>7</v>
      </c>
      <c r="B10" s="44" t="s">
        <v>35</v>
      </c>
      <c r="C10" s="47"/>
      <c r="D10" s="47"/>
      <c r="E10" s="47" t="s">
        <v>12</v>
      </c>
      <c r="F10" s="48"/>
      <c r="G10" s="8"/>
      <c r="H10" s="6">
        <f>ROUND(IF($E10="Ens",1,$F10)*$G10,2)</f>
        <v>0</v>
      </c>
    </row>
    <row r="11" spans="1:8" x14ac:dyDescent="0.2">
      <c r="A11" s="22" t="s">
        <v>8</v>
      </c>
      <c r="B11" s="44" t="s">
        <v>41</v>
      </c>
      <c r="C11" s="47"/>
      <c r="D11" s="47"/>
      <c r="E11" s="47" t="s">
        <v>12</v>
      </c>
      <c r="F11" s="48"/>
      <c r="G11" s="8"/>
      <c r="H11" s="6"/>
    </row>
    <row r="12" spans="1:8" x14ac:dyDescent="0.2">
      <c r="A12" s="22"/>
      <c r="B12" s="44"/>
      <c r="C12" s="47"/>
      <c r="D12" s="47"/>
      <c r="E12" s="47"/>
      <c r="F12" s="48"/>
      <c r="G12" s="7"/>
      <c r="H12" s="6"/>
    </row>
    <row r="13" spans="1:8" x14ac:dyDescent="0.2">
      <c r="A13" s="22"/>
      <c r="B13" s="44" t="s">
        <v>37</v>
      </c>
      <c r="C13" s="47"/>
      <c r="D13" s="47"/>
      <c r="E13" s="47"/>
      <c r="F13" s="48"/>
      <c r="G13" s="7"/>
      <c r="H13" s="6"/>
    </row>
    <row r="14" spans="1:8" x14ac:dyDescent="0.2">
      <c r="A14" s="45" t="s">
        <v>24</v>
      </c>
      <c r="B14" s="44" t="s">
        <v>38</v>
      </c>
      <c r="C14" s="47"/>
      <c r="D14" s="47"/>
      <c r="E14" s="47" t="s">
        <v>12</v>
      </c>
      <c r="F14" s="48"/>
      <c r="G14" s="7"/>
      <c r="H14" s="6">
        <f t="shared" ref="H14:H15" si="1">ROUND(IF($E14="Ens",1,$F14)*$G14,2)</f>
        <v>0</v>
      </c>
    </row>
    <row r="15" spans="1:8" x14ac:dyDescent="0.2">
      <c r="A15" s="45" t="s">
        <v>25</v>
      </c>
      <c r="B15" s="44" t="s">
        <v>39</v>
      </c>
      <c r="C15" s="47"/>
      <c r="D15" s="47"/>
      <c r="E15" s="47" t="s">
        <v>12</v>
      </c>
      <c r="F15" s="48"/>
      <c r="G15" s="8"/>
      <c r="H15" s="6">
        <f t="shared" si="1"/>
        <v>0</v>
      </c>
    </row>
    <row r="16" spans="1:8" x14ac:dyDescent="0.2">
      <c r="A16" s="22"/>
      <c r="B16" s="44"/>
      <c r="C16" s="47"/>
      <c r="D16" s="47"/>
      <c r="E16" s="47"/>
      <c r="F16" s="48"/>
      <c r="G16" s="7"/>
      <c r="H16" s="6"/>
    </row>
    <row r="17" spans="1:8" x14ac:dyDescent="0.2">
      <c r="A17" s="29"/>
      <c r="B17" s="23" t="s">
        <v>40</v>
      </c>
      <c r="C17" s="30"/>
      <c r="D17" s="30"/>
      <c r="E17" s="31"/>
      <c r="F17" s="26"/>
      <c r="G17" s="27"/>
      <c r="H17" s="6"/>
    </row>
    <row r="18" spans="1:8" x14ac:dyDescent="0.2">
      <c r="A18" s="45" t="s">
        <v>26</v>
      </c>
      <c r="B18" s="44" t="s">
        <v>41</v>
      </c>
      <c r="C18" s="47"/>
      <c r="D18" s="47"/>
      <c r="E18" s="47" t="s">
        <v>12</v>
      </c>
      <c r="F18" s="48"/>
      <c r="G18" s="51"/>
      <c r="H18" s="46">
        <f t="shared" ref="H18" si="2">ROUND(IF($E18="Ens",1,$F18)*$G18,2)</f>
        <v>0</v>
      </c>
    </row>
    <row r="19" spans="1:8" x14ac:dyDescent="0.2">
      <c r="A19" s="45"/>
      <c r="B19" s="44"/>
      <c r="C19" s="47"/>
      <c r="D19" s="47"/>
      <c r="E19" s="47"/>
      <c r="F19" s="48"/>
      <c r="G19" s="8"/>
      <c r="H19" s="6"/>
    </row>
    <row r="20" spans="1:8" x14ac:dyDescent="0.2">
      <c r="A20" s="22"/>
      <c r="B20" s="23" t="s">
        <v>42</v>
      </c>
      <c r="C20" s="47"/>
      <c r="D20" s="47"/>
      <c r="E20" s="47"/>
      <c r="F20" s="48"/>
      <c r="G20" s="7"/>
      <c r="H20" s="6"/>
    </row>
    <row r="21" spans="1:8" x14ac:dyDescent="0.2">
      <c r="A21" s="45" t="s">
        <v>27</v>
      </c>
      <c r="B21" s="44" t="s">
        <v>43</v>
      </c>
      <c r="C21" s="47"/>
      <c r="D21" s="47"/>
      <c r="E21" s="47" t="s">
        <v>12</v>
      </c>
      <c r="F21" s="48"/>
      <c r="G21" s="7"/>
      <c r="H21" s="6">
        <f t="shared" ref="H21:H28" si="3">ROUND(IF($E21="Ens",1,$F21)*$G21,2)</f>
        <v>0</v>
      </c>
    </row>
    <row r="22" spans="1:8" x14ac:dyDescent="0.2">
      <c r="A22" s="45"/>
      <c r="B22" s="44"/>
      <c r="C22" s="47"/>
      <c r="D22" s="47"/>
      <c r="E22" s="47"/>
      <c r="F22" s="48"/>
      <c r="G22" s="8"/>
      <c r="H22" s="6"/>
    </row>
    <row r="23" spans="1:8" x14ac:dyDescent="0.2">
      <c r="A23" s="22"/>
      <c r="B23" s="23" t="s">
        <v>55</v>
      </c>
      <c r="C23" s="47"/>
      <c r="D23" s="47"/>
      <c r="E23" s="47"/>
      <c r="F23" s="48"/>
      <c r="G23" s="7"/>
      <c r="H23" s="6"/>
    </row>
    <row r="24" spans="1:8" x14ac:dyDescent="0.2">
      <c r="A24" s="45" t="s">
        <v>28</v>
      </c>
      <c r="B24" s="44" t="s">
        <v>57</v>
      </c>
      <c r="C24" s="47"/>
      <c r="D24" s="47"/>
      <c r="E24" s="47" t="s">
        <v>12</v>
      </c>
      <c r="F24" s="48"/>
      <c r="G24" s="7"/>
      <c r="H24" s="6">
        <f t="shared" ref="H24:H25" si="4">ROUND(IF($E24="Ens",1,$F24)*$G24,2)</f>
        <v>0</v>
      </c>
    </row>
    <row r="25" spans="1:8" x14ac:dyDescent="0.2">
      <c r="A25" s="45" t="s">
        <v>29</v>
      </c>
      <c r="B25" s="44" t="s">
        <v>58</v>
      </c>
      <c r="C25" s="47"/>
      <c r="D25" s="47"/>
      <c r="E25" s="47" t="s">
        <v>12</v>
      </c>
      <c r="F25" s="48"/>
      <c r="G25" s="8"/>
      <c r="H25" s="6">
        <f t="shared" si="4"/>
        <v>0</v>
      </c>
    </row>
    <row r="26" spans="1:8" x14ac:dyDescent="0.2">
      <c r="A26" s="45"/>
      <c r="B26" s="44"/>
      <c r="C26" s="47"/>
      <c r="D26" s="47"/>
      <c r="E26" s="47"/>
      <c r="F26" s="48"/>
      <c r="G26" s="8"/>
      <c r="H26" s="6"/>
    </row>
    <row r="27" spans="1:8" x14ac:dyDescent="0.2">
      <c r="A27" s="45" t="s">
        <v>56</v>
      </c>
      <c r="B27" s="44" t="s">
        <v>50</v>
      </c>
      <c r="C27" s="47"/>
      <c r="D27" s="47"/>
      <c r="E27" s="47" t="s">
        <v>12</v>
      </c>
      <c r="F27" s="48"/>
      <c r="G27" s="7"/>
      <c r="H27" s="6">
        <f t="shared" si="3"/>
        <v>0</v>
      </c>
    </row>
    <row r="28" spans="1:8" x14ac:dyDescent="0.2">
      <c r="A28" s="45" t="s">
        <v>59</v>
      </c>
      <c r="B28" s="44" t="s">
        <v>44</v>
      </c>
      <c r="C28" s="47"/>
      <c r="D28" s="47"/>
      <c r="E28" s="47" t="s">
        <v>12</v>
      </c>
      <c r="F28" s="48"/>
      <c r="G28" s="7"/>
      <c r="H28" s="6">
        <f t="shared" si="3"/>
        <v>0</v>
      </c>
    </row>
    <row r="29" spans="1:8" x14ac:dyDescent="0.2">
      <c r="A29" s="29"/>
      <c r="B29" s="30"/>
      <c r="C29" s="30"/>
      <c r="D29" s="30"/>
      <c r="E29" s="31"/>
      <c r="F29" s="26"/>
      <c r="G29" s="27"/>
      <c r="H29" s="6"/>
    </row>
    <row r="30" spans="1:8" x14ac:dyDescent="0.2">
      <c r="A30" s="32">
        <v>2</v>
      </c>
      <c r="B30" s="33" t="s">
        <v>45</v>
      </c>
      <c r="C30" s="33"/>
      <c r="D30" s="33"/>
      <c r="E30" s="34"/>
      <c r="F30" s="35"/>
      <c r="G30" s="21"/>
      <c r="H30" s="36">
        <f>SUM(H31:H39)</f>
        <v>0</v>
      </c>
    </row>
    <row r="31" spans="1:8" x14ac:dyDescent="0.2">
      <c r="A31" s="22" t="s">
        <v>9</v>
      </c>
      <c r="B31" s="44" t="s">
        <v>46</v>
      </c>
      <c r="C31" s="47"/>
      <c r="D31" s="47"/>
      <c r="E31" s="47" t="s">
        <v>12</v>
      </c>
      <c r="F31" s="48"/>
      <c r="G31" s="7"/>
      <c r="H31" s="6">
        <f t="shared" ref="H31" si="5">ROUND(IF($E31="Ens",1,$F31)*$G31,2)</f>
        <v>0</v>
      </c>
    </row>
    <row r="32" spans="1:8" x14ac:dyDescent="0.2">
      <c r="A32" s="22" t="s">
        <v>10</v>
      </c>
      <c r="B32" s="44" t="s">
        <v>47</v>
      </c>
      <c r="C32" s="47"/>
      <c r="D32" s="47"/>
      <c r="E32" s="47" t="s">
        <v>12</v>
      </c>
      <c r="F32" s="48"/>
      <c r="G32" s="8"/>
      <c r="H32" s="6">
        <f>ROUND(IF($E32="Ens",1,$F32)*$G32,2)</f>
        <v>0</v>
      </c>
    </row>
    <row r="33" spans="1:8" x14ac:dyDescent="0.2">
      <c r="A33" s="22" t="s">
        <v>11</v>
      </c>
      <c r="B33" s="44" t="s">
        <v>48</v>
      </c>
      <c r="C33" s="47"/>
      <c r="D33" s="47"/>
      <c r="E33" s="47" t="s">
        <v>12</v>
      </c>
      <c r="F33" s="48"/>
      <c r="G33" s="8"/>
      <c r="H33" s="6">
        <f t="shared" ref="H33:H39" si="6">ROUND(IF($E33="Ens",1,$F33)*$G33,2)</f>
        <v>0</v>
      </c>
    </row>
    <row r="34" spans="1:8" x14ac:dyDescent="0.2">
      <c r="A34" s="22" t="s">
        <v>20</v>
      </c>
      <c r="B34" s="44" t="s">
        <v>51</v>
      </c>
      <c r="C34" s="47"/>
      <c r="D34" s="47"/>
      <c r="E34" s="47" t="s">
        <v>12</v>
      </c>
      <c r="F34" s="48"/>
      <c r="G34" s="8"/>
      <c r="H34" s="6">
        <f t="shared" si="6"/>
        <v>0</v>
      </c>
    </row>
    <row r="35" spans="1:8" x14ac:dyDescent="0.2">
      <c r="A35" s="22" t="s">
        <v>21</v>
      </c>
      <c r="B35" s="44" t="s">
        <v>52</v>
      </c>
      <c r="C35" s="47"/>
      <c r="D35" s="47"/>
      <c r="E35" s="47" t="s">
        <v>12</v>
      </c>
      <c r="F35" s="48"/>
      <c r="G35" s="8"/>
      <c r="H35" s="6">
        <f t="shared" si="6"/>
        <v>0</v>
      </c>
    </row>
    <row r="36" spans="1:8" x14ac:dyDescent="0.2">
      <c r="A36" s="22" t="s">
        <v>30</v>
      </c>
      <c r="B36" s="44" t="s">
        <v>54</v>
      </c>
      <c r="C36" s="47"/>
      <c r="D36" s="47"/>
      <c r="E36" s="47" t="s">
        <v>12</v>
      </c>
      <c r="F36" s="48"/>
      <c r="G36" s="8"/>
      <c r="H36" s="6">
        <f t="shared" si="6"/>
        <v>0</v>
      </c>
    </row>
    <row r="37" spans="1:8" x14ac:dyDescent="0.2">
      <c r="A37" s="22" t="s">
        <v>31</v>
      </c>
      <c r="B37" s="44" t="s">
        <v>53</v>
      </c>
      <c r="C37" s="47"/>
      <c r="D37" s="47"/>
      <c r="E37" s="47" t="s">
        <v>12</v>
      </c>
      <c r="F37" s="48"/>
      <c r="G37" s="8"/>
      <c r="H37" s="6">
        <f t="shared" si="6"/>
        <v>0</v>
      </c>
    </row>
    <row r="38" spans="1:8" x14ac:dyDescent="0.2">
      <c r="A38" s="22" t="s">
        <v>32</v>
      </c>
      <c r="B38" s="44" t="s">
        <v>60</v>
      </c>
      <c r="C38" s="47"/>
      <c r="D38" s="47"/>
      <c r="E38" s="47" t="s">
        <v>12</v>
      </c>
      <c r="F38" s="48"/>
      <c r="G38" s="8"/>
      <c r="H38" s="6">
        <f t="shared" si="6"/>
        <v>0</v>
      </c>
    </row>
    <row r="39" spans="1:8" x14ac:dyDescent="0.2">
      <c r="A39" s="22" t="s">
        <v>61</v>
      </c>
      <c r="B39" s="50" t="s">
        <v>49</v>
      </c>
      <c r="C39" s="24"/>
      <c r="D39" s="24"/>
      <c r="E39" s="47" t="s">
        <v>12</v>
      </c>
      <c r="F39" s="26"/>
      <c r="G39" s="28"/>
      <c r="H39" s="6">
        <f t="shared" si="6"/>
        <v>0</v>
      </c>
    </row>
    <row r="40" spans="1:8" ht="12.75" thickBot="1" x14ac:dyDescent="0.25">
      <c r="A40" s="22"/>
      <c r="B40" s="23"/>
      <c r="C40" s="24"/>
      <c r="D40" s="24"/>
      <c r="E40" s="25"/>
      <c r="F40" s="26"/>
      <c r="G40" s="27"/>
      <c r="H40" s="6"/>
    </row>
    <row r="41" spans="1:8" ht="12.75" x14ac:dyDescent="0.2">
      <c r="A41" s="37"/>
      <c r="B41" s="54"/>
      <c r="C41" s="54"/>
      <c r="D41" s="54"/>
      <c r="E41" s="54"/>
      <c r="F41" s="54"/>
      <c r="G41" s="55"/>
      <c r="H41" s="38"/>
    </row>
    <row r="42" spans="1:8" ht="12.75" x14ac:dyDescent="0.2">
      <c r="A42" s="39"/>
      <c r="B42" s="56" t="s">
        <v>14</v>
      </c>
      <c r="C42" s="56"/>
      <c r="D42" s="56"/>
      <c r="E42" s="56"/>
      <c r="F42" s="56"/>
      <c r="G42" s="56"/>
      <c r="H42" s="40">
        <f>SUM(H7,H30)</f>
        <v>0</v>
      </c>
    </row>
    <row r="43" spans="1:8" ht="12.75" x14ac:dyDescent="0.2">
      <c r="A43" s="39"/>
      <c r="B43" s="57"/>
      <c r="C43" s="57"/>
      <c r="D43" s="57"/>
      <c r="E43" s="57"/>
      <c r="F43" s="57"/>
      <c r="G43" s="58"/>
      <c r="H43" s="41"/>
    </row>
    <row r="44" spans="1:8" ht="12.75" x14ac:dyDescent="0.2">
      <c r="A44" s="39"/>
      <c r="B44" s="56" t="s">
        <v>18</v>
      </c>
      <c r="C44" s="56"/>
      <c r="D44" s="56"/>
      <c r="E44" s="56"/>
      <c r="F44" s="56"/>
      <c r="G44" s="56"/>
      <c r="H44" s="40">
        <f>H42*0.2</f>
        <v>0</v>
      </c>
    </row>
    <row r="45" spans="1:8" ht="12.75" x14ac:dyDescent="0.2">
      <c r="A45" s="39"/>
      <c r="B45" s="57"/>
      <c r="C45" s="57"/>
      <c r="D45" s="57"/>
      <c r="E45" s="57"/>
      <c r="F45" s="57"/>
      <c r="G45" s="58"/>
      <c r="H45" s="41"/>
    </row>
    <row r="46" spans="1:8" ht="12.75" x14ac:dyDescent="0.2">
      <c r="A46" s="39"/>
      <c r="B46" s="56" t="s">
        <v>15</v>
      </c>
      <c r="C46" s="56"/>
      <c r="D46" s="56"/>
      <c r="E46" s="56"/>
      <c r="F46" s="56"/>
      <c r="G46" s="56"/>
      <c r="H46" s="40">
        <f>H44+H42</f>
        <v>0</v>
      </c>
    </row>
    <row r="47" spans="1:8" ht="13.5" thickBot="1" x14ac:dyDescent="0.25">
      <c r="A47" s="42"/>
      <c r="B47" s="52"/>
      <c r="C47" s="52"/>
      <c r="D47" s="52"/>
      <c r="E47" s="52"/>
      <c r="F47" s="52"/>
      <c r="G47" s="53"/>
      <c r="H47" s="43"/>
    </row>
    <row r="162" spans="2:11" s="2" customFormat="1" ht="24.75" customHeight="1" x14ac:dyDescent="0.2">
      <c r="B162" s="1"/>
      <c r="C162" s="1"/>
      <c r="D162" s="1"/>
      <c r="E162" s="3"/>
      <c r="F162" s="5"/>
      <c r="G162" s="4"/>
      <c r="H162" s="4"/>
      <c r="I162" s="1"/>
      <c r="J162" s="1"/>
      <c r="K162" s="1"/>
    </row>
    <row r="197" spans="2:11" s="2" customFormat="1" ht="12.75" customHeight="1" x14ac:dyDescent="0.2">
      <c r="B197" s="1"/>
      <c r="C197" s="1"/>
      <c r="D197" s="1"/>
      <c r="E197" s="3"/>
      <c r="F197" s="5"/>
      <c r="G197" s="4"/>
      <c r="H197" s="4"/>
      <c r="I197" s="1"/>
      <c r="J197" s="1"/>
      <c r="K197" s="1"/>
    </row>
    <row r="203" spans="2:11" s="2" customFormat="1" ht="13.5" customHeight="1" x14ac:dyDescent="0.2">
      <c r="B203" s="1"/>
      <c r="C203" s="1"/>
      <c r="D203" s="1"/>
      <c r="E203" s="3"/>
      <c r="F203" s="5"/>
      <c r="G203" s="4"/>
      <c r="H203" s="4"/>
      <c r="I203" s="1"/>
      <c r="J203" s="1"/>
      <c r="K203" s="1"/>
    </row>
  </sheetData>
  <sheetProtection insertRows="0" selectLockedCells="1"/>
  <mergeCells count="13">
    <mergeCell ref="A1:A2"/>
    <mergeCell ref="B1:H1"/>
    <mergeCell ref="B2:H2"/>
    <mergeCell ref="A3:H3"/>
    <mergeCell ref="A4:B4"/>
    <mergeCell ref="E4:H4"/>
    <mergeCell ref="B47:G47"/>
    <mergeCell ref="B41:G41"/>
    <mergeCell ref="B42:G42"/>
    <mergeCell ref="B43:G43"/>
    <mergeCell ref="B44:G44"/>
    <mergeCell ref="B45:G45"/>
    <mergeCell ref="B46:G46"/>
  </mergeCells>
  <dataValidations count="2">
    <dataValidation type="list" allowBlank="1" showInputMessage="1" showErrorMessage="1" sqref="E9:E11 E14:E15 E18:E19 E24:E28 E21:E22 E31:E39" xr:uid="{00000000-0002-0000-0000-000000000000}">
      <formula1>"---,U,Ens"</formula1>
    </dataValidation>
    <dataValidation type="decimal" operator="greaterThanOrEqual" allowBlank="1" showInputMessage="1" showErrorMessage="1" sqref="G9:G11 G14:G15 G18:G19 G24:G28 G21:G22 G31:G40" xr:uid="{00000000-0002-0000-0000-000001000000}">
      <formula1>0</formula1>
    </dataValidation>
  </dataValidations>
  <pageMargins left="0.25" right="0.25" top="0.75" bottom="0.75" header="0.3" footer="0.3"/>
  <pageSetup paperSize="9" scale="8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ASSEMBLEE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ccastelli</dc:creator>
  <cp:lastModifiedBy>JULIEN GUILLEMET</cp:lastModifiedBy>
  <cp:lastPrinted>2018-05-14T14:46:53Z</cp:lastPrinted>
  <dcterms:created xsi:type="dcterms:W3CDTF">2012-10-24T10:47:55Z</dcterms:created>
  <dcterms:modified xsi:type="dcterms:W3CDTF">2025-05-21T07:40:11Z</dcterms:modified>
</cp:coreProperties>
</file>