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romieu\Nextcloud\DR Occitanie\SAM\Marches_Passation_Execution\MP-Pass-Exé2024\DDUNI_TMA SAP\2. DCE\2.1 Version projet\"/>
    </mc:Choice>
  </mc:AlternateContent>
  <xr:revisionPtr revIDLastSave="0" documentId="13_ncr:1_{0ABA2302-818A-4DC8-AD83-27F494BF2616}" xr6:coauthVersionLast="36" xr6:coauthVersionMax="47" xr10:uidLastSave="{00000000-0000-0000-0000-000000000000}"/>
  <bookViews>
    <workbookView xWindow="9945" yWindow="1980" windowWidth="34905" windowHeight="22875" tabRatio="580" xr2:uid="{00000000-000D-0000-FFFF-FFFF00000000}"/>
  </bookViews>
  <sheets>
    <sheet name="Présentation" sheetId="5" r:id="rId1"/>
    <sheet name="Poste 1" sheetId="1" r:id="rId2"/>
    <sheet name="Poste 2" sheetId="8" r:id="rId3"/>
    <sheet name="DQE" sheetId="11" r:id="rId4"/>
  </sheets>
  <definedNames>
    <definedName name="_Toc432145391" localSheetId="0">Présentation!#REF!</definedName>
    <definedName name="_xlnm.Print_Area" localSheetId="1">'Poste 1'!$A$4:$E$19</definedName>
    <definedName name="_xlnm.Print_Area" localSheetId="2">'Poste 2'!$A$4:$F$32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1" l="1"/>
  <c r="F29" i="11"/>
  <c r="D27" i="11"/>
  <c r="J23" i="11"/>
  <c r="J24" i="11"/>
  <c r="J25" i="11"/>
  <c r="J26" i="11"/>
  <c r="J27" i="11"/>
  <c r="J22" i="11"/>
  <c r="F23" i="11"/>
  <c r="F24" i="11"/>
  <c r="F25" i="11"/>
  <c r="F26" i="11"/>
  <c r="F27" i="11"/>
  <c r="F22" i="11"/>
  <c r="D23" i="11"/>
  <c r="D24" i="11"/>
  <c r="D25" i="11"/>
  <c r="D26" i="11"/>
  <c r="D22" i="11"/>
  <c r="G11" i="11"/>
  <c r="G12" i="11"/>
  <c r="G13" i="11"/>
  <c r="G14" i="11"/>
  <c r="G15" i="11"/>
  <c r="G16" i="11"/>
  <c r="G10" i="11"/>
  <c r="E11" i="11"/>
  <c r="E12" i="11"/>
  <c r="E13" i="11"/>
  <c r="E14" i="11"/>
  <c r="E15" i="11"/>
  <c r="E16" i="11"/>
  <c r="E10" i="11"/>
  <c r="E25" i="8"/>
  <c r="E24" i="8"/>
  <c r="E23" i="8"/>
  <c r="E22" i="8"/>
  <c r="E21" i="8"/>
  <c r="E20" i="8"/>
  <c r="F20" i="8" s="1"/>
  <c r="G20" i="8" s="1"/>
  <c r="E10" i="8"/>
  <c r="F10" i="8" s="1"/>
  <c r="G10" i="8" s="1"/>
  <c r="E11" i="8"/>
  <c r="F11" i="8" s="1"/>
  <c r="G11" i="8" s="1"/>
  <c r="E12" i="8"/>
  <c r="E13" i="8"/>
  <c r="E14" i="8"/>
  <c r="F14" i="8" s="1"/>
  <c r="G14" i="8" s="1"/>
  <c r="E9" i="8"/>
  <c r="F9" i="8" s="1"/>
  <c r="K26" i="11" l="1"/>
  <c r="L26" i="11" s="1"/>
  <c r="E17" i="11"/>
  <c r="K10" i="11" s="1"/>
  <c r="F23" i="8"/>
  <c r="G23" i="8" s="1"/>
  <c r="F24" i="8"/>
  <c r="G24" i="8" s="1"/>
  <c r="G9" i="8"/>
  <c r="F13" i="8"/>
  <c r="G13" i="8" s="1"/>
  <c r="G26" i="11"/>
  <c r="H26" i="11" s="1"/>
  <c r="K27" i="11"/>
  <c r="L27" i="11" s="1"/>
  <c r="K24" i="11"/>
  <c r="L24" i="11" s="1"/>
  <c r="K23" i="11"/>
  <c r="L23" i="11" s="1"/>
  <c r="G27" i="11"/>
  <c r="H27" i="11" s="1"/>
  <c r="K22" i="11"/>
  <c r="L22" i="11" s="1"/>
  <c r="G25" i="11"/>
  <c r="H25" i="11" s="1"/>
  <c r="G24" i="11"/>
  <c r="H24" i="11" s="1"/>
  <c r="K25" i="11"/>
  <c r="L25" i="11" s="1"/>
  <c r="G23" i="11"/>
  <c r="H23" i="11" s="1"/>
  <c r="G22" i="11"/>
  <c r="H22" i="11" s="1"/>
  <c r="E29" i="11"/>
  <c r="G17" i="11"/>
  <c r="L10" i="11" s="1"/>
  <c r="F21" i="8"/>
  <c r="G21" i="8" s="1"/>
  <c r="F22" i="8"/>
  <c r="G22" i="8" s="1"/>
  <c r="F25" i="8"/>
  <c r="G25" i="8" s="1"/>
  <c r="F12" i="8"/>
  <c r="G12" i="8" s="1"/>
  <c r="E30" i="1"/>
  <c r="E29" i="1"/>
  <c r="E28" i="1"/>
  <c r="E27" i="1"/>
  <c r="E26" i="1"/>
  <c r="E25" i="1"/>
  <c r="E24" i="1"/>
  <c r="E11" i="1"/>
  <c r="E12" i="1"/>
  <c r="E13" i="1"/>
  <c r="E14" i="1"/>
  <c r="E15" i="1"/>
  <c r="E16" i="1"/>
  <c r="E10" i="1"/>
  <c r="E31" i="1" l="1"/>
  <c r="E17" i="1"/>
  <c r="E18" i="1" s="1"/>
  <c r="E19" i="1" s="1"/>
  <c r="G29" i="11"/>
  <c r="H29" i="11" s="1"/>
  <c r="L18" i="11"/>
  <c r="E32" i="1"/>
  <c r="E33" i="1" s="1"/>
  <c r="K29" i="11" l="1"/>
  <c r="L29" i="11" s="1"/>
  <c r="L30" i="11" s="1"/>
  <c r="L32" i="11" s="1"/>
  <c r="H30" i="11"/>
  <c r="H32" i="11" s="1"/>
  <c r="L33" i="11" l="1"/>
  <c r="L36" i="11" s="1"/>
  <c r="L37" i="11" s="1"/>
  <c r="L38" i="11" s="1"/>
</calcChain>
</file>

<file path=xl/sharedStrings.xml><?xml version="1.0" encoding="utf-8"?>
<sst xmlns="http://schemas.openxmlformats.org/spreadsheetml/2006/main" count="214" uniqueCount="121">
  <si>
    <t>Type de licences</t>
  </si>
  <si>
    <t>mySAP ERP Developpeur</t>
  </si>
  <si>
    <t>mySAP ERP Professionnel</t>
  </si>
  <si>
    <t>mySAP ERP Professionnel Restreint</t>
  </si>
  <si>
    <t>mySAP ERP Employé</t>
  </si>
  <si>
    <t>Désignation progiciel</t>
  </si>
  <si>
    <t>mySAP ERP : Utilisateur Développeur (1)</t>
  </si>
  <si>
    <t>mySAP ERP : Utilisateur Professionnels (1)</t>
  </si>
  <si>
    <t>mySAP ERP : Utilisateur Restreint (1)</t>
  </si>
  <si>
    <t>mySAP ERP : Utilisateur Employé (1)</t>
  </si>
  <si>
    <t>mySAP ERP : Utilisateur ESS (1)</t>
  </si>
  <si>
    <t>Run time Oracle</t>
  </si>
  <si>
    <t>(1) Hors run time base de données</t>
  </si>
  <si>
    <t>Run Time Oracle pour nombre d'utilisateurs SAP</t>
  </si>
  <si>
    <t>PA payrol run </t>
  </si>
  <si>
    <t>SAP ERP ESS user</t>
  </si>
  <si>
    <t>Pourcentage de Maintenance Support Editeur</t>
  </si>
  <si>
    <t>Répartition par type de licences</t>
  </si>
  <si>
    <t>Poste 2 - ACQUISITION DE LICENCES SUPPLÉMENTAIRES</t>
  </si>
  <si>
    <t>Support éditeur</t>
  </si>
  <si>
    <t>Poste 1 - Prix forfaitre annuel - SUPPORT EDITEUR SUR PROGICIEL SAP</t>
  </si>
  <si>
    <t>Quantité sur la durée du marché</t>
  </si>
  <si>
    <t>SAP Standard Entreprise</t>
  </si>
  <si>
    <t>SAP Standard Support</t>
  </si>
  <si>
    <t>Moteur de paie pour 500 fiches de paies</t>
  </si>
  <si>
    <t>Pourcentage appliqué sur le prix total des licences acquises</t>
  </si>
  <si>
    <t>Sans valeur contractuelle. Ne vaut que pour l'analyse des offres.</t>
  </si>
  <si>
    <t>Répartition par type de licence</t>
  </si>
  <si>
    <t>Type de licence</t>
  </si>
  <si>
    <t>Quantité</t>
  </si>
  <si>
    <t>Prix unitaire HT
(en euros)</t>
  </si>
  <si>
    <t>Prix total HT
(en euros)</t>
  </si>
  <si>
    <t>Montant de la TVA (20%)</t>
  </si>
  <si>
    <t>Poste 1.1</t>
  </si>
  <si>
    <t>Prix forfaitaire annuel - SAP STANDARD SUPPORT</t>
  </si>
  <si>
    <t>Poste 1</t>
  </si>
  <si>
    <t>Prix forfaitaire annuel - SUPPORT EDITEUR SUR PROGICIEL SAP</t>
  </si>
  <si>
    <t>Poste 1.2</t>
  </si>
  <si>
    <t xml:space="preserve">Support éditeur :
SAP STANDARD SUPPORT </t>
  </si>
  <si>
    <t xml:space="preserve">Poste 2 </t>
  </si>
  <si>
    <t xml:space="preserve">Support éditeur :
SAP STANDARD ENTREPRISE </t>
  </si>
  <si>
    <t>Prix forfaitaire annuel - SAP STANDARD ENTREPRISE</t>
  </si>
  <si>
    <t>Montant de la TVA
(20%)*</t>
  </si>
  <si>
    <r>
      <t xml:space="preserve">* </t>
    </r>
    <r>
      <rPr>
        <b/>
        <sz val="12"/>
        <color rgb="FFFF0000"/>
        <rFont val="Arial"/>
        <family val="2"/>
      </rPr>
      <t xml:space="preserve">En cas d'exonération de la TVA, merci d'indiquer : </t>
    </r>
  </si>
  <si>
    <t>(voir pièces justificatives)</t>
  </si>
  <si>
    <t>MONTANT TOTAL HT (en euros)</t>
  </si>
  <si>
    <t>Intégrer dans le poste 2 le support éditeur pour les années suivantes ou prévoir modalités d'évolution du poste 1 en fonction de l'acquisition de licences supplémentaires (pour les années suivantes)</t>
  </si>
  <si>
    <t>Poser la question : comment ça fonctionne dans la vraie vie ?</t>
  </si>
  <si>
    <t>2.1.1</t>
  </si>
  <si>
    <t>2.1.2</t>
  </si>
  <si>
    <t>2.1.3</t>
  </si>
  <si>
    <t>2.1.4</t>
  </si>
  <si>
    <t>2.1.5</t>
  </si>
  <si>
    <t>2.1.6</t>
  </si>
  <si>
    <t>2.1.7</t>
  </si>
  <si>
    <t>Poste 2.1</t>
  </si>
  <si>
    <t xml:space="preserve">Prix unitaires - ACQUISITION DE LICENCES SUPPLÉMENTAIRES
Support éditeur : SAP STANDARD SUPPORT </t>
  </si>
  <si>
    <t>Prix Unitaire HT
SAP STANDARD SUPPORT (licences supplémentaires)
(en euros)</t>
  </si>
  <si>
    <t>Prix Unitaire TTC
SAP STANDARD SUPPORT (licences supplémentaires)
(en euros)</t>
  </si>
  <si>
    <t>Prix Unitaire HT de la licence supplémentaire
(en euros)</t>
  </si>
  <si>
    <t>Prix Unitaire HT de la 
licence supplémentaire
(en euros)</t>
  </si>
  <si>
    <t>Prix unitaires - ACQUISITION DE LICENCES SUPPLÉMENTAIRES
Support éditeur : SAP SUPPORT ENTREPRISE</t>
  </si>
  <si>
    <t>Prix Unitaire HT
SAP SUPPORT ENTREPRISE (licences supplémentaires)
(en euros)</t>
  </si>
  <si>
    <t>Prix Unitaire TTC
SAP SUPPORT ENTREPRISE (licences supplémentaires)
(en euros)</t>
  </si>
  <si>
    <t xml:space="preserve">Le candidat complète ce bordereau par son catalogue de prix </t>
  </si>
  <si>
    <t>1.1.1</t>
  </si>
  <si>
    <t>1.1.2</t>
  </si>
  <si>
    <t>1.1.3</t>
  </si>
  <si>
    <t>1.1.4</t>
  </si>
  <si>
    <t>1.1.5</t>
  </si>
  <si>
    <t>1.1.6</t>
  </si>
  <si>
    <t>1.1.7</t>
  </si>
  <si>
    <t>Poste</t>
  </si>
  <si>
    <t>1.2.1</t>
  </si>
  <si>
    <t>1.2.2</t>
  </si>
  <si>
    <t>1.2.3</t>
  </si>
  <si>
    <t>1.2.4</t>
  </si>
  <si>
    <t>1.2.5</t>
  </si>
  <si>
    <t>1.2.6</t>
  </si>
  <si>
    <t>1.2.7</t>
  </si>
  <si>
    <t>MONTANT TOTAL HT SUPPORT EDITEUR POUR TOUTE LA DUREE DU MARCHE (en euros)</t>
  </si>
  <si>
    <t>MONTANT DE LA TVA (20%)</t>
  </si>
  <si>
    <t>% de Mtce SAP STANDARD SUPPORT</t>
  </si>
  <si>
    <t>Prix Total HT
SAP STANDARD SUPPORT 
(licences supp)
(en euros)</t>
  </si>
  <si>
    <t>Prix total HT licences acquises 
(en euros)</t>
  </si>
  <si>
    <t>% appliqué sur le prix total licences acquises</t>
  </si>
  <si>
    <t>% de Mtce SAP SUPPORT ENTREPRISE</t>
  </si>
  <si>
    <t>Prix Unitaire HT
SAP STANDARD SUPPORT (licences acquises)
(en euros)</t>
  </si>
  <si>
    <t>Prix Unitaire HT
SAP SUPPORT ENTREPRISE (licences acquises)
(en euros)</t>
  </si>
  <si>
    <t>Prix Total HT
SAP SUPPORT ENTREPRISE 
(licences supp)
(en euros)</t>
  </si>
  <si>
    <t>SAP STANDARD SUPPORT</t>
  </si>
  <si>
    <t>SAP SUPPORT ENTREPRISE</t>
  </si>
  <si>
    <t>Quantité actuelle
(au démarrage du marché)</t>
  </si>
  <si>
    <t>QUANTITE SUR TOUTE LA DUREE DU MARCHE</t>
  </si>
  <si>
    <t>MONTANT TOTAL HT SUR TOUTE LA DUREE DU MARCHE (en euros)</t>
  </si>
  <si>
    <t>MONTANT TOTAL HT SUR TOUTE LA DUREE DU MARCHE SUPPORT EDITEUR (SAP STANDARD SUPPORT ET SAP SUPPORT ENTREPRISE) POUR LES LICENCES SUPPLEMENTAIRES ACQUISES (en euros)</t>
  </si>
  <si>
    <t>MONTANT TOTAL HT SDU DQE (en euros)</t>
  </si>
  <si>
    <t>MONTANT TOTAL TTC SDU DQE (en euros)</t>
  </si>
  <si>
    <t>2.2.1</t>
  </si>
  <si>
    <t>2.2.2</t>
  </si>
  <si>
    <t>2.2.3</t>
  </si>
  <si>
    <t>2.2.4</t>
  </si>
  <si>
    <t>2.2.5</t>
  </si>
  <si>
    <t>2.2.6</t>
  </si>
  <si>
    <t>2.2.7</t>
  </si>
  <si>
    <t>MONTANT TOTAL HT 
SAP STANDARD SUPPORT 
(en euros)</t>
  </si>
  <si>
    <t>Prix unitaire HT
SAP STANDARD SUPPORT 
(en euros)</t>
  </si>
  <si>
    <t>Prix unitaire HT
SAP STANDARD ENTREPRISE 
(en euros)</t>
  </si>
  <si>
    <t>Poste 2.2</t>
  </si>
  <si>
    <t>Prix unitaires - ACQUISITION DE LICENCES SUPPLÉMENTAIRES (SUPPORT EDITEUR)</t>
  </si>
  <si>
    <t>Prix unitaire forfaitisé annuel - SAP STANDARD ENTREPRISE HT (en euros)</t>
  </si>
  <si>
    <t>Prix unitaire forfaitisé annuel - SAP STANDARD ENTREPRISE TTC (en euros)</t>
  </si>
  <si>
    <t>Prix unitaire forfaitisé annuel - SAP STANDARD SUPPORT HT (en euros)</t>
  </si>
  <si>
    <t>Prix unitaire forfaitisé annuel - SAP STANDARD SUPPORT TTC (en euros)</t>
  </si>
  <si>
    <t>DETAIL QUANTITIF ESTIMATIF (DQE)</t>
  </si>
  <si>
    <t>ANNEXE FINANCIERE DE L'ACTE D'ENGAGEMENT : BORDEREAUX DES PRIX UNITAIRES (BPU)</t>
  </si>
  <si>
    <t xml:space="preserve"> - Sauf changement, l'IRD optera pour l'option « SAP Standard Support ».</t>
  </si>
  <si>
    <t xml:space="preserve"> - Les candidats compléteront les prix indiqués pour le poste 2, par leur catalogue de prix d'autres produits SAP</t>
  </si>
  <si>
    <t xml:space="preserve"> - Les candidats indiqueront :
      - Le Prix forfaitaire annuel, par type de licence,  pour le support éditeur SAP (Option « SAP Standard Support » et « SAP Standard Entreprise ») dans l'onglet Poste1,
      - Les Prix unitaires pour l'acquisition de licences supplémentaires et le pourcentage pour prix annuel du service support éditeur, dans l'onglet Poste 2</t>
  </si>
  <si>
    <t>PRESTATIONS DE MAINTENANCE APPLICATIVE, MAINTENANCE EVOLUTIVE, 
SUPPORT EDITEUR, EXPERTISE ET ACCOMPAGNEMENT TECHNIQUE
LOT 2 - ACQUISITION DE LICENCES ET SUPPORT ÉDITEUR SAP
MARCHE N°2025002CI0F09B</t>
  </si>
  <si>
    <t xml:space="preserve">LIEU ET DATE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</si>
</sst>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0"/>
      <name val="Arial"/>
    </font>
    <font>
      <sz val="10"/>
      <name val="Arial"/>
      <family val="2"/>
    </font>
    <font>
      <b/>
      <sz val="11"/>
      <color indexed="9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3"/>
      <name val="Arial"/>
      <family val="2"/>
    </font>
    <font>
      <b/>
      <sz val="10"/>
      <color theme="0"/>
      <name val="Arial"/>
      <family val="2"/>
    </font>
    <font>
      <b/>
      <sz val="12"/>
      <name val="Arial"/>
      <family val="2"/>
    </font>
    <font>
      <sz val="11"/>
      <color theme="3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theme="5" tint="-0.249977111117893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0070C0"/>
      <name val="Arial"/>
      <family val="2"/>
    </font>
    <font>
      <sz val="10"/>
      <color rgb="FF0070C0"/>
      <name val="Arial"/>
      <family val="2"/>
    </font>
    <font>
      <b/>
      <sz val="12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0" borderId="0" xfId="2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0" borderId="0" xfId="0" applyFont="1"/>
    <xf numFmtId="0" fontId="0" fillId="2" borderId="0" xfId="0" applyFill="1" applyAlignment="1">
      <alignment vertical="center"/>
    </xf>
    <xf numFmtId="0" fontId="1" fillId="2" borderId="0" xfId="0" applyFont="1" applyFill="1"/>
    <xf numFmtId="0" fontId="1" fillId="0" borderId="1" xfId="0" applyFont="1" applyBorder="1" applyAlignment="1">
      <alignment horizontal="center" vertical="center"/>
    </xf>
    <xf numFmtId="164" fontId="1" fillId="5" borderId="1" xfId="0" applyNumberFormat="1" applyFont="1" applyFill="1" applyBorder="1" applyAlignment="1" applyProtection="1">
      <alignment horizontal="right" vertical="center" indent="1"/>
      <protection locked="0"/>
    </xf>
    <xf numFmtId="10" fontId="1" fillId="5" borderId="1" xfId="0" applyNumberFormat="1" applyFont="1" applyFill="1" applyBorder="1" applyAlignment="1" applyProtection="1">
      <alignment horizontal="right" vertical="center" indent="1"/>
      <protection locked="0"/>
    </xf>
    <xf numFmtId="0" fontId="11" fillId="4" borderId="2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 applyProtection="1">
      <alignment horizontal="right" vertical="center" indent="1"/>
      <protection locked="0"/>
    </xf>
    <xf numFmtId="0" fontId="9" fillId="0" borderId="0" xfId="0" applyFont="1" applyAlignment="1">
      <alignment vertical="center"/>
    </xf>
    <xf numFmtId="0" fontId="1" fillId="2" borderId="0" xfId="0" applyFont="1" applyFill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/>
    </xf>
    <xf numFmtId="0" fontId="19" fillId="2" borderId="0" xfId="0" applyFont="1" applyFill="1"/>
    <xf numFmtId="0" fontId="19" fillId="0" borderId="0" xfId="0" applyFont="1"/>
    <xf numFmtId="164" fontId="12" fillId="2" borderId="0" xfId="0" applyNumberFormat="1" applyFont="1" applyFill="1" applyAlignment="1">
      <alignment horizontal="center" vertical="center" wrapText="1"/>
    </xf>
    <xf numFmtId="0" fontId="19" fillId="2" borderId="0" xfId="0" applyFont="1" applyFill="1" applyAlignment="1">
      <alignment vertical="top" wrapText="1"/>
    </xf>
    <xf numFmtId="0" fontId="0" fillId="0" borderId="1" xfId="0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9" fontId="1" fillId="5" borderId="1" xfId="3" applyFont="1" applyFill="1" applyBorder="1" applyAlignment="1" applyProtection="1">
      <alignment horizontal="right" vertical="center" indent="1"/>
      <protection locked="0"/>
    </xf>
    <xf numFmtId="44" fontId="1" fillId="5" borderId="1" xfId="4" applyFont="1" applyFill="1" applyBorder="1" applyAlignment="1" applyProtection="1">
      <alignment horizontal="right" vertical="center" indent="1"/>
      <protection locked="0"/>
    </xf>
    <xf numFmtId="0" fontId="20" fillId="0" borderId="0" xfId="0" applyFont="1"/>
    <xf numFmtId="1" fontId="11" fillId="0" borderId="1" xfId="0" applyNumberFormat="1" applyFont="1" applyBorder="1" applyAlignment="1">
      <alignment vertical="center" wrapText="1"/>
    </xf>
    <xf numFmtId="9" fontId="12" fillId="5" borderId="1" xfId="3" applyFont="1" applyFill="1" applyBorder="1" applyAlignment="1" applyProtection="1">
      <alignment vertical="center" wrapText="1"/>
    </xf>
    <xf numFmtId="44" fontId="12" fillId="5" borderId="1" xfId="4" applyFont="1" applyFill="1" applyBorder="1" applyAlignment="1" applyProtection="1">
      <alignment horizontal="right" vertical="center" wrapText="1"/>
    </xf>
    <xf numFmtId="1" fontId="12" fillId="5" borderId="1" xfId="0" applyNumberFormat="1" applyFont="1" applyFill="1" applyBorder="1" applyAlignment="1">
      <alignment horizontal="right" vertical="center" wrapText="1"/>
    </xf>
    <xf numFmtId="44" fontId="11" fillId="5" borderId="1" xfId="0" applyNumberFormat="1" applyFont="1" applyFill="1" applyBorder="1" applyAlignment="1">
      <alignment vertical="center" wrapText="1"/>
    </xf>
    <xf numFmtId="44" fontId="0" fillId="5" borderId="1" xfId="4" applyFont="1" applyFill="1" applyBorder="1" applyAlignment="1">
      <alignment horizontal="right" vertical="center"/>
    </xf>
    <xf numFmtId="44" fontId="1" fillId="5" borderId="1" xfId="4" applyFont="1" applyFill="1" applyBorder="1" applyAlignment="1" applyProtection="1">
      <alignment horizontal="center" vertical="center" wrapText="1"/>
    </xf>
    <xf numFmtId="44" fontId="1" fillId="2" borderId="1" xfId="4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 applyProtection="1">
      <alignment horizontal="center" vertical="center" wrapText="1"/>
    </xf>
    <xf numFmtId="44" fontId="1" fillId="5" borderId="6" xfId="4" applyFont="1" applyFill="1" applyBorder="1" applyAlignment="1" applyProtection="1">
      <alignment horizontal="right" vertical="center" wrapText="1"/>
    </xf>
    <xf numFmtId="10" fontId="1" fillId="5" borderId="1" xfId="3" applyNumberFormat="1" applyFont="1" applyFill="1" applyBorder="1" applyAlignment="1" applyProtection="1">
      <alignment vertical="center" wrapText="1"/>
    </xf>
    <xf numFmtId="44" fontId="1" fillId="5" borderId="1" xfId="4" applyFont="1" applyFill="1" applyBorder="1" applyAlignment="1" applyProtection="1">
      <alignment horizontal="right" vertical="center" wrapText="1"/>
    </xf>
    <xf numFmtId="2" fontId="0" fillId="2" borderId="0" xfId="0" applyNumberFormat="1" applyFill="1"/>
    <xf numFmtId="44" fontId="11" fillId="5" borderId="8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3" fillId="6" borderId="1" xfId="0" applyNumberFormat="1" applyFont="1" applyFill="1" applyBorder="1" applyAlignment="1">
      <alignment horizontal="right" vertical="center" wrapText="1"/>
    </xf>
    <xf numFmtId="164" fontId="3" fillId="5" borderId="1" xfId="4" applyNumberFormat="1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44" fontId="11" fillId="5" borderId="1" xfId="0" applyNumberFormat="1" applyFont="1" applyFill="1" applyBorder="1" applyAlignment="1">
      <alignment horizontal="right" vertical="center" wrapText="1"/>
    </xf>
    <xf numFmtId="9" fontId="1" fillId="5" borderId="1" xfId="3" applyFont="1" applyFill="1" applyBorder="1" applyAlignment="1" applyProtection="1">
      <alignment horizontal="right" vertical="center"/>
      <protection locked="0"/>
    </xf>
    <xf numFmtId="10" fontId="1" fillId="4" borderId="1" xfId="3" applyNumberFormat="1" applyFont="1" applyFill="1" applyBorder="1" applyAlignment="1" applyProtection="1">
      <alignment vertical="center"/>
      <protection locked="0"/>
    </xf>
    <xf numFmtId="10" fontId="1" fillId="5" borderId="1" xfId="3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8" fillId="2" borderId="0" xfId="0" applyFont="1" applyFill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0" fillId="0" borderId="1" xfId="0" applyBorder="1"/>
    <xf numFmtId="0" fontId="22" fillId="8" borderId="6" xfId="0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vertical="center" wrapText="1"/>
    </xf>
    <xf numFmtId="0" fontId="16" fillId="4" borderId="7" xfId="0" applyFont="1" applyFill="1" applyBorder="1" applyAlignment="1">
      <alignment vertical="center" wrapText="1"/>
    </xf>
    <xf numFmtId="0" fontId="16" fillId="4" borderId="8" xfId="0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9" fillId="9" borderId="6" xfId="0" applyFont="1" applyFill="1" applyBorder="1" applyAlignment="1">
      <alignment horizontal="left" vertical="center" wrapText="1"/>
    </xf>
    <xf numFmtId="0" fontId="22" fillId="9" borderId="8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left" vertical="center" wrapText="1"/>
    </xf>
    <xf numFmtId="0" fontId="9" fillId="9" borderId="8" xfId="0" applyFont="1" applyFill="1" applyBorder="1" applyAlignment="1">
      <alignment horizontal="left" vertical="center" wrapText="1"/>
    </xf>
    <xf numFmtId="10" fontId="11" fillId="7" borderId="6" xfId="0" applyNumberFormat="1" applyFont="1" applyFill="1" applyBorder="1" applyAlignment="1">
      <alignment horizontal="right" vertical="center" wrapText="1"/>
    </xf>
    <xf numFmtId="10" fontId="11" fillId="7" borderId="7" xfId="0" applyNumberFormat="1" applyFont="1" applyFill="1" applyBorder="1" applyAlignment="1">
      <alignment horizontal="right" vertical="center" wrapText="1"/>
    </xf>
    <xf numFmtId="10" fontId="11" fillId="7" borderId="8" xfId="0" applyNumberFormat="1" applyFont="1" applyFill="1" applyBorder="1" applyAlignment="1">
      <alignment horizontal="right" vertical="center" wrapText="1"/>
    </xf>
    <xf numFmtId="0" fontId="16" fillId="4" borderId="6" xfId="0" applyFont="1" applyFill="1" applyBorder="1" applyAlignment="1">
      <alignment horizontal="left" vertical="center" wrapText="1"/>
    </xf>
    <xf numFmtId="0" fontId="16" fillId="4" borderId="7" xfId="0" applyFont="1" applyFill="1" applyBorder="1" applyAlignment="1">
      <alignment horizontal="left" vertical="center" wrapText="1"/>
    </xf>
    <xf numFmtId="0" fontId="16" fillId="4" borderId="8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44" fontId="3" fillId="5" borderId="2" xfId="4" applyFont="1" applyFill="1" applyBorder="1" applyAlignment="1">
      <alignment horizontal="right" vertical="center" wrapText="1"/>
    </xf>
    <xf numFmtId="44" fontId="3" fillId="5" borderId="10" xfId="4" applyFont="1" applyFill="1" applyBorder="1" applyAlignment="1">
      <alignment horizontal="right" vertical="center" wrapText="1"/>
    </xf>
    <xf numFmtId="44" fontId="3" fillId="5" borderId="9" xfId="4" applyFont="1" applyFill="1" applyBorder="1" applyAlignment="1">
      <alignment horizontal="right" vertical="center" wrapText="1"/>
    </xf>
    <xf numFmtId="10" fontId="11" fillId="6" borderId="6" xfId="0" applyNumberFormat="1" applyFont="1" applyFill="1" applyBorder="1" applyAlignment="1">
      <alignment horizontal="right" vertical="center" wrapText="1"/>
    </xf>
    <xf numFmtId="10" fontId="11" fillId="6" borderId="7" xfId="0" applyNumberFormat="1" applyFont="1" applyFill="1" applyBorder="1" applyAlignment="1">
      <alignment horizontal="right" vertical="center" wrapText="1"/>
    </xf>
    <xf numFmtId="10" fontId="11" fillId="6" borderId="8" xfId="0" applyNumberFormat="1" applyFont="1" applyFill="1" applyBorder="1" applyAlignment="1">
      <alignment horizontal="right" vertical="center" wrapText="1"/>
    </xf>
    <xf numFmtId="10" fontId="11" fillId="6" borderId="1" xfId="0" applyNumberFormat="1" applyFont="1" applyFill="1" applyBorder="1" applyAlignment="1">
      <alignment horizontal="right" vertical="center" wrapText="1"/>
    </xf>
    <xf numFmtId="164" fontId="11" fillId="6" borderId="6" xfId="0" applyNumberFormat="1" applyFont="1" applyFill="1" applyBorder="1" applyAlignment="1">
      <alignment horizontal="right" vertical="center" wrapText="1"/>
    </xf>
    <xf numFmtId="164" fontId="11" fillId="6" borderId="7" xfId="0" applyNumberFormat="1" applyFont="1" applyFill="1" applyBorder="1" applyAlignment="1">
      <alignment horizontal="right" vertical="center" wrapText="1"/>
    </xf>
    <xf numFmtId="164" fontId="11" fillId="6" borderId="8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0" fontId="3" fillId="6" borderId="1" xfId="0" applyNumberFormat="1" applyFont="1" applyFill="1" applyBorder="1" applyAlignment="1">
      <alignment horizontal="right" vertical="center" wrapText="1"/>
    </xf>
    <xf numFmtId="164" fontId="17" fillId="4" borderId="1" xfId="0" applyNumberFormat="1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</cellXfs>
  <cellStyles count="5">
    <cellStyle name="Euro" xfId="1" xr:uid="{00000000-0005-0000-0000-000000000000}"/>
    <cellStyle name="Monétaire" xfId="4" builtinId="4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88900</xdr:rowOff>
    </xdr:from>
    <xdr:to>
      <xdr:col>1</xdr:col>
      <xdr:colOff>800284</xdr:colOff>
      <xdr:row>0</xdr:row>
      <xdr:rowOff>1295400</xdr:rowOff>
    </xdr:to>
    <xdr:pic>
      <xdr:nvPicPr>
        <xdr:cNvPr id="2" name="Image 1" descr="IRD Research Institute for Development - return to home page">
          <a:extLst>
            <a:ext uri="{FF2B5EF4-FFF2-40B4-BE49-F238E27FC236}">
              <a16:creationId xmlns:a16="http://schemas.microsoft.com/office/drawing/2014/main" id="{275C3A81-9CC6-BC41-B142-9DA0467B43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50" b="13604"/>
        <a:stretch/>
      </xdr:blipFill>
      <xdr:spPr bwMode="auto">
        <a:xfrm>
          <a:off x="76200" y="88900"/>
          <a:ext cx="2006784" cy="1206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"/>
  <sheetViews>
    <sheetView tabSelected="1" workbookViewId="0">
      <selection activeCell="A2" sqref="A2:P2"/>
    </sheetView>
  </sheetViews>
  <sheetFormatPr baseColWidth="10" defaultRowHeight="12.75" x14ac:dyDescent="0.2"/>
  <cols>
    <col min="1" max="1" width="16.85546875" customWidth="1"/>
    <col min="2" max="2" width="37.7109375" customWidth="1"/>
    <col min="5" max="16" width="6.7109375" customWidth="1"/>
  </cols>
  <sheetData>
    <row r="1" spans="1:18" ht="109.5" customHeight="1" x14ac:dyDescent="0.2">
      <c r="A1" s="66" t="s">
        <v>119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</row>
    <row r="2" spans="1:18" ht="11.2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8" ht="36.75" customHeight="1" x14ac:dyDescent="0.2">
      <c r="A3" s="69" t="s">
        <v>115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1"/>
    </row>
    <row r="4" spans="1:18" x14ac:dyDescent="0.2">
      <c r="A4" s="3"/>
      <c r="B4" s="3"/>
      <c r="C4" s="3"/>
      <c r="D4" s="3"/>
      <c r="E4" s="3"/>
    </row>
    <row r="5" spans="1:18" ht="48" customHeight="1" x14ac:dyDescent="0.2">
      <c r="A5" s="61" t="s">
        <v>118</v>
      </c>
      <c r="B5" s="62"/>
      <c r="C5" s="62"/>
      <c r="D5" s="62"/>
      <c r="E5" s="62"/>
      <c r="F5" s="63"/>
      <c r="G5" s="63"/>
      <c r="H5" s="63"/>
      <c r="I5" s="63"/>
      <c r="J5" s="63"/>
      <c r="K5" s="63"/>
      <c r="L5" s="63"/>
      <c r="M5" s="64"/>
      <c r="N5" s="64"/>
      <c r="O5" s="64"/>
      <c r="P5" s="64"/>
    </row>
    <row r="6" spans="1:18" ht="20.25" customHeight="1" x14ac:dyDescent="0.2">
      <c r="A6" s="61" t="s">
        <v>117</v>
      </c>
      <c r="B6" s="62"/>
      <c r="C6" s="62"/>
      <c r="D6" s="62"/>
      <c r="E6" s="62"/>
      <c r="F6" s="63"/>
      <c r="G6" s="63"/>
      <c r="H6" s="63"/>
      <c r="I6" s="63"/>
      <c r="J6" s="63"/>
      <c r="K6" s="63"/>
      <c r="L6" s="63"/>
      <c r="M6" s="65"/>
      <c r="N6" s="65"/>
      <c r="O6" s="65"/>
      <c r="P6" s="65"/>
    </row>
    <row r="7" spans="1:18" ht="24" customHeight="1" x14ac:dyDescent="0.2">
      <c r="A7" s="61" t="s">
        <v>116</v>
      </c>
      <c r="B7" s="62"/>
      <c r="C7" s="62"/>
      <c r="D7" s="62"/>
      <c r="E7" s="62"/>
      <c r="F7" s="63"/>
      <c r="G7" s="63"/>
      <c r="H7" s="63"/>
      <c r="I7" s="63"/>
      <c r="J7" s="63"/>
      <c r="K7" s="63"/>
      <c r="L7" s="63"/>
      <c r="M7" s="64"/>
      <c r="N7" s="64"/>
      <c r="O7" s="64"/>
      <c r="P7" s="64"/>
      <c r="R7" s="17"/>
    </row>
  </sheetData>
  <mergeCells count="6">
    <mergeCell ref="A5:P5"/>
    <mergeCell ref="A6:P6"/>
    <mergeCell ref="A7:P7"/>
    <mergeCell ref="A1:P1"/>
    <mergeCell ref="A3:P3"/>
    <mergeCell ref="A2:P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379"/>
  <sheetViews>
    <sheetView zoomScale="90" zoomScaleNormal="90" workbookViewId="0">
      <selection activeCell="N15" sqref="N15"/>
    </sheetView>
  </sheetViews>
  <sheetFormatPr baseColWidth="10" defaultRowHeight="12.75" x14ac:dyDescent="0.2"/>
  <cols>
    <col min="1" max="1" width="12.7109375" customWidth="1"/>
    <col min="2" max="2" width="66.85546875" customWidth="1"/>
    <col min="3" max="3" width="16.28515625" customWidth="1"/>
    <col min="4" max="5" width="20.7109375" customWidth="1"/>
    <col min="6" max="10" width="10.7109375" style="4" customWidth="1"/>
    <col min="11" max="32" width="11.42578125" style="4"/>
  </cols>
  <sheetData>
    <row r="1" spans="1:32" ht="109.5" customHeight="1" x14ac:dyDescent="0.2">
      <c r="A1" s="66" t="s">
        <v>119</v>
      </c>
      <c r="B1" s="67"/>
      <c r="C1" s="67"/>
      <c r="D1" s="67"/>
      <c r="E1" s="68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11.25" customHeight="1" x14ac:dyDescent="0.2">
      <c r="A2" s="82"/>
      <c r="B2" s="82"/>
      <c r="C2" s="82"/>
      <c r="D2" s="82"/>
      <c r="E2" s="82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32" ht="36.75" customHeight="1" x14ac:dyDescent="0.2">
      <c r="A3" s="69" t="s">
        <v>115</v>
      </c>
      <c r="B3" s="70"/>
      <c r="C3" s="71"/>
      <c r="D3" s="83" t="s">
        <v>120</v>
      </c>
      <c r="E3" s="84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ht="18" customHeight="1" x14ac:dyDescent="0.2">
      <c r="A4" s="4"/>
      <c r="B4" s="5"/>
      <c r="C4" s="5"/>
      <c r="D4" s="5"/>
      <c r="E4" s="5"/>
      <c r="F4" s="6"/>
      <c r="G4" s="6"/>
      <c r="H4" s="6"/>
      <c r="I4" s="6"/>
      <c r="J4" s="6"/>
    </row>
    <row r="5" spans="1:32" s="1" customFormat="1" ht="33.75" customHeight="1" x14ac:dyDescent="0.2">
      <c r="A5" s="20" t="s">
        <v>35</v>
      </c>
      <c r="B5" s="79" t="s">
        <v>36</v>
      </c>
      <c r="C5" s="80"/>
      <c r="D5" s="80"/>
      <c r="E5" s="81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2" s="1" customFormat="1" ht="11.25" customHeight="1" x14ac:dyDescent="0.2">
      <c r="A6" s="76"/>
      <c r="B6" s="77"/>
      <c r="C6" s="77"/>
      <c r="D6" s="77"/>
      <c r="E6" s="7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1" customFormat="1" ht="29.25" customHeight="1" x14ac:dyDescent="0.2">
      <c r="A7" s="20" t="s">
        <v>33</v>
      </c>
      <c r="B7" s="79" t="s">
        <v>34</v>
      </c>
      <c r="C7" s="80"/>
      <c r="D7" s="80"/>
      <c r="E7" s="81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s="1" customFormat="1" ht="29.25" customHeight="1" x14ac:dyDescent="0.2">
      <c r="A8" s="75" t="s">
        <v>27</v>
      </c>
      <c r="B8" s="75"/>
      <c r="C8" s="75"/>
      <c r="D8" s="74" t="s">
        <v>38</v>
      </c>
      <c r="E8" s="74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s="1" customFormat="1" ht="29.25" customHeight="1" x14ac:dyDescent="0.2">
      <c r="A9" s="19" t="s">
        <v>72</v>
      </c>
      <c r="B9" s="27" t="s">
        <v>28</v>
      </c>
      <c r="C9" s="19" t="s">
        <v>29</v>
      </c>
      <c r="D9" s="19" t="s">
        <v>30</v>
      </c>
      <c r="E9" s="19" t="s">
        <v>31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ht="20.100000000000001" customHeight="1" x14ac:dyDescent="0.2">
      <c r="A10" s="10" t="s">
        <v>65</v>
      </c>
      <c r="B10" s="18" t="s">
        <v>1</v>
      </c>
      <c r="C10" s="10">
        <v>12</v>
      </c>
      <c r="D10" s="11"/>
      <c r="E10" s="11">
        <f>ROUND($C$10*D10,2)</f>
        <v>0</v>
      </c>
      <c r="G10" s="9"/>
    </row>
    <row r="11" spans="1:32" ht="20.100000000000001" customHeight="1" x14ac:dyDescent="0.2">
      <c r="A11" s="10" t="s">
        <v>66</v>
      </c>
      <c r="B11" s="18" t="s">
        <v>2</v>
      </c>
      <c r="C11" s="10">
        <v>168</v>
      </c>
      <c r="D11" s="11"/>
      <c r="E11" s="11">
        <f t="shared" ref="E11:E16" si="0">ROUND($C$10*D11,2)</f>
        <v>0</v>
      </c>
    </row>
    <row r="12" spans="1:32" ht="20.100000000000001" customHeight="1" x14ac:dyDescent="0.2">
      <c r="A12" s="10" t="s">
        <v>67</v>
      </c>
      <c r="B12" s="18" t="s">
        <v>3</v>
      </c>
      <c r="C12" s="10">
        <v>20</v>
      </c>
      <c r="D12" s="11"/>
      <c r="E12" s="11">
        <f t="shared" si="0"/>
        <v>0</v>
      </c>
    </row>
    <row r="13" spans="1:32" s="1" customFormat="1" ht="20.100000000000001" customHeight="1" x14ac:dyDescent="0.2">
      <c r="A13" s="10" t="s">
        <v>68</v>
      </c>
      <c r="B13" s="18" t="s">
        <v>4</v>
      </c>
      <c r="C13" s="10">
        <v>635</v>
      </c>
      <c r="D13" s="11"/>
      <c r="E13" s="11">
        <f t="shared" si="0"/>
        <v>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ht="20.100000000000001" customHeight="1" x14ac:dyDescent="0.2">
      <c r="A14" s="10" t="s">
        <v>69</v>
      </c>
      <c r="B14" s="18" t="s">
        <v>15</v>
      </c>
      <c r="C14" s="10">
        <v>1400</v>
      </c>
      <c r="D14" s="11"/>
      <c r="E14" s="11">
        <f t="shared" si="0"/>
        <v>0</v>
      </c>
    </row>
    <row r="15" spans="1:32" ht="20.100000000000001" customHeight="1" x14ac:dyDescent="0.2">
      <c r="A15" s="10" t="s">
        <v>70</v>
      </c>
      <c r="B15" s="18" t="s">
        <v>13</v>
      </c>
      <c r="C15" s="10">
        <v>1</v>
      </c>
      <c r="D15" s="11"/>
      <c r="E15" s="11">
        <f t="shared" si="0"/>
        <v>0</v>
      </c>
    </row>
    <row r="16" spans="1:32" ht="20.100000000000001" customHeight="1" x14ac:dyDescent="0.2">
      <c r="A16" s="10" t="s">
        <v>71</v>
      </c>
      <c r="B16" s="18" t="s">
        <v>14</v>
      </c>
      <c r="C16" s="10">
        <v>2500</v>
      </c>
      <c r="D16" s="11"/>
      <c r="E16" s="11">
        <f t="shared" si="0"/>
        <v>0</v>
      </c>
    </row>
    <row r="17" spans="1:5" s="4" customFormat="1" ht="20.100000000000001" customHeight="1" x14ac:dyDescent="0.2">
      <c r="A17" s="73" t="s">
        <v>112</v>
      </c>
      <c r="B17" s="73"/>
      <c r="C17" s="73"/>
      <c r="D17" s="73"/>
      <c r="E17" s="14">
        <f>ROUND(SUM(E10:E16),2)</f>
        <v>0</v>
      </c>
    </row>
    <row r="18" spans="1:5" s="4" customFormat="1" ht="20.100000000000001" customHeight="1" x14ac:dyDescent="0.2">
      <c r="A18" s="73" t="s">
        <v>32</v>
      </c>
      <c r="B18" s="73"/>
      <c r="C18" s="73"/>
      <c r="D18" s="73"/>
      <c r="E18" s="14">
        <f>ROUND(E17*20/100,2)</f>
        <v>0</v>
      </c>
    </row>
    <row r="19" spans="1:5" s="4" customFormat="1" ht="20.100000000000001" customHeight="1" x14ac:dyDescent="0.2">
      <c r="A19" s="73" t="s">
        <v>113</v>
      </c>
      <c r="B19" s="73"/>
      <c r="C19" s="73"/>
      <c r="D19" s="73"/>
      <c r="E19" s="14">
        <f>ROUND(SUM(E17:E18),2)</f>
        <v>0</v>
      </c>
    </row>
    <row r="20" spans="1:5" s="4" customFormat="1" ht="15" x14ac:dyDescent="0.2">
      <c r="A20" s="76"/>
      <c r="B20" s="77"/>
      <c r="C20" s="77"/>
      <c r="D20" s="77"/>
      <c r="E20" s="78"/>
    </row>
    <row r="21" spans="1:5" s="4" customFormat="1" ht="29.25" customHeight="1" x14ac:dyDescent="0.2">
      <c r="A21" s="20" t="s">
        <v>37</v>
      </c>
      <c r="B21" s="79" t="s">
        <v>41</v>
      </c>
      <c r="C21" s="80"/>
      <c r="D21" s="80"/>
      <c r="E21" s="81"/>
    </row>
    <row r="22" spans="1:5" s="4" customFormat="1" ht="29.25" customHeight="1" x14ac:dyDescent="0.2">
      <c r="A22" s="75" t="s">
        <v>27</v>
      </c>
      <c r="B22" s="75"/>
      <c r="C22" s="75"/>
      <c r="D22" s="74" t="s">
        <v>40</v>
      </c>
      <c r="E22" s="74"/>
    </row>
    <row r="23" spans="1:5" s="4" customFormat="1" ht="29.25" customHeight="1" x14ac:dyDescent="0.2">
      <c r="A23" s="19" t="s">
        <v>72</v>
      </c>
      <c r="B23" s="27" t="s">
        <v>28</v>
      </c>
      <c r="C23" s="19" t="s">
        <v>29</v>
      </c>
      <c r="D23" s="19" t="s">
        <v>30</v>
      </c>
      <c r="E23" s="19" t="s">
        <v>31</v>
      </c>
    </row>
    <row r="24" spans="1:5" s="4" customFormat="1" ht="20.100000000000001" customHeight="1" x14ac:dyDescent="0.2">
      <c r="A24" s="10" t="s">
        <v>73</v>
      </c>
      <c r="B24" s="18" t="s">
        <v>1</v>
      </c>
      <c r="C24" s="10">
        <v>12</v>
      </c>
      <c r="D24" s="11"/>
      <c r="E24" s="11">
        <f>ROUND($C$10*D24,2)</f>
        <v>0</v>
      </c>
    </row>
    <row r="25" spans="1:5" s="4" customFormat="1" ht="20.100000000000001" customHeight="1" x14ac:dyDescent="0.2">
      <c r="A25" s="10" t="s">
        <v>74</v>
      </c>
      <c r="B25" s="18" t="s">
        <v>2</v>
      </c>
      <c r="C25" s="10">
        <v>168</v>
      </c>
      <c r="D25" s="11"/>
      <c r="E25" s="11">
        <f t="shared" ref="E25:E30" si="1">ROUND($C$10*D25,2)</f>
        <v>0</v>
      </c>
    </row>
    <row r="26" spans="1:5" s="4" customFormat="1" ht="20.100000000000001" customHeight="1" x14ac:dyDescent="0.2">
      <c r="A26" s="10" t="s">
        <v>75</v>
      </c>
      <c r="B26" s="18" t="s">
        <v>3</v>
      </c>
      <c r="C26" s="10">
        <v>20</v>
      </c>
      <c r="D26" s="11"/>
      <c r="E26" s="11">
        <f t="shared" si="1"/>
        <v>0</v>
      </c>
    </row>
    <row r="27" spans="1:5" s="4" customFormat="1" ht="20.100000000000001" customHeight="1" x14ac:dyDescent="0.2">
      <c r="A27" s="10" t="s">
        <v>76</v>
      </c>
      <c r="B27" s="18" t="s">
        <v>4</v>
      </c>
      <c r="C27" s="10">
        <v>635</v>
      </c>
      <c r="D27" s="11"/>
      <c r="E27" s="11">
        <f t="shared" si="1"/>
        <v>0</v>
      </c>
    </row>
    <row r="28" spans="1:5" s="4" customFormat="1" ht="20.100000000000001" customHeight="1" x14ac:dyDescent="0.2">
      <c r="A28" s="10" t="s">
        <v>77</v>
      </c>
      <c r="B28" s="18" t="s">
        <v>15</v>
      </c>
      <c r="C28" s="10">
        <v>1400</v>
      </c>
      <c r="D28" s="11"/>
      <c r="E28" s="11">
        <f t="shared" si="1"/>
        <v>0</v>
      </c>
    </row>
    <row r="29" spans="1:5" s="4" customFormat="1" ht="20.100000000000001" customHeight="1" x14ac:dyDescent="0.2">
      <c r="A29" s="10" t="s">
        <v>78</v>
      </c>
      <c r="B29" s="18" t="s">
        <v>13</v>
      </c>
      <c r="C29" s="10">
        <v>1</v>
      </c>
      <c r="D29" s="11"/>
      <c r="E29" s="11">
        <f t="shared" si="1"/>
        <v>0</v>
      </c>
    </row>
    <row r="30" spans="1:5" s="4" customFormat="1" ht="20.100000000000001" customHeight="1" x14ac:dyDescent="0.2">
      <c r="A30" s="10" t="s">
        <v>79</v>
      </c>
      <c r="B30" s="18" t="s">
        <v>14</v>
      </c>
      <c r="C30" s="10">
        <v>2500</v>
      </c>
      <c r="D30" s="11"/>
      <c r="E30" s="11">
        <f t="shared" si="1"/>
        <v>0</v>
      </c>
    </row>
    <row r="31" spans="1:5" s="4" customFormat="1" ht="20.100000000000001" customHeight="1" x14ac:dyDescent="0.2">
      <c r="A31" s="73" t="s">
        <v>110</v>
      </c>
      <c r="B31" s="73"/>
      <c r="C31" s="73"/>
      <c r="D31" s="73"/>
      <c r="E31" s="14">
        <f>ROUND(SUM(E24:E30),2)</f>
        <v>0</v>
      </c>
    </row>
    <row r="32" spans="1:5" s="4" customFormat="1" ht="20.100000000000001" customHeight="1" x14ac:dyDescent="0.2">
      <c r="A32" s="73" t="s">
        <v>32</v>
      </c>
      <c r="B32" s="73"/>
      <c r="C32" s="73"/>
      <c r="D32" s="73"/>
      <c r="E32" s="14">
        <f>ROUND(E31*20/100,2)</f>
        <v>0</v>
      </c>
    </row>
    <row r="33" spans="1:5" s="4" customFormat="1" ht="20.100000000000001" customHeight="1" x14ac:dyDescent="0.2">
      <c r="A33" s="73" t="s">
        <v>111</v>
      </c>
      <c r="B33" s="73"/>
      <c r="C33" s="73"/>
      <c r="D33" s="73"/>
      <c r="E33" s="14">
        <f>ROUND(SUM(E31:E32),2)</f>
        <v>0</v>
      </c>
    </row>
    <row r="34" spans="1:5" s="4" customFormat="1" x14ac:dyDescent="0.2"/>
    <row r="35" spans="1:5" s="4" customFormat="1" ht="42" customHeight="1" x14ac:dyDescent="0.2">
      <c r="A35" s="25"/>
      <c r="B35" s="25"/>
      <c r="C35" s="25"/>
      <c r="D35" s="25"/>
      <c r="E35" s="25"/>
    </row>
    <row r="36" spans="1:5" s="4" customFormat="1" x14ac:dyDescent="0.2"/>
    <row r="37" spans="1:5" s="4" customFormat="1" x14ac:dyDescent="0.2"/>
    <row r="38" spans="1:5" s="4" customFormat="1" x14ac:dyDescent="0.2"/>
    <row r="39" spans="1:5" s="4" customFormat="1" x14ac:dyDescent="0.2"/>
    <row r="40" spans="1:5" s="4" customFormat="1" x14ac:dyDescent="0.2"/>
    <row r="41" spans="1:5" s="4" customFormat="1" x14ac:dyDescent="0.2"/>
    <row r="42" spans="1:5" s="4" customFormat="1" x14ac:dyDescent="0.2"/>
    <row r="43" spans="1:5" s="4" customFormat="1" x14ac:dyDescent="0.2"/>
    <row r="44" spans="1:5" s="4" customFormat="1" x14ac:dyDescent="0.2"/>
    <row r="45" spans="1:5" s="4" customFormat="1" x14ac:dyDescent="0.2"/>
    <row r="46" spans="1:5" s="4" customFormat="1" x14ac:dyDescent="0.2"/>
    <row r="47" spans="1:5" s="4" customFormat="1" x14ac:dyDescent="0.2"/>
    <row r="48" spans="1:5" s="4" customFormat="1" x14ac:dyDescent="0.2"/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="4" customFormat="1" x14ac:dyDescent="0.2"/>
    <row r="66" s="4" customFormat="1" x14ac:dyDescent="0.2"/>
    <row r="67" s="4" customFormat="1" x14ac:dyDescent="0.2"/>
    <row r="68" s="4" customFormat="1" x14ac:dyDescent="0.2"/>
    <row r="69" s="4" customFormat="1" x14ac:dyDescent="0.2"/>
    <row r="70" s="4" customFormat="1" x14ac:dyDescent="0.2"/>
    <row r="71" s="4" customFormat="1" x14ac:dyDescent="0.2"/>
    <row r="72" s="4" customFormat="1" x14ac:dyDescent="0.2"/>
    <row r="73" s="4" customFormat="1" x14ac:dyDescent="0.2"/>
    <row r="74" s="4" customFormat="1" x14ac:dyDescent="0.2"/>
    <row r="75" s="4" customFormat="1" x14ac:dyDescent="0.2"/>
    <row r="76" s="4" customFormat="1" x14ac:dyDescent="0.2"/>
    <row r="77" s="4" customFormat="1" x14ac:dyDescent="0.2"/>
    <row r="78" s="4" customFormat="1" x14ac:dyDescent="0.2"/>
    <row r="79" s="4" customFormat="1" x14ac:dyDescent="0.2"/>
    <row r="80" s="4" customFormat="1" x14ac:dyDescent="0.2"/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  <row r="87" s="4" customFormat="1" x14ac:dyDescent="0.2"/>
    <row r="88" s="4" customFormat="1" x14ac:dyDescent="0.2"/>
    <row r="89" s="4" customFormat="1" x14ac:dyDescent="0.2"/>
    <row r="90" s="4" customFormat="1" x14ac:dyDescent="0.2"/>
    <row r="91" s="4" customFormat="1" x14ac:dyDescent="0.2"/>
    <row r="92" s="4" customFormat="1" x14ac:dyDescent="0.2"/>
    <row r="93" s="4" customFormat="1" x14ac:dyDescent="0.2"/>
    <row r="94" s="4" customFormat="1" x14ac:dyDescent="0.2"/>
    <row r="95" s="4" customFormat="1" x14ac:dyDescent="0.2"/>
    <row r="96" s="4" customFormat="1" x14ac:dyDescent="0.2"/>
    <row r="97" s="4" customFormat="1" x14ac:dyDescent="0.2"/>
    <row r="98" s="4" customFormat="1" x14ac:dyDescent="0.2"/>
    <row r="99" s="4" customFormat="1" x14ac:dyDescent="0.2"/>
    <row r="100" s="4" customFormat="1" x14ac:dyDescent="0.2"/>
    <row r="101" s="4" customFormat="1" x14ac:dyDescent="0.2"/>
    <row r="102" s="4" customFormat="1" x14ac:dyDescent="0.2"/>
    <row r="103" s="4" customFormat="1" x14ac:dyDescent="0.2"/>
    <row r="104" s="4" customFormat="1" x14ac:dyDescent="0.2"/>
    <row r="105" s="4" customFormat="1" x14ac:dyDescent="0.2"/>
    <row r="106" s="4" customFormat="1" x14ac:dyDescent="0.2"/>
    <row r="107" s="4" customFormat="1" x14ac:dyDescent="0.2"/>
    <row r="108" s="4" customFormat="1" x14ac:dyDescent="0.2"/>
    <row r="109" s="4" customFormat="1" x14ac:dyDescent="0.2"/>
    <row r="110" s="4" customFormat="1" x14ac:dyDescent="0.2"/>
    <row r="111" s="4" customFormat="1" x14ac:dyDescent="0.2"/>
    <row r="112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  <row r="265" s="4" customFormat="1" x14ac:dyDescent="0.2"/>
    <row r="266" s="4" customFormat="1" x14ac:dyDescent="0.2"/>
    <row r="267" s="4" customFormat="1" x14ac:dyDescent="0.2"/>
    <row r="268" s="4" customFormat="1" x14ac:dyDescent="0.2"/>
    <row r="269" s="4" customFormat="1" x14ac:dyDescent="0.2"/>
    <row r="270" s="4" customFormat="1" x14ac:dyDescent="0.2"/>
    <row r="271" s="4" customFormat="1" x14ac:dyDescent="0.2"/>
    <row r="272" s="4" customFormat="1" x14ac:dyDescent="0.2"/>
    <row r="273" s="4" customFormat="1" x14ac:dyDescent="0.2"/>
    <row r="274" s="4" customFormat="1" x14ac:dyDescent="0.2"/>
    <row r="275" s="4" customFormat="1" x14ac:dyDescent="0.2"/>
    <row r="276" s="4" customFormat="1" x14ac:dyDescent="0.2"/>
    <row r="277" s="4" customFormat="1" x14ac:dyDescent="0.2"/>
    <row r="278" s="4" customFormat="1" x14ac:dyDescent="0.2"/>
    <row r="279" s="4" customFormat="1" x14ac:dyDescent="0.2"/>
    <row r="280" s="4" customFormat="1" x14ac:dyDescent="0.2"/>
    <row r="281" s="4" customFormat="1" x14ac:dyDescent="0.2"/>
    <row r="282" s="4" customFormat="1" x14ac:dyDescent="0.2"/>
    <row r="283" s="4" customFormat="1" x14ac:dyDescent="0.2"/>
    <row r="284" s="4" customFormat="1" x14ac:dyDescent="0.2"/>
    <row r="285" s="4" customFormat="1" x14ac:dyDescent="0.2"/>
    <row r="286" s="4" customFormat="1" x14ac:dyDescent="0.2"/>
    <row r="287" s="4" customFormat="1" x14ac:dyDescent="0.2"/>
    <row r="288" s="4" customFormat="1" x14ac:dyDescent="0.2"/>
    <row r="289" s="4" customFormat="1" x14ac:dyDescent="0.2"/>
    <row r="290" s="4" customFormat="1" x14ac:dyDescent="0.2"/>
    <row r="291" s="4" customFormat="1" x14ac:dyDescent="0.2"/>
    <row r="292" s="4" customFormat="1" x14ac:dyDescent="0.2"/>
    <row r="293" s="4" customFormat="1" x14ac:dyDescent="0.2"/>
    <row r="294" s="4" customFormat="1" x14ac:dyDescent="0.2"/>
    <row r="295" s="4" customFormat="1" x14ac:dyDescent="0.2"/>
    <row r="296" s="4" customFormat="1" x14ac:dyDescent="0.2"/>
    <row r="297" s="4" customFormat="1" x14ac:dyDescent="0.2"/>
    <row r="298" s="4" customFormat="1" x14ac:dyDescent="0.2"/>
    <row r="299" s="4" customFormat="1" x14ac:dyDescent="0.2"/>
    <row r="300" s="4" customFormat="1" x14ac:dyDescent="0.2"/>
    <row r="301" s="4" customFormat="1" x14ac:dyDescent="0.2"/>
    <row r="302" s="4" customFormat="1" x14ac:dyDescent="0.2"/>
    <row r="303" s="4" customFormat="1" x14ac:dyDescent="0.2"/>
    <row r="304" s="4" customFormat="1" x14ac:dyDescent="0.2"/>
    <row r="305" s="4" customFormat="1" x14ac:dyDescent="0.2"/>
    <row r="306" s="4" customFormat="1" x14ac:dyDescent="0.2"/>
    <row r="307" s="4" customFormat="1" x14ac:dyDescent="0.2"/>
    <row r="308" s="4" customFormat="1" x14ac:dyDescent="0.2"/>
    <row r="309" s="4" customFormat="1" x14ac:dyDescent="0.2"/>
    <row r="310" s="4" customFormat="1" x14ac:dyDescent="0.2"/>
    <row r="311" s="4" customFormat="1" x14ac:dyDescent="0.2"/>
    <row r="312" s="4" customFormat="1" x14ac:dyDescent="0.2"/>
    <row r="313" s="4" customFormat="1" x14ac:dyDescent="0.2"/>
    <row r="314" s="4" customFormat="1" x14ac:dyDescent="0.2"/>
    <row r="315" s="4" customFormat="1" x14ac:dyDescent="0.2"/>
    <row r="316" s="4" customFormat="1" x14ac:dyDescent="0.2"/>
    <row r="317" s="4" customFormat="1" x14ac:dyDescent="0.2"/>
    <row r="318" s="4" customFormat="1" x14ac:dyDescent="0.2"/>
    <row r="319" s="4" customFormat="1" x14ac:dyDescent="0.2"/>
    <row r="320" s="4" customFormat="1" x14ac:dyDescent="0.2"/>
    <row r="321" s="4" customFormat="1" x14ac:dyDescent="0.2"/>
    <row r="322" s="4" customFormat="1" x14ac:dyDescent="0.2"/>
    <row r="323" s="4" customFormat="1" x14ac:dyDescent="0.2"/>
    <row r="324" s="4" customFormat="1" x14ac:dyDescent="0.2"/>
    <row r="325" s="4" customFormat="1" x14ac:dyDescent="0.2"/>
    <row r="326" s="4" customFormat="1" x14ac:dyDescent="0.2"/>
    <row r="327" s="4" customFormat="1" x14ac:dyDescent="0.2"/>
    <row r="328" s="4" customFormat="1" x14ac:dyDescent="0.2"/>
    <row r="329" s="4" customFormat="1" x14ac:dyDescent="0.2"/>
    <row r="330" s="4" customFormat="1" x14ac:dyDescent="0.2"/>
    <row r="331" s="4" customFormat="1" x14ac:dyDescent="0.2"/>
    <row r="332" s="4" customFormat="1" x14ac:dyDescent="0.2"/>
    <row r="333" s="4" customFormat="1" x14ac:dyDescent="0.2"/>
    <row r="334" s="4" customFormat="1" x14ac:dyDescent="0.2"/>
    <row r="335" s="4" customFormat="1" x14ac:dyDescent="0.2"/>
    <row r="336" s="4" customFormat="1" x14ac:dyDescent="0.2"/>
    <row r="337" s="4" customFormat="1" x14ac:dyDescent="0.2"/>
    <row r="338" s="4" customFormat="1" x14ac:dyDescent="0.2"/>
    <row r="339" s="4" customFormat="1" x14ac:dyDescent="0.2"/>
    <row r="340" s="4" customFormat="1" x14ac:dyDescent="0.2"/>
    <row r="341" s="4" customFormat="1" x14ac:dyDescent="0.2"/>
    <row r="342" s="4" customFormat="1" x14ac:dyDescent="0.2"/>
    <row r="343" s="4" customFormat="1" x14ac:dyDescent="0.2"/>
    <row r="344" s="4" customFormat="1" x14ac:dyDescent="0.2"/>
    <row r="345" s="4" customFormat="1" x14ac:dyDescent="0.2"/>
    <row r="346" s="4" customFormat="1" x14ac:dyDescent="0.2"/>
    <row r="347" s="4" customFormat="1" x14ac:dyDescent="0.2"/>
    <row r="348" s="4" customFormat="1" x14ac:dyDescent="0.2"/>
    <row r="349" s="4" customFormat="1" x14ac:dyDescent="0.2"/>
    <row r="350" s="4" customFormat="1" x14ac:dyDescent="0.2"/>
    <row r="351" s="4" customFormat="1" x14ac:dyDescent="0.2"/>
    <row r="352" s="4" customFormat="1" x14ac:dyDescent="0.2"/>
    <row r="353" s="4" customFormat="1" x14ac:dyDescent="0.2"/>
    <row r="354" s="4" customFormat="1" x14ac:dyDescent="0.2"/>
    <row r="355" s="4" customFormat="1" x14ac:dyDescent="0.2"/>
    <row r="356" s="4" customFormat="1" x14ac:dyDescent="0.2"/>
    <row r="357" s="4" customFormat="1" x14ac:dyDescent="0.2"/>
    <row r="358" s="4" customFormat="1" x14ac:dyDescent="0.2"/>
    <row r="359" s="4" customFormat="1" x14ac:dyDescent="0.2"/>
    <row r="360" s="4" customFormat="1" x14ac:dyDescent="0.2"/>
    <row r="361" s="4" customFormat="1" x14ac:dyDescent="0.2"/>
    <row r="362" s="4" customFormat="1" x14ac:dyDescent="0.2"/>
    <row r="363" s="4" customFormat="1" x14ac:dyDescent="0.2"/>
    <row r="364" s="4" customFormat="1" x14ac:dyDescent="0.2"/>
    <row r="365" s="4" customFormat="1" x14ac:dyDescent="0.2"/>
    <row r="366" s="4" customFormat="1" x14ac:dyDescent="0.2"/>
    <row r="367" s="4" customFormat="1" x14ac:dyDescent="0.2"/>
    <row r="368" s="4" customFormat="1" x14ac:dyDescent="0.2"/>
    <row r="369" s="4" customFormat="1" x14ac:dyDescent="0.2"/>
    <row r="370" s="4" customFormat="1" x14ac:dyDescent="0.2"/>
    <row r="371" s="4" customFormat="1" x14ac:dyDescent="0.2"/>
    <row r="372" s="4" customFormat="1" x14ac:dyDescent="0.2"/>
    <row r="373" s="4" customFormat="1" x14ac:dyDescent="0.2"/>
    <row r="374" s="4" customFormat="1" x14ac:dyDescent="0.2"/>
    <row r="375" s="4" customFormat="1" x14ac:dyDescent="0.2"/>
    <row r="376" s="4" customFormat="1" x14ac:dyDescent="0.2"/>
    <row r="377" s="4" customFormat="1" x14ac:dyDescent="0.2"/>
    <row r="378" s="4" customFormat="1" x14ac:dyDescent="0.2"/>
    <row r="379" s="4" customFormat="1" x14ac:dyDescent="0.2"/>
  </sheetData>
  <mergeCells count="19">
    <mergeCell ref="B7:E7"/>
    <mergeCell ref="A6:E6"/>
    <mergeCell ref="A1:E1"/>
    <mergeCell ref="A2:E2"/>
    <mergeCell ref="B5:E5"/>
    <mergeCell ref="A3:C3"/>
    <mergeCell ref="D3:E3"/>
    <mergeCell ref="A33:D33"/>
    <mergeCell ref="A31:D31"/>
    <mergeCell ref="A32:D32"/>
    <mergeCell ref="A20:E20"/>
    <mergeCell ref="B21:E21"/>
    <mergeCell ref="A22:C22"/>
    <mergeCell ref="D22:E22"/>
    <mergeCell ref="A17:D17"/>
    <mergeCell ref="A18:D18"/>
    <mergeCell ref="A19:D19"/>
    <mergeCell ref="D8:E8"/>
    <mergeCell ref="A8:C8"/>
  </mergeCells>
  <phoneticPr fontId="5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4"/>
  <sheetViews>
    <sheetView zoomScale="80" zoomScaleNormal="80" workbookViewId="0">
      <selection activeCell="E3" sqref="E3:G3"/>
    </sheetView>
  </sheetViews>
  <sheetFormatPr baseColWidth="10" defaultColWidth="11.42578125" defaultRowHeight="12.75" x14ac:dyDescent="0.2"/>
  <cols>
    <col min="1" max="1" width="10.42578125" customWidth="1"/>
    <col min="2" max="2" width="65.140625" customWidth="1"/>
    <col min="3" max="4" width="25.7109375" customWidth="1"/>
    <col min="5" max="5" width="28.7109375" customWidth="1"/>
    <col min="6" max="6" width="20.7109375" customWidth="1"/>
    <col min="7" max="7" width="28.7109375" customWidth="1"/>
    <col min="8" max="11" width="10.7109375" customWidth="1"/>
  </cols>
  <sheetData>
    <row r="1" spans="1:17" ht="109.5" customHeight="1" x14ac:dyDescent="0.2">
      <c r="A1" s="66" t="s">
        <v>119</v>
      </c>
      <c r="B1" s="67"/>
      <c r="C1" s="67"/>
      <c r="D1" s="67"/>
      <c r="E1" s="67"/>
      <c r="F1" s="67"/>
      <c r="G1" s="68"/>
      <c r="H1" s="60"/>
      <c r="I1" s="60"/>
      <c r="J1" s="60"/>
      <c r="K1" s="60"/>
      <c r="L1" s="60"/>
      <c r="M1" s="60"/>
      <c r="N1" s="60"/>
      <c r="O1" s="60"/>
      <c r="P1" s="60"/>
    </row>
    <row r="2" spans="1:17" ht="11.25" customHeight="1" x14ac:dyDescent="0.2">
      <c r="A2" s="82"/>
      <c r="B2" s="82"/>
      <c r="C2" s="82"/>
      <c r="D2" s="82"/>
      <c r="E2" s="82"/>
      <c r="F2" s="82"/>
      <c r="G2" s="82"/>
      <c r="H2" s="60"/>
      <c r="I2" s="60"/>
      <c r="J2" s="60"/>
      <c r="K2" s="60"/>
      <c r="L2" s="60"/>
      <c r="M2" s="60"/>
      <c r="N2" s="60"/>
      <c r="O2" s="60"/>
      <c r="P2" s="60"/>
      <c r="Q2" s="4"/>
    </row>
    <row r="3" spans="1:17" ht="36.75" customHeight="1" x14ac:dyDescent="0.2">
      <c r="A3" s="69" t="s">
        <v>115</v>
      </c>
      <c r="B3" s="70"/>
      <c r="C3" s="70"/>
      <c r="D3" s="70"/>
      <c r="E3" s="83" t="s">
        <v>120</v>
      </c>
      <c r="F3" s="88"/>
      <c r="G3" s="89"/>
      <c r="H3" s="60"/>
      <c r="I3" s="60"/>
      <c r="J3" s="60"/>
      <c r="K3" s="60"/>
      <c r="L3" s="60"/>
      <c r="M3" s="60"/>
      <c r="N3" s="60"/>
      <c r="O3" s="60"/>
      <c r="P3" s="60"/>
      <c r="Q3" s="4"/>
    </row>
    <row r="4" spans="1:17" ht="18" customHeight="1" x14ac:dyDescent="0.2">
      <c r="A4" s="4"/>
      <c r="B4" s="5"/>
      <c r="C4" s="5"/>
      <c r="D4" s="5"/>
      <c r="E4" s="5"/>
      <c r="F4" s="6"/>
      <c r="G4" s="6"/>
      <c r="H4" s="6"/>
      <c r="I4" s="6"/>
      <c r="J4" s="6"/>
      <c r="K4" s="6"/>
    </row>
    <row r="5" spans="1:17" s="1" customFormat="1" ht="36" customHeight="1" x14ac:dyDescent="0.2">
      <c r="A5" s="20" t="s">
        <v>39</v>
      </c>
      <c r="B5" s="85" t="s">
        <v>109</v>
      </c>
      <c r="C5" s="85"/>
      <c r="D5" s="85"/>
      <c r="E5" s="85"/>
      <c r="F5" s="85"/>
      <c r="G5" s="85"/>
    </row>
    <row r="6" spans="1:17" s="1" customFormat="1" ht="15" customHeight="1" x14ac:dyDescent="0.2">
      <c r="A6" s="29"/>
      <c r="B6" s="30"/>
      <c r="C6" s="31"/>
      <c r="D6" s="31"/>
      <c r="E6" s="32"/>
      <c r="F6" s="28"/>
      <c r="G6" s="28"/>
    </row>
    <row r="7" spans="1:17" s="1" customFormat="1" ht="43.5" customHeight="1" x14ac:dyDescent="0.2">
      <c r="A7" s="20" t="s">
        <v>55</v>
      </c>
      <c r="B7" s="85" t="s">
        <v>56</v>
      </c>
      <c r="C7" s="85"/>
      <c r="D7" s="85"/>
      <c r="E7" s="85"/>
      <c r="F7" s="85"/>
      <c r="G7" s="85"/>
    </row>
    <row r="8" spans="1:17" ht="54.95" customHeight="1" x14ac:dyDescent="0.2">
      <c r="A8" s="86" t="s">
        <v>5</v>
      </c>
      <c r="B8" s="87"/>
      <c r="C8" s="19" t="s">
        <v>60</v>
      </c>
      <c r="D8" s="19" t="s">
        <v>16</v>
      </c>
      <c r="E8" s="19" t="s">
        <v>57</v>
      </c>
      <c r="F8" s="19" t="s">
        <v>42</v>
      </c>
      <c r="G8" s="19" t="s">
        <v>58</v>
      </c>
    </row>
    <row r="9" spans="1:17" ht="20.100000000000001" customHeight="1" x14ac:dyDescent="0.2">
      <c r="A9" s="26" t="s">
        <v>48</v>
      </c>
      <c r="B9" s="18" t="s">
        <v>6</v>
      </c>
      <c r="C9" s="34"/>
      <c r="D9" s="33"/>
      <c r="E9" s="34">
        <f>ROUND(C9*D9,2)</f>
        <v>0</v>
      </c>
      <c r="F9" s="34">
        <f>ROUND(E9*20/100,2)</f>
        <v>0</v>
      </c>
      <c r="G9" s="34">
        <f>ROUND(SUM(E9:F9),2)</f>
        <v>0</v>
      </c>
    </row>
    <row r="10" spans="1:17" ht="20.100000000000001" customHeight="1" x14ac:dyDescent="0.2">
      <c r="A10" s="26" t="s">
        <v>49</v>
      </c>
      <c r="B10" s="18" t="s">
        <v>7</v>
      </c>
      <c r="C10" s="34"/>
      <c r="D10" s="33"/>
      <c r="E10" s="34">
        <f t="shared" ref="E10:E14" si="0">ROUND(C10*D10,2)</f>
        <v>0</v>
      </c>
      <c r="F10" s="34">
        <f t="shared" ref="F10:F14" si="1">ROUND(E10*20/100,2)</f>
        <v>0</v>
      </c>
      <c r="G10" s="34">
        <f t="shared" ref="G10:G14" si="2">ROUND(SUM(E10:F10),2)</f>
        <v>0</v>
      </c>
    </row>
    <row r="11" spans="1:17" s="1" customFormat="1" ht="20.100000000000001" customHeight="1" x14ac:dyDescent="0.2">
      <c r="A11" s="26" t="s">
        <v>50</v>
      </c>
      <c r="B11" s="18" t="s">
        <v>8</v>
      </c>
      <c r="C11" s="34"/>
      <c r="D11" s="33"/>
      <c r="E11" s="34">
        <f t="shared" si="0"/>
        <v>0</v>
      </c>
      <c r="F11" s="34">
        <f t="shared" si="1"/>
        <v>0</v>
      </c>
      <c r="G11" s="34">
        <f t="shared" si="2"/>
        <v>0</v>
      </c>
    </row>
    <row r="12" spans="1:17" ht="20.100000000000001" customHeight="1" x14ac:dyDescent="0.2">
      <c r="A12" s="26" t="s">
        <v>51</v>
      </c>
      <c r="B12" s="18" t="s">
        <v>9</v>
      </c>
      <c r="C12" s="34"/>
      <c r="D12" s="33"/>
      <c r="E12" s="34">
        <f t="shared" si="0"/>
        <v>0</v>
      </c>
      <c r="F12" s="34">
        <f t="shared" si="1"/>
        <v>0</v>
      </c>
      <c r="G12" s="34">
        <f t="shared" si="2"/>
        <v>0</v>
      </c>
    </row>
    <row r="13" spans="1:17" ht="20.100000000000001" customHeight="1" x14ac:dyDescent="0.2">
      <c r="A13" s="26" t="s">
        <v>52</v>
      </c>
      <c r="B13" s="18" t="s">
        <v>10</v>
      </c>
      <c r="C13" s="34"/>
      <c r="D13" s="33"/>
      <c r="E13" s="34">
        <f t="shared" si="0"/>
        <v>0</v>
      </c>
      <c r="F13" s="34">
        <f t="shared" si="1"/>
        <v>0</v>
      </c>
      <c r="G13" s="34">
        <f t="shared" si="2"/>
        <v>0</v>
      </c>
    </row>
    <row r="14" spans="1:17" ht="20.100000000000001" customHeight="1" x14ac:dyDescent="0.2">
      <c r="A14" s="26" t="s">
        <v>53</v>
      </c>
      <c r="B14" s="18" t="s">
        <v>24</v>
      </c>
      <c r="C14" s="34"/>
      <c r="D14" s="33"/>
      <c r="E14" s="34">
        <f t="shared" si="0"/>
        <v>0</v>
      </c>
      <c r="F14" s="34">
        <f t="shared" si="1"/>
        <v>0</v>
      </c>
      <c r="G14" s="34">
        <f t="shared" si="2"/>
        <v>0</v>
      </c>
    </row>
    <row r="15" spans="1:17" ht="52.5" customHeight="1" x14ac:dyDescent="0.2">
      <c r="A15" s="10"/>
      <c r="B15" s="10"/>
      <c r="C15" s="27"/>
      <c r="D15" s="19" t="s">
        <v>25</v>
      </c>
    </row>
    <row r="16" spans="1:17" ht="20.100000000000001" customHeight="1" x14ac:dyDescent="0.2">
      <c r="A16" s="26" t="s">
        <v>54</v>
      </c>
      <c r="B16" s="18" t="s">
        <v>11</v>
      </c>
      <c r="C16" s="57"/>
      <c r="D16" s="56"/>
    </row>
    <row r="17" spans="1:7" ht="15.75" x14ac:dyDescent="0.2">
      <c r="A17" s="15"/>
      <c r="B17" s="15"/>
      <c r="C17" s="15"/>
      <c r="D17" s="15"/>
    </row>
    <row r="18" spans="1:7" s="1" customFormat="1" ht="43.5" customHeight="1" x14ac:dyDescent="0.2">
      <c r="A18" s="20" t="s">
        <v>108</v>
      </c>
      <c r="B18" s="85" t="s">
        <v>61</v>
      </c>
      <c r="C18" s="85"/>
      <c r="D18" s="85"/>
      <c r="E18" s="85"/>
      <c r="F18" s="85"/>
      <c r="G18" s="85"/>
    </row>
    <row r="19" spans="1:7" ht="54.95" customHeight="1" x14ac:dyDescent="0.2">
      <c r="A19" s="86" t="s">
        <v>5</v>
      </c>
      <c r="B19" s="87"/>
      <c r="C19" s="19" t="s">
        <v>60</v>
      </c>
      <c r="D19" s="19" t="s">
        <v>16</v>
      </c>
      <c r="E19" s="19" t="s">
        <v>62</v>
      </c>
      <c r="F19" s="19" t="s">
        <v>42</v>
      </c>
      <c r="G19" s="19" t="s">
        <v>63</v>
      </c>
    </row>
    <row r="20" spans="1:7" ht="20.100000000000001" customHeight="1" x14ac:dyDescent="0.2">
      <c r="A20" s="26" t="s">
        <v>98</v>
      </c>
      <c r="B20" s="18" t="s">
        <v>6</v>
      </c>
      <c r="C20" s="34"/>
      <c r="D20" s="33"/>
      <c r="E20" s="34">
        <f>ROUND(C20*D20,2)</f>
        <v>0</v>
      </c>
      <c r="F20" s="34">
        <f>ROUND(E20*20/100,2)</f>
        <v>0</v>
      </c>
      <c r="G20" s="34">
        <f>ROUND(SUM(E20:F20),2)</f>
        <v>0</v>
      </c>
    </row>
    <row r="21" spans="1:7" ht="20.100000000000001" customHeight="1" x14ac:dyDescent="0.2">
      <c r="A21" s="26" t="s">
        <v>99</v>
      </c>
      <c r="B21" s="18" t="s">
        <v>7</v>
      </c>
      <c r="C21" s="34"/>
      <c r="D21" s="33"/>
      <c r="E21" s="34">
        <f t="shared" ref="E21:E25" si="3">ROUND(C21*D21,2)</f>
        <v>0</v>
      </c>
      <c r="F21" s="34">
        <f t="shared" ref="F21:F25" si="4">ROUND(E21*20/100,2)</f>
        <v>0</v>
      </c>
      <c r="G21" s="34">
        <f t="shared" ref="G21:G25" si="5">ROUND(SUM(E21:F21),2)</f>
        <v>0</v>
      </c>
    </row>
    <row r="22" spans="1:7" s="1" customFormat="1" ht="20.100000000000001" customHeight="1" x14ac:dyDescent="0.2">
      <c r="A22" s="26" t="s">
        <v>100</v>
      </c>
      <c r="B22" s="18" t="s">
        <v>8</v>
      </c>
      <c r="C22" s="34"/>
      <c r="D22" s="33"/>
      <c r="E22" s="34">
        <f t="shared" si="3"/>
        <v>0</v>
      </c>
      <c r="F22" s="34">
        <f t="shared" si="4"/>
        <v>0</v>
      </c>
      <c r="G22" s="34">
        <f t="shared" si="5"/>
        <v>0</v>
      </c>
    </row>
    <row r="23" spans="1:7" ht="20.100000000000001" customHeight="1" x14ac:dyDescent="0.2">
      <c r="A23" s="26" t="s">
        <v>101</v>
      </c>
      <c r="B23" s="18" t="s">
        <v>9</v>
      </c>
      <c r="C23" s="34"/>
      <c r="D23" s="33"/>
      <c r="E23" s="34">
        <f t="shared" si="3"/>
        <v>0</v>
      </c>
      <c r="F23" s="34">
        <f t="shared" si="4"/>
        <v>0</v>
      </c>
      <c r="G23" s="34">
        <f t="shared" si="5"/>
        <v>0</v>
      </c>
    </row>
    <row r="24" spans="1:7" ht="20.100000000000001" customHeight="1" x14ac:dyDescent="0.2">
      <c r="A24" s="26" t="s">
        <v>102</v>
      </c>
      <c r="B24" s="18" t="s">
        <v>10</v>
      </c>
      <c r="C24" s="34"/>
      <c r="D24" s="33"/>
      <c r="E24" s="34">
        <f t="shared" si="3"/>
        <v>0</v>
      </c>
      <c r="F24" s="34">
        <f t="shared" si="4"/>
        <v>0</v>
      </c>
      <c r="G24" s="34">
        <f t="shared" si="5"/>
        <v>0</v>
      </c>
    </row>
    <row r="25" spans="1:7" ht="20.100000000000001" customHeight="1" x14ac:dyDescent="0.2">
      <c r="A25" s="26" t="s">
        <v>103</v>
      </c>
      <c r="B25" s="18" t="s">
        <v>24</v>
      </c>
      <c r="C25" s="34"/>
      <c r="D25" s="33"/>
      <c r="E25" s="34">
        <f t="shared" si="3"/>
        <v>0</v>
      </c>
      <c r="F25" s="34">
        <f t="shared" si="4"/>
        <v>0</v>
      </c>
      <c r="G25" s="34">
        <f t="shared" si="5"/>
        <v>0</v>
      </c>
    </row>
    <row r="26" spans="1:7" ht="52.5" customHeight="1" x14ac:dyDescent="0.2">
      <c r="A26" s="10"/>
      <c r="B26" s="10"/>
      <c r="C26" s="27"/>
      <c r="D26" s="19" t="s">
        <v>25</v>
      </c>
    </row>
    <row r="27" spans="1:7" ht="20.100000000000001" customHeight="1" x14ac:dyDescent="0.2">
      <c r="A27" s="26" t="s">
        <v>104</v>
      </c>
      <c r="B27" s="18" t="s">
        <v>11</v>
      </c>
      <c r="C27" s="57"/>
      <c r="D27" s="58"/>
    </row>
    <row r="29" spans="1:7" ht="15" x14ac:dyDescent="0.25">
      <c r="A29" s="35" t="s">
        <v>64</v>
      </c>
      <c r="B29" s="7"/>
    </row>
    <row r="30" spans="1:7" ht="15" x14ac:dyDescent="0.25">
      <c r="A30" s="35" t="s">
        <v>12</v>
      </c>
      <c r="B30" s="7"/>
    </row>
    <row r="31" spans="1:7" x14ac:dyDescent="0.2">
      <c r="A31" s="2"/>
      <c r="B31" s="1"/>
      <c r="C31" s="1"/>
      <c r="D31" s="1"/>
      <c r="E31" s="1"/>
    </row>
    <row r="32" spans="1:7" ht="15.75" x14ac:dyDescent="0.2">
      <c r="A32" s="21" t="s">
        <v>43</v>
      </c>
      <c r="C32" s="23" t="s">
        <v>46</v>
      </c>
      <c r="D32" s="23"/>
    </row>
    <row r="33" spans="1:4" x14ac:dyDescent="0.2">
      <c r="A33" s="22" t="s">
        <v>44</v>
      </c>
      <c r="C33" s="23" t="s">
        <v>47</v>
      </c>
      <c r="D33" s="23"/>
    </row>
    <row r="34" spans="1:4" x14ac:dyDescent="0.2">
      <c r="C34" s="23"/>
      <c r="D34" s="23"/>
    </row>
  </sheetData>
  <mergeCells count="9">
    <mergeCell ref="A1:G1"/>
    <mergeCell ref="A2:G2"/>
    <mergeCell ref="B18:G18"/>
    <mergeCell ref="A19:B19"/>
    <mergeCell ref="A8:B8"/>
    <mergeCell ref="B5:G5"/>
    <mergeCell ref="B7:G7"/>
    <mergeCell ref="A3:D3"/>
    <mergeCell ref="E3: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6C506-8F53-427F-835A-1BBE8A2B456F}">
  <dimension ref="A1:AI352"/>
  <sheetViews>
    <sheetView zoomScale="80" zoomScaleNormal="80" workbookViewId="0">
      <selection activeCell="A3" sqref="A3:I3"/>
    </sheetView>
  </sheetViews>
  <sheetFormatPr baseColWidth="10" defaultRowHeight="12.75" x14ac:dyDescent="0.2"/>
  <cols>
    <col min="1" max="1" width="8.140625" customWidth="1"/>
    <col min="2" max="2" width="39" customWidth="1"/>
    <col min="3" max="6" width="27.28515625" customWidth="1"/>
    <col min="7" max="7" width="28.42578125" customWidth="1"/>
    <col min="8" max="12" width="27.28515625" style="4" customWidth="1"/>
    <col min="13" max="32" width="11.42578125" style="4"/>
  </cols>
  <sheetData>
    <row r="1" spans="1:32" ht="109.5" customHeight="1" x14ac:dyDescent="0.2">
      <c r="A1" s="66" t="s">
        <v>119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8"/>
      <c r="M1" s="60"/>
      <c r="N1" s="60"/>
      <c r="O1" s="60"/>
      <c r="P1" s="60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11.25" customHeight="1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60"/>
      <c r="N2" s="60"/>
      <c r="O2" s="60"/>
      <c r="P2" s="60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32" ht="36.75" customHeight="1" x14ac:dyDescent="0.2">
      <c r="A3" s="69" t="s">
        <v>114</v>
      </c>
      <c r="B3" s="70"/>
      <c r="C3" s="70"/>
      <c r="D3" s="70"/>
      <c r="E3" s="70"/>
      <c r="F3" s="70"/>
      <c r="G3" s="70"/>
      <c r="H3" s="70"/>
      <c r="I3" s="71"/>
      <c r="J3" s="88" t="s">
        <v>120</v>
      </c>
      <c r="K3" s="88"/>
      <c r="L3" s="89"/>
      <c r="M3" s="60"/>
      <c r="N3" s="60"/>
      <c r="O3" s="60"/>
      <c r="P3" s="60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ht="18" customHeight="1" x14ac:dyDescent="0.2">
      <c r="A4" s="4"/>
      <c r="B4" s="5"/>
      <c r="C4" s="5"/>
      <c r="D4" s="5"/>
      <c r="E4" s="5"/>
      <c r="F4" s="5"/>
      <c r="G4" s="5"/>
      <c r="H4" s="6"/>
      <c r="I4" s="6"/>
      <c r="J4" s="6"/>
      <c r="K4" s="6"/>
    </row>
    <row r="5" spans="1:32" ht="18" customHeight="1" x14ac:dyDescent="0.2">
      <c r="A5" s="128" t="s">
        <v>26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32" ht="18" customHeight="1" x14ac:dyDescent="0.2">
      <c r="A6" s="4"/>
      <c r="B6" s="5"/>
      <c r="C6" s="5"/>
      <c r="D6" s="5"/>
      <c r="E6" s="5"/>
      <c r="F6" s="5"/>
      <c r="G6" s="5"/>
      <c r="H6" s="6"/>
      <c r="I6" s="6"/>
      <c r="J6" s="6"/>
      <c r="K6" s="6"/>
    </row>
    <row r="7" spans="1:32" s="1" customFormat="1" ht="38.25" customHeight="1" x14ac:dyDescent="0.2">
      <c r="A7" s="93" t="s">
        <v>20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5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s="1" customFormat="1" ht="35.25" customHeight="1" x14ac:dyDescent="0.2">
      <c r="A8" s="126" t="s">
        <v>17</v>
      </c>
      <c r="B8" s="126"/>
      <c r="C8" s="126"/>
      <c r="D8" s="103" t="s">
        <v>19</v>
      </c>
      <c r="E8" s="127"/>
      <c r="F8" s="127"/>
      <c r="G8" s="104"/>
      <c r="H8" s="105"/>
      <c r="I8" s="99" t="s">
        <v>21</v>
      </c>
      <c r="J8" s="100"/>
      <c r="K8" s="103" t="s">
        <v>19</v>
      </c>
      <c r="L8" s="10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s="1" customFormat="1" ht="51" customHeight="1" x14ac:dyDescent="0.2">
      <c r="A9" s="125" t="s">
        <v>0</v>
      </c>
      <c r="B9" s="125"/>
      <c r="C9" s="19" t="s">
        <v>92</v>
      </c>
      <c r="D9" s="19" t="s">
        <v>72</v>
      </c>
      <c r="E9" s="19" t="s">
        <v>106</v>
      </c>
      <c r="F9" s="19" t="s">
        <v>72</v>
      </c>
      <c r="G9" s="19" t="s">
        <v>107</v>
      </c>
      <c r="H9" s="106"/>
      <c r="I9" s="101"/>
      <c r="J9" s="102"/>
      <c r="K9" s="19" t="s">
        <v>105</v>
      </c>
      <c r="L9" s="19" t="s">
        <v>105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ht="20.100000000000001" customHeight="1" x14ac:dyDescent="0.2">
      <c r="A10" s="120" t="s">
        <v>1</v>
      </c>
      <c r="B10" s="120"/>
      <c r="C10" s="44">
        <v>12</v>
      </c>
      <c r="D10" s="44" t="s">
        <v>65</v>
      </c>
      <c r="E10" s="34">
        <f>'Poste 1'!D10</f>
        <v>0</v>
      </c>
      <c r="F10" s="51" t="s">
        <v>73</v>
      </c>
      <c r="G10" s="48">
        <f>'Poste 1'!D24</f>
        <v>0</v>
      </c>
      <c r="H10" s="106"/>
      <c r="I10" s="74" t="s">
        <v>23</v>
      </c>
      <c r="J10" s="96" t="s">
        <v>22</v>
      </c>
      <c r="K10" s="108">
        <f>ROUND(E17*I17,2)</f>
        <v>0</v>
      </c>
      <c r="L10" s="108">
        <f>ROUND(G17*J17,2)</f>
        <v>0</v>
      </c>
    </row>
    <row r="11" spans="1:32" ht="20.100000000000001" customHeight="1" x14ac:dyDescent="0.2">
      <c r="A11" s="120" t="s">
        <v>2</v>
      </c>
      <c r="B11" s="120"/>
      <c r="C11" s="44">
        <v>168</v>
      </c>
      <c r="D11" s="44" t="s">
        <v>66</v>
      </c>
      <c r="E11" s="34">
        <f>'Poste 1'!D11</f>
        <v>0</v>
      </c>
      <c r="F11" s="51" t="s">
        <v>74</v>
      </c>
      <c r="G11" s="48">
        <f>'Poste 1'!D25</f>
        <v>0</v>
      </c>
      <c r="H11" s="106"/>
      <c r="I11" s="74"/>
      <c r="J11" s="97"/>
      <c r="K11" s="109"/>
      <c r="L11" s="109"/>
    </row>
    <row r="12" spans="1:32" ht="20.100000000000001" customHeight="1" x14ac:dyDescent="0.2">
      <c r="A12" s="120" t="s">
        <v>3</v>
      </c>
      <c r="B12" s="120"/>
      <c r="C12" s="44">
        <v>20</v>
      </c>
      <c r="D12" s="44" t="s">
        <v>67</v>
      </c>
      <c r="E12" s="34">
        <f>'Poste 1'!D12</f>
        <v>0</v>
      </c>
      <c r="F12" s="51" t="s">
        <v>75</v>
      </c>
      <c r="G12" s="48">
        <f>'Poste 1'!D26</f>
        <v>0</v>
      </c>
      <c r="H12" s="106"/>
      <c r="I12" s="74"/>
      <c r="J12" s="97"/>
      <c r="K12" s="109"/>
      <c r="L12" s="109"/>
    </row>
    <row r="13" spans="1:32" s="1" customFormat="1" ht="20.100000000000001" customHeight="1" x14ac:dyDescent="0.2">
      <c r="A13" s="120" t="s">
        <v>4</v>
      </c>
      <c r="B13" s="120"/>
      <c r="C13" s="44">
        <v>635</v>
      </c>
      <c r="D13" s="44" t="s">
        <v>68</v>
      </c>
      <c r="E13" s="34">
        <f>'Poste 1'!D13</f>
        <v>0</v>
      </c>
      <c r="F13" s="51" t="s">
        <v>76</v>
      </c>
      <c r="G13" s="48">
        <f>'Poste 1'!D27</f>
        <v>0</v>
      </c>
      <c r="H13" s="106"/>
      <c r="I13" s="74"/>
      <c r="J13" s="97"/>
      <c r="K13" s="109"/>
      <c r="L13" s="109"/>
      <c r="M13" s="8"/>
      <c r="N13" s="16"/>
      <c r="O13" s="16"/>
      <c r="P13" s="16"/>
      <c r="Q13" s="16"/>
      <c r="R13" s="16"/>
      <c r="S13" s="16"/>
      <c r="T13" s="16"/>
      <c r="U13" s="16"/>
      <c r="V13" s="16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ht="20.100000000000001" customHeight="1" x14ac:dyDescent="0.2">
      <c r="A14" s="120" t="s">
        <v>15</v>
      </c>
      <c r="B14" s="120"/>
      <c r="C14" s="44">
        <v>1400</v>
      </c>
      <c r="D14" s="44" t="s">
        <v>69</v>
      </c>
      <c r="E14" s="34">
        <f>'Poste 1'!D14</f>
        <v>0</v>
      </c>
      <c r="F14" s="51" t="s">
        <v>77</v>
      </c>
      <c r="G14" s="48">
        <f>'Poste 1'!D28</f>
        <v>0</v>
      </c>
      <c r="H14" s="106"/>
      <c r="I14" s="74"/>
      <c r="J14" s="97"/>
      <c r="K14" s="109"/>
      <c r="L14" s="109"/>
      <c r="N14" s="16"/>
      <c r="O14" s="16"/>
      <c r="P14" s="16"/>
      <c r="Q14" s="16"/>
      <c r="R14" s="16"/>
      <c r="S14" s="16"/>
      <c r="T14" s="16"/>
      <c r="U14" s="16"/>
      <c r="V14" s="16"/>
    </row>
    <row r="15" spans="1:32" ht="20.100000000000001" customHeight="1" x14ac:dyDescent="0.2">
      <c r="A15" s="120" t="s">
        <v>13</v>
      </c>
      <c r="B15" s="120"/>
      <c r="C15" s="44">
        <v>1</v>
      </c>
      <c r="D15" s="44" t="s">
        <v>70</v>
      </c>
      <c r="E15" s="34">
        <f>'Poste 1'!D15</f>
        <v>0</v>
      </c>
      <c r="F15" s="51" t="s">
        <v>78</v>
      </c>
      <c r="G15" s="48">
        <f>'Poste 1'!D29</f>
        <v>0</v>
      </c>
      <c r="H15" s="106"/>
      <c r="I15" s="74"/>
      <c r="J15" s="97"/>
      <c r="K15" s="109"/>
      <c r="L15" s="109"/>
    </row>
    <row r="16" spans="1:32" ht="20.100000000000001" customHeight="1" x14ac:dyDescent="0.2">
      <c r="A16" s="120" t="s">
        <v>14</v>
      </c>
      <c r="B16" s="120"/>
      <c r="C16" s="44">
        <v>2500</v>
      </c>
      <c r="D16" s="44" t="s">
        <v>71</v>
      </c>
      <c r="E16" s="34">
        <f>'Poste 1'!D16</f>
        <v>0</v>
      </c>
      <c r="F16" s="51" t="s">
        <v>79</v>
      </c>
      <c r="G16" s="48">
        <f>'Poste 1'!D30</f>
        <v>0</v>
      </c>
      <c r="H16" s="106"/>
      <c r="I16" s="74"/>
      <c r="J16" s="98"/>
      <c r="K16" s="109"/>
      <c r="L16" s="109"/>
    </row>
    <row r="17" spans="1:35" ht="20.100000000000001" customHeight="1" x14ac:dyDescent="0.2">
      <c r="A17" s="122" t="s">
        <v>45</v>
      </c>
      <c r="B17" s="122"/>
      <c r="C17" s="122"/>
      <c r="D17" s="52" t="s">
        <v>90</v>
      </c>
      <c r="E17" s="48">
        <f>ROUND(SUM(C10*E10,C11*E11,C12*E12,C13*E13,C14*E14,C15*E15,C16*E16),2)</f>
        <v>0</v>
      </c>
      <c r="F17" s="54" t="s">
        <v>91</v>
      </c>
      <c r="G17" s="48">
        <f>ROUND(SUM(C10*G10,C11*G11,C12*G12,C13*G13,C14*G14,C15*G15,C16*G16),2)</f>
        <v>0</v>
      </c>
      <c r="H17" s="107"/>
      <c r="I17" s="44">
        <v>3</v>
      </c>
      <c r="J17" s="44">
        <v>1</v>
      </c>
      <c r="K17" s="110"/>
      <c r="L17" s="110"/>
    </row>
    <row r="18" spans="1:35" ht="20.100000000000001" customHeight="1" x14ac:dyDescent="0.2">
      <c r="A18" s="90" t="s">
        <v>80</v>
      </c>
      <c r="B18" s="91"/>
      <c r="C18" s="91"/>
      <c r="D18" s="91"/>
      <c r="E18" s="91"/>
      <c r="F18" s="91"/>
      <c r="G18" s="91"/>
      <c r="H18" s="91"/>
      <c r="I18" s="91"/>
      <c r="J18" s="91"/>
      <c r="K18" s="92"/>
      <c r="L18" s="53">
        <f>ROUND(SUM(K10:L17),2)</f>
        <v>0</v>
      </c>
    </row>
    <row r="19" spans="1:35" s="4" customFormat="1" ht="34.5" customHeight="1" x14ac:dyDescent="0.2">
      <c r="A19" s="9"/>
      <c r="B19" s="9"/>
    </row>
    <row r="20" spans="1:35" s="4" customFormat="1" ht="39.75" customHeight="1" x14ac:dyDescent="0.2">
      <c r="A20" s="123" t="s">
        <v>18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4"/>
    </row>
    <row r="21" spans="1:35" s="4" customFormat="1" ht="90.75" customHeight="1" x14ac:dyDescent="0.2">
      <c r="A21" s="125" t="s">
        <v>5</v>
      </c>
      <c r="B21" s="125"/>
      <c r="C21" s="13" t="s">
        <v>21</v>
      </c>
      <c r="D21" s="19" t="s">
        <v>59</v>
      </c>
      <c r="E21" s="19" t="s">
        <v>72</v>
      </c>
      <c r="F21" s="19" t="s">
        <v>82</v>
      </c>
      <c r="G21" s="19" t="s">
        <v>87</v>
      </c>
      <c r="H21" s="19" t="s">
        <v>83</v>
      </c>
      <c r="I21" s="19" t="s">
        <v>72</v>
      </c>
      <c r="J21" s="19" t="s">
        <v>86</v>
      </c>
      <c r="K21" s="19" t="s">
        <v>88</v>
      </c>
      <c r="L21" s="19" t="s">
        <v>89</v>
      </c>
    </row>
    <row r="22" spans="1:35" s="4" customFormat="1" ht="20.25" customHeight="1" x14ac:dyDescent="0.2">
      <c r="A22" s="121" t="s">
        <v>6</v>
      </c>
      <c r="B22" s="120"/>
      <c r="C22" s="44">
        <v>1</v>
      </c>
      <c r="D22" s="42">
        <f>'Poste 2'!C9</f>
        <v>0</v>
      </c>
      <c r="E22" s="45" t="s">
        <v>48</v>
      </c>
      <c r="F22" s="33">
        <f>'Poste 2'!D9</f>
        <v>0</v>
      </c>
      <c r="G22" s="42">
        <f>ROUND(D22*F22,2)</f>
        <v>0</v>
      </c>
      <c r="H22" s="42">
        <f>ROUND(C22*G22,2)</f>
        <v>0</v>
      </c>
      <c r="I22" s="43" t="s">
        <v>98</v>
      </c>
      <c r="J22" s="12">
        <f>'Poste 2'!D20</f>
        <v>0</v>
      </c>
      <c r="K22" s="42">
        <f>ROUND(D22*J22,2)</f>
        <v>0</v>
      </c>
      <c r="L22" s="42">
        <f>ROUND(J22*K22,2)</f>
        <v>0</v>
      </c>
      <c r="N22" s="22"/>
    </row>
    <row r="23" spans="1:35" s="4" customFormat="1" ht="20.25" customHeight="1" x14ac:dyDescent="0.2">
      <c r="A23" s="121" t="s">
        <v>7</v>
      </c>
      <c r="B23" s="120"/>
      <c r="C23" s="44">
        <v>50</v>
      </c>
      <c r="D23" s="42">
        <f>'Poste 2'!C10</f>
        <v>0</v>
      </c>
      <c r="E23" s="45" t="s">
        <v>49</v>
      </c>
      <c r="F23" s="33">
        <f>'Poste 2'!D10</f>
        <v>0</v>
      </c>
      <c r="G23" s="42">
        <f t="shared" ref="G23:G27" si="0">ROUND(D23*F23,2)</f>
        <v>0</v>
      </c>
      <c r="H23" s="42">
        <f t="shared" ref="H23:H27" si="1">ROUND(C23*G23,2)</f>
        <v>0</v>
      </c>
      <c r="I23" s="43" t="s">
        <v>99</v>
      </c>
      <c r="J23" s="12">
        <f>'Poste 2'!D21</f>
        <v>0</v>
      </c>
      <c r="K23" s="42">
        <f t="shared" ref="K23:K27" si="2">ROUND(D23*J23,2)</f>
        <v>0</v>
      </c>
      <c r="L23" s="42">
        <f>ROUND(J23*K23,2)</f>
        <v>0</v>
      </c>
    </row>
    <row r="24" spans="1:35" s="4" customFormat="1" ht="20.25" customHeight="1" x14ac:dyDescent="0.2">
      <c r="A24" s="121" t="s">
        <v>8</v>
      </c>
      <c r="B24" s="120"/>
      <c r="C24" s="44">
        <v>50</v>
      </c>
      <c r="D24" s="42">
        <f>'Poste 2'!C11</f>
        <v>0</v>
      </c>
      <c r="E24" s="45" t="s">
        <v>50</v>
      </c>
      <c r="F24" s="33">
        <f>'Poste 2'!D11</f>
        <v>0</v>
      </c>
      <c r="G24" s="42">
        <f t="shared" si="0"/>
        <v>0</v>
      </c>
      <c r="H24" s="42">
        <f t="shared" si="1"/>
        <v>0</v>
      </c>
      <c r="I24" s="43" t="s">
        <v>100</v>
      </c>
      <c r="J24" s="12">
        <f>'Poste 2'!D22</f>
        <v>0</v>
      </c>
      <c r="K24" s="42">
        <f t="shared" si="2"/>
        <v>0</v>
      </c>
      <c r="L24" s="42">
        <f>ROUND(J24*K24,2)</f>
        <v>0</v>
      </c>
    </row>
    <row r="25" spans="1:35" s="4" customFormat="1" ht="20.25" customHeight="1" x14ac:dyDescent="0.2">
      <c r="A25" s="121" t="s">
        <v>9</v>
      </c>
      <c r="B25" s="120"/>
      <c r="C25" s="44">
        <v>50</v>
      </c>
      <c r="D25" s="42">
        <f>'Poste 2'!C12</f>
        <v>0</v>
      </c>
      <c r="E25" s="45" t="s">
        <v>51</v>
      </c>
      <c r="F25" s="33">
        <f>'Poste 2'!D12</f>
        <v>0</v>
      </c>
      <c r="G25" s="42">
        <f t="shared" si="0"/>
        <v>0</v>
      </c>
      <c r="H25" s="42">
        <f t="shared" si="1"/>
        <v>0</v>
      </c>
      <c r="I25" s="43" t="s">
        <v>101</v>
      </c>
      <c r="J25" s="12">
        <f>'Poste 2'!D23</f>
        <v>0</v>
      </c>
      <c r="K25" s="42">
        <f t="shared" si="2"/>
        <v>0</v>
      </c>
      <c r="L25" s="42">
        <f>ROUND(J25*K25,2)</f>
        <v>0</v>
      </c>
    </row>
    <row r="26" spans="1:35" s="4" customFormat="1" ht="20.25" customHeight="1" x14ac:dyDescent="0.2">
      <c r="A26" s="121" t="s">
        <v>10</v>
      </c>
      <c r="B26" s="120"/>
      <c r="C26" s="44">
        <v>100</v>
      </c>
      <c r="D26" s="42">
        <f>'Poste 2'!C13</f>
        <v>0</v>
      </c>
      <c r="E26" s="45" t="s">
        <v>52</v>
      </c>
      <c r="F26" s="33">
        <f>'Poste 2'!D13</f>
        <v>0</v>
      </c>
      <c r="G26" s="42">
        <f t="shared" si="0"/>
        <v>0</v>
      </c>
      <c r="H26" s="42">
        <f t="shared" si="1"/>
        <v>0</v>
      </c>
      <c r="I26" s="43" t="s">
        <v>102</v>
      </c>
      <c r="J26" s="12">
        <f>'Poste 2'!D24</f>
        <v>0</v>
      </c>
      <c r="K26" s="42">
        <f t="shared" si="2"/>
        <v>0</v>
      </c>
      <c r="L26" s="42">
        <f>ROUND(J26*K26,2)</f>
        <v>0</v>
      </c>
    </row>
    <row r="27" spans="1:35" s="4" customFormat="1" ht="20.25" customHeight="1" x14ac:dyDescent="0.2">
      <c r="A27" s="121" t="s">
        <v>24</v>
      </c>
      <c r="B27" s="120"/>
      <c r="C27" s="44">
        <v>1</v>
      </c>
      <c r="D27" s="42">
        <f>'Poste 2'!C14</f>
        <v>0</v>
      </c>
      <c r="E27" s="45" t="s">
        <v>53</v>
      </c>
      <c r="F27" s="33">
        <f>'Poste 2'!D14</f>
        <v>0</v>
      </c>
      <c r="G27" s="42">
        <f t="shared" si="0"/>
        <v>0</v>
      </c>
      <c r="H27" s="42">
        <f t="shared" si="1"/>
        <v>0</v>
      </c>
      <c r="I27" s="43" t="s">
        <v>103</v>
      </c>
      <c r="J27" s="12">
        <f>'Poste 2'!D25</f>
        <v>0</v>
      </c>
      <c r="K27" s="42">
        <f t="shared" si="2"/>
        <v>0</v>
      </c>
      <c r="L27" s="42">
        <f t="shared" ref="L27" si="3">ROUND(J27*K27,2)</f>
        <v>0</v>
      </c>
    </row>
    <row r="28" spans="1:35" s="4" customFormat="1" ht="61.5" customHeight="1" x14ac:dyDescent="0.2">
      <c r="A28" s="118"/>
      <c r="B28" s="119"/>
      <c r="C28" s="13" t="s">
        <v>21</v>
      </c>
      <c r="D28" s="13"/>
      <c r="E28" s="19" t="s">
        <v>84</v>
      </c>
      <c r="F28" s="19" t="s">
        <v>85</v>
      </c>
      <c r="G28" s="19"/>
      <c r="H28" s="19"/>
      <c r="I28" s="19"/>
      <c r="J28" s="19" t="s">
        <v>85</v>
      </c>
      <c r="K28" s="19"/>
      <c r="L28" s="19"/>
    </row>
    <row r="29" spans="1:35" s="4" customFormat="1" ht="20.25" customHeight="1" x14ac:dyDescent="0.2">
      <c r="A29" s="120" t="s">
        <v>11</v>
      </c>
      <c r="B29" s="120"/>
      <c r="C29" s="44">
        <v>1</v>
      </c>
      <c r="D29" s="44" t="s">
        <v>54</v>
      </c>
      <c r="E29" s="46">
        <f>ROUND(SUM(C22*D22,C23*D23,C24*D24,C25*D25,C26*D26),2)</f>
        <v>0</v>
      </c>
      <c r="F29" s="47">
        <f>'Poste 2'!D16</f>
        <v>0</v>
      </c>
      <c r="G29" s="48">
        <f>E29*F29</f>
        <v>0</v>
      </c>
      <c r="H29" s="48">
        <f>G29</f>
        <v>0</v>
      </c>
      <c r="I29" s="43" t="s">
        <v>104</v>
      </c>
      <c r="J29" s="37">
        <f>'Poste 2'!D27</f>
        <v>0</v>
      </c>
      <c r="K29" s="38">
        <f>H29*J29</f>
        <v>0</v>
      </c>
      <c r="L29" s="38">
        <f>K29</f>
        <v>0</v>
      </c>
      <c r="M29" s="24"/>
    </row>
    <row r="30" spans="1:35" ht="20.100000000000001" customHeight="1" x14ac:dyDescent="0.2">
      <c r="A30" s="114" t="s">
        <v>45</v>
      </c>
      <c r="B30" s="114"/>
      <c r="C30" s="114"/>
      <c r="D30" s="114"/>
      <c r="E30" s="114"/>
      <c r="F30" s="114" t="s">
        <v>90</v>
      </c>
      <c r="G30" s="114"/>
      <c r="H30" s="50">
        <f>ROUND(SUM(H22:H27,H29),2)</f>
        <v>0</v>
      </c>
      <c r="I30" s="115" t="s">
        <v>91</v>
      </c>
      <c r="J30" s="116"/>
      <c r="K30" s="117"/>
      <c r="L30" s="38">
        <f>SUM(L22:L27)+L29</f>
        <v>0</v>
      </c>
      <c r="AG30" s="4"/>
      <c r="AH30" s="4"/>
      <c r="AI30" s="4"/>
    </row>
    <row r="31" spans="1:35" ht="20.100000000000001" customHeight="1" x14ac:dyDescent="0.2">
      <c r="A31" s="114" t="s">
        <v>93</v>
      </c>
      <c r="B31" s="114"/>
      <c r="C31" s="114"/>
      <c r="D31" s="114"/>
      <c r="E31" s="114"/>
      <c r="F31" s="114" t="s">
        <v>90</v>
      </c>
      <c r="G31" s="114"/>
      <c r="H31" s="36">
        <v>3</v>
      </c>
      <c r="I31" s="115" t="s">
        <v>91</v>
      </c>
      <c r="J31" s="116"/>
      <c r="K31" s="117"/>
      <c r="L31" s="39">
        <v>1</v>
      </c>
      <c r="AG31" s="4"/>
      <c r="AH31" s="4"/>
      <c r="AI31" s="4"/>
    </row>
    <row r="32" spans="1:35" ht="20.100000000000001" customHeight="1" x14ac:dyDescent="0.2">
      <c r="A32" s="111" t="s">
        <v>94</v>
      </c>
      <c r="B32" s="112"/>
      <c r="C32" s="112"/>
      <c r="D32" s="112"/>
      <c r="E32" s="113"/>
      <c r="F32" s="114" t="s">
        <v>90</v>
      </c>
      <c r="G32" s="114"/>
      <c r="H32" s="40">
        <f>ROUND(H30*H31,2)</f>
        <v>0</v>
      </c>
      <c r="I32" s="115" t="s">
        <v>91</v>
      </c>
      <c r="J32" s="116"/>
      <c r="K32" s="117"/>
      <c r="L32" s="55">
        <f>ROUND(L30*L31,2)</f>
        <v>0</v>
      </c>
      <c r="AG32" s="4"/>
      <c r="AH32" s="4"/>
      <c r="AI32" s="4"/>
    </row>
    <row r="33" spans="1:12" s="4" customFormat="1" ht="20.100000000000001" customHeight="1" x14ac:dyDescent="0.2">
      <c r="A33" s="90" t="s">
        <v>95</v>
      </c>
      <c r="B33" s="91"/>
      <c r="C33" s="91"/>
      <c r="D33" s="91"/>
      <c r="E33" s="91"/>
      <c r="F33" s="91"/>
      <c r="G33" s="91"/>
      <c r="H33" s="91"/>
      <c r="I33" s="91"/>
      <c r="J33" s="91"/>
      <c r="K33" s="92"/>
      <c r="L33" s="41">
        <f>ROUND(SUM(H32,L32),2)</f>
        <v>0</v>
      </c>
    </row>
    <row r="34" spans="1:12" s="4" customFormat="1" x14ac:dyDescent="0.2">
      <c r="A34" s="59" t="s">
        <v>12</v>
      </c>
    </row>
    <row r="35" spans="1:12" s="4" customFormat="1" ht="15" customHeight="1" x14ac:dyDescent="0.2"/>
    <row r="36" spans="1:12" s="4" customFormat="1" ht="20.100000000000001" customHeight="1" x14ac:dyDescent="0.2">
      <c r="A36" s="90" t="s">
        <v>96</v>
      </c>
      <c r="B36" s="91"/>
      <c r="C36" s="91"/>
      <c r="D36" s="91"/>
      <c r="E36" s="91"/>
      <c r="F36" s="91"/>
      <c r="G36" s="91"/>
      <c r="H36" s="91"/>
      <c r="I36" s="91"/>
      <c r="J36" s="91"/>
      <c r="K36" s="92"/>
      <c r="L36" s="41">
        <f>ROUND(SUM(L18,L33),2)</f>
        <v>0</v>
      </c>
    </row>
    <row r="37" spans="1:12" s="4" customFormat="1" ht="20.100000000000001" customHeight="1" x14ac:dyDescent="0.2">
      <c r="A37" s="90" t="s">
        <v>81</v>
      </c>
      <c r="B37" s="91"/>
      <c r="C37" s="91"/>
      <c r="D37" s="91"/>
      <c r="E37" s="91"/>
      <c r="F37" s="91"/>
      <c r="G37" s="91"/>
      <c r="H37" s="91"/>
      <c r="I37" s="91"/>
      <c r="J37" s="91"/>
      <c r="K37" s="92"/>
      <c r="L37" s="41">
        <f>ROUND(L36*20/100,2)</f>
        <v>0</v>
      </c>
    </row>
    <row r="38" spans="1:12" s="4" customFormat="1" ht="20.100000000000001" customHeight="1" x14ac:dyDescent="0.2">
      <c r="A38" s="90" t="s">
        <v>97</v>
      </c>
      <c r="B38" s="91"/>
      <c r="C38" s="91"/>
      <c r="D38" s="91"/>
      <c r="E38" s="91"/>
      <c r="F38" s="91"/>
      <c r="G38" s="91"/>
      <c r="H38" s="91"/>
      <c r="I38" s="91"/>
      <c r="J38" s="91"/>
      <c r="K38" s="92"/>
      <c r="L38" s="41">
        <f>ROUND(SUM(L36,L37),2)</f>
        <v>0</v>
      </c>
    </row>
    <row r="39" spans="1:12" s="4" customFormat="1" x14ac:dyDescent="0.2"/>
    <row r="40" spans="1:12" s="4" customFormat="1" x14ac:dyDescent="0.2"/>
    <row r="41" spans="1:12" s="4" customFormat="1" x14ac:dyDescent="0.2"/>
    <row r="42" spans="1:12" s="4" customFormat="1" x14ac:dyDescent="0.2"/>
    <row r="43" spans="1:12" s="4" customFormat="1" x14ac:dyDescent="0.2">
      <c r="D43" s="49"/>
    </row>
    <row r="44" spans="1:12" s="4" customFormat="1" x14ac:dyDescent="0.2">
      <c r="D44" s="49"/>
    </row>
    <row r="45" spans="1:12" s="4" customFormat="1" x14ac:dyDescent="0.2">
      <c r="D45" s="49"/>
    </row>
    <row r="46" spans="1:12" s="4" customFormat="1" x14ac:dyDescent="0.2">
      <c r="D46" s="49"/>
    </row>
    <row r="47" spans="1:12" s="4" customFormat="1" x14ac:dyDescent="0.2">
      <c r="D47" s="49"/>
    </row>
    <row r="48" spans="1:12" s="4" customFormat="1" x14ac:dyDescent="0.2">
      <c r="D48" s="49"/>
    </row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="4" customFormat="1" x14ac:dyDescent="0.2"/>
    <row r="66" s="4" customFormat="1" x14ac:dyDescent="0.2"/>
    <row r="67" s="4" customFormat="1" x14ac:dyDescent="0.2"/>
    <row r="68" s="4" customFormat="1" x14ac:dyDescent="0.2"/>
    <row r="69" s="4" customFormat="1" x14ac:dyDescent="0.2"/>
    <row r="70" s="4" customFormat="1" x14ac:dyDescent="0.2"/>
    <row r="71" s="4" customFormat="1" x14ac:dyDescent="0.2"/>
    <row r="72" s="4" customFormat="1" x14ac:dyDescent="0.2"/>
    <row r="73" s="4" customFormat="1" x14ac:dyDescent="0.2"/>
    <row r="74" s="4" customFormat="1" x14ac:dyDescent="0.2"/>
    <row r="75" s="4" customFormat="1" x14ac:dyDescent="0.2"/>
    <row r="76" s="4" customFormat="1" x14ac:dyDescent="0.2"/>
    <row r="77" s="4" customFormat="1" x14ac:dyDescent="0.2"/>
    <row r="78" s="4" customFormat="1" x14ac:dyDescent="0.2"/>
    <row r="79" s="4" customFormat="1" x14ac:dyDescent="0.2"/>
    <row r="80" s="4" customFormat="1" x14ac:dyDescent="0.2"/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  <row r="87" s="4" customFormat="1" x14ac:dyDescent="0.2"/>
    <row r="88" s="4" customFormat="1" x14ac:dyDescent="0.2"/>
    <row r="89" s="4" customFormat="1" x14ac:dyDescent="0.2"/>
    <row r="90" s="4" customFormat="1" x14ac:dyDescent="0.2"/>
    <row r="91" s="4" customFormat="1" x14ac:dyDescent="0.2"/>
    <row r="92" s="4" customFormat="1" x14ac:dyDescent="0.2"/>
    <row r="93" s="4" customFormat="1" x14ac:dyDescent="0.2"/>
    <row r="94" s="4" customFormat="1" x14ac:dyDescent="0.2"/>
    <row r="95" s="4" customFormat="1" x14ac:dyDescent="0.2"/>
    <row r="96" s="4" customFormat="1" x14ac:dyDescent="0.2"/>
    <row r="97" s="4" customFormat="1" x14ac:dyDescent="0.2"/>
    <row r="98" s="4" customFormat="1" x14ac:dyDescent="0.2"/>
    <row r="99" s="4" customFormat="1" x14ac:dyDescent="0.2"/>
    <row r="100" s="4" customFormat="1" x14ac:dyDescent="0.2"/>
    <row r="101" s="4" customFormat="1" x14ac:dyDescent="0.2"/>
    <row r="102" s="4" customFormat="1" x14ac:dyDescent="0.2"/>
    <row r="103" s="4" customFormat="1" x14ac:dyDescent="0.2"/>
    <row r="104" s="4" customFormat="1" x14ac:dyDescent="0.2"/>
    <row r="105" s="4" customFormat="1" x14ac:dyDescent="0.2"/>
    <row r="106" s="4" customFormat="1" x14ac:dyDescent="0.2"/>
    <row r="107" s="4" customFormat="1" x14ac:dyDescent="0.2"/>
    <row r="108" s="4" customFormat="1" x14ac:dyDescent="0.2"/>
    <row r="109" s="4" customFormat="1" x14ac:dyDescent="0.2"/>
    <row r="110" s="4" customFormat="1" x14ac:dyDescent="0.2"/>
    <row r="111" s="4" customFormat="1" x14ac:dyDescent="0.2"/>
    <row r="112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  <row r="265" s="4" customFormat="1" x14ac:dyDescent="0.2"/>
    <row r="266" s="4" customFormat="1" x14ac:dyDescent="0.2"/>
    <row r="267" s="4" customFormat="1" x14ac:dyDescent="0.2"/>
    <row r="268" s="4" customFormat="1" x14ac:dyDescent="0.2"/>
    <row r="269" s="4" customFormat="1" x14ac:dyDescent="0.2"/>
    <row r="270" s="4" customFormat="1" x14ac:dyDescent="0.2"/>
    <row r="271" s="4" customFormat="1" x14ac:dyDescent="0.2"/>
    <row r="272" s="4" customFormat="1" x14ac:dyDescent="0.2"/>
    <row r="273" s="4" customFormat="1" x14ac:dyDescent="0.2"/>
    <row r="274" s="4" customFormat="1" x14ac:dyDescent="0.2"/>
    <row r="275" s="4" customFormat="1" x14ac:dyDescent="0.2"/>
    <row r="276" s="4" customFormat="1" x14ac:dyDescent="0.2"/>
    <row r="277" s="4" customFormat="1" x14ac:dyDescent="0.2"/>
    <row r="278" s="4" customFormat="1" x14ac:dyDescent="0.2"/>
    <row r="279" s="4" customFormat="1" x14ac:dyDescent="0.2"/>
    <row r="280" s="4" customFormat="1" x14ac:dyDescent="0.2"/>
    <row r="281" s="4" customFormat="1" x14ac:dyDescent="0.2"/>
    <row r="282" s="4" customFormat="1" x14ac:dyDescent="0.2"/>
    <row r="283" s="4" customFormat="1" x14ac:dyDescent="0.2"/>
    <row r="284" s="4" customFormat="1" x14ac:dyDescent="0.2"/>
    <row r="285" s="4" customFormat="1" x14ac:dyDescent="0.2"/>
    <row r="286" s="4" customFormat="1" x14ac:dyDescent="0.2"/>
    <row r="287" s="4" customFormat="1" x14ac:dyDescent="0.2"/>
    <row r="288" s="4" customFormat="1" x14ac:dyDescent="0.2"/>
    <row r="289" s="4" customFormat="1" x14ac:dyDescent="0.2"/>
    <row r="290" s="4" customFormat="1" x14ac:dyDescent="0.2"/>
    <row r="291" s="4" customFormat="1" x14ac:dyDescent="0.2"/>
    <row r="292" s="4" customFormat="1" x14ac:dyDescent="0.2"/>
    <row r="293" s="4" customFormat="1" x14ac:dyDescent="0.2"/>
    <row r="294" s="4" customFormat="1" x14ac:dyDescent="0.2"/>
    <row r="295" s="4" customFormat="1" x14ac:dyDescent="0.2"/>
    <row r="296" s="4" customFormat="1" x14ac:dyDescent="0.2"/>
    <row r="297" s="4" customFormat="1" x14ac:dyDescent="0.2"/>
    <row r="298" s="4" customFormat="1" x14ac:dyDescent="0.2"/>
    <row r="299" s="4" customFormat="1" x14ac:dyDescent="0.2"/>
    <row r="300" s="4" customFormat="1" x14ac:dyDescent="0.2"/>
    <row r="301" s="4" customFormat="1" x14ac:dyDescent="0.2"/>
    <row r="302" s="4" customFormat="1" x14ac:dyDescent="0.2"/>
    <row r="303" s="4" customFormat="1" x14ac:dyDescent="0.2"/>
    <row r="304" s="4" customFormat="1" x14ac:dyDescent="0.2"/>
    <row r="305" s="4" customFormat="1" x14ac:dyDescent="0.2"/>
    <row r="306" s="4" customFormat="1" x14ac:dyDescent="0.2"/>
    <row r="307" s="4" customFormat="1" x14ac:dyDescent="0.2"/>
    <row r="308" s="4" customFormat="1" x14ac:dyDescent="0.2"/>
    <row r="309" s="4" customFormat="1" x14ac:dyDescent="0.2"/>
    <row r="310" s="4" customFormat="1" x14ac:dyDescent="0.2"/>
    <row r="311" s="4" customFormat="1" x14ac:dyDescent="0.2"/>
    <row r="312" s="4" customFormat="1" x14ac:dyDescent="0.2"/>
    <row r="313" s="4" customFormat="1" x14ac:dyDescent="0.2"/>
    <row r="314" s="4" customFormat="1" x14ac:dyDescent="0.2"/>
    <row r="315" s="4" customFormat="1" x14ac:dyDescent="0.2"/>
    <row r="316" s="4" customFormat="1" x14ac:dyDescent="0.2"/>
    <row r="317" s="4" customFormat="1" x14ac:dyDescent="0.2"/>
    <row r="318" s="4" customFormat="1" x14ac:dyDescent="0.2"/>
    <row r="319" s="4" customFormat="1" x14ac:dyDescent="0.2"/>
    <row r="320" s="4" customFormat="1" x14ac:dyDescent="0.2"/>
    <row r="321" s="4" customFormat="1" x14ac:dyDescent="0.2"/>
    <row r="322" s="4" customFormat="1" x14ac:dyDescent="0.2"/>
    <row r="323" s="4" customFormat="1" x14ac:dyDescent="0.2"/>
    <row r="324" s="4" customFormat="1" x14ac:dyDescent="0.2"/>
    <row r="325" s="4" customFormat="1" x14ac:dyDescent="0.2"/>
    <row r="326" s="4" customFormat="1" x14ac:dyDescent="0.2"/>
    <row r="327" s="4" customFormat="1" x14ac:dyDescent="0.2"/>
    <row r="328" s="4" customFormat="1" x14ac:dyDescent="0.2"/>
    <row r="329" s="4" customFormat="1" x14ac:dyDescent="0.2"/>
    <row r="330" s="4" customFormat="1" x14ac:dyDescent="0.2"/>
    <row r="331" s="4" customFormat="1" x14ac:dyDescent="0.2"/>
    <row r="332" s="4" customFormat="1" x14ac:dyDescent="0.2"/>
    <row r="333" s="4" customFormat="1" x14ac:dyDescent="0.2"/>
    <row r="334" s="4" customFormat="1" x14ac:dyDescent="0.2"/>
    <row r="335" s="4" customFormat="1" x14ac:dyDescent="0.2"/>
    <row r="336" s="4" customFormat="1" x14ac:dyDescent="0.2"/>
    <row r="337" s="4" customFormat="1" x14ac:dyDescent="0.2"/>
    <row r="338" s="4" customFormat="1" x14ac:dyDescent="0.2"/>
    <row r="339" s="4" customFormat="1" x14ac:dyDescent="0.2"/>
    <row r="340" s="4" customFormat="1" x14ac:dyDescent="0.2"/>
    <row r="341" s="4" customFormat="1" x14ac:dyDescent="0.2"/>
    <row r="342" s="4" customFormat="1" x14ac:dyDescent="0.2"/>
    <row r="343" s="4" customFormat="1" x14ac:dyDescent="0.2"/>
    <row r="344" s="4" customFormat="1" x14ac:dyDescent="0.2"/>
    <row r="345" s="4" customFormat="1" x14ac:dyDescent="0.2"/>
    <row r="346" s="4" customFormat="1" x14ac:dyDescent="0.2"/>
    <row r="347" s="4" customFormat="1" x14ac:dyDescent="0.2"/>
    <row r="348" s="4" customFormat="1" x14ac:dyDescent="0.2"/>
    <row r="349" s="4" customFormat="1" x14ac:dyDescent="0.2"/>
    <row r="350" s="4" customFormat="1" x14ac:dyDescent="0.2"/>
    <row r="351" s="4" customFormat="1" x14ac:dyDescent="0.2"/>
    <row r="352" s="4" customFormat="1" x14ac:dyDescent="0.2"/>
  </sheetData>
  <mergeCells count="48">
    <mergeCell ref="A8:C8"/>
    <mergeCell ref="D8:G8"/>
    <mergeCell ref="A9:B9"/>
    <mergeCell ref="A5:L5"/>
    <mergeCell ref="A10:B10"/>
    <mergeCell ref="I10:I16"/>
    <mergeCell ref="A11:B11"/>
    <mergeCell ref="A12:B12"/>
    <mergeCell ref="A13:B13"/>
    <mergeCell ref="A14:B14"/>
    <mergeCell ref="A27:B27"/>
    <mergeCell ref="A15:B15"/>
    <mergeCell ref="A16:B16"/>
    <mergeCell ref="A17:C17"/>
    <mergeCell ref="A20:L20"/>
    <mergeCell ref="A21:B21"/>
    <mergeCell ref="A22:B22"/>
    <mergeCell ref="A23:B23"/>
    <mergeCell ref="A24:B24"/>
    <mergeCell ref="A25:B25"/>
    <mergeCell ref="A26:B26"/>
    <mergeCell ref="A33:K33"/>
    <mergeCell ref="A36:K36"/>
    <mergeCell ref="A37:K37"/>
    <mergeCell ref="A28:B28"/>
    <mergeCell ref="A29:B29"/>
    <mergeCell ref="A30:E30"/>
    <mergeCell ref="F30:G30"/>
    <mergeCell ref="I30:K30"/>
    <mergeCell ref="A31:E31"/>
    <mergeCell ref="F31:G31"/>
    <mergeCell ref="I31:K31"/>
    <mergeCell ref="A3:I3"/>
    <mergeCell ref="J3:L3"/>
    <mergeCell ref="A1:L1"/>
    <mergeCell ref="A2:L2"/>
    <mergeCell ref="A38:K38"/>
    <mergeCell ref="A18:K18"/>
    <mergeCell ref="A7:L7"/>
    <mergeCell ref="J10:J16"/>
    <mergeCell ref="I8:J9"/>
    <mergeCell ref="K8:L8"/>
    <mergeCell ref="H8:H17"/>
    <mergeCell ref="K10:K17"/>
    <mergeCell ref="L10:L17"/>
    <mergeCell ref="A32:E32"/>
    <mergeCell ref="F32:G32"/>
    <mergeCell ref="I32:K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Présentation</vt:lpstr>
      <vt:lpstr>Poste 1</vt:lpstr>
      <vt:lpstr>Poste 2</vt:lpstr>
      <vt:lpstr>DQE</vt:lpstr>
      <vt:lpstr>'Poste 1'!Zone_d_impression</vt:lpstr>
      <vt:lpstr>'Poste 2'!Zone_d_impression</vt:lpstr>
    </vt:vector>
  </TitlesOfParts>
  <Company>I.R.D.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Bordereau de Prix et de délai - Lot 1</dc:title>
  <dc:subject>PRESTATIONS DE MAINTENANCE APPLICATIVE, MAINTENANCE EVOLUTIVE, SUPPORT EDITEUR, EXPERTISE ET ACCOMPAGNEMENT TECHNIQUE</dc:subject>
  <dc:creator>M.NASSR</dc:creator>
  <cp:keywords>16A3MUIG12</cp:keywords>
  <cp:lastModifiedBy>IRD-LR</cp:lastModifiedBy>
  <cp:lastPrinted>2016-06-09T14:00:16Z</cp:lastPrinted>
  <dcterms:created xsi:type="dcterms:W3CDTF">2010-04-13T15:14:25Z</dcterms:created>
  <dcterms:modified xsi:type="dcterms:W3CDTF">2025-05-21T16:04:14Z</dcterms:modified>
</cp:coreProperties>
</file>