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SAT\SG\BACO\SUIVI AFFAIRES 2025\GOUMY Alice\1_CONSULTATIONS\B25-02122 - Extincteurs, douches portatives et rinces oeils\2_ DCE\DCE DO\"/>
    </mc:Choice>
  </mc:AlternateContent>
  <bookViews>
    <workbookView xWindow="120" yWindow="120" windowWidth="28515" windowHeight="14370"/>
  </bookViews>
  <sheets>
    <sheet name="DPGF" sheetId="8" r:id="rId1"/>
    <sheet name="BPU" sheetId="2" r:id="rId2"/>
    <sheet name="DQE" sheetId="3" r:id="rId3"/>
  </sheets>
  <calcPr calcId="162913"/>
</workbook>
</file>

<file path=xl/calcChain.xml><?xml version="1.0" encoding="utf-8"?>
<calcChain xmlns="http://schemas.openxmlformats.org/spreadsheetml/2006/main">
  <c r="B17" i="3" l="1"/>
  <c r="B12" i="3"/>
  <c r="B13" i="3"/>
  <c r="B14" i="3"/>
  <c r="B15" i="3"/>
  <c r="B27" i="3" l="1"/>
  <c r="D27" i="3" s="1"/>
  <c r="B29" i="3"/>
  <c r="D29" i="3" s="1"/>
  <c r="B30" i="3"/>
  <c r="D30" i="3" s="1"/>
  <c r="B28" i="3"/>
  <c r="D28" i="3" s="1"/>
  <c r="B31" i="3"/>
  <c r="D31" i="3" s="1"/>
  <c r="B33" i="3"/>
  <c r="D33" i="3" s="1"/>
  <c r="B32" i="3"/>
  <c r="B35" i="3"/>
  <c r="D35" i="3" s="1"/>
  <c r="B34" i="3"/>
  <c r="D34" i="3" s="1"/>
  <c r="B38" i="3"/>
  <c r="D38" i="3" s="1"/>
  <c r="B39" i="3"/>
  <c r="D39" i="3" s="1"/>
  <c r="B40" i="3"/>
  <c r="D40" i="3" s="1"/>
  <c r="B37" i="3"/>
  <c r="D37" i="3" s="1"/>
  <c r="B42" i="3"/>
  <c r="D42" i="3" s="1"/>
  <c r="B43" i="3"/>
  <c r="D43" i="3" s="1"/>
  <c r="B41" i="3"/>
  <c r="D41" i="3" s="1"/>
  <c r="B45" i="3"/>
  <c r="D45" i="3" s="1"/>
  <c r="B46" i="3"/>
  <c r="D46" i="3" s="1"/>
  <c r="B47" i="3"/>
  <c r="D47" i="3" s="1"/>
  <c r="B48" i="3"/>
  <c r="D48" i="3" s="1"/>
  <c r="B44" i="3"/>
  <c r="D44" i="3" s="1"/>
  <c r="B50" i="3"/>
  <c r="D50" i="3" s="1"/>
  <c r="B49" i="3"/>
  <c r="D49" i="3" s="1"/>
  <c r="B52" i="3"/>
  <c r="D52" i="3" s="1"/>
  <c r="B53" i="3"/>
  <c r="D53" i="3" s="1"/>
  <c r="B54" i="3"/>
  <c r="D54" i="3" s="1"/>
  <c r="B51" i="3"/>
  <c r="D51" i="3" s="1"/>
  <c r="B56" i="3"/>
  <c r="D56" i="3" s="1"/>
  <c r="B57" i="3"/>
  <c r="D57" i="3" s="1"/>
  <c r="B55" i="3"/>
  <c r="D55" i="3" s="1"/>
  <c r="B59" i="3"/>
  <c r="D59" i="3" s="1"/>
  <c r="B25" i="3"/>
  <c r="D25" i="3" s="1"/>
  <c r="B26" i="3"/>
  <c r="D26" i="3" s="1"/>
  <c r="B24" i="3"/>
  <c r="D24" i="3" s="1"/>
  <c r="B23" i="3"/>
  <c r="D23" i="3" s="1"/>
  <c r="B22" i="3"/>
  <c r="D22" i="3" s="1"/>
  <c r="B21" i="3"/>
  <c r="D21" i="3" s="1"/>
  <c r="B20" i="3"/>
  <c r="D20" i="3" s="1"/>
  <c r="B19" i="3"/>
  <c r="B18" i="3"/>
  <c r="D18" i="3" s="1"/>
  <c r="B8" i="3"/>
  <c r="B9" i="3"/>
  <c r="B10" i="3"/>
  <c r="B11" i="3"/>
  <c r="D13" i="3"/>
  <c r="B16" i="3"/>
  <c r="D16" i="3" s="1"/>
  <c r="D12" i="3"/>
  <c r="D14" i="3"/>
  <c r="D15" i="3"/>
  <c r="D17" i="3"/>
  <c r="D19" i="3"/>
  <c r="D32" i="3"/>
  <c r="D9" i="3" l="1"/>
  <c r="D10" i="3"/>
  <c r="D11" i="3"/>
  <c r="D8" i="3"/>
  <c r="G62" i="3" l="1"/>
  <c r="G63" i="3" s="1"/>
  <c r="F17" i="8"/>
  <c r="F16" i="8"/>
  <c r="F15" i="8"/>
  <c r="F18" i="8" s="1"/>
  <c r="C37" i="8" s="1"/>
  <c r="F12" i="8"/>
  <c r="F11" i="8"/>
  <c r="F13" i="8" s="1"/>
  <c r="F19" i="8" l="1"/>
  <c r="C36" i="8"/>
  <c r="G64" i="3"/>
  <c r="C41" i="8" s="1"/>
  <c r="C44" i="8" s="1"/>
  <c r="C40" i="8"/>
  <c r="C43" i="8" s="1"/>
  <c r="G65" i="3" l="1"/>
  <c r="C42" i="8" s="1"/>
  <c r="C45" i="8" s="1"/>
  <c r="C38" i="8"/>
</calcChain>
</file>

<file path=xl/sharedStrings.xml><?xml version="1.0" encoding="utf-8"?>
<sst xmlns="http://schemas.openxmlformats.org/spreadsheetml/2006/main" count="165" uniqueCount="110">
  <si>
    <t>DESIGNATION</t>
  </si>
  <si>
    <t>PRIX UNITAIRES  € HT</t>
  </si>
  <si>
    <t xml:space="preserve">Extincteur eau 6L sans fluor </t>
  </si>
  <si>
    <t>Couverture anti-feu</t>
  </si>
  <si>
    <t>Coffret extérieur pour couverture anti-feu (intégrant pose et signalétique)</t>
  </si>
  <si>
    <t>Remplacement recharge CO2 50 kg</t>
  </si>
  <si>
    <t>Sparklets  de moins de 0,5kg</t>
  </si>
  <si>
    <t>Sparklets  de 0,5kg</t>
  </si>
  <si>
    <t>Bouteille de chasse de 2 kg</t>
  </si>
  <si>
    <t>Bouteille de chasse de 4 kg</t>
  </si>
  <si>
    <t>Bouteille de chasse de 6 kg</t>
  </si>
  <si>
    <t>Bouteille de chasse de 15 kg</t>
  </si>
  <si>
    <r>
      <t xml:space="preserve">Détail Quantitatif Estimatif (D.Q.E.) ANNUEL
</t>
    </r>
    <r>
      <rPr>
        <b/>
        <u/>
        <sz val="11"/>
        <color theme="1"/>
        <rFont val="Calibri"/>
        <family val="2"/>
        <scheme val="minor"/>
      </rPr>
      <t>Ce document n'a aucune valeur contractuelle</t>
    </r>
    <r>
      <rPr>
        <b/>
        <sz val="11"/>
        <color theme="1"/>
        <rFont val="Calibri"/>
        <family val="2"/>
        <scheme val="minor"/>
      </rPr>
      <t xml:space="preserve"> ; </t>
    </r>
    <r>
      <rPr>
        <b/>
        <u/>
        <sz val="11"/>
        <color theme="1"/>
        <rFont val="Calibri"/>
        <family val="2"/>
        <scheme val="minor"/>
      </rPr>
      <t>il permet uniquement de comparer financièrement les offres sur la part BPU du marché</t>
    </r>
    <r>
      <rPr>
        <b/>
        <sz val="11"/>
        <color theme="1"/>
        <rFont val="Calibri"/>
        <family val="2"/>
        <scheme val="minor"/>
      </rPr>
      <t xml:space="preserve">
Les quantités données sont données à titre indicatif et n'engagent nullement le CEA.
Les montants portés au DQE doivent être strictement identiques à ceux du BPU.
</t>
    </r>
  </si>
  <si>
    <t>Housse rouge extincteur CO²  20 kg</t>
  </si>
  <si>
    <t>Housse rouge extincteur eau 45 kg</t>
  </si>
  <si>
    <t>Housse rouge extincteur poudre 50 kg</t>
  </si>
  <si>
    <t>PRESTATIONS FORFAITAIRES</t>
  </si>
  <si>
    <t>Désignation</t>
  </si>
  <si>
    <t>Unité</t>
  </si>
  <si>
    <t>Qté</t>
  </si>
  <si>
    <t>Montant total (€HT)</t>
  </si>
  <si>
    <t>Montant total prestations forfaitaires (€HT)</t>
  </si>
  <si>
    <t>Option 1 : Phase de réversibilité entrante (1 mois)</t>
  </si>
  <si>
    <t>Phase de prise en charge (4 mois)</t>
  </si>
  <si>
    <t>Option 3 : Phase de réversibilité sortante (1 mois)</t>
  </si>
  <si>
    <t>TRANCHE OPTIONNELLE</t>
  </si>
  <si>
    <t>TRANCHE FERME</t>
  </si>
  <si>
    <t>Entretien annuel</t>
  </si>
  <si>
    <t>Forfait</t>
  </si>
  <si>
    <t>Entretien approfondi</t>
  </si>
  <si>
    <t>Remplacement des extincteurs</t>
  </si>
  <si>
    <t>Extinction automatique</t>
  </si>
  <si>
    <t>Maintenance corrective</t>
  </si>
  <si>
    <t>Montant unitaire 
forfaitaire (€HT)</t>
  </si>
  <si>
    <t>Forfait semestriel</t>
  </si>
  <si>
    <t>Installation ou déplacement des appareils</t>
  </si>
  <si>
    <t>Déconnexion et reconnexion du système</t>
  </si>
  <si>
    <t>FREQUENCE</t>
  </si>
  <si>
    <t>1 fois / an</t>
  </si>
  <si>
    <t>1 fois / 5 ans</t>
  </si>
  <si>
    <t>100 fois / an</t>
  </si>
  <si>
    <t>2 fois /an</t>
  </si>
  <si>
    <t>Phase opérationnelle (36 mois)*</t>
  </si>
  <si>
    <t>Option 2 : Phase opérationnelle (24 mois)*</t>
  </si>
  <si>
    <t>*Pour mémoire, les prestations forfaitaires attendues au titre de la phase opérationnelles sont les suivantes :</t>
  </si>
  <si>
    <t>Maintenance préventive</t>
  </si>
  <si>
    <t>Prestations complémentaires</t>
  </si>
  <si>
    <t>PRESTATIONS SUR BORDEREAU DE PRIX UNITAIRES
FOURNITURE ET POSE D'EXTINCTEURS - DOUCHES PORTATIVES - RINCES ŒILS</t>
  </si>
  <si>
    <t>Installation et déplacement d'un appareil</t>
  </si>
  <si>
    <t>Installation et déplacement d'un appareil, au-delà de 100 fois / an</t>
  </si>
  <si>
    <t>Cartouches pyrotechniques extinction automatique</t>
  </si>
  <si>
    <t>Douche portatives</t>
  </si>
  <si>
    <t>Rinces oeils</t>
  </si>
  <si>
    <t>MONTANT TOTAL 
€HT</t>
  </si>
  <si>
    <t>Recharge pour rince oeils</t>
  </si>
  <si>
    <r>
      <t xml:space="preserve">QUANTITE ESTIMATIVE </t>
    </r>
    <r>
      <rPr>
        <b/>
        <u/>
        <sz val="11"/>
        <color theme="1"/>
        <rFont val="Calibri"/>
        <family val="2"/>
        <scheme val="minor"/>
      </rPr>
      <t>ANNUELLE</t>
    </r>
  </si>
  <si>
    <t>SYNTHESE</t>
  </si>
  <si>
    <t>Montant estimé annuel (€HT)</t>
  </si>
  <si>
    <t>Montant estimé total TF (€HT)</t>
  </si>
  <si>
    <t>Montant estimé total TO (€HT)</t>
  </si>
  <si>
    <t>Montant estimé global BPU (€HT)</t>
  </si>
  <si>
    <t>Montant total TF</t>
  </si>
  <si>
    <t>Montant total TO</t>
  </si>
  <si>
    <t>PRESTATIONS SUR BPU</t>
  </si>
  <si>
    <t>Montant estimé TF</t>
  </si>
  <si>
    <t>Montant estimé TO</t>
  </si>
  <si>
    <t>Montant estimé total TF</t>
  </si>
  <si>
    <t>Montant estimé total TO</t>
  </si>
  <si>
    <t>MONTANT ESTIMÉ TOTAL DU MARCHE</t>
  </si>
  <si>
    <t>Montant total tranche ferme (en €HT)</t>
  </si>
  <si>
    <t>Montant plafond tranche optionnelle (en €HT)</t>
  </si>
  <si>
    <t>DÉTAIL QUANTITATIF ESTIMATIF (DQE) - Maintenance et fourniture d'extincteurs pour le CEA Le Ripault</t>
  </si>
  <si>
    <t>Étiquettes de contrôle</t>
  </si>
  <si>
    <t>Batteries d’alimentation pour  extinction automatique</t>
  </si>
  <si>
    <t>Réservoirs/recharges de liquides pour extinction automatique</t>
  </si>
  <si>
    <t xml:space="preserve">Pièces détachées extincteurs </t>
  </si>
  <si>
    <t xml:space="preserve">Scellés de garantie </t>
  </si>
  <si>
    <t>Joints de tête</t>
  </si>
  <si>
    <t>Accessoires de fixation</t>
  </si>
  <si>
    <t>Fixation murale</t>
  </si>
  <si>
    <t>Plaque signalétique</t>
  </si>
  <si>
    <t>Sablage / remise en peinture</t>
  </si>
  <si>
    <t>Extincteur automatique à eau DFC9 CROCADE</t>
  </si>
  <si>
    <t>Extincteur feu de métaux microfeu P9</t>
  </si>
  <si>
    <t>Extincteur amagnétique CO2 5 kg</t>
  </si>
  <si>
    <t>Extincteur amagnétique CO2 2 kg</t>
  </si>
  <si>
    <t>Bac à sable</t>
  </si>
  <si>
    <t xml:space="preserve">Lot de 5 recharges de bouteilles CO2 pour extinction de presse </t>
  </si>
  <si>
    <t>Réservoir CO²  50 kg</t>
  </si>
  <si>
    <t>Extincteur CO²  50 kg</t>
  </si>
  <si>
    <t>Extincteur CO²  10 kg</t>
  </si>
  <si>
    <t>Extincteur CO²  5 kg</t>
  </si>
  <si>
    <t>Extincteur CO²  2 kg</t>
  </si>
  <si>
    <t>Extincteur eau 9 L sans fluor</t>
  </si>
  <si>
    <t>Extincteur eau 45 L sans fluor</t>
  </si>
  <si>
    <t>Extincteur pression permanente 2kg ADR</t>
  </si>
  <si>
    <t>Extincteur poudre 2 kg</t>
  </si>
  <si>
    <t>Extincteur pression permanente 3kg ADR</t>
  </si>
  <si>
    <t>Extincteur poudre 6 kg P6P</t>
  </si>
  <si>
    <t>Extincteur poudre 6 kg</t>
  </si>
  <si>
    <t>Extincteur poudre 9 kg P9P</t>
  </si>
  <si>
    <t>Extincteur poudre 9 kg</t>
  </si>
  <si>
    <t>Extincteur poudre 25 kg</t>
  </si>
  <si>
    <t>Extincteur poudre 50 kg</t>
  </si>
  <si>
    <t>Extincteur Poudre 100 kg</t>
  </si>
  <si>
    <t>Recharges pour rince oeils</t>
  </si>
  <si>
    <t>Expertise dans le cadre de l’implantation des extincteurs, des douches portatives, des rince-œils lors de la mise en service ou d’une modification d’une installation</t>
  </si>
  <si>
    <r>
      <t xml:space="preserve">Extincteur eau 6L </t>
    </r>
    <r>
      <rPr>
        <sz val="11"/>
        <rFont val="Calibri"/>
        <family val="2"/>
        <scheme val="minor"/>
      </rPr>
      <t xml:space="preserve">sans fluor </t>
    </r>
  </si>
  <si>
    <r>
      <t>Extincteur eau 9 L</t>
    </r>
    <r>
      <rPr>
        <sz val="11"/>
        <rFont val="Calibri"/>
        <family val="2"/>
        <scheme val="minor"/>
      </rPr>
      <t xml:space="preserve"> sans fluor</t>
    </r>
  </si>
  <si>
    <r>
      <t xml:space="preserve">Extincteur eau 45 L </t>
    </r>
    <r>
      <rPr>
        <sz val="11"/>
        <rFont val="Calibri"/>
        <family val="2"/>
        <scheme val="minor"/>
      </rPr>
      <t>sans fluor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</si>
</sst>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5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2261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17669"/>
        <bgColor indexed="64"/>
      </patternFill>
    </fill>
    <fill>
      <patternFill patternType="solid">
        <fgColor rgb="FFEA3926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0" xfId="0" applyFont="1"/>
    <xf numFmtId="0" fontId="6" fillId="2" borderId="18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0" fontId="0" fillId="0" borderId="22" xfId="0" applyBorder="1" applyAlignment="1">
      <alignment wrapText="1"/>
    </xf>
    <xf numFmtId="0" fontId="0" fillId="0" borderId="14" xfId="0" applyBorder="1"/>
    <xf numFmtId="44" fontId="0" fillId="0" borderId="23" xfId="1" applyFont="1" applyBorder="1"/>
    <xf numFmtId="0" fontId="0" fillId="0" borderId="13" xfId="0" applyBorder="1"/>
    <xf numFmtId="0" fontId="0" fillId="0" borderId="25" xfId="0" applyBorder="1"/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24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/>
    <xf numFmtId="0" fontId="0" fillId="0" borderId="30" xfId="0" applyBorder="1"/>
    <xf numFmtId="0" fontId="0" fillId="0" borderId="31" xfId="0" applyBorder="1" applyAlignment="1">
      <alignment horizontal="center" vertical="center"/>
    </xf>
    <xf numFmtId="0" fontId="0" fillId="0" borderId="31" xfId="0" applyBorder="1"/>
    <xf numFmtId="0" fontId="0" fillId="0" borderId="32" xfId="0" applyBorder="1" applyAlignment="1">
      <alignment wrapText="1"/>
    </xf>
    <xf numFmtId="44" fontId="0" fillId="0" borderId="33" xfId="1" applyFont="1" applyBorder="1"/>
    <xf numFmtId="0" fontId="1" fillId="3" borderId="1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right"/>
    </xf>
    <xf numFmtId="44" fontId="1" fillId="3" borderId="3" xfId="1" applyFont="1" applyFill="1" applyBorder="1"/>
    <xf numFmtId="0" fontId="8" fillId="7" borderId="39" xfId="0" applyFont="1" applyFill="1" applyBorder="1" applyAlignment="1">
      <alignment horizontal="right" vertical="center"/>
    </xf>
    <xf numFmtId="44" fontId="8" fillId="7" borderId="36" xfId="1" applyFont="1" applyFill="1" applyBorder="1" applyAlignment="1">
      <alignment vertical="center"/>
    </xf>
    <xf numFmtId="0" fontId="8" fillId="7" borderId="41" xfId="0" applyFont="1" applyFill="1" applyBorder="1" applyAlignment="1">
      <alignment horizontal="right" vertical="center"/>
    </xf>
    <xf numFmtId="44" fontId="8" fillId="7" borderId="27" xfId="1" applyFont="1" applyFill="1" applyBorder="1" applyAlignment="1">
      <alignment vertical="center"/>
    </xf>
    <xf numFmtId="0" fontId="8" fillId="7" borderId="42" xfId="0" applyFont="1" applyFill="1" applyBorder="1" applyAlignment="1">
      <alignment horizontal="right" vertical="center"/>
    </xf>
    <xf numFmtId="44" fontId="8" fillId="7" borderId="38" xfId="1" applyFont="1" applyFill="1" applyBorder="1" applyAlignment="1">
      <alignment vertical="center"/>
    </xf>
    <xf numFmtId="0" fontId="3" fillId="0" borderId="39" xfId="0" applyFont="1" applyFill="1" applyBorder="1" applyAlignment="1">
      <alignment horizontal="right" vertical="center"/>
    </xf>
    <xf numFmtId="44" fontId="8" fillId="0" borderId="21" xfId="1" applyFont="1" applyFill="1" applyBorder="1" applyAlignment="1">
      <alignment vertical="center"/>
    </xf>
    <xf numFmtId="0" fontId="3" fillId="0" borderId="40" xfId="0" applyFont="1" applyFill="1" applyBorder="1" applyAlignment="1">
      <alignment horizontal="right" vertical="center"/>
    </xf>
    <xf numFmtId="44" fontId="3" fillId="0" borderId="37" xfId="0" applyNumberFormat="1" applyFont="1" applyFill="1" applyBorder="1"/>
    <xf numFmtId="44" fontId="3" fillId="0" borderId="21" xfId="0" applyNumberFormat="1" applyFont="1" applyFill="1" applyBorder="1"/>
    <xf numFmtId="0" fontId="8" fillId="7" borderId="16" xfId="0" applyFont="1" applyFill="1" applyBorder="1" applyAlignment="1">
      <alignment horizontal="right" vertical="center"/>
    </xf>
    <xf numFmtId="44" fontId="8" fillId="7" borderId="3" xfId="1" applyFont="1" applyFill="1" applyBorder="1" applyAlignment="1">
      <alignment vertical="center"/>
    </xf>
    <xf numFmtId="44" fontId="6" fillId="9" borderId="3" xfId="1" applyFont="1" applyFill="1" applyBorder="1" applyAlignment="1">
      <alignment vertical="center"/>
    </xf>
    <xf numFmtId="0" fontId="6" fillId="9" borderId="1" xfId="0" applyFont="1" applyFill="1" applyBorder="1" applyAlignment="1">
      <alignment horizontal="right" vertical="center"/>
    </xf>
    <xf numFmtId="0" fontId="6" fillId="9" borderId="2" xfId="0" applyFont="1" applyFill="1" applyBorder="1" applyAlignment="1">
      <alignment horizontal="right"/>
    </xf>
    <xf numFmtId="0" fontId="6" fillId="9" borderId="34" xfId="0" applyFont="1" applyFill="1" applyBorder="1" applyAlignment="1">
      <alignment horizontal="right"/>
    </xf>
    <xf numFmtId="44" fontId="6" fillId="9" borderId="19" xfId="1" applyFont="1" applyFill="1" applyBorder="1"/>
    <xf numFmtId="0" fontId="1" fillId="0" borderId="1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3" fillId="0" borderId="17" xfId="0" applyFont="1" applyBorder="1" applyAlignment="1">
      <alignment vertical="center"/>
    </xf>
    <xf numFmtId="0" fontId="0" fillId="0" borderId="17" xfId="0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0" fontId="0" fillId="0" borderId="41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Fill="1" applyBorder="1" applyAlignment="1">
      <alignment vertical="center"/>
    </xf>
    <xf numFmtId="0" fontId="0" fillId="0" borderId="40" xfId="0" applyFill="1" applyBorder="1" applyAlignment="1">
      <alignment vertical="center"/>
    </xf>
    <xf numFmtId="0" fontId="0" fillId="0" borderId="0" xfId="0" applyBorder="1"/>
    <xf numFmtId="0" fontId="0" fillId="0" borderId="27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" fillId="0" borderId="47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44" fontId="0" fillId="0" borderId="21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44" fontId="8" fillId="5" borderId="16" xfId="0" applyNumberFormat="1" applyFont="1" applyFill="1" applyBorder="1"/>
    <xf numFmtId="0" fontId="8" fillId="5" borderId="1" xfId="0" applyFont="1" applyFill="1" applyBorder="1" applyAlignment="1">
      <alignment vertical="center" wrapText="1"/>
    </xf>
    <xf numFmtId="0" fontId="0" fillId="0" borderId="17" xfId="0" applyFill="1" applyBorder="1" applyAlignment="1">
      <alignment vertical="center"/>
    </xf>
    <xf numFmtId="44" fontId="0" fillId="0" borderId="39" xfId="1" applyFont="1" applyBorder="1" applyAlignment="1">
      <alignment vertical="center"/>
    </xf>
    <xf numFmtId="44" fontId="0" fillId="0" borderId="41" xfId="1" applyFont="1" applyBorder="1" applyAlignment="1">
      <alignment vertical="center"/>
    </xf>
    <xf numFmtId="44" fontId="0" fillId="0" borderId="42" xfId="1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/>
    </xf>
    <xf numFmtId="44" fontId="0" fillId="0" borderId="21" xfId="1" applyFont="1" applyBorder="1" applyAlignment="1">
      <alignment horizontal="center" vertical="center"/>
    </xf>
    <xf numFmtId="164" fontId="0" fillId="0" borderId="46" xfId="0" applyNumberFormat="1" applyBorder="1" applyAlignment="1">
      <alignment vertical="center"/>
    </xf>
    <xf numFmtId="44" fontId="0" fillId="0" borderId="16" xfId="1" applyFont="1" applyBorder="1" applyAlignment="1">
      <alignment vertical="center"/>
    </xf>
    <xf numFmtId="0" fontId="4" fillId="0" borderId="27" xfId="0" applyFont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0" fillId="0" borderId="39" xfId="0" applyFill="1" applyBorder="1" applyAlignment="1">
      <alignment vertical="center"/>
    </xf>
    <xf numFmtId="0" fontId="0" fillId="0" borderId="42" xfId="0" applyBorder="1"/>
    <xf numFmtId="0" fontId="0" fillId="0" borderId="25" xfId="0" applyFill="1" applyBorder="1" applyAlignment="1">
      <alignment vertical="center"/>
    </xf>
    <xf numFmtId="0" fontId="0" fillId="0" borderId="35" xfId="0" applyFill="1" applyBorder="1" applyAlignment="1">
      <alignment vertical="center"/>
    </xf>
    <xf numFmtId="0" fontId="0" fillId="0" borderId="43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/>
    <xf numFmtId="0" fontId="4" fillId="0" borderId="41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3" xfId="0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4" xfId="0" applyFill="1" applyBorder="1"/>
    <xf numFmtId="0" fontId="6" fillId="6" borderId="1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17669"/>
      <color rgb="FFEA3926"/>
      <color rgb="FFD226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</xdr:row>
      <xdr:rowOff>28575</xdr:rowOff>
    </xdr:from>
    <xdr:to>
      <xdr:col>5</xdr:col>
      <xdr:colOff>1219200</xdr:colOff>
      <xdr:row>4</xdr:row>
      <xdr:rowOff>180975</xdr:rowOff>
    </xdr:to>
    <xdr:sp macro="" textlink="">
      <xdr:nvSpPr>
        <xdr:cNvPr id="8" name="ZoneTexte 7"/>
        <xdr:cNvSpPr txBox="1"/>
      </xdr:nvSpPr>
      <xdr:spPr>
        <a:xfrm>
          <a:off x="285749" y="1095375"/>
          <a:ext cx="10496551" cy="962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1"/>
            <a:t>B25-02122 - MAINTENANCE ET FOURNITURE D'EXINCTEURS,</a:t>
          </a:r>
          <a:r>
            <a:rPr lang="fr-FR" sz="1400" b="1" baseline="0"/>
            <a:t> DOUCHES PORTATIVES ET RINCE-OEILS</a:t>
          </a:r>
          <a:endParaRPr lang="fr-FR" sz="1400" b="1"/>
        </a:p>
      </xdr:txBody>
    </xdr:sp>
    <xdr:clientData/>
  </xdr:twoCellAnchor>
  <xdr:twoCellAnchor editAs="oneCell">
    <xdr:from>
      <xdr:col>1</xdr:col>
      <xdr:colOff>123826</xdr:colOff>
      <xdr:row>1</xdr:row>
      <xdr:rowOff>94295</xdr:rowOff>
    </xdr:from>
    <xdr:to>
      <xdr:col>1</xdr:col>
      <xdr:colOff>904876</xdr:colOff>
      <xdr:row>4</xdr:row>
      <xdr:rowOff>104773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6" y="1161095"/>
          <a:ext cx="781050" cy="820103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0</xdr:row>
      <xdr:rowOff>47625</xdr:rowOff>
    </xdr:from>
    <xdr:to>
      <xdr:col>1</xdr:col>
      <xdr:colOff>2348018</xdr:colOff>
      <xdr:row>0</xdr:row>
      <xdr:rowOff>1038225</xdr:rowOff>
    </xdr:to>
    <xdr:pic>
      <xdr:nvPicPr>
        <xdr:cNvPr id="7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2300393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workbookViewId="0">
      <selection activeCell="C1" sqref="C1"/>
    </sheetView>
  </sheetViews>
  <sheetFormatPr baseColWidth="10" defaultColWidth="11.42578125" defaultRowHeight="15" x14ac:dyDescent="0.25"/>
  <cols>
    <col min="1" max="1" width="4" customWidth="1"/>
    <col min="2" max="2" width="90.140625" bestFit="1" customWidth="1"/>
    <col min="3" max="3" width="16.85546875" bestFit="1" customWidth="1"/>
    <col min="4" max="4" width="13.5703125" customWidth="1"/>
    <col min="5" max="5" width="18.85546875" customWidth="1"/>
    <col min="6" max="6" width="18.5703125" bestFit="1" customWidth="1"/>
  </cols>
  <sheetData>
    <row r="1" spans="1:6" ht="84" customHeight="1" x14ac:dyDescent="0.25"/>
    <row r="4" spans="1:6" ht="33.75" customHeight="1" x14ac:dyDescent="0.25"/>
    <row r="5" spans="1:6" x14ac:dyDescent="0.25">
      <c r="A5" s="2"/>
    </row>
    <row r="7" spans="1:6" ht="15.75" x14ac:dyDescent="0.25">
      <c r="B7" s="5" t="s">
        <v>16</v>
      </c>
    </row>
    <row r="8" spans="1:6" ht="15.75" thickBot="1" x14ac:dyDescent="0.3"/>
    <row r="9" spans="1:6" ht="30.75" thickBot="1" x14ac:dyDescent="0.3">
      <c r="B9" s="6" t="s">
        <v>17</v>
      </c>
      <c r="C9" s="7" t="s">
        <v>18</v>
      </c>
      <c r="D9" s="7" t="s">
        <v>19</v>
      </c>
      <c r="E9" s="8" t="s">
        <v>33</v>
      </c>
      <c r="F9" s="9" t="s">
        <v>20</v>
      </c>
    </row>
    <row r="10" spans="1:6" ht="15.75" thickBot="1" x14ac:dyDescent="0.3">
      <c r="B10" s="115" t="s">
        <v>26</v>
      </c>
      <c r="C10" s="116"/>
      <c r="D10" s="116"/>
      <c r="E10" s="116"/>
      <c r="F10" s="117"/>
    </row>
    <row r="11" spans="1:6" x14ac:dyDescent="0.25">
      <c r="B11" s="10" t="s">
        <v>23</v>
      </c>
      <c r="C11" s="4" t="s">
        <v>28</v>
      </c>
      <c r="D11" s="4">
        <v>1</v>
      </c>
      <c r="E11" s="11"/>
      <c r="F11" s="12">
        <f>D11*E11</f>
        <v>0</v>
      </c>
    </row>
    <row r="12" spans="1:6" ht="15.75" thickBot="1" x14ac:dyDescent="0.3">
      <c r="B12" s="35" t="s">
        <v>42</v>
      </c>
      <c r="C12" s="33" t="s">
        <v>34</v>
      </c>
      <c r="D12" s="33">
        <v>6</v>
      </c>
      <c r="E12" s="34"/>
      <c r="F12" s="36">
        <f>D12*E12</f>
        <v>0</v>
      </c>
    </row>
    <row r="13" spans="1:6" ht="15.75" thickBot="1" x14ac:dyDescent="0.3">
      <c r="B13" s="37" t="s">
        <v>69</v>
      </c>
      <c r="C13" s="38"/>
      <c r="D13" s="38"/>
      <c r="E13" s="39"/>
      <c r="F13" s="40">
        <f>SUM(F11:F12)</f>
        <v>0</v>
      </c>
    </row>
    <row r="14" spans="1:6" ht="15.75" thickBot="1" x14ac:dyDescent="0.3">
      <c r="B14" s="115" t="s">
        <v>25</v>
      </c>
      <c r="C14" s="116"/>
      <c r="D14" s="116"/>
      <c r="E14" s="116"/>
      <c r="F14" s="117"/>
    </row>
    <row r="15" spans="1:6" x14ac:dyDescent="0.25">
      <c r="B15" s="32" t="s">
        <v>22</v>
      </c>
      <c r="C15" s="4" t="s">
        <v>28</v>
      </c>
      <c r="D15" s="33">
        <v>1</v>
      </c>
      <c r="E15" s="34"/>
      <c r="F15" s="12">
        <f>D15*E15</f>
        <v>0</v>
      </c>
    </row>
    <row r="16" spans="1:6" x14ac:dyDescent="0.25">
      <c r="B16" s="112" t="s">
        <v>43</v>
      </c>
      <c r="C16" s="4" t="s">
        <v>34</v>
      </c>
      <c r="D16" s="3">
        <v>4</v>
      </c>
      <c r="E16" s="13"/>
      <c r="F16" s="12">
        <f>D16*E16</f>
        <v>0</v>
      </c>
    </row>
    <row r="17" spans="2:6" ht="15.75" thickBot="1" x14ac:dyDescent="0.3">
      <c r="B17" s="14" t="s">
        <v>24</v>
      </c>
      <c r="C17" s="33" t="s">
        <v>28</v>
      </c>
      <c r="D17" s="3">
        <v>1</v>
      </c>
      <c r="E17" s="13"/>
      <c r="F17" s="36">
        <f>D17*E17</f>
        <v>0</v>
      </c>
    </row>
    <row r="18" spans="2:6" ht="15.75" thickBot="1" x14ac:dyDescent="0.3">
      <c r="B18" s="37" t="s">
        <v>70</v>
      </c>
      <c r="C18" s="39"/>
      <c r="D18" s="39"/>
      <c r="E18" s="39"/>
      <c r="F18" s="40">
        <f>SUM(F15:F17)</f>
        <v>0</v>
      </c>
    </row>
    <row r="19" spans="2:6" ht="15.75" thickBot="1" x14ac:dyDescent="0.3">
      <c r="B19" s="55" t="s">
        <v>21</v>
      </c>
      <c r="C19" s="56"/>
      <c r="D19" s="56"/>
      <c r="E19" s="57"/>
      <c r="F19" s="58">
        <f>SUM(F13,F18)</f>
        <v>0</v>
      </c>
    </row>
    <row r="21" spans="2:6" x14ac:dyDescent="0.25">
      <c r="B21" t="s">
        <v>44</v>
      </c>
    </row>
    <row r="22" spans="2:6" ht="15.75" thickBot="1" x14ac:dyDescent="0.3"/>
    <row r="23" spans="2:6" ht="15.75" thickBot="1" x14ac:dyDescent="0.3">
      <c r="B23" s="6" t="s">
        <v>17</v>
      </c>
      <c r="C23" s="9" t="s">
        <v>37</v>
      </c>
    </row>
    <row r="24" spans="2:6" ht="15.75" thickBot="1" x14ac:dyDescent="0.3">
      <c r="B24" s="22" t="s">
        <v>45</v>
      </c>
      <c r="C24" s="23"/>
    </row>
    <row r="25" spans="2:6" x14ac:dyDescent="0.25">
      <c r="B25" s="15" t="s">
        <v>27</v>
      </c>
      <c r="C25" s="16" t="s">
        <v>38</v>
      </c>
    </row>
    <row r="26" spans="2:6" x14ac:dyDescent="0.25">
      <c r="B26" s="17" t="s">
        <v>29</v>
      </c>
      <c r="C26" s="18" t="s">
        <v>39</v>
      </c>
    </row>
    <row r="27" spans="2:6" ht="15.75" thickBot="1" x14ac:dyDescent="0.3">
      <c r="B27" s="19" t="s">
        <v>31</v>
      </c>
      <c r="C27" s="24" t="s">
        <v>38</v>
      </c>
    </row>
    <row r="28" spans="2:6" ht="15.75" thickBot="1" x14ac:dyDescent="0.3">
      <c r="B28" s="28" t="s">
        <v>46</v>
      </c>
      <c r="C28" s="27"/>
    </row>
    <row r="29" spans="2:6" x14ac:dyDescent="0.25">
      <c r="B29" s="25" t="s">
        <v>35</v>
      </c>
      <c r="C29" s="26" t="s">
        <v>40</v>
      </c>
    </row>
    <row r="30" spans="2:6" ht="15.75" thickBot="1" x14ac:dyDescent="0.3">
      <c r="B30" s="20" t="s">
        <v>36</v>
      </c>
      <c r="C30" s="21" t="s">
        <v>41</v>
      </c>
    </row>
    <row r="33" spans="2:3" ht="15.75" x14ac:dyDescent="0.25">
      <c r="B33" s="5" t="s">
        <v>56</v>
      </c>
    </row>
    <row r="34" spans="2:3" ht="15.75" thickBot="1" x14ac:dyDescent="0.3"/>
    <row r="35" spans="2:3" ht="24.95" customHeight="1" thickBot="1" x14ac:dyDescent="0.3">
      <c r="B35" s="113" t="s">
        <v>16</v>
      </c>
      <c r="C35" s="114"/>
    </row>
    <row r="36" spans="2:3" ht="24.95" customHeight="1" x14ac:dyDescent="0.25">
      <c r="B36" s="47" t="s">
        <v>61</v>
      </c>
      <c r="C36" s="51">
        <f>F13</f>
        <v>0</v>
      </c>
    </row>
    <row r="37" spans="2:3" ht="24.95" customHeight="1" thickBot="1" x14ac:dyDescent="0.3">
      <c r="B37" s="49" t="s">
        <v>62</v>
      </c>
      <c r="C37" s="50">
        <f>F18</f>
        <v>0</v>
      </c>
    </row>
    <row r="38" spans="2:3" ht="24.95" customHeight="1" thickBot="1" x14ac:dyDescent="0.3">
      <c r="B38" s="52" t="s">
        <v>21</v>
      </c>
      <c r="C38" s="53">
        <f>F19</f>
        <v>0</v>
      </c>
    </row>
    <row r="39" spans="2:3" ht="24.95" customHeight="1" thickBot="1" x14ac:dyDescent="0.3">
      <c r="B39" s="113" t="s">
        <v>63</v>
      </c>
      <c r="C39" s="114"/>
    </row>
    <row r="40" spans="2:3" ht="24.95" customHeight="1" x14ac:dyDescent="0.25">
      <c r="B40" s="47" t="s">
        <v>64</v>
      </c>
      <c r="C40" s="48">
        <f>DQE!G63</f>
        <v>0</v>
      </c>
    </row>
    <row r="41" spans="2:3" ht="24.95" customHeight="1" thickBot="1" x14ac:dyDescent="0.3">
      <c r="B41" s="49" t="s">
        <v>65</v>
      </c>
      <c r="C41" s="50">
        <f>DQE!G64</f>
        <v>0</v>
      </c>
    </row>
    <row r="42" spans="2:3" ht="24.95" customHeight="1" x14ac:dyDescent="0.25">
      <c r="B42" s="41" t="s">
        <v>60</v>
      </c>
      <c r="C42" s="42">
        <f>DQE!G65</f>
        <v>0</v>
      </c>
    </row>
    <row r="43" spans="2:3" ht="24.95" customHeight="1" x14ac:dyDescent="0.25">
      <c r="B43" s="43" t="s">
        <v>66</v>
      </c>
      <c r="C43" s="44">
        <f>C36+C40</f>
        <v>0</v>
      </c>
    </row>
    <row r="44" spans="2:3" ht="24.95" customHeight="1" thickBot="1" x14ac:dyDescent="0.3">
      <c r="B44" s="45" t="s">
        <v>67</v>
      </c>
      <c r="C44" s="46">
        <f>C37+C41</f>
        <v>0</v>
      </c>
    </row>
    <row r="45" spans="2:3" ht="24.95" customHeight="1" thickBot="1" x14ac:dyDescent="0.3">
      <c r="B45" s="96" t="s">
        <v>68</v>
      </c>
      <c r="C45" s="54">
        <f>SUM(C42:C44)</f>
        <v>0</v>
      </c>
    </row>
  </sheetData>
  <mergeCells count="4">
    <mergeCell ref="B39:C39"/>
    <mergeCell ref="B35:C35"/>
    <mergeCell ref="B10:F10"/>
    <mergeCell ref="B14:F14"/>
  </mergeCells>
  <pageMargins left="0.7" right="0.7" top="0.75" bottom="0.75" header="0.3" footer="0.3"/>
  <pageSetup paperSize="9" scale="5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55"/>
  <sheetViews>
    <sheetView zoomScale="98" zoomScaleNormal="98" workbookViewId="0">
      <selection activeCell="E24" sqref="E24"/>
    </sheetView>
  </sheetViews>
  <sheetFormatPr baseColWidth="10" defaultColWidth="11.42578125" defaultRowHeight="15" x14ac:dyDescent="0.25"/>
  <cols>
    <col min="2" max="2" width="68.28515625" bestFit="1" customWidth="1"/>
    <col min="3" max="3" width="19.5703125" bestFit="1" customWidth="1"/>
  </cols>
  <sheetData>
    <row r="1" spans="2:4" ht="15.75" thickBot="1" x14ac:dyDescent="0.3"/>
    <row r="2" spans="2:4" ht="35.25" customHeight="1" thickBot="1" x14ac:dyDescent="0.3">
      <c r="B2" s="122" t="s">
        <v>47</v>
      </c>
      <c r="C2" s="123"/>
      <c r="D2" s="97"/>
    </row>
    <row r="3" spans="2:4" ht="15.75" thickBot="1" x14ac:dyDescent="0.3"/>
    <row r="4" spans="2:4" ht="24.95" customHeight="1" thickBot="1" x14ac:dyDescent="0.3">
      <c r="B4" s="59" t="s">
        <v>0</v>
      </c>
      <c r="C4" s="63" t="s">
        <v>1</v>
      </c>
    </row>
    <row r="5" spans="2:4" ht="24.95" customHeight="1" thickBot="1" x14ac:dyDescent="0.3">
      <c r="B5" s="118" t="s">
        <v>30</v>
      </c>
      <c r="C5" s="119"/>
    </row>
    <row r="6" spans="2:4" ht="24.95" customHeight="1" x14ac:dyDescent="0.25">
      <c r="B6" s="65" t="s">
        <v>104</v>
      </c>
      <c r="C6" s="66"/>
    </row>
    <row r="7" spans="2:4" ht="24.95" customHeight="1" x14ac:dyDescent="0.25">
      <c r="B7" s="60" t="s">
        <v>103</v>
      </c>
      <c r="C7" s="64"/>
    </row>
    <row r="8" spans="2:4" ht="24.95" customHeight="1" x14ac:dyDescent="0.25">
      <c r="B8" s="61" t="s">
        <v>102</v>
      </c>
      <c r="C8" s="64"/>
    </row>
    <row r="9" spans="2:4" ht="24.95" customHeight="1" x14ac:dyDescent="0.25">
      <c r="B9" s="60" t="s">
        <v>101</v>
      </c>
      <c r="C9" s="64"/>
    </row>
    <row r="10" spans="2:4" ht="24.95" customHeight="1" x14ac:dyDescent="0.25">
      <c r="B10" s="60" t="s">
        <v>99</v>
      </c>
      <c r="C10" s="64"/>
    </row>
    <row r="11" spans="2:4" ht="24.95" customHeight="1" x14ac:dyDescent="0.25">
      <c r="B11" s="60" t="s">
        <v>96</v>
      </c>
      <c r="C11" s="64"/>
    </row>
    <row r="12" spans="2:4" ht="24.95" customHeight="1" x14ac:dyDescent="0.25">
      <c r="B12" s="83" t="s">
        <v>109</v>
      </c>
      <c r="C12" s="64"/>
    </row>
    <row r="13" spans="2:4" ht="24.95" customHeight="1" x14ac:dyDescent="0.25">
      <c r="B13" s="83" t="s">
        <v>108</v>
      </c>
      <c r="C13" s="64"/>
    </row>
    <row r="14" spans="2:4" ht="24.95" customHeight="1" x14ac:dyDescent="0.25">
      <c r="B14" s="83" t="s">
        <v>107</v>
      </c>
      <c r="C14" s="64"/>
    </row>
    <row r="15" spans="2:4" ht="24.95" customHeight="1" x14ac:dyDescent="0.25">
      <c r="B15" s="60" t="s">
        <v>89</v>
      </c>
      <c r="C15" s="64"/>
    </row>
    <row r="16" spans="2:4" ht="24.95" customHeight="1" x14ac:dyDescent="0.25">
      <c r="B16" s="60" t="s">
        <v>90</v>
      </c>
      <c r="C16" s="64"/>
    </row>
    <row r="17" spans="2:3" ht="24.95" customHeight="1" x14ac:dyDescent="0.25">
      <c r="B17" s="60" t="s">
        <v>91</v>
      </c>
      <c r="C17" s="64"/>
    </row>
    <row r="18" spans="2:3" ht="24.95" customHeight="1" x14ac:dyDescent="0.25">
      <c r="B18" s="60" t="s">
        <v>92</v>
      </c>
      <c r="C18" s="64"/>
    </row>
    <row r="19" spans="2:3" ht="24.95" customHeight="1" x14ac:dyDescent="0.25">
      <c r="B19" s="60" t="s">
        <v>88</v>
      </c>
      <c r="C19" s="64"/>
    </row>
    <row r="20" spans="2:3" ht="24.95" customHeight="1" x14ac:dyDescent="0.25">
      <c r="B20" s="60" t="s">
        <v>3</v>
      </c>
      <c r="C20" s="64"/>
    </row>
    <row r="21" spans="2:3" ht="24.95" customHeight="1" x14ac:dyDescent="0.25">
      <c r="B21" s="62" t="s">
        <v>4</v>
      </c>
      <c r="C21" s="64"/>
    </row>
    <row r="22" spans="2:3" ht="24.95" customHeight="1" x14ac:dyDescent="0.25">
      <c r="B22" s="60" t="s">
        <v>87</v>
      </c>
      <c r="C22" s="64"/>
    </row>
    <row r="23" spans="2:3" ht="24.95" customHeight="1" x14ac:dyDescent="0.25">
      <c r="B23" s="60" t="s">
        <v>86</v>
      </c>
      <c r="C23" s="64"/>
    </row>
    <row r="24" spans="2:3" ht="24.95" customHeight="1" x14ac:dyDescent="0.25">
      <c r="B24" s="60" t="s">
        <v>85</v>
      </c>
      <c r="C24" s="64"/>
    </row>
    <row r="25" spans="2:3" ht="24.95" customHeight="1" x14ac:dyDescent="0.25">
      <c r="B25" s="60" t="s">
        <v>84</v>
      </c>
      <c r="C25" s="64"/>
    </row>
    <row r="26" spans="2:3" ht="24.95" customHeight="1" x14ac:dyDescent="0.25">
      <c r="B26" s="60" t="s">
        <v>83</v>
      </c>
      <c r="C26" s="64"/>
    </row>
    <row r="27" spans="2:3" ht="24.95" customHeight="1" thickBot="1" x14ac:dyDescent="0.3">
      <c r="B27" s="100" t="s">
        <v>82</v>
      </c>
      <c r="C27" s="67"/>
    </row>
    <row r="28" spans="2:3" ht="24.95" customHeight="1" thickBot="1" x14ac:dyDescent="0.3">
      <c r="B28" s="118" t="s">
        <v>32</v>
      </c>
      <c r="C28" s="119"/>
    </row>
    <row r="29" spans="2:3" ht="24.95" customHeight="1" x14ac:dyDescent="0.25">
      <c r="B29" s="65" t="s">
        <v>5</v>
      </c>
      <c r="C29" s="66"/>
    </row>
    <row r="30" spans="2:3" ht="24.95" customHeight="1" x14ac:dyDescent="0.25">
      <c r="B30" s="60" t="s">
        <v>81</v>
      </c>
      <c r="C30" s="64"/>
    </row>
    <row r="31" spans="2:3" ht="24.95" customHeight="1" x14ac:dyDescent="0.25">
      <c r="B31" s="61" t="s">
        <v>80</v>
      </c>
      <c r="C31" s="64"/>
    </row>
    <row r="32" spans="2:3" ht="24.95" customHeight="1" x14ac:dyDescent="0.25">
      <c r="B32" s="60" t="s">
        <v>79</v>
      </c>
      <c r="C32" s="64"/>
    </row>
    <row r="33" spans="2:3" ht="24.95" customHeight="1" x14ac:dyDescent="0.25">
      <c r="B33" s="60" t="s">
        <v>78</v>
      </c>
      <c r="C33" s="64"/>
    </row>
    <row r="34" spans="2:3" ht="24.95" customHeight="1" x14ac:dyDescent="0.25">
      <c r="B34" s="60" t="s">
        <v>77</v>
      </c>
      <c r="C34" s="64"/>
    </row>
    <row r="35" spans="2:3" ht="24.95" customHeight="1" x14ac:dyDescent="0.25">
      <c r="B35" s="60" t="s">
        <v>76</v>
      </c>
      <c r="C35" s="64"/>
    </row>
    <row r="36" spans="2:3" ht="24.95" customHeight="1" x14ac:dyDescent="0.25">
      <c r="B36" s="60" t="s">
        <v>75</v>
      </c>
      <c r="C36" s="64"/>
    </row>
    <row r="37" spans="2:3" ht="24.95" customHeight="1" x14ac:dyDescent="0.25">
      <c r="B37" s="62" t="s">
        <v>50</v>
      </c>
      <c r="C37" s="64"/>
    </row>
    <row r="38" spans="2:3" ht="24.95" customHeight="1" x14ac:dyDescent="0.25">
      <c r="B38" s="60" t="s">
        <v>74</v>
      </c>
      <c r="C38" s="64"/>
    </row>
    <row r="39" spans="2:3" ht="24.95" customHeight="1" x14ac:dyDescent="0.25">
      <c r="B39" s="62" t="s">
        <v>73</v>
      </c>
      <c r="C39" s="64"/>
    </row>
    <row r="40" spans="2:3" ht="24.95" customHeight="1" x14ac:dyDescent="0.25">
      <c r="B40" s="60" t="s">
        <v>72</v>
      </c>
      <c r="C40" s="64"/>
    </row>
    <row r="41" spans="2:3" ht="24.95" customHeight="1" x14ac:dyDescent="0.25">
      <c r="B41" s="60" t="s">
        <v>6</v>
      </c>
      <c r="C41" s="64"/>
    </row>
    <row r="42" spans="2:3" ht="24.95" customHeight="1" x14ac:dyDescent="0.25">
      <c r="B42" s="60" t="s">
        <v>7</v>
      </c>
      <c r="C42" s="64"/>
    </row>
    <row r="43" spans="2:3" ht="24.95" customHeight="1" x14ac:dyDescent="0.25">
      <c r="B43" s="60" t="s">
        <v>8</v>
      </c>
      <c r="C43" s="64"/>
    </row>
    <row r="44" spans="2:3" ht="24.95" customHeight="1" x14ac:dyDescent="0.25">
      <c r="B44" s="60" t="s">
        <v>9</v>
      </c>
      <c r="C44" s="64"/>
    </row>
    <row r="45" spans="2:3" ht="24.95" customHeight="1" x14ac:dyDescent="0.25">
      <c r="B45" s="60" t="s">
        <v>10</v>
      </c>
      <c r="C45" s="64"/>
    </row>
    <row r="46" spans="2:3" ht="24.95" customHeight="1" x14ac:dyDescent="0.25">
      <c r="B46" s="60" t="s">
        <v>11</v>
      </c>
      <c r="C46" s="64"/>
    </row>
    <row r="47" spans="2:3" ht="24.95" customHeight="1" x14ac:dyDescent="0.25">
      <c r="B47" s="83" t="s">
        <v>13</v>
      </c>
      <c r="C47" s="68"/>
    </row>
    <row r="48" spans="2:3" ht="24.95" customHeight="1" x14ac:dyDescent="0.25">
      <c r="B48" s="83" t="s">
        <v>14</v>
      </c>
      <c r="C48" s="68"/>
    </row>
    <row r="49" spans="2:3" ht="24.95" customHeight="1" x14ac:dyDescent="0.25">
      <c r="B49" s="83" t="s">
        <v>15</v>
      </c>
      <c r="C49" s="68"/>
    </row>
    <row r="50" spans="2:3" ht="25.5" customHeight="1" x14ac:dyDescent="0.25">
      <c r="B50" s="83" t="s">
        <v>51</v>
      </c>
      <c r="C50" s="68"/>
    </row>
    <row r="51" spans="2:3" ht="24.95" customHeight="1" x14ac:dyDescent="0.25">
      <c r="B51" s="83" t="s">
        <v>52</v>
      </c>
      <c r="C51" s="68"/>
    </row>
    <row r="52" spans="2:3" ht="24.95" customHeight="1" thickBot="1" x14ac:dyDescent="0.3">
      <c r="B52" s="100" t="s">
        <v>105</v>
      </c>
      <c r="C52" s="69"/>
    </row>
    <row r="53" spans="2:3" ht="23.25" customHeight="1" thickBot="1" x14ac:dyDescent="0.3">
      <c r="B53" s="120" t="s">
        <v>48</v>
      </c>
      <c r="C53" s="121"/>
    </row>
    <row r="54" spans="2:3" ht="25.5" customHeight="1" x14ac:dyDescent="0.25">
      <c r="B54" s="101" t="s">
        <v>49</v>
      </c>
      <c r="C54" s="98"/>
    </row>
    <row r="55" spans="2:3" ht="45.75" thickBot="1" x14ac:dyDescent="0.3">
      <c r="B55" s="102" t="s">
        <v>106</v>
      </c>
      <c r="C55" s="99"/>
    </row>
  </sheetData>
  <mergeCells count="4">
    <mergeCell ref="B5:C5"/>
    <mergeCell ref="B28:C28"/>
    <mergeCell ref="B53:C53"/>
    <mergeCell ref="B2:C2"/>
  </mergeCells>
  <pageMargins left="0.25" right="0.25" top="0.75" bottom="0.75" header="0.3" footer="0.3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workbookViewId="0">
      <selection activeCell="F10" sqref="F10"/>
    </sheetView>
  </sheetViews>
  <sheetFormatPr baseColWidth="10" defaultColWidth="11.42578125" defaultRowHeight="15" x14ac:dyDescent="0.25"/>
  <cols>
    <col min="1" max="1" width="104.140625" bestFit="1" customWidth="1"/>
    <col min="2" max="2" width="19.5703125" bestFit="1" customWidth="1"/>
    <col min="3" max="3" width="20.28515625" style="29" customWidth="1"/>
    <col min="4" max="4" width="13.7109375" customWidth="1"/>
    <col min="5" max="5" width="11.28515625" customWidth="1"/>
    <col min="6" max="6" width="30.85546875" bestFit="1" customWidth="1"/>
    <col min="7" max="7" width="15.7109375" customWidth="1"/>
    <col min="10" max="11" width="11.42578125" customWidth="1"/>
  </cols>
  <sheetData>
    <row r="1" spans="1:7" ht="15.75" thickBot="1" x14ac:dyDescent="0.3"/>
    <row r="2" spans="1:7" ht="16.5" thickBot="1" x14ac:dyDescent="0.3">
      <c r="A2" s="124" t="s">
        <v>71</v>
      </c>
      <c r="B2" s="125"/>
      <c r="C2" s="125"/>
      <c r="D2" s="126"/>
    </row>
    <row r="3" spans="1:7" x14ac:dyDescent="0.25">
      <c r="A3" s="1"/>
      <c r="B3" s="1"/>
      <c r="C3" s="30"/>
    </row>
    <row r="4" spans="1:7" ht="93" customHeight="1" x14ac:dyDescent="0.25">
      <c r="A4" s="127" t="s">
        <v>12</v>
      </c>
      <c r="B4" s="127"/>
      <c r="C4" s="127"/>
      <c r="D4" s="127"/>
    </row>
    <row r="5" spans="1:7" ht="15.75" thickBot="1" x14ac:dyDescent="0.3"/>
    <row r="6" spans="1:7" ht="45.75" thickBot="1" x14ac:dyDescent="0.3">
      <c r="A6" s="87" t="s">
        <v>0</v>
      </c>
      <c r="B6" s="89" t="s">
        <v>1</v>
      </c>
      <c r="C6" s="88" t="s">
        <v>55</v>
      </c>
      <c r="D6" s="77" t="s">
        <v>53</v>
      </c>
    </row>
    <row r="7" spans="1:7" ht="24.95" customHeight="1" thickBot="1" x14ac:dyDescent="0.3">
      <c r="A7" s="118" t="s">
        <v>30</v>
      </c>
      <c r="B7" s="128"/>
      <c r="C7" s="128"/>
      <c r="D7" s="119"/>
      <c r="F7" s="104"/>
    </row>
    <row r="8" spans="1:7" ht="24.95" customHeight="1" x14ac:dyDescent="0.25">
      <c r="A8" s="65" t="s">
        <v>104</v>
      </c>
      <c r="B8" s="84">
        <f>BPU!C6:C6</f>
        <v>0</v>
      </c>
      <c r="C8" s="78">
        <v>0</v>
      </c>
      <c r="D8" s="79">
        <f t="shared" ref="D8:D35" si="0">B8*C8</f>
        <v>0</v>
      </c>
      <c r="G8" s="31"/>
    </row>
    <row r="9" spans="1:7" ht="24.95" customHeight="1" x14ac:dyDescent="0.25">
      <c r="A9" s="60" t="s">
        <v>103</v>
      </c>
      <c r="B9" s="85">
        <f>BPU!C7:C7</f>
        <v>0</v>
      </c>
      <c r="C9" s="72">
        <v>5</v>
      </c>
      <c r="D9" s="79">
        <f t="shared" si="0"/>
        <v>0</v>
      </c>
    </row>
    <row r="10" spans="1:7" ht="24.95" customHeight="1" x14ac:dyDescent="0.25">
      <c r="A10" s="61" t="s">
        <v>102</v>
      </c>
      <c r="B10" s="85">
        <f>BPU!C8:C8</f>
        <v>0</v>
      </c>
      <c r="C10" s="72">
        <v>0</v>
      </c>
      <c r="D10" s="79">
        <f t="shared" si="0"/>
        <v>0</v>
      </c>
    </row>
    <row r="11" spans="1:7" ht="24.95" customHeight="1" x14ac:dyDescent="0.25">
      <c r="A11" s="60" t="s">
        <v>101</v>
      </c>
      <c r="B11" s="85">
        <f>BPU!C9:C9</f>
        <v>0</v>
      </c>
      <c r="C11" s="72">
        <v>5</v>
      </c>
      <c r="D11" s="79">
        <f t="shared" si="0"/>
        <v>0</v>
      </c>
    </row>
    <row r="12" spans="1:7" ht="24.95" customHeight="1" x14ac:dyDescent="0.25">
      <c r="A12" s="83" t="s">
        <v>100</v>
      </c>
      <c r="B12" s="85">
        <f>BPU!C10:C10</f>
        <v>0</v>
      </c>
      <c r="C12" s="72">
        <v>5</v>
      </c>
      <c r="D12" s="79">
        <f t="shared" si="0"/>
        <v>0</v>
      </c>
      <c r="E12" s="103"/>
      <c r="F12" s="80"/>
    </row>
    <row r="13" spans="1:7" ht="24.95" customHeight="1" x14ac:dyDescent="0.25">
      <c r="A13" s="60" t="s">
        <v>99</v>
      </c>
      <c r="B13" s="85">
        <f>BPU!C11:C11</f>
        <v>0</v>
      </c>
      <c r="C13" s="72">
        <v>30</v>
      </c>
      <c r="D13" s="79">
        <f t="shared" si="0"/>
        <v>0</v>
      </c>
      <c r="E13" s="80"/>
      <c r="F13" s="80"/>
    </row>
    <row r="14" spans="1:7" ht="24.95" customHeight="1" x14ac:dyDescent="0.25">
      <c r="A14" s="83" t="s">
        <v>98</v>
      </c>
      <c r="B14" s="85">
        <f>BPU!C12:C12</f>
        <v>0</v>
      </c>
      <c r="C14" s="72">
        <v>1</v>
      </c>
      <c r="D14" s="79">
        <f t="shared" si="0"/>
        <v>0</v>
      </c>
      <c r="E14" s="103"/>
      <c r="F14" s="80"/>
    </row>
    <row r="15" spans="1:7" ht="24.95" customHeight="1" x14ac:dyDescent="0.25">
      <c r="A15" s="83" t="s">
        <v>97</v>
      </c>
      <c r="B15" s="85">
        <f>BPU!C13:C13</f>
        <v>0</v>
      </c>
      <c r="C15" s="72">
        <v>0</v>
      </c>
      <c r="D15" s="79">
        <f t="shared" si="0"/>
        <v>0</v>
      </c>
      <c r="E15" s="103"/>
      <c r="F15" s="80"/>
    </row>
    <row r="16" spans="1:7" ht="24.95" customHeight="1" x14ac:dyDescent="0.25">
      <c r="A16" s="60" t="s">
        <v>96</v>
      </c>
      <c r="B16" s="85">
        <f>BPU!C11</f>
        <v>0</v>
      </c>
      <c r="C16" s="73">
        <v>0</v>
      </c>
      <c r="D16" s="79">
        <f t="shared" si="0"/>
        <v>0</v>
      </c>
      <c r="E16" s="80"/>
      <c r="F16" s="80"/>
    </row>
    <row r="17" spans="1:6" ht="24.95" customHeight="1" x14ac:dyDescent="0.25">
      <c r="A17" s="83" t="s">
        <v>95</v>
      </c>
      <c r="B17" s="85">
        <f>BPU!C12</f>
        <v>0</v>
      </c>
      <c r="C17" s="72">
        <v>1</v>
      </c>
      <c r="D17" s="79">
        <f t="shared" si="0"/>
        <v>0</v>
      </c>
      <c r="E17" s="103"/>
      <c r="F17" s="80"/>
    </row>
    <row r="18" spans="1:6" ht="24.95" customHeight="1" x14ac:dyDescent="0.25">
      <c r="A18" s="83" t="s">
        <v>94</v>
      </c>
      <c r="B18" s="85">
        <f>BPU!C12</f>
        <v>0</v>
      </c>
      <c r="C18" s="72">
        <v>1</v>
      </c>
      <c r="D18" s="79">
        <f t="shared" si="0"/>
        <v>0</v>
      </c>
      <c r="E18" s="80"/>
      <c r="F18" s="80"/>
    </row>
    <row r="19" spans="1:6" ht="24.95" customHeight="1" x14ac:dyDescent="0.25">
      <c r="A19" s="83" t="s">
        <v>93</v>
      </c>
      <c r="B19" s="85">
        <f>BPU!C13</f>
        <v>0</v>
      </c>
      <c r="C19" s="72">
        <v>3</v>
      </c>
      <c r="D19" s="79">
        <f t="shared" si="0"/>
        <v>0</v>
      </c>
      <c r="E19" s="80"/>
      <c r="F19" s="80"/>
    </row>
    <row r="20" spans="1:6" ht="24.95" customHeight="1" x14ac:dyDescent="0.25">
      <c r="A20" s="83" t="s">
        <v>2</v>
      </c>
      <c r="B20" s="85">
        <f>BPU!C14</f>
        <v>0</v>
      </c>
      <c r="C20" s="72">
        <v>82</v>
      </c>
      <c r="D20" s="79">
        <f t="shared" si="0"/>
        <v>0</v>
      </c>
      <c r="E20" s="80"/>
      <c r="F20" s="80"/>
    </row>
    <row r="21" spans="1:6" ht="24.95" customHeight="1" x14ac:dyDescent="0.25">
      <c r="A21" s="60" t="s">
        <v>92</v>
      </c>
      <c r="B21" s="85">
        <f>BPU!C18</f>
        <v>0</v>
      </c>
      <c r="C21" s="72">
        <v>70</v>
      </c>
      <c r="D21" s="79">
        <f t="shared" si="0"/>
        <v>0</v>
      </c>
      <c r="E21" s="80"/>
      <c r="F21" s="80"/>
    </row>
    <row r="22" spans="1:6" ht="24.95" customHeight="1" x14ac:dyDescent="0.25">
      <c r="A22" s="60" t="s">
        <v>91</v>
      </c>
      <c r="B22" s="85">
        <f>BPU!C17</f>
        <v>0</v>
      </c>
      <c r="C22" s="72">
        <v>36</v>
      </c>
      <c r="D22" s="79">
        <f t="shared" si="0"/>
        <v>0</v>
      </c>
      <c r="E22" s="80"/>
      <c r="F22" s="80"/>
    </row>
    <row r="23" spans="1:6" ht="24.95" customHeight="1" x14ac:dyDescent="0.25">
      <c r="A23" s="60" t="s">
        <v>90</v>
      </c>
      <c r="B23" s="85">
        <f>BPU!C16</f>
        <v>0</v>
      </c>
      <c r="C23" s="72">
        <v>1</v>
      </c>
      <c r="D23" s="79">
        <f t="shared" si="0"/>
        <v>0</v>
      </c>
      <c r="E23" s="80"/>
      <c r="F23" s="80"/>
    </row>
    <row r="24" spans="1:6" ht="24.95" customHeight="1" x14ac:dyDescent="0.25">
      <c r="A24" s="83" t="s">
        <v>13</v>
      </c>
      <c r="B24" s="85">
        <f>BPU!C47</f>
        <v>0</v>
      </c>
      <c r="C24" s="105">
        <v>0</v>
      </c>
      <c r="D24" s="79">
        <f t="shared" si="0"/>
        <v>0</v>
      </c>
      <c r="E24" s="103"/>
      <c r="F24" s="103"/>
    </row>
    <row r="25" spans="1:6" ht="24.95" customHeight="1" x14ac:dyDescent="0.25">
      <c r="A25" s="83" t="s">
        <v>14</v>
      </c>
      <c r="B25" s="85">
        <f>BPU!C48</f>
        <v>0</v>
      </c>
      <c r="C25" s="105">
        <v>0</v>
      </c>
      <c r="D25" s="79">
        <f t="shared" si="0"/>
        <v>0</v>
      </c>
      <c r="E25" s="103"/>
      <c r="F25" s="80"/>
    </row>
    <row r="26" spans="1:6" ht="24.95" customHeight="1" x14ac:dyDescent="0.25">
      <c r="A26" s="83" t="s">
        <v>15</v>
      </c>
      <c r="B26" s="85">
        <f>BPU!C49</f>
        <v>0</v>
      </c>
      <c r="C26" s="105">
        <v>0</v>
      </c>
      <c r="D26" s="79">
        <f t="shared" si="0"/>
        <v>0</v>
      </c>
      <c r="E26" s="103"/>
      <c r="F26" s="80"/>
    </row>
    <row r="27" spans="1:6" ht="24.95" customHeight="1" x14ac:dyDescent="0.25">
      <c r="A27" s="60" t="s">
        <v>88</v>
      </c>
      <c r="B27" s="85">
        <f>BPU!C19</f>
        <v>0</v>
      </c>
      <c r="C27" s="74">
        <v>0</v>
      </c>
      <c r="D27" s="79">
        <f t="shared" si="0"/>
        <v>0</v>
      </c>
      <c r="E27" s="80"/>
      <c r="F27" s="80"/>
    </row>
    <row r="28" spans="1:6" ht="24.95" customHeight="1" x14ac:dyDescent="0.25">
      <c r="A28" s="60" t="s">
        <v>3</v>
      </c>
      <c r="B28" s="85">
        <f>BPU!C20</f>
        <v>0</v>
      </c>
      <c r="C28" s="74">
        <v>5</v>
      </c>
      <c r="D28" s="79">
        <f t="shared" si="0"/>
        <v>0</v>
      </c>
      <c r="E28" s="80"/>
      <c r="F28" s="80"/>
    </row>
    <row r="29" spans="1:6" ht="24.95" customHeight="1" x14ac:dyDescent="0.25">
      <c r="A29" s="60" t="s">
        <v>4</v>
      </c>
      <c r="B29" s="85">
        <f>BPU!C21</f>
        <v>0</v>
      </c>
      <c r="C29" s="73">
        <v>0</v>
      </c>
      <c r="D29" s="79">
        <f t="shared" si="0"/>
        <v>0</v>
      </c>
      <c r="E29" s="103"/>
      <c r="F29" s="80"/>
    </row>
    <row r="30" spans="1:6" ht="24.95" customHeight="1" x14ac:dyDescent="0.25">
      <c r="A30" s="60" t="s">
        <v>87</v>
      </c>
      <c r="B30" s="85">
        <f>BPU!C22</f>
        <v>0</v>
      </c>
      <c r="C30" s="73">
        <v>0</v>
      </c>
      <c r="D30" s="79">
        <f t="shared" si="0"/>
        <v>0</v>
      </c>
      <c r="E30" s="103"/>
      <c r="F30" s="80"/>
    </row>
    <row r="31" spans="1:6" ht="24.95" customHeight="1" x14ac:dyDescent="0.25">
      <c r="A31" s="60" t="s">
        <v>86</v>
      </c>
      <c r="B31" s="85">
        <f>BPU!C23</f>
        <v>0</v>
      </c>
      <c r="C31" s="94">
        <v>0</v>
      </c>
      <c r="D31" s="79">
        <f t="shared" si="0"/>
        <v>0</v>
      </c>
      <c r="E31" s="103"/>
      <c r="F31" s="80"/>
    </row>
    <row r="32" spans="1:6" ht="24.95" customHeight="1" x14ac:dyDescent="0.25">
      <c r="A32" s="60" t="s">
        <v>85</v>
      </c>
      <c r="B32" s="85">
        <f>BPU!C24</f>
        <v>0</v>
      </c>
      <c r="C32" s="94">
        <v>0</v>
      </c>
      <c r="D32" s="79">
        <f t="shared" si="0"/>
        <v>0</v>
      </c>
      <c r="E32" s="80"/>
      <c r="F32" s="80"/>
    </row>
    <row r="33" spans="1:6" ht="24.95" customHeight="1" x14ac:dyDescent="0.25">
      <c r="A33" s="60" t="s">
        <v>84</v>
      </c>
      <c r="B33" s="85">
        <f>BPU!C25</f>
        <v>0</v>
      </c>
      <c r="C33" s="95">
        <v>0</v>
      </c>
      <c r="D33" s="79">
        <f t="shared" si="0"/>
        <v>0</v>
      </c>
      <c r="E33" s="80"/>
      <c r="F33" s="80"/>
    </row>
    <row r="34" spans="1:6" ht="24.95" customHeight="1" x14ac:dyDescent="0.25">
      <c r="A34" s="60" t="s">
        <v>83</v>
      </c>
      <c r="B34" s="85">
        <f>BPU!C26</f>
        <v>0</v>
      </c>
      <c r="C34" s="72">
        <v>0</v>
      </c>
      <c r="D34" s="79">
        <f t="shared" si="0"/>
        <v>0</v>
      </c>
      <c r="E34" s="80"/>
      <c r="F34" s="80"/>
    </row>
    <row r="35" spans="1:6" ht="24.95" customHeight="1" thickBot="1" x14ac:dyDescent="0.3">
      <c r="A35" s="109" t="s">
        <v>82</v>
      </c>
      <c r="B35" s="85">
        <f>BPU!C27</f>
        <v>0</v>
      </c>
      <c r="C35" s="108">
        <v>0</v>
      </c>
      <c r="D35" s="79">
        <f t="shared" si="0"/>
        <v>0</v>
      </c>
      <c r="E35" s="103"/>
      <c r="F35" s="80"/>
    </row>
    <row r="36" spans="1:6" ht="24.95" customHeight="1" thickBot="1" x14ac:dyDescent="0.3">
      <c r="A36" s="118" t="s">
        <v>32</v>
      </c>
      <c r="B36" s="128"/>
      <c r="C36" s="128"/>
      <c r="D36" s="119"/>
      <c r="E36" s="70"/>
      <c r="F36" s="70"/>
    </row>
    <row r="37" spans="1:6" ht="24.95" customHeight="1" x14ac:dyDescent="0.25">
      <c r="A37" s="110" t="s">
        <v>5</v>
      </c>
      <c r="B37" s="84">
        <f>BPU!C29</f>
        <v>0</v>
      </c>
      <c r="C37" s="107">
        <v>0</v>
      </c>
      <c r="D37" s="90">
        <f>B37*C37</f>
        <v>0</v>
      </c>
      <c r="E37" s="103"/>
      <c r="F37" s="80"/>
    </row>
    <row r="38" spans="1:6" ht="24.95" customHeight="1" x14ac:dyDescent="0.25">
      <c r="A38" s="83" t="s">
        <v>81</v>
      </c>
      <c r="B38" s="85">
        <f>BPU!C30</f>
        <v>0</v>
      </c>
      <c r="C38" s="106">
        <v>0</v>
      </c>
      <c r="D38" s="90">
        <f t="shared" ref="D38:D57" si="1">B38*C38</f>
        <v>0</v>
      </c>
      <c r="E38" s="103"/>
      <c r="F38" s="80"/>
    </row>
    <row r="39" spans="1:6" ht="24.95" customHeight="1" x14ac:dyDescent="0.25">
      <c r="A39" s="60" t="s">
        <v>80</v>
      </c>
      <c r="B39" s="85">
        <f>BPU!C31</f>
        <v>0</v>
      </c>
      <c r="C39" s="71">
        <v>10</v>
      </c>
      <c r="D39" s="90">
        <f t="shared" si="1"/>
        <v>0</v>
      </c>
      <c r="E39" s="80"/>
      <c r="F39" s="80"/>
    </row>
    <row r="40" spans="1:6" ht="24.95" customHeight="1" x14ac:dyDescent="0.25">
      <c r="A40" s="60" t="s">
        <v>79</v>
      </c>
      <c r="B40" s="85">
        <f>BPU!C32</f>
        <v>0</v>
      </c>
      <c r="C40" s="93">
        <v>10</v>
      </c>
      <c r="D40" s="90">
        <f t="shared" si="1"/>
        <v>0</v>
      </c>
      <c r="E40" s="80"/>
      <c r="F40" s="80"/>
    </row>
    <row r="41" spans="1:6" ht="24.95" customHeight="1" x14ac:dyDescent="0.25">
      <c r="A41" s="60" t="s">
        <v>78</v>
      </c>
      <c r="B41" s="85">
        <f>BPU!C33</f>
        <v>0</v>
      </c>
      <c r="C41" s="93">
        <v>0</v>
      </c>
      <c r="D41" s="90">
        <f t="shared" si="1"/>
        <v>0</v>
      </c>
      <c r="E41" s="80"/>
      <c r="F41" s="80"/>
    </row>
    <row r="42" spans="1:6" ht="24.95" customHeight="1" x14ac:dyDescent="0.25">
      <c r="A42" s="60" t="s">
        <v>77</v>
      </c>
      <c r="B42" s="85">
        <f>BPU!C34</f>
        <v>0</v>
      </c>
      <c r="C42" s="93">
        <v>0</v>
      </c>
      <c r="D42" s="90">
        <f t="shared" si="1"/>
        <v>0</v>
      </c>
      <c r="E42" s="80"/>
      <c r="F42" s="80"/>
    </row>
    <row r="43" spans="1:6" ht="24.95" customHeight="1" x14ac:dyDescent="0.25">
      <c r="A43" s="60" t="s">
        <v>76</v>
      </c>
      <c r="B43" s="85">
        <f>BPU!C35</f>
        <v>0</v>
      </c>
      <c r="C43" s="93">
        <v>0</v>
      </c>
      <c r="D43" s="90">
        <f t="shared" si="1"/>
        <v>0</v>
      </c>
      <c r="E43" s="80"/>
      <c r="F43" s="80"/>
    </row>
    <row r="44" spans="1:6" ht="24.95" customHeight="1" x14ac:dyDescent="0.25">
      <c r="A44" s="60" t="s">
        <v>75</v>
      </c>
      <c r="B44" s="85">
        <f>BPU!C36</f>
        <v>0</v>
      </c>
      <c r="C44" s="93">
        <v>0</v>
      </c>
      <c r="D44" s="90">
        <f t="shared" si="1"/>
        <v>0</v>
      </c>
      <c r="E44" s="80"/>
      <c r="F44" s="80"/>
    </row>
    <row r="45" spans="1:6" ht="24.95" customHeight="1" x14ac:dyDescent="0.25">
      <c r="A45" s="60" t="s">
        <v>50</v>
      </c>
      <c r="B45" s="85">
        <f>BPU!C37</f>
        <v>0</v>
      </c>
      <c r="C45" s="93">
        <v>0</v>
      </c>
      <c r="D45" s="90">
        <f t="shared" si="1"/>
        <v>0</v>
      </c>
      <c r="E45" s="80"/>
      <c r="F45" s="80"/>
    </row>
    <row r="46" spans="1:6" ht="24.95" customHeight="1" x14ac:dyDescent="0.25">
      <c r="A46" s="83" t="s">
        <v>74</v>
      </c>
      <c r="B46" s="85">
        <f>BPU!C38</f>
        <v>0</v>
      </c>
      <c r="C46" s="93">
        <v>0</v>
      </c>
      <c r="D46" s="90">
        <f t="shared" si="1"/>
        <v>0</v>
      </c>
      <c r="E46" s="103"/>
      <c r="F46" s="80"/>
    </row>
    <row r="47" spans="1:6" ht="24.95" customHeight="1" x14ac:dyDescent="0.25">
      <c r="A47" s="60" t="s">
        <v>73</v>
      </c>
      <c r="B47" s="85">
        <f>BPU!C39</f>
        <v>0</v>
      </c>
      <c r="C47" s="93">
        <v>0</v>
      </c>
      <c r="D47" s="90">
        <f t="shared" si="1"/>
        <v>0</v>
      </c>
      <c r="E47" s="80"/>
      <c r="F47" s="103"/>
    </row>
    <row r="48" spans="1:6" ht="24.95" customHeight="1" x14ac:dyDescent="0.25">
      <c r="A48" s="60" t="s">
        <v>72</v>
      </c>
      <c r="B48" s="85">
        <f>BPU!C40</f>
        <v>0</v>
      </c>
      <c r="C48" s="93">
        <v>0</v>
      </c>
      <c r="D48" s="90">
        <f t="shared" si="1"/>
        <v>0</v>
      </c>
      <c r="E48" s="80"/>
      <c r="F48" s="80"/>
    </row>
    <row r="49" spans="1:7" ht="24.95" customHeight="1" x14ac:dyDescent="0.25">
      <c r="A49" s="60" t="s">
        <v>6</v>
      </c>
      <c r="B49" s="85">
        <f>BPU!C41</f>
        <v>0</v>
      </c>
      <c r="C49" s="93">
        <v>0</v>
      </c>
      <c r="D49" s="90">
        <f t="shared" si="1"/>
        <v>0</v>
      </c>
      <c r="E49" s="80"/>
      <c r="F49" s="80"/>
    </row>
    <row r="50" spans="1:7" ht="24.95" customHeight="1" x14ac:dyDescent="0.25">
      <c r="A50" s="60" t="s">
        <v>7</v>
      </c>
      <c r="B50" s="85">
        <f>BPU!C42</f>
        <v>0</v>
      </c>
      <c r="C50" s="93">
        <v>0</v>
      </c>
      <c r="D50" s="90">
        <f t="shared" si="1"/>
        <v>0</v>
      </c>
      <c r="E50" s="80"/>
      <c r="F50" s="80"/>
    </row>
    <row r="51" spans="1:7" ht="24.95" customHeight="1" x14ac:dyDescent="0.25">
      <c r="A51" s="60" t="s">
        <v>8</v>
      </c>
      <c r="B51" s="85">
        <f>BPU!C43</f>
        <v>0</v>
      </c>
      <c r="C51" s="93">
        <v>0</v>
      </c>
      <c r="D51" s="90">
        <f t="shared" si="1"/>
        <v>0</v>
      </c>
      <c r="E51" s="80"/>
      <c r="F51" s="80"/>
    </row>
    <row r="52" spans="1:7" ht="24.95" customHeight="1" x14ac:dyDescent="0.25">
      <c r="A52" s="60" t="s">
        <v>9</v>
      </c>
      <c r="B52" s="85">
        <f>BPU!C44</f>
        <v>0</v>
      </c>
      <c r="C52" s="93">
        <v>0</v>
      </c>
      <c r="D52" s="90">
        <f t="shared" si="1"/>
        <v>0</v>
      </c>
      <c r="E52" s="80"/>
      <c r="F52" s="80"/>
    </row>
    <row r="53" spans="1:7" ht="24.95" customHeight="1" x14ac:dyDescent="0.25">
      <c r="A53" s="60" t="s">
        <v>10</v>
      </c>
      <c r="B53" s="85">
        <f>BPU!C45</f>
        <v>0</v>
      </c>
      <c r="C53" s="93">
        <v>0</v>
      </c>
      <c r="D53" s="90">
        <f t="shared" si="1"/>
        <v>0</v>
      </c>
      <c r="E53" s="80"/>
      <c r="F53" s="80"/>
    </row>
    <row r="54" spans="1:7" ht="24.95" customHeight="1" x14ac:dyDescent="0.25">
      <c r="A54" s="60" t="s">
        <v>11</v>
      </c>
      <c r="B54" s="85">
        <f>BPU!C46</f>
        <v>0</v>
      </c>
      <c r="C54" s="93">
        <v>0</v>
      </c>
      <c r="D54" s="90">
        <f t="shared" si="1"/>
        <v>0</v>
      </c>
      <c r="E54" s="80"/>
      <c r="F54" s="80"/>
    </row>
    <row r="55" spans="1:7" ht="24.95" customHeight="1" x14ac:dyDescent="0.25">
      <c r="A55" s="83" t="s">
        <v>51</v>
      </c>
      <c r="B55" s="85">
        <f>BPU!C50</f>
        <v>0</v>
      </c>
      <c r="C55" s="71">
        <v>0</v>
      </c>
      <c r="D55" s="90">
        <f>B55*C55</f>
        <v>0</v>
      </c>
      <c r="E55" s="103"/>
      <c r="F55" s="80"/>
    </row>
    <row r="56" spans="1:7" ht="24.95" customHeight="1" x14ac:dyDescent="0.25">
      <c r="A56" s="83" t="s">
        <v>52</v>
      </c>
      <c r="B56" s="85">
        <f>BPU!C51</f>
        <v>0</v>
      </c>
      <c r="C56" s="71">
        <v>0</v>
      </c>
      <c r="D56" s="90">
        <f>B56*C56</f>
        <v>0</v>
      </c>
      <c r="E56" s="103"/>
      <c r="F56" s="80"/>
    </row>
    <row r="57" spans="1:7" ht="24.95" customHeight="1" thickBot="1" x14ac:dyDescent="0.3">
      <c r="A57" s="109" t="s">
        <v>54</v>
      </c>
      <c r="B57" s="86">
        <f>BPU!C52</f>
        <v>0</v>
      </c>
      <c r="C57" s="76">
        <v>0</v>
      </c>
      <c r="D57" s="90">
        <f t="shared" si="1"/>
        <v>0</v>
      </c>
      <c r="E57" s="103"/>
      <c r="F57" s="80"/>
    </row>
    <row r="58" spans="1:7" ht="24.95" customHeight="1" thickBot="1" x14ac:dyDescent="0.3">
      <c r="A58" s="118" t="s">
        <v>48</v>
      </c>
      <c r="B58" s="128"/>
      <c r="C58" s="128"/>
      <c r="D58" s="119"/>
      <c r="E58" s="70"/>
      <c r="F58" s="70"/>
    </row>
    <row r="59" spans="1:7" ht="24.95" customHeight="1" thickBot="1" x14ac:dyDescent="0.3">
      <c r="A59" s="111" t="s">
        <v>49</v>
      </c>
      <c r="B59" s="92">
        <f>BPU!C54</f>
        <v>0</v>
      </c>
      <c r="C59" s="75">
        <v>0</v>
      </c>
      <c r="D59" s="91">
        <f>B59*C59</f>
        <v>0</v>
      </c>
      <c r="E59" s="103"/>
      <c r="F59" s="80"/>
    </row>
    <row r="61" spans="1:7" ht="23.25" customHeight="1" thickBot="1" x14ac:dyDescent="0.3"/>
    <row r="62" spans="1:7" ht="23.25" customHeight="1" thickBot="1" x14ac:dyDescent="0.3">
      <c r="F62" s="82" t="s">
        <v>57</v>
      </c>
      <c r="G62" s="81">
        <f>SUM(D59,D37:D57,D8:D35)</f>
        <v>0</v>
      </c>
    </row>
    <row r="63" spans="1:7" ht="23.25" customHeight="1" thickBot="1" x14ac:dyDescent="0.3">
      <c r="F63" s="82" t="s">
        <v>58</v>
      </c>
      <c r="G63" s="81">
        <f>G62*3</f>
        <v>0</v>
      </c>
    </row>
    <row r="64" spans="1:7" ht="23.25" customHeight="1" thickBot="1" x14ac:dyDescent="0.3">
      <c r="F64" s="82" t="s">
        <v>59</v>
      </c>
      <c r="G64" s="81">
        <f>G62*2</f>
        <v>0</v>
      </c>
    </row>
    <row r="65" spans="6:7" ht="23.25" customHeight="1" thickBot="1" x14ac:dyDescent="0.3">
      <c r="F65" s="82" t="s">
        <v>60</v>
      </c>
      <c r="G65" s="81">
        <f>SUM(G63:G64)</f>
        <v>0</v>
      </c>
    </row>
  </sheetData>
  <mergeCells count="5">
    <mergeCell ref="A2:D2"/>
    <mergeCell ref="A4:D4"/>
    <mergeCell ref="A7:D7"/>
    <mergeCell ref="A36:D36"/>
    <mergeCell ref="A58:D58"/>
  </mergeCells>
  <pageMargins left="0.25" right="0.25" top="0.75" bottom="0.75" header="0.3" footer="0.3"/>
  <pageSetup paperSize="9"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1872f38-effe-4d1f-95c9-941fe99540d2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?mso-contentType ?>
<spe:Receivers xmlns:spe="http://schemas.microsoft.com/sharepoint/events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DFEFDA34FA5E4BB26D335811911B2A" ma:contentTypeVersion="0" ma:contentTypeDescription="Crée un document." ma:contentTypeScope="" ma:versionID="5a6ea5a40cf2e057d82a1c4d3b70159b">
  <xsd:schema xmlns:xsd="http://www.w3.org/2001/XMLSchema" xmlns:xs="http://www.w3.org/2001/XMLSchema" xmlns:p="http://schemas.microsoft.com/office/2006/metadata/properties" xmlns:ns2="b1872f38-effe-4d1f-95c9-941fe99540d2" targetNamespace="http://schemas.microsoft.com/office/2006/metadata/properties" ma:root="true" ma:fieldsID="c2791eefc029fa1ae9dc00d804326101" ns2:_="">
    <xsd:import namespace="b1872f38-effe-4d1f-95c9-941fe99540d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872f38-effe-4d1f-95c9-941fe99540d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11" nillable="true" ma:displayName="Colonne Attraper tout de Taxonomie" ma:hidden="true" ma:list="{e24b3a07-320b-41f4-bd15-8d497675b261}" ma:internalName="TaxCatchAll" ma:showField="CatchAllData" ma:web="29607298-92ea-4bab-9ea4-0082751c05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Colonne Attraper tout de Taxonomie1" ma:hidden="true" ma:list="{e24b3a07-320b-41f4-bd15-8d497675b261}" ma:internalName="TaxCatchAllLabel" ma:readOnly="true" ma:showField="CatchAllDataLabel" ma:web="29607298-92ea-4bab-9ea4-0082751c05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2077BE-28E1-4F8E-8E07-7D17B98B6077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b1872f38-effe-4d1f-95c9-941fe99540d2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03014C3-BED9-42C8-855C-3AA63357BA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46A036-D52A-40FB-A639-1B16ED6833D5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19176100-BED2-48BE-8F02-1B55F5A7CC5A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54906961-EC21-4B7C-8B96-12FBED0E0C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872f38-effe-4d1f-95c9-941fe99540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 Windows</dc:creator>
  <cp:keywords/>
  <dc:description/>
  <cp:lastModifiedBy>GOUMY Alice LR/Intérimaire</cp:lastModifiedBy>
  <cp:revision/>
  <cp:lastPrinted>2025-05-27T12:58:34Z</cp:lastPrinted>
  <dcterms:created xsi:type="dcterms:W3CDTF">2019-07-08T08:07:24Z</dcterms:created>
  <dcterms:modified xsi:type="dcterms:W3CDTF">2025-05-27T12:58:57Z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0x01010042DFEFDA34FA5E4BB26D335811911B2A</vt:lpwstr>
  </property>
</Properties>
</file>