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LEABACK\leadrive_2025\LEA 06.1 PROJETS OUVERTS\63_06_CLERMONT-ENSA-CF\04_PRO_DCE\25-04-17 DCE Phase 3\"/>
    </mc:Choice>
  </mc:AlternateContent>
  <xr:revisionPtr revIDLastSave="0" documentId="13_ncr:1_{E77DABA4-145C-4E3B-9F83-A13E844B672E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ENSA-CF_DCE_CDPGF" sheetId="6" r:id="rId1"/>
  </sheets>
  <definedNames>
    <definedName name="coef_ENT">'ENSA-CF_DCE_CDPGF'!$H$1</definedName>
    <definedName name="_xlnm.Print_Titles" localSheetId="0">'ENSA-CF_DCE_CDPGF'!$1:$5</definedName>
    <definedName name="_xlnm.Print_Area" localSheetId="0">'ENSA-CF_DCE_CDPGF'!$A$1:$F$53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6" l="1"/>
  <c r="F21" i="6"/>
  <c r="A14" i="6"/>
  <c r="A16" i="6" s="1"/>
  <c r="A18" i="6" s="1"/>
  <c r="A13" i="6"/>
  <c r="A20" i="6" s="1"/>
  <c r="A21" i="6" s="1"/>
  <c r="A7" i="6"/>
  <c r="A8" i="6" s="1"/>
  <c r="B34" i="6"/>
  <c r="B49" i="6"/>
  <c r="A39" i="6"/>
  <c r="F30" i="6"/>
  <c r="F39" i="6"/>
  <c r="B42" i="6"/>
  <c r="A26" i="6"/>
  <c r="A27" i="6" s="1"/>
  <c r="A30" i="6" s="1"/>
  <c r="A31" i="6" s="1"/>
  <c r="A33" i="6" s="1"/>
  <c r="F31" i="6"/>
  <c r="F20" i="6"/>
  <c r="A15" i="6" l="1"/>
  <c r="A17" i="6" s="1"/>
  <c r="A19" i="6" s="1"/>
  <c r="F41" i="6"/>
  <c r="A41" i="6"/>
  <c r="F27" i="6"/>
  <c r="F42" i="6" l="1"/>
  <c r="F48" i="6"/>
  <c r="F47" i="6"/>
  <c r="F46" i="6"/>
  <c r="A46" i="6"/>
  <c r="A47" i="6" s="1"/>
  <c r="A48" i="6" s="1"/>
  <c r="F26" i="6"/>
  <c r="F34" i="6" s="1"/>
  <c r="B22" i="6"/>
  <c r="F18" i="6"/>
  <c r="F17" i="6"/>
  <c r="F15" i="6"/>
  <c r="F14" i="6"/>
  <c r="F13" i="6"/>
  <c r="B10" i="6"/>
  <c r="F8" i="6"/>
  <c r="F7" i="6"/>
  <c r="F22" i="6" l="1"/>
  <c r="F49" i="6"/>
  <c r="F10" i="6"/>
  <c r="F51" i="6" l="1"/>
  <c r="F52" i="6" l="1"/>
  <c r="F53" i="6" s="1"/>
</calcChain>
</file>

<file path=xl/sharedStrings.xml><?xml version="1.0" encoding="utf-8"?>
<sst xmlns="http://schemas.openxmlformats.org/spreadsheetml/2006/main" count="61" uniqueCount="38">
  <si>
    <t>Libellé</t>
  </si>
  <si>
    <t>Unité</t>
  </si>
  <si>
    <t>Prix unitaire</t>
  </si>
  <si>
    <t>Montant H.T</t>
  </si>
  <si>
    <t>PRIX GENERAUX</t>
  </si>
  <si>
    <t>TVA 20 %</t>
  </si>
  <si>
    <t>Qtés</t>
  </si>
  <si>
    <t>Dépose projecteur des vitraux (Rdc, clocher), y compris câblage et toutes sujétions.</t>
  </si>
  <si>
    <t>Dépose projecteur des vitraux (R+1), y compris câblage et toutes sujétions.</t>
  </si>
  <si>
    <t>Dépose projecteur situé en toiture, y compris câblage et toutes sujétions.</t>
  </si>
  <si>
    <t>Dépose à la nacelle en toiture</t>
  </si>
  <si>
    <t>Dépose rampes située en toiture clocher, y compris câblage et toutes sujétions.</t>
  </si>
  <si>
    <t>FT</t>
  </si>
  <si>
    <t>U</t>
  </si>
  <si>
    <t>Rapport d'organisme agréé, y compris toutes sujétions.</t>
  </si>
  <si>
    <t>Dossier des Ouvrages Exécutés, y compris toutes sujétions.</t>
  </si>
  <si>
    <t>Pose de l'ensemble, raccordement et réglage y compris toutes sujétions.</t>
  </si>
  <si>
    <t>N°
prix</t>
  </si>
  <si>
    <t>INSTRUMENTS DE RECHANGE</t>
  </si>
  <si>
    <t>Réalisation de la préprogrammation des éclairages conforme au CCTP, y compris toutes sujétions.</t>
  </si>
  <si>
    <t>Réalisation de la programmation définitive des éclairages conforme au CCTP, y compris toutes sujétions.</t>
  </si>
  <si>
    <t>ECOLE NATIONALE SUPERIEURE D'ARCHITECTURE de CLERMONT-FERRAND</t>
  </si>
  <si>
    <t>Dépose luminaire existant, y compris évacuation et recyclage et toutes sujétions.</t>
  </si>
  <si>
    <t>Fourniture luminaire complet, y compris accessoires de fixation et toutes sujétions.</t>
  </si>
  <si>
    <t>Réalisation des présentations échantillons et prototypes conformes au CCTP, y compris toutes sujétions.</t>
  </si>
  <si>
    <t>INSTRUMENTS D'ECLAIRAGE</t>
  </si>
  <si>
    <t>ESSAIS ET REGLAGES PHOTOMETRIQUES</t>
  </si>
  <si>
    <t xml:space="preserve">Construction d’un espace de reprographie + pôle informatique </t>
  </si>
  <si>
    <t xml:space="preserve">Repère A1 - LUMINAIRE DIRECT LED SUSPENDU </t>
  </si>
  <si>
    <t xml:space="preserve">Repère A2 - GRAND LUMINAIRE DIRECT/INDIRECT LED SUSPENDU </t>
  </si>
  <si>
    <t>Réalisation de câblage complémentaire y compris consignation, continuité electrique et toutes sujétions.</t>
  </si>
  <si>
    <t>TRAVAUX PREPARATOIRES</t>
  </si>
  <si>
    <t>Luminaire existant déplacé, y compris raccordement et réglage et toutes sujétions.</t>
  </si>
  <si>
    <t xml:space="preserve">Total TRAVAUX ECLAIRAGE (H.T.) </t>
  </si>
  <si>
    <t xml:space="preserve">Total TRAVAUX ECLAIRAGE  (T.T.C.) </t>
  </si>
  <si>
    <t>LOT 06B - TRAVAUX ECLAIRAGE</t>
  </si>
  <si>
    <t>CADRE DE DECOMPOSITION DES PRIX GLOBALE ET FORFAITAIRE</t>
  </si>
  <si>
    <t>Dépose et dérivation commande existantes (Inter, BP,radio), y compris consignation, continuité electrique et toutes sujétions.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</si>
</sst>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\ &quot;€&quot;"/>
  </numFmts>
  <fonts count="21" x14ac:knownFonts="1">
    <font>
      <sz val="10"/>
      <name val="Arial"/>
    </font>
    <font>
      <b/>
      <sz val="14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i/>
      <u/>
      <sz val="10"/>
      <name val="Calibri"/>
      <family val="2"/>
      <scheme val="minor"/>
    </font>
    <font>
      <i/>
      <u/>
      <sz val="10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i/>
      <u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lightGray"/>
    </fill>
    <fill>
      <patternFill patternType="solid">
        <fgColor theme="8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</borders>
  <cellStyleXfs count="2">
    <xf numFmtId="0" fontId="0" fillId="0" borderId="0"/>
    <xf numFmtId="1" fontId="1" fillId="0" borderId="0" applyFill="0" applyBorder="0" applyProtection="0">
      <alignment horizontal="left" vertical="center"/>
    </xf>
  </cellStyleXfs>
  <cellXfs count="88">
    <xf numFmtId="0" fontId="0" fillId="0" borderId="0" xfId="0"/>
    <xf numFmtId="0" fontId="2" fillId="0" borderId="0" xfId="0" applyFont="1" applyAlignment="1">
      <alignment horizontal="distributed" vertical="top" shrinkToFit="1"/>
    </xf>
    <xf numFmtId="0" fontId="9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2" fillId="2" borderId="0" xfId="0" applyFont="1" applyFill="1" applyAlignment="1">
      <alignment vertical="top"/>
    </xf>
    <xf numFmtId="0" fontId="8" fillId="0" borderId="0" xfId="0" applyFont="1" applyAlignment="1">
      <alignment vertical="top"/>
    </xf>
    <xf numFmtId="0" fontId="8" fillId="2" borderId="0" xfId="0" applyFont="1" applyFill="1" applyAlignment="1">
      <alignment vertical="top"/>
    </xf>
    <xf numFmtId="49" fontId="7" fillId="0" borderId="8" xfId="1" applyNumberFormat="1" applyFont="1" applyFill="1" applyBorder="1" applyAlignment="1" applyProtection="1">
      <alignment horizontal="left" vertical="top" wrapText="1"/>
    </xf>
    <xf numFmtId="49" fontId="7" fillId="0" borderId="1" xfId="1" applyNumberFormat="1" applyFont="1" applyFill="1" applyBorder="1" applyAlignment="1" applyProtection="1">
      <alignment horizontal="left" vertical="top" wrapText="1"/>
    </xf>
    <xf numFmtId="0" fontId="3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3" fillId="0" borderId="10" xfId="0" applyFont="1" applyBorder="1" applyAlignment="1">
      <alignment horizontal="distributed" vertical="top" wrapText="1" shrinkToFit="1"/>
    </xf>
    <xf numFmtId="0" fontId="3" fillId="0" borderId="1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center" vertical="top" wrapText="1"/>
    </xf>
    <xf numFmtId="165" fontId="3" fillId="0" borderId="11" xfId="0" applyNumberFormat="1" applyFont="1" applyBorder="1" applyAlignment="1">
      <alignment horizontal="center" vertical="top" wrapText="1"/>
    </xf>
    <xf numFmtId="165" fontId="2" fillId="0" borderId="12" xfId="0" applyNumberFormat="1" applyFont="1" applyBorder="1" applyAlignment="1">
      <alignment vertical="top"/>
    </xf>
    <xf numFmtId="0" fontId="2" fillId="0" borderId="13" xfId="0" applyFont="1" applyBorder="1" applyAlignment="1">
      <alignment horizontal="center" vertical="top"/>
    </xf>
    <xf numFmtId="1" fontId="2" fillId="0" borderId="14" xfId="0" applyNumberFormat="1" applyFont="1" applyBorder="1" applyAlignment="1">
      <alignment horizontal="center" vertical="top"/>
    </xf>
    <xf numFmtId="165" fontId="2" fillId="0" borderId="15" xfId="0" applyNumberFormat="1" applyFont="1" applyBorder="1" applyAlignment="1">
      <alignment vertical="top"/>
    </xf>
    <xf numFmtId="0" fontId="2" fillId="0" borderId="2" xfId="0" applyFont="1" applyBorder="1" applyAlignment="1">
      <alignment horizontal="distributed" vertical="top" shrinkToFit="1"/>
    </xf>
    <xf numFmtId="0" fontId="2" fillId="0" borderId="1" xfId="0" applyFont="1" applyBorder="1" applyAlignment="1">
      <alignment vertical="top" wrapText="1"/>
    </xf>
    <xf numFmtId="165" fontId="2" fillId="0" borderId="14" xfId="0" applyNumberFormat="1" applyFont="1" applyBorder="1" applyAlignment="1">
      <alignment vertical="top"/>
    </xf>
    <xf numFmtId="0" fontId="12" fillId="0" borderId="1" xfId="0" applyFont="1" applyBorder="1" applyAlignment="1">
      <alignment horizontal="right" vertical="top" wrapText="1"/>
    </xf>
    <xf numFmtId="165" fontId="3" fillId="0" borderId="15" xfId="0" applyNumberFormat="1" applyFont="1" applyBorder="1" applyAlignment="1">
      <alignment vertical="top"/>
    </xf>
    <xf numFmtId="0" fontId="2" fillId="2" borderId="2" xfId="0" applyFont="1" applyFill="1" applyBorder="1" applyAlignment="1">
      <alignment horizontal="distributed" vertical="top" shrinkToFit="1"/>
    </xf>
    <xf numFmtId="0" fontId="2" fillId="2" borderId="1" xfId="0" applyFont="1" applyFill="1" applyBorder="1" applyAlignment="1">
      <alignment horizontal="right" vertical="top" wrapText="1"/>
    </xf>
    <xf numFmtId="0" fontId="3" fillId="0" borderId="2" xfId="0" applyFont="1" applyBorder="1" applyAlignment="1">
      <alignment horizontal="distributed" vertical="top" shrinkToFit="1"/>
    </xf>
    <xf numFmtId="0" fontId="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distributed" vertical="top" shrinkToFit="1"/>
    </xf>
    <xf numFmtId="0" fontId="8" fillId="0" borderId="13" xfId="0" applyFont="1" applyBorder="1" applyAlignment="1">
      <alignment horizontal="center" vertical="top"/>
    </xf>
    <xf numFmtId="165" fontId="8" fillId="0" borderId="14" xfId="0" applyNumberFormat="1" applyFont="1" applyBorder="1" applyAlignment="1">
      <alignment vertical="top"/>
    </xf>
    <xf numFmtId="165" fontId="8" fillId="0" borderId="15" xfId="0" applyNumberFormat="1" applyFont="1" applyBorder="1" applyAlignment="1">
      <alignment vertical="top"/>
    </xf>
    <xf numFmtId="0" fontId="8" fillId="0" borderId="2" xfId="0" applyFont="1" applyBorder="1" applyAlignment="1">
      <alignment horizontal="distributed" vertical="top" shrinkToFit="1"/>
    </xf>
    <xf numFmtId="49" fontId="14" fillId="0" borderId="1" xfId="1" applyNumberFormat="1" applyFont="1" applyFill="1" applyBorder="1" applyAlignment="1" applyProtection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right" vertical="top" wrapText="1"/>
    </xf>
    <xf numFmtId="165" fontId="7" fillId="0" borderId="15" xfId="0" applyNumberFormat="1" applyFont="1" applyBorder="1" applyAlignment="1">
      <alignment vertical="top"/>
    </xf>
    <xf numFmtId="0" fontId="8" fillId="0" borderId="16" xfId="0" applyFont="1" applyBorder="1" applyAlignment="1">
      <alignment horizontal="center" vertical="top"/>
    </xf>
    <xf numFmtId="165" fontId="8" fillId="0" borderId="17" xfId="0" applyNumberFormat="1" applyFont="1" applyBorder="1" applyAlignment="1">
      <alignment vertical="top"/>
    </xf>
    <xf numFmtId="165" fontId="7" fillId="0" borderId="18" xfId="0" applyNumberFormat="1" applyFont="1" applyBorder="1" applyAlignment="1">
      <alignment vertical="top"/>
    </xf>
    <xf numFmtId="0" fontId="8" fillId="2" borderId="3" xfId="0" applyFont="1" applyFill="1" applyBorder="1" applyAlignment="1">
      <alignment horizontal="distributed" vertical="top" shrinkToFit="1"/>
    </xf>
    <xf numFmtId="0" fontId="8" fillId="2" borderId="9" xfId="0" applyFont="1" applyFill="1" applyBorder="1" applyAlignment="1">
      <alignment horizontal="left" vertical="top" wrapText="1"/>
    </xf>
    <xf numFmtId="0" fontId="7" fillId="0" borderId="24" xfId="0" applyFont="1" applyBorder="1" applyAlignment="1">
      <alignment horizontal="center" vertical="top" shrinkToFit="1"/>
    </xf>
    <xf numFmtId="0" fontId="7" fillId="0" borderId="25" xfId="0" applyFont="1" applyBorder="1" applyAlignment="1">
      <alignment vertical="top" wrapText="1"/>
    </xf>
    <xf numFmtId="0" fontId="7" fillId="0" borderId="25" xfId="0" applyFont="1" applyBorder="1" applyAlignment="1">
      <alignment horizontal="center" vertical="top"/>
    </xf>
    <xf numFmtId="4" fontId="7" fillId="0" borderId="25" xfId="0" applyNumberFormat="1" applyFont="1" applyBorder="1" applyAlignment="1">
      <alignment vertical="top"/>
    </xf>
    <xf numFmtId="4" fontId="7" fillId="0" borderId="26" xfId="0" applyNumberFormat="1" applyFont="1" applyBorder="1" applyAlignment="1">
      <alignment vertical="top"/>
    </xf>
    <xf numFmtId="0" fontId="7" fillId="0" borderId="30" xfId="0" applyFont="1" applyBorder="1" applyAlignment="1">
      <alignment horizontal="center" vertical="top" shrinkToFit="1"/>
    </xf>
    <xf numFmtId="0" fontId="7" fillId="0" borderId="23" xfId="0" applyFont="1" applyBorder="1" applyAlignment="1">
      <alignment horizontal="center" vertical="top"/>
    </xf>
    <xf numFmtId="4" fontId="7" fillId="0" borderId="23" xfId="0" applyNumberFormat="1" applyFont="1" applyBorder="1" applyAlignment="1">
      <alignment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4" fontId="16" fillId="0" borderId="31" xfId="0" applyNumberFormat="1" applyFont="1" applyBorder="1" applyAlignment="1">
      <alignment vertical="top"/>
    </xf>
    <xf numFmtId="1" fontId="3" fillId="0" borderId="11" xfId="0" applyNumberFormat="1" applyFont="1" applyBorder="1" applyAlignment="1">
      <alignment horizontal="center" vertical="top" wrapText="1"/>
    </xf>
    <xf numFmtId="1" fontId="8" fillId="0" borderId="14" xfId="0" applyNumberFormat="1" applyFont="1" applyBorder="1" applyAlignment="1">
      <alignment horizontal="center" vertical="top"/>
    </xf>
    <xf numFmtId="1" fontId="8" fillId="0" borderId="17" xfId="0" applyNumberFormat="1" applyFont="1" applyBorder="1" applyAlignment="1">
      <alignment horizontal="center" vertical="top"/>
    </xf>
    <xf numFmtId="1" fontId="7" fillId="0" borderId="25" xfId="0" applyNumberFormat="1" applyFont="1" applyBorder="1" applyAlignment="1">
      <alignment horizontal="center" vertical="top"/>
    </xf>
    <xf numFmtId="1" fontId="7" fillId="0" borderId="23" xfId="0" applyNumberFormat="1" applyFont="1" applyBorder="1" applyAlignment="1">
      <alignment horizontal="center" vertical="top"/>
    </xf>
    <xf numFmtId="1" fontId="2" fillId="0" borderId="0" xfId="0" applyNumberFormat="1" applyFont="1" applyAlignment="1">
      <alignment horizontal="center" vertical="top"/>
    </xf>
    <xf numFmtId="0" fontId="2" fillId="2" borderId="32" xfId="0" applyFont="1" applyFill="1" applyBorder="1" applyAlignment="1">
      <alignment horizontal="center" vertical="top"/>
    </xf>
    <xf numFmtId="0" fontId="2" fillId="2" borderId="33" xfId="0" applyFont="1" applyFill="1" applyBorder="1" applyAlignment="1">
      <alignment horizontal="center" vertical="top"/>
    </xf>
    <xf numFmtId="165" fontId="2" fillId="2" borderId="33" xfId="0" applyNumberFormat="1" applyFont="1" applyFill="1" applyBorder="1" applyAlignment="1">
      <alignment vertical="top"/>
    </xf>
    <xf numFmtId="165" fontId="2" fillId="2" borderId="34" xfId="0" applyNumberFormat="1" applyFont="1" applyFill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distributed" vertical="top" wrapText="1"/>
    </xf>
    <xf numFmtId="0" fontId="5" fillId="0" borderId="7" xfId="0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top" wrapText="1"/>
    </xf>
    <xf numFmtId="1" fontId="5" fillId="0" borderId="5" xfId="0" applyNumberFormat="1" applyFont="1" applyBorder="1" applyAlignment="1">
      <alignment horizontal="center" vertical="top" wrapText="1"/>
    </xf>
    <xf numFmtId="165" fontId="5" fillId="0" borderId="5" xfId="0" applyNumberFormat="1" applyFont="1" applyBorder="1" applyAlignment="1">
      <alignment horizontal="center" vertical="top" wrapText="1"/>
    </xf>
    <xf numFmtId="165" fontId="5" fillId="0" borderId="6" xfId="0" applyNumberFormat="1" applyFont="1" applyBorder="1" applyAlignment="1">
      <alignment horizontal="center" vertical="top" wrapText="1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center"/>
    </xf>
    <xf numFmtId="0" fontId="17" fillId="0" borderId="23" xfId="0" applyFont="1" applyBorder="1" applyAlignment="1">
      <alignment vertical="top" wrapText="1"/>
    </xf>
    <xf numFmtId="0" fontId="18" fillId="0" borderId="28" xfId="0" applyFont="1" applyBorder="1" applyAlignment="1">
      <alignment vertical="top" wrapText="1"/>
    </xf>
    <xf numFmtId="0" fontId="18" fillId="0" borderId="27" xfId="0" applyFont="1" applyBorder="1" applyAlignment="1">
      <alignment horizontal="center" vertical="top" shrinkToFit="1"/>
    </xf>
    <xf numFmtId="0" fontId="18" fillId="0" borderId="28" xfId="0" applyFont="1" applyBorder="1" applyAlignment="1">
      <alignment horizontal="center" vertical="top"/>
    </xf>
    <xf numFmtId="1" fontId="18" fillId="0" borderId="28" xfId="0" applyNumberFormat="1" applyFont="1" applyBorder="1" applyAlignment="1">
      <alignment horizontal="center" vertical="top"/>
    </xf>
    <xf numFmtId="4" fontId="18" fillId="0" borderId="28" xfId="0" applyNumberFormat="1" applyFont="1" applyBorder="1" applyAlignment="1">
      <alignment vertical="top"/>
    </xf>
    <xf numFmtId="4" fontId="18" fillId="0" borderId="29" xfId="0" applyNumberFormat="1" applyFont="1" applyBorder="1" applyAlignment="1">
      <alignment vertical="top"/>
    </xf>
    <xf numFmtId="0" fontId="19" fillId="0" borderId="0" xfId="0" applyFont="1" applyAlignment="1">
      <alignment vertical="top"/>
    </xf>
    <xf numFmtId="0" fontId="20" fillId="0" borderId="0" xfId="0" applyFont="1" applyAlignment="1">
      <alignment vertical="top"/>
    </xf>
    <xf numFmtId="0" fontId="3" fillId="3" borderId="20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</cellXfs>
  <cellStyles count="2">
    <cellStyle name="Normal" xfId="0" builtinId="0"/>
    <cellStyle name="titre 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E21C2-BBED-49EE-826C-A6B71E601125}">
  <dimension ref="A1:G53"/>
  <sheetViews>
    <sheetView showZeros="0" tabSelected="1" view="pageBreakPreview" zoomScale="115" zoomScaleNormal="115" zoomScaleSheetLayoutView="115" workbookViewId="0">
      <pane ySplit="5" topLeftCell="A6" activePane="bottomLeft" state="frozen"/>
      <selection pane="bottomLeft" activeCell="A4" sqref="A4"/>
    </sheetView>
  </sheetViews>
  <sheetFormatPr baseColWidth="10" defaultColWidth="11.42578125" defaultRowHeight="12.75" x14ac:dyDescent="0.2"/>
  <cols>
    <col min="1" max="1" width="5.42578125" style="1" bestFit="1" customWidth="1"/>
    <col min="2" max="2" width="62.7109375" style="4" customWidth="1"/>
    <col min="3" max="3" width="4.7109375" style="53" bestFit="1" customWidth="1"/>
    <col min="4" max="4" width="4.42578125" style="61" customWidth="1"/>
    <col min="5" max="5" width="12.42578125" style="2" customWidth="1"/>
    <col min="6" max="6" width="13.42578125" style="3" customWidth="1"/>
    <col min="7" max="7" width="2.28515625" style="3" customWidth="1"/>
    <col min="8" max="8" width="11.5703125" style="3" bestFit="1" customWidth="1"/>
    <col min="9" max="16384" width="11.42578125" style="3"/>
  </cols>
  <sheetData>
    <row r="1" spans="1:7" ht="15.75" x14ac:dyDescent="0.2">
      <c r="A1" s="84" t="s">
        <v>21</v>
      </c>
      <c r="B1" s="11"/>
      <c r="C1" s="11"/>
      <c r="D1" s="11"/>
      <c r="E1" s="11"/>
      <c r="F1" s="11"/>
    </row>
    <row r="2" spans="1:7" ht="12.6" customHeight="1" x14ac:dyDescent="0.2">
      <c r="A2" s="3" t="s">
        <v>27</v>
      </c>
      <c r="B2" s="11"/>
      <c r="C2" s="11"/>
      <c r="D2" s="11"/>
      <c r="E2" s="11"/>
      <c r="F2" s="11"/>
    </row>
    <row r="3" spans="1:7" ht="13.5" thickBot="1" x14ac:dyDescent="0.25">
      <c r="A3" s="11" t="s">
        <v>36</v>
      </c>
      <c r="B3" s="12"/>
      <c r="C3" s="12"/>
      <c r="D3" s="12"/>
      <c r="E3" s="12"/>
      <c r="F3" s="12"/>
    </row>
    <row r="4" spans="1:7" ht="25.15" customHeight="1" thickBot="1" x14ac:dyDescent="0.25">
      <c r="A4" s="75"/>
      <c r="B4" s="74"/>
      <c r="C4" s="85" t="s">
        <v>35</v>
      </c>
      <c r="D4" s="86"/>
      <c r="E4" s="86"/>
      <c r="F4" s="87"/>
    </row>
    <row r="5" spans="1:7" s="54" customFormat="1" ht="24.75" thickBot="1" x14ac:dyDescent="0.25">
      <c r="A5" s="67" t="s">
        <v>17</v>
      </c>
      <c r="B5" s="68" t="s">
        <v>0</v>
      </c>
      <c r="C5" s="69" t="s">
        <v>1</v>
      </c>
      <c r="D5" s="70" t="s">
        <v>6</v>
      </c>
      <c r="E5" s="71" t="s">
        <v>2</v>
      </c>
      <c r="F5" s="72" t="s">
        <v>3</v>
      </c>
      <c r="G5" s="73"/>
    </row>
    <row r="6" spans="1:7" x14ac:dyDescent="0.2">
      <c r="A6" s="13">
        <v>100</v>
      </c>
      <c r="B6" s="14" t="s">
        <v>4</v>
      </c>
      <c r="C6" s="15"/>
      <c r="D6" s="56"/>
      <c r="E6" s="16"/>
      <c r="F6" s="17"/>
    </row>
    <row r="7" spans="1:7" s="5" customFormat="1" x14ac:dyDescent="0.2">
      <c r="A7" s="21">
        <f>A6+1</f>
        <v>101</v>
      </c>
      <c r="B7" s="22" t="s">
        <v>14</v>
      </c>
      <c r="C7" s="18" t="s">
        <v>12</v>
      </c>
      <c r="D7" s="19">
        <v>1</v>
      </c>
      <c r="E7" s="23"/>
      <c r="F7" s="20">
        <f>$E7*D7</f>
        <v>0</v>
      </c>
    </row>
    <row r="8" spans="1:7" s="5" customFormat="1" x14ac:dyDescent="0.2">
      <c r="A8" s="21">
        <f>A7+1</f>
        <v>102</v>
      </c>
      <c r="B8" s="22" t="s">
        <v>15</v>
      </c>
      <c r="C8" s="18" t="s">
        <v>12</v>
      </c>
      <c r="D8" s="19">
        <v>1</v>
      </c>
      <c r="E8" s="23"/>
      <c r="F8" s="20">
        <f>$E8*D8</f>
        <v>0</v>
      </c>
    </row>
    <row r="9" spans="1:7" s="5" customFormat="1" x14ac:dyDescent="0.2">
      <c r="A9" s="21"/>
      <c r="B9" s="22"/>
      <c r="C9" s="18"/>
      <c r="D9" s="19"/>
      <c r="E9" s="23"/>
      <c r="F9" s="20"/>
    </row>
    <row r="10" spans="1:7" s="5" customFormat="1" x14ac:dyDescent="0.2">
      <c r="A10" s="21"/>
      <c r="B10" s="24" t="str">
        <f>CONCATENATE("Sous-Total - ",B6)</f>
        <v>Sous-Total - PRIX GENERAUX</v>
      </c>
      <c r="C10" s="18"/>
      <c r="D10" s="19"/>
      <c r="E10" s="23"/>
      <c r="F10" s="25">
        <f>SUM(F6:F9)</f>
        <v>0</v>
      </c>
    </row>
    <row r="11" spans="1:7" s="6" customFormat="1" x14ac:dyDescent="0.2">
      <c r="A11" s="26"/>
      <c r="B11" s="27"/>
      <c r="C11" s="62"/>
      <c r="D11" s="63"/>
      <c r="E11" s="64"/>
      <c r="F11" s="65"/>
      <c r="G11" s="5"/>
    </row>
    <row r="12" spans="1:7" x14ac:dyDescent="0.2">
      <c r="A12" s="28">
        <v>200</v>
      </c>
      <c r="B12" s="29" t="s">
        <v>31</v>
      </c>
      <c r="C12" s="18"/>
      <c r="D12" s="19"/>
      <c r="E12" s="23"/>
      <c r="F12" s="20"/>
      <c r="G12" s="5"/>
    </row>
    <row r="13" spans="1:7" ht="25.5" x14ac:dyDescent="0.2">
      <c r="A13" s="21">
        <f>A12+1</f>
        <v>201</v>
      </c>
      <c r="B13" s="22" t="s">
        <v>22</v>
      </c>
      <c r="C13" s="18" t="s">
        <v>13</v>
      </c>
      <c r="D13" s="19">
        <v>42</v>
      </c>
      <c r="E13" s="23"/>
      <c r="F13" s="20">
        <f>$E13*D13</f>
        <v>0</v>
      </c>
      <c r="G13" s="5"/>
    </row>
    <row r="14" spans="1:7" ht="25.5" hidden="1" x14ac:dyDescent="0.2">
      <c r="A14" s="21" t="e">
        <f>#REF!+1</f>
        <v>#REF!</v>
      </c>
      <c r="B14" s="22" t="s">
        <v>7</v>
      </c>
      <c r="C14" s="18" t="s">
        <v>13</v>
      </c>
      <c r="D14" s="19">
        <v>0</v>
      </c>
      <c r="E14" s="23"/>
      <c r="F14" s="20">
        <f>$E14*D14</f>
        <v>0</v>
      </c>
      <c r="G14" s="5"/>
    </row>
    <row r="15" spans="1:7" hidden="1" x14ac:dyDescent="0.2">
      <c r="A15" s="21">
        <f t="shared" ref="A15:A19" si="0">A13+1</f>
        <v>202</v>
      </c>
      <c r="B15" s="22" t="s">
        <v>8</v>
      </c>
      <c r="C15" s="18" t="s">
        <v>13</v>
      </c>
      <c r="D15" s="19">
        <v>0</v>
      </c>
      <c r="E15" s="23"/>
      <c r="F15" s="20">
        <f>$E15*D15</f>
        <v>0</v>
      </c>
      <c r="G15" s="5"/>
    </row>
    <row r="16" spans="1:7" hidden="1" x14ac:dyDescent="0.2">
      <c r="A16" s="21" t="e">
        <f t="shared" si="0"/>
        <v>#REF!</v>
      </c>
      <c r="B16" s="30" t="s">
        <v>10</v>
      </c>
      <c r="C16" s="18"/>
      <c r="D16" s="19"/>
      <c r="E16" s="23"/>
      <c r="F16" s="20"/>
      <c r="G16" s="5"/>
    </row>
    <row r="17" spans="1:7" hidden="1" x14ac:dyDescent="0.2">
      <c r="A17" s="21">
        <f t="shared" si="0"/>
        <v>203</v>
      </c>
      <c r="B17" s="22" t="s">
        <v>9</v>
      </c>
      <c r="C17" s="18" t="s">
        <v>13</v>
      </c>
      <c r="D17" s="19">
        <v>0</v>
      </c>
      <c r="E17" s="23"/>
      <c r="F17" s="20">
        <f>$E17*D17</f>
        <v>0</v>
      </c>
      <c r="G17" s="5"/>
    </row>
    <row r="18" spans="1:7" ht="25.5" hidden="1" x14ac:dyDescent="0.2">
      <c r="A18" s="21" t="e">
        <f t="shared" si="0"/>
        <v>#REF!</v>
      </c>
      <c r="B18" s="22" t="s">
        <v>11</v>
      </c>
      <c r="C18" s="18" t="s">
        <v>13</v>
      </c>
      <c r="D18" s="19">
        <v>0</v>
      </c>
      <c r="E18" s="23"/>
      <c r="F18" s="20">
        <f>$E18*D18</f>
        <v>0</v>
      </c>
      <c r="G18" s="5"/>
    </row>
    <row r="19" spans="1:7" hidden="1" x14ac:dyDescent="0.2">
      <c r="A19" s="21">
        <f t="shared" si="0"/>
        <v>204</v>
      </c>
      <c r="B19" s="22"/>
      <c r="C19" s="18"/>
      <c r="D19" s="19"/>
      <c r="E19" s="23"/>
      <c r="F19" s="20"/>
      <c r="G19" s="5"/>
    </row>
    <row r="20" spans="1:7" s="5" customFormat="1" ht="25.5" x14ac:dyDescent="0.2">
      <c r="A20" s="21">
        <f>A13+1</f>
        <v>202</v>
      </c>
      <c r="B20" s="22" t="s">
        <v>37</v>
      </c>
      <c r="C20" s="18" t="s">
        <v>13</v>
      </c>
      <c r="D20" s="19">
        <v>15</v>
      </c>
      <c r="E20" s="23"/>
      <c r="F20" s="20">
        <f>$E20*D20</f>
        <v>0</v>
      </c>
    </row>
    <row r="21" spans="1:7" s="5" customFormat="1" ht="34.9" customHeight="1" x14ac:dyDescent="0.2">
      <c r="A21" s="21">
        <f>A20+1</f>
        <v>203</v>
      </c>
      <c r="B21" s="22" t="s">
        <v>30</v>
      </c>
      <c r="C21" s="18" t="s">
        <v>13</v>
      </c>
      <c r="D21" s="19">
        <v>4</v>
      </c>
      <c r="E21" s="23"/>
      <c r="F21" s="20">
        <f>$E21*D21</f>
        <v>0</v>
      </c>
    </row>
    <row r="22" spans="1:7" s="5" customFormat="1" x14ac:dyDescent="0.2">
      <c r="A22" s="21"/>
      <c r="B22" s="24" t="str">
        <f>CONCATENATE("Sous-Total - ",B12)</f>
        <v>Sous-Total - TRAVAUX PREPARATOIRES</v>
      </c>
      <c r="C22" s="18"/>
      <c r="D22" s="19"/>
      <c r="E22" s="23"/>
      <c r="F22" s="25">
        <f>SUM(F12:F21)</f>
        <v>0</v>
      </c>
    </row>
    <row r="23" spans="1:7" s="6" customFormat="1" x14ac:dyDescent="0.2">
      <c r="A23" s="26"/>
      <c r="B23" s="27"/>
      <c r="C23" s="62"/>
      <c r="D23" s="63"/>
      <c r="E23" s="64"/>
      <c r="F23" s="65"/>
      <c r="G23" s="5"/>
    </row>
    <row r="24" spans="1:7" s="7" customFormat="1" x14ac:dyDescent="0.2">
      <c r="A24" s="31">
        <v>300</v>
      </c>
      <c r="B24" s="9" t="s">
        <v>25</v>
      </c>
      <c r="C24" s="32"/>
      <c r="D24" s="57"/>
      <c r="E24" s="33"/>
      <c r="F24" s="34"/>
      <c r="G24" s="3"/>
    </row>
    <row r="25" spans="1:7" s="7" customFormat="1" x14ac:dyDescent="0.2">
      <c r="A25" s="35"/>
      <c r="B25" s="36" t="s">
        <v>28</v>
      </c>
      <c r="C25" s="32"/>
      <c r="D25" s="57"/>
      <c r="E25" s="33"/>
      <c r="F25" s="34"/>
    </row>
    <row r="26" spans="1:7" ht="25.5" x14ac:dyDescent="0.2">
      <c r="A26" s="21">
        <f>A24+1</f>
        <v>301</v>
      </c>
      <c r="B26" s="37" t="s">
        <v>23</v>
      </c>
      <c r="C26" s="18" t="s">
        <v>13</v>
      </c>
      <c r="D26" s="19">
        <v>15</v>
      </c>
      <c r="E26" s="23"/>
      <c r="F26" s="20">
        <f>$E26*D26</f>
        <v>0</v>
      </c>
    </row>
    <row r="27" spans="1:7" x14ac:dyDescent="0.2">
      <c r="A27" s="21">
        <f>A26+1</f>
        <v>302</v>
      </c>
      <c r="B27" s="37" t="s">
        <v>16</v>
      </c>
      <c r="C27" s="18" t="s">
        <v>13</v>
      </c>
      <c r="D27" s="19">
        <v>15</v>
      </c>
      <c r="E27" s="23"/>
      <c r="F27" s="20">
        <f>$E27*D27</f>
        <v>0</v>
      </c>
    </row>
    <row r="28" spans="1:7" x14ac:dyDescent="0.2">
      <c r="A28" s="21"/>
      <c r="B28" s="22"/>
      <c r="C28" s="18"/>
      <c r="D28" s="57"/>
      <c r="E28" s="33"/>
      <c r="F28" s="20"/>
    </row>
    <row r="29" spans="1:7" s="7" customFormat="1" x14ac:dyDescent="0.2">
      <c r="A29" s="35"/>
      <c r="B29" s="36" t="s">
        <v>29</v>
      </c>
      <c r="C29" s="32"/>
      <c r="D29" s="57"/>
      <c r="E29" s="33"/>
      <c r="F29" s="34"/>
    </row>
    <row r="30" spans="1:7" ht="25.5" x14ac:dyDescent="0.2">
      <c r="A30" s="21">
        <f>A27+1</f>
        <v>303</v>
      </c>
      <c r="B30" s="37" t="s">
        <v>23</v>
      </c>
      <c r="C30" s="18" t="s">
        <v>13</v>
      </c>
      <c r="D30" s="19">
        <v>30</v>
      </c>
      <c r="E30" s="23"/>
      <c r="F30" s="20">
        <f>$E30*D30</f>
        <v>0</v>
      </c>
    </row>
    <row r="31" spans="1:7" x14ac:dyDescent="0.2">
      <c r="A31" s="21">
        <f>A30+1</f>
        <v>304</v>
      </c>
      <c r="B31" s="37" t="s">
        <v>16</v>
      </c>
      <c r="C31" s="18" t="s">
        <v>13</v>
      </c>
      <c r="D31" s="19">
        <v>30</v>
      </c>
      <c r="E31" s="23"/>
      <c r="F31" s="20">
        <f>$E31*D31</f>
        <v>0</v>
      </c>
    </row>
    <row r="32" spans="1:7" x14ac:dyDescent="0.2">
      <c r="A32" s="21"/>
      <c r="B32" s="22"/>
      <c r="C32" s="18"/>
      <c r="D32" s="57"/>
      <c r="E32" s="33"/>
      <c r="F32" s="20"/>
    </row>
    <row r="33" spans="1:7" ht="23.45" customHeight="1" x14ac:dyDescent="0.2">
      <c r="A33" s="21">
        <f>A31+1</f>
        <v>305</v>
      </c>
      <c r="B33" s="37" t="s">
        <v>32</v>
      </c>
      <c r="C33" s="18" t="s">
        <v>13</v>
      </c>
      <c r="D33" s="19">
        <v>2</v>
      </c>
      <c r="E33" s="23"/>
      <c r="F33" s="20">
        <f>$E33*D33</f>
        <v>0</v>
      </c>
    </row>
    <row r="34" spans="1:7" s="7" customFormat="1" x14ac:dyDescent="0.2">
      <c r="A34" s="35"/>
      <c r="B34" s="38" t="str">
        <f>CONCATENATE("Sous-Total - ",B24)</f>
        <v>Sous-Total - INSTRUMENTS D'ECLAIRAGE</v>
      </c>
      <c r="C34" s="32"/>
      <c r="D34" s="57"/>
      <c r="E34" s="33"/>
      <c r="F34" s="39">
        <f>SUM(F24:F33)</f>
        <v>0</v>
      </c>
    </row>
    <row r="35" spans="1:7" s="6" customFormat="1" x14ac:dyDescent="0.2">
      <c r="A35" s="26"/>
      <c r="B35" s="27"/>
      <c r="C35" s="62"/>
      <c r="D35" s="63"/>
      <c r="E35" s="64"/>
      <c r="F35" s="65"/>
      <c r="G35" s="7"/>
    </row>
    <row r="36" spans="1:7" x14ac:dyDescent="0.2">
      <c r="A36" s="28">
        <v>400</v>
      </c>
      <c r="B36" s="29" t="s">
        <v>18</v>
      </c>
      <c r="C36" s="18"/>
      <c r="D36" s="19"/>
      <c r="E36" s="23"/>
      <c r="F36" s="20"/>
      <c r="G36" s="7"/>
    </row>
    <row r="37" spans="1:7" x14ac:dyDescent="0.2">
      <c r="A37" s="28"/>
      <c r="B37" s="29"/>
      <c r="C37" s="18"/>
      <c r="D37" s="19"/>
      <c r="E37" s="23"/>
      <c r="F37" s="20"/>
      <c r="G37" s="7"/>
    </row>
    <row r="38" spans="1:7" s="7" customFormat="1" x14ac:dyDescent="0.2">
      <c r="A38" s="35"/>
      <c r="B38" s="36" t="s">
        <v>28</v>
      </c>
      <c r="C38" s="32"/>
      <c r="D38" s="57"/>
      <c r="E38" s="33"/>
      <c r="F38" s="34"/>
    </row>
    <row r="39" spans="1:7" ht="25.5" x14ac:dyDescent="0.2">
      <c r="A39" s="21">
        <f>A36+1</f>
        <v>401</v>
      </c>
      <c r="B39" s="37" t="s">
        <v>23</v>
      </c>
      <c r="C39" s="18" t="s">
        <v>13</v>
      </c>
      <c r="D39" s="19">
        <v>1</v>
      </c>
      <c r="E39" s="23"/>
      <c r="F39" s="20">
        <f>$E39*D39</f>
        <v>0</v>
      </c>
    </row>
    <row r="40" spans="1:7" s="7" customFormat="1" x14ac:dyDescent="0.2">
      <c r="A40" s="35"/>
      <c r="B40" s="36" t="s">
        <v>29</v>
      </c>
      <c r="C40" s="32"/>
      <c r="D40" s="57"/>
      <c r="E40" s="33"/>
      <c r="F40" s="34"/>
    </row>
    <row r="41" spans="1:7" ht="25.5" x14ac:dyDescent="0.2">
      <c r="A41" s="21">
        <f>A39+1</f>
        <v>402</v>
      </c>
      <c r="B41" s="37" t="s">
        <v>23</v>
      </c>
      <c r="C41" s="18" t="s">
        <v>13</v>
      </c>
      <c r="D41" s="19">
        <v>1</v>
      </c>
      <c r="E41" s="23"/>
      <c r="F41" s="20">
        <f>$E41*D41</f>
        <v>0</v>
      </c>
    </row>
    <row r="42" spans="1:7" x14ac:dyDescent="0.2">
      <c r="A42" s="21"/>
      <c r="B42" s="24" t="str">
        <f>CONCATENATE("Sous-Total - ",B36)</f>
        <v>Sous-Total - INSTRUMENTS DE RECHANGE</v>
      </c>
      <c r="C42" s="18"/>
      <c r="D42" s="19"/>
      <c r="E42" s="23"/>
      <c r="F42" s="25">
        <f>SUM(F36:F41)</f>
        <v>0</v>
      </c>
      <c r="G42" s="7"/>
    </row>
    <row r="43" spans="1:7" s="6" customFormat="1" x14ac:dyDescent="0.2">
      <c r="A43" s="26"/>
      <c r="B43" s="27"/>
      <c r="C43" s="62"/>
      <c r="D43" s="63"/>
      <c r="E43" s="64"/>
      <c r="F43" s="65"/>
      <c r="G43" s="7"/>
    </row>
    <row r="44" spans="1:7" s="7" customFormat="1" x14ac:dyDescent="0.2">
      <c r="A44" s="31">
        <v>500</v>
      </c>
      <c r="B44" s="9" t="s">
        <v>26</v>
      </c>
      <c r="C44" s="32"/>
      <c r="D44" s="57"/>
      <c r="E44" s="33"/>
      <c r="F44" s="34"/>
    </row>
    <row r="45" spans="1:7" s="7" customFormat="1" x14ac:dyDescent="0.2">
      <c r="A45" s="35"/>
      <c r="B45" s="10"/>
      <c r="C45" s="32"/>
      <c r="D45" s="57"/>
      <c r="E45" s="33"/>
      <c r="F45" s="34"/>
    </row>
    <row r="46" spans="1:7" s="7" customFormat="1" ht="25.5" x14ac:dyDescent="0.2">
      <c r="A46" s="21">
        <f>A44+1</f>
        <v>501</v>
      </c>
      <c r="B46" s="37" t="s">
        <v>24</v>
      </c>
      <c r="C46" s="32" t="s">
        <v>12</v>
      </c>
      <c r="D46" s="57">
        <v>1</v>
      </c>
      <c r="E46" s="33"/>
      <c r="F46" s="20">
        <f>$E46*D46</f>
        <v>0</v>
      </c>
    </row>
    <row r="47" spans="1:7" s="7" customFormat="1" ht="25.5" x14ac:dyDescent="0.2">
      <c r="A47" s="21">
        <f t="shared" ref="A47:A48" si="1">A46+1</f>
        <v>502</v>
      </c>
      <c r="B47" s="66" t="s">
        <v>19</v>
      </c>
      <c r="C47" s="32" t="s">
        <v>12</v>
      </c>
      <c r="D47" s="57">
        <v>1</v>
      </c>
      <c r="E47" s="33"/>
      <c r="F47" s="20">
        <f>$E47*D47</f>
        <v>0</v>
      </c>
    </row>
    <row r="48" spans="1:7" s="7" customFormat="1" ht="25.5" x14ac:dyDescent="0.2">
      <c r="A48" s="21">
        <f t="shared" si="1"/>
        <v>503</v>
      </c>
      <c r="B48" s="66" t="s">
        <v>20</v>
      </c>
      <c r="C48" s="32" t="s">
        <v>12</v>
      </c>
      <c r="D48" s="57">
        <v>1</v>
      </c>
      <c r="E48" s="33"/>
      <c r="F48" s="20">
        <f>$E48*D48</f>
        <v>0</v>
      </c>
    </row>
    <row r="49" spans="1:7" s="7" customFormat="1" x14ac:dyDescent="0.2">
      <c r="A49" s="35"/>
      <c r="B49" s="38" t="str">
        <f>CONCATENATE("Sous-Total - ",B44)</f>
        <v>Sous-Total - ESSAIS ET REGLAGES PHOTOMETRIQUES</v>
      </c>
      <c r="C49" s="40"/>
      <c r="D49" s="58"/>
      <c r="E49" s="41"/>
      <c r="F49" s="42">
        <f>SUM(F44:F48)</f>
        <v>0</v>
      </c>
    </row>
    <row r="50" spans="1:7" s="8" customFormat="1" ht="13.5" thickBot="1" x14ac:dyDescent="0.25">
      <c r="A50" s="43"/>
      <c r="B50" s="44"/>
      <c r="C50" s="62"/>
      <c r="D50" s="63"/>
      <c r="E50" s="64"/>
      <c r="F50" s="65"/>
      <c r="G50" s="7"/>
    </row>
    <row r="51" spans="1:7" s="7" customFormat="1" ht="17.45" customHeight="1" x14ac:dyDescent="0.2">
      <c r="A51" s="45"/>
      <c r="B51" s="46" t="s">
        <v>33</v>
      </c>
      <c r="C51" s="47"/>
      <c r="D51" s="59"/>
      <c r="E51" s="48"/>
      <c r="F51" s="49">
        <f>F49+F34+F22+F10+F42</f>
        <v>0</v>
      </c>
    </row>
    <row r="52" spans="1:7" s="83" customFormat="1" ht="12" x14ac:dyDescent="0.2">
      <c r="A52" s="78"/>
      <c r="B52" s="77" t="s">
        <v>5</v>
      </c>
      <c r="C52" s="79"/>
      <c r="D52" s="80"/>
      <c r="E52" s="81"/>
      <c r="F52" s="82">
        <f>F51*0.2</f>
        <v>0</v>
      </c>
    </row>
    <row r="53" spans="1:7" s="7" customFormat="1" ht="25.9" customHeight="1" thickBot="1" x14ac:dyDescent="0.25">
      <c r="A53" s="50"/>
      <c r="B53" s="76" t="s">
        <v>34</v>
      </c>
      <c r="C53" s="51"/>
      <c r="D53" s="60"/>
      <c r="E53" s="52"/>
      <c r="F53" s="55">
        <f>F52+F51</f>
        <v>0</v>
      </c>
    </row>
  </sheetData>
  <mergeCells count="1">
    <mergeCell ref="C4:F4"/>
  </mergeCells>
  <printOptions horizontalCentered="1"/>
  <pageMargins left="0.19685039370078741" right="0.15748031496062992" top="0.31496062992125984" bottom="0.74803149606299213" header="3.937007874015748E-2" footer="0"/>
  <pageSetup paperSize="9" scale="95" fitToHeight="0" orientation="portrait" r:id="rId1"/>
  <headerFooter alignWithMargins="0">
    <oddFooter>&amp;L&amp;"-,Normal"&amp;8Les Eclairagistes Associés&amp;C&amp;"-,Normal"&amp;8&amp;P/&amp;N&amp;R&amp;"-,Normal"&amp;8Phase DCE - Avril 2025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95B21AD3BF9540B24EFC9FE929E6A5" ma:contentTypeVersion="15" ma:contentTypeDescription="Crée un document." ma:contentTypeScope="" ma:versionID="7d9cf8ea9f74d27a4d33df1b7602613c">
  <xsd:schema xmlns:xsd="http://www.w3.org/2001/XMLSchema" xmlns:xs="http://www.w3.org/2001/XMLSchema" xmlns:p="http://schemas.microsoft.com/office/2006/metadata/properties" xmlns:ns2="92f5afe1-12b4-433b-ba8a-f8ae33855d27" xmlns:ns3="8c5df75a-1d8c-4252-950f-0a51b279ce01" targetNamespace="http://schemas.microsoft.com/office/2006/metadata/properties" ma:root="true" ma:fieldsID="2314911c74c65a5c1532851d3aad66cc" ns2:_="" ns3:_="">
    <xsd:import namespace="92f5afe1-12b4-433b-ba8a-f8ae33855d27"/>
    <xsd:import namespace="8c5df75a-1d8c-4252-950f-0a51b279ce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5afe1-12b4-433b-ba8a-f8ae33855d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7519252-515d-4e09-b59b-e4db404ae60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df75a-1d8c-4252-950f-0a51b279ce0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30dd2b3-20e8-4bfe-b865-5de6c194c50e}" ma:internalName="TaxCatchAll" ma:showField="CatchAllData" ma:web="8c5df75a-1d8c-4252-950f-0a51b279ce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2f5afe1-12b4-433b-ba8a-f8ae33855d27">
      <Terms xmlns="http://schemas.microsoft.com/office/infopath/2007/PartnerControls"/>
    </lcf76f155ced4ddcb4097134ff3c332f>
    <TaxCatchAll xmlns="8c5df75a-1d8c-4252-950f-0a51b279ce01" xsi:nil="true"/>
  </documentManagement>
</p:properties>
</file>

<file path=customXml/itemProps1.xml><?xml version="1.0" encoding="utf-8"?>
<ds:datastoreItem xmlns:ds="http://schemas.openxmlformats.org/officeDocument/2006/customXml" ds:itemID="{10917A52-F01E-4458-8134-646D4F63BE86}"/>
</file>

<file path=customXml/itemProps2.xml><?xml version="1.0" encoding="utf-8"?>
<ds:datastoreItem xmlns:ds="http://schemas.openxmlformats.org/officeDocument/2006/customXml" ds:itemID="{CC649136-E273-4BC4-8AFE-742E1718D603}"/>
</file>

<file path=customXml/itemProps3.xml><?xml version="1.0" encoding="utf-8"?>
<ds:datastoreItem xmlns:ds="http://schemas.openxmlformats.org/officeDocument/2006/customXml" ds:itemID="{1E90D892-B4BB-41E0-BFBA-26F5EF79131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ENSA-CF_DCE_CDPGF</vt:lpstr>
      <vt:lpstr>coef_ENT</vt:lpstr>
      <vt:lpstr>'ENSA-CF_DCE_CDPGF'!Impression_des_titres</vt:lpstr>
      <vt:lpstr>'ENSA-CF_DCE_CDPGF'!Zone_d_impression</vt:lpstr>
    </vt:vector>
  </TitlesOfParts>
  <Company>Conseil Général de l'isère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CGI</dc:creator>
  <cp:lastModifiedBy>Marion NOEL</cp:lastModifiedBy>
  <cp:lastPrinted>2025-02-17T15:49:20Z</cp:lastPrinted>
  <dcterms:created xsi:type="dcterms:W3CDTF">2003-11-20T13:19:37Z</dcterms:created>
  <dcterms:modified xsi:type="dcterms:W3CDTF">2025-04-16T15:56:52Z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0x0101003E95B21AD3BF9540B24EFC9FE929E6A5</vt:lpwstr>
  </property>
</Properties>
</file>