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urszc\_unites\DSTG\STL\GLD\RESTAURATION - HEBERGEMENT\01 - RENOUVELLEMENT 2026\12 - DCE\DCE en cours de validation avant pub\"/>
    </mc:Choice>
  </mc:AlternateContent>
  <xr:revisionPtr revIDLastSave="0" documentId="13_ncr:1_{6566FAD1-764A-4E10-8BA7-528B55EE5752}" xr6:coauthVersionLast="47" xr6:coauthVersionMax="47" xr10:uidLastSave="{00000000-0000-0000-0000-000000000000}"/>
  <bookViews>
    <workbookView xWindow="11772" yWindow="-17412" windowWidth="30936" windowHeight="16896" activeTab="4" xr2:uid="{46373824-AD3A-4D1C-AE05-CBF2A05C9B7C}"/>
  </bookViews>
  <sheets>
    <sheet name="CE-Espace Club" sheetId="1" r:id="rId1"/>
    <sheet name="Scénario EC" sheetId="8" r:id="rId2"/>
    <sheet name="EC-Prestations" sheetId="3" r:id="rId3"/>
    <sheet name="EC-Boissons Non Alcolisées" sheetId="4" r:id="rId4"/>
    <sheet name="EC-Vin" sheetId="6" r:id="rId5"/>
    <sheet name="EC-Denrées Brutes" sheetId="5" r:id="rId6"/>
    <sheet name="EC-Taux Horaires Personnel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" l="1"/>
  <c r="G33" i="3"/>
  <c r="I8" i="2"/>
  <c r="I6" i="2"/>
  <c r="F27" i="5"/>
  <c r="F25" i="5"/>
  <c r="F22" i="5"/>
  <c r="F5" i="5"/>
  <c r="F30" i="5" s="1"/>
  <c r="C10" i="8" s="1"/>
  <c r="F9" i="5"/>
  <c r="F19" i="5"/>
  <c r="G17" i="6"/>
  <c r="G33" i="6" s="1"/>
  <c r="C9" i="8" s="1"/>
  <c r="C6" i="8"/>
  <c r="C7" i="8"/>
  <c r="F18" i="4"/>
  <c r="F17" i="4"/>
  <c r="F16" i="4"/>
  <c r="F7" i="4"/>
  <c r="F8" i="4"/>
  <c r="F6" i="4"/>
  <c r="G27" i="6"/>
  <c r="G8" i="6"/>
  <c r="F30" i="4" l="1"/>
  <c r="C8" i="8" s="1"/>
  <c r="C12" i="8" s="1"/>
  <c r="F28" i="5"/>
  <c r="F26" i="5"/>
  <c r="F23" i="5"/>
  <c r="F24" i="5"/>
  <c r="I11" i="2"/>
  <c r="G7" i="2"/>
  <c r="I7" i="2" s="1"/>
  <c r="G14" i="3" l="1"/>
  <c r="G13" i="3"/>
  <c r="G30" i="3"/>
  <c r="G29" i="3"/>
  <c r="G28" i="3"/>
  <c r="G25" i="3"/>
  <c r="G24" i="3"/>
  <c r="G23" i="3"/>
  <c r="G20" i="3"/>
  <c r="G19" i="3"/>
  <c r="G17" i="3"/>
  <c r="G12" i="3"/>
  <c r="G7" i="3"/>
  <c r="G8" i="3"/>
  <c r="G9" i="3"/>
  <c r="F6" i="5"/>
  <c r="F7" i="5"/>
  <c r="F8" i="5"/>
  <c r="F10" i="5"/>
  <c r="F11" i="5"/>
  <c r="F12" i="5"/>
  <c r="F13" i="5"/>
  <c r="F14" i="5"/>
  <c r="F15" i="5"/>
  <c r="F16" i="5"/>
  <c r="F17" i="5"/>
  <c r="F18" i="5"/>
  <c r="E31" i="6"/>
  <c r="E29" i="6"/>
  <c r="E28" i="6"/>
  <c r="E27" i="6"/>
  <c r="E25" i="6"/>
  <c r="E24" i="6"/>
  <c r="E23" i="6"/>
  <c r="E22" i="6"/>
  <c r="E21" i="6"/>
  <c r="E20" i="6"/>
  <c r="E19" i="6"/>
  <c r="E18" i="6"/>
  <c r="E17" i="6"/>
  <c r="E8" i="6"/>
  <c r="E9" i="6"/>
  <c r="E10" i="6"/>
  <c r="E11" i="6"/>
  <c r="E12" i="6"/>
  <c r="E13" i="6"/>
  <c r="E14" i="6"/>
  <c r="E15" i="6"/>
  <c r="C12" i="1" l="1"/>
  <c r="C13" i="1"/>
  <c r="C22" i="1" l="1"/>
</calcChain>
</file>

<file path=xl/sharedStrings.xml><?xml version="1.0" encoding="utf-8"?>
<sst xmlns="http://schemas.openxmlformats.org/spreadsheetml/2006/main" count="157" uniqueCount="126">
  <si>
    <t>Vente de prestations / chiffre d’affaires</t>
  </si>
  <si>
    <t>Nombre de salariés affectés</t>
  </si>
  <si>
    <t>Nombre de salariés en « équivalent temps plein »</t>
  </si>
  <si>
    <t>1 - Salaires directs versés au personnel</t>
  </si>
  <si>
    <t>2 - Charges sociales (y compris congés payés)</t>
  </si>
  <si>
    <t>3 – Primes diverses versées au personnel</t>
  </si>
  <si>
    <t>I - TOTAL MASSE SALARIALE (1 + 2 +3)</t>
  </si>
  <si>
    <r>
      <t>II - TOTAL FRAIS D'EXPLOITATION</t>
    </r>
    <r>
      <rPr>
        <b/>
        <sz val="11"/>
        <color rgb="FFFFC000"/>
        <rFont val="Arial"/>
        <family val="2"/>
      </rPr>
      <t xml:space="preserve"> (à détailler ci-dessous)</t>
    </r>
  </si>
  <si>
    <t>III - TOTAL FRAIS GENERAUX</t>
  </si>
  <si>
    <t xml:space="preserve">IV - INVESTISSEMENTS (Amortissement) * </t>
  </si>
  <si>
    <t>V - TOTAL MARGE POUR ALEAS ET BENEFICES</t>
  </si>
  <si>
    <t xml:space="preserve">* Dans le cas ou le Titulaire présente des investissements, ceux-ci sont à détailler et chiffrés individuellement. </t>
  </si>
  <si>
    <t>Jours et heures d’intervention</t>
  </si>
  <si>
    <t>Catégorie de personnel</t>
  </si>
  <si>
    <t>Prestation relatives à l'espace Club</t>
  </si>
  <si>
    <t>Type de prestation</t>
  </si>
  <si>
    <t>Frais Fixes
(€ ht)</t>
  </si>
  <si>
    <t>Denrées alimentaires
(€ ht)</t>
  </si>
  <si>
    <t>Tarif unitaire forfaitaire
(€ ht)</t>
  </si>
  <si>
    <t>Menus</t>
  </si>
  <si>
    <t>Menu allégé</t>
  </si>
  <si>
    <t>Menu de travail</t>
  </si>
  <si>
    <t>Menu de service</t>
  </si>
  <si>
    <t>Pauses</t>
  </si>
  <si>
    <t>Type 1</t>
  </si>
  <si>
    <t>Type 2</t>
  </si>
  <si>
    <t>Type 3</t>
  </si>
  <si>
    <t>Buffets</t>
  </si>
  <si>
    <t>Buffet froid « Prestige »</t>
  </si>
  <si>
    <t>Buffet chaud « affaires »</t>
  </si>
  <si>
    <t>Buffet chaud « Prestige »</t>
  </si>
  <si>
    <t>Cocktails</t>
  </si>
  <si>
    <t>Type 1 Classique</t>
  </si>
  <si>
    <t>Type 2 Salé et Sucré</t>
  </si>
  <si>
    <t xml:space="preserve"> 	Type 3 Déjeunatoire haut de gamme</t>
  </si>
  <si>
    <t>Plateaux</t>
  </si>
  <si>
    <t>Travail ou Allégé</t>
  </si>
  <si>
    <t>Service</t>
  </si>
  <si>
    <t>Surcoût vaisselle réutilisable</t>
  </si>
  <si>
    <t>Désignation</t>
  </si>
  <si>
    <t>Quantité (cl)</t>
  </si>
  <si>
    <t>Prix du Marché
(€ HT)</t>
  </si>
  <si>
    <t>Boissons Chaudes</t>
  </si>
  <si>
    <t>Boissons Froides non alcolisées</t>
  </si>
  <si>
    <t>Eau de source</t>
  </si>
  <si>
    <t>150 cl</t>
  </si>
  <si>
    <t>Eau gazeuse San Pellegrino</t>
  </si>
  <si>
    <t>Autres</t>
  </si>
  <si>
    <t>Espace Club - Denrées Brutes</t>
  </si>
  <si>
    <t>Conditionnement</t>
  </si>
  <si>
    <t>Agitateur bois (par paquet)</t>
  </si>
  <si>
    <t>Beurre (plaquette de 10 g)</t>
  </si>
  <si>
    <t>Café moulu</t>
  </si>
  <si>
    <t>Chocolat (en sachet individuel)</t>
  </si>
  <si>
    <t>Confiture (Portion de 30 g)</t>
  </si>
  <si>
    <t>Filtres à café (boite)</t>
  </si>
  <si>
    <t>Galettes (en sachet individuel)</t>
  </si>
  <si>
    <t>Infusions diverses (boite)</t>
  </si>
  <si>
    <t>Lait UHT ½ écrémé (20 cl)</t>
  </si>
  <si>
    <t>Madeleine (25 g)</t>
  </si>
  <si>
    <t>Miel (20 g)</t>
  </si>
  <si>
    <t>Pain (Portion de 40 g)</t>
  </si>
  <si>
    <t>Sucre en dosettes individuelles (Boite)</t>
  </si>
  <si>
    <t>Fruit</t>
  </si>
  <si>
    <t>Yaourt</t>
  </si>
  <si>
    <t>Conditionnement
(cl)</t>
  </si>
  <si>
    <t>Café normal ou décaféiné</t>
  </si>
  <si>
    <t>Thé</t>
  </si>
  <si>
    <t>Infusions variées</t>
  </si>
  <si>
    <t>…</t>
  </si>
  <si>
    <t>Espace Club
Boissons alcolisées servies en accompagnement des prestations</t>
  </si>
  <si>
    <t>Espace Club
Boissons non alcoolisées servies en accompagnement des prestations</t>
  </si>
  <si>
    <t>TAUX HORAIRES FORFAITAIRES
APPLICABLES POUR LES PRESTATIONS SUPPLEMENTAIRES SUR DEVIS (€ HT)</t>
  </si>
  <si>
    <t xml:space="preserve">Coefficient de peines et soins : </t>
  </si>
  <si>
    <t>Quantité
(cl)</t>
  </si>
  <si>
    <t>Vin Rouge</t>
  </si>
  <si>
    <t>Vin Blanc</t>
  </si>
  <si>
    <t>Vin Rosé</t>
  </si>
  <si>
    <t>….</t>
  </si>
  <si>
    <t>CE - Décomposition du prix - ESPACE CLUB</t>
  </si>
  <si>
    <t>Montant Annuel</t>
  </si>
  <si>
    <t>Quantité annuelle indicative</t>
  </si>
  <si>
    <t>Cuisinier</t>
  </si>
  <si>
    <t>Employé de Restauration</t>
  </si>
  <si>
    <t>Montant TOTAL ANNUEL</t>
  </si>
  <si>
    <t>Quantité annuelle estimative</t>
  </si>
  <si>
    <t>Montant Annuel € HT</t>
  </si>
  <si>
    <t>Annexe  - SCENARIO ESPACE CLUB</t>
  </si>
  <si>
    <t>Denrées Brutes</t>
  </si>
  <si>
    <t>Taux Horaire Prestation sur devis</t>
  </si>
  <si>
    <t>Prestations CLUB</t>
  </si>
  <si>
    <t>Boissons non alcoolisées</t>
  </si>
  <si>
    <t>Vins</t>
  </si>
  <si>
    <t>Heures Ouvrées</t>
  </si>
  <si>
    <t>Heures Non Ouvrées</t>
  </si>
  <si>
    <t>Week-ends et Jours Fériés</t>
  </si>
  <si>
    <t>Responsable</t>
  </si>
  <si>
    <t>Individuel</t>
  </si>
  <si>
    <t>Plaquette de 10g</t>
  </si>
  <si>
    <t>Portion de 30g</t>
  </si>
  <si>
    <t>Paquet de 1000</t>
  </si>
  <si>
    <t>1kilo</t>
  </si>
  <si>
    <t xml:space="preserve">Eau de source 1.5 L </t>
  </si>
  <si>
    <t>Eau de source 0.5 L</t>
  </si>
  <si>
    <t>Unité</t>
  </si>
  <si>
    <t>Eau gazeuse Cristaline 0.5 l</t>
  </si>
  <si>
    <t>Eau gazeuse San Pellegrino 0.5 L</t>
  </si>
  <si>
    <t>Soda Canette 33 Cl</t>
  </si>
  <si>
    <t>Jus de fruit 33 Cl</t>
  </si>
  <si>
    <t>Sirop 1L.</t>
  </si>
  <si>
    <t>Paquet de 25</t>
  </si>
  <si>
    <t>Sachet individuel</t>
  </si>
  <si>
    <t>75cl</t>
  </si>
  <si>
    <t>75 cl</t>
  </si>
  <si>
    <t>TOTAL SCENARIO ANNUEL CLUB</t>
  </si>
  <si>
    <t>Les Montants annuels sont à préciser en € HT</t>
  </si>
  <si>
    <t>TOTAL GENERAL (I + II + III + IV + V) ANNUEL</t>
  </si>
  <si>
    <t>TOTAL ANNUEL PRESTATIONS CLUB</t>
  </si>
  <si>
    <t>TOTAL ANNUEL Boissons non alcoolisées</t>
  </si>
  <si>
    <t>TOTAL ANNUEL Boissons VINS</t>
  </si>
  <si>
    <t>TOTAL ANNUEL Denrées Brutes</t>
  </si>
  <si>
    <t>TOTAL ANNUEL Prestations sur devis</t>
  </si>
  <si>
    <t>Prix Unitaire Forfaitaire</t>
  </si>
  <si>
    <t>Toutes les quantités, y compris le nombre de repas mentionnés dans le présent document, sont données à titre indicatif et ne revêtent aucun caractère contractuel.</t>
  </si>
  <si>
    <t>Prix d'achat
(€ HT)</t>
  </si>
  <si>
    <t>Buffet froid « affaires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</si>
</sst>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>
    <font>
      <sz val="11"/>
      <color theme="1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C000"/>
      <name val="Arial"/>
      <family val="2"/>
    </font>
    <font>
      <b/>
      <sz val="11"/>
      <color theme="1"/>
      <name val="Calibri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i/>
      <sz val="11"/>
      <color rgb="FF000000"/>
      <name val="Arial"/>
      <family val="2"/>
    </font>
    <font>
      <sz val="11"/>
      <color theme="1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CCCC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 tint="-0.34998626667073579"/>
        <bgColor rgb="FFD9D9D9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44" fontId="19" fillId="0" borderId="0" applyFont="0" applyFill="0" applyBorder="0" applyAlignment="0" applyProtection="0"/>
  </cellStyleXfs>
  <cellXfs count="133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6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5" fillId="6" borderId="1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4" fillId="6" borderId="21" xfId="1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right" vertical="center"/>
    </xf>
    <xf numFmtId="164" fontId="2" fillId="13" borderId="1" xfId="0" applyNumberFormat="1" applyFont="1" applyFill="1" applyBorder="1" applyAlignment="1">
      <alignment horizontal="center" vertical="center"/>
    </xf>
    <xf numFmtId="164" fontId="2" fillId="13" borderId="14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164" fontId="2" fillId="12" borderId="18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164" fontId="10" fillId="11" borderId="25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1" fillId="8" borderId="0" xfId="0" applyNumberFormat="1" applyFont="1" applyFill="1" applyAlignment="1">
      <alignment horizontal="center" vertical="center"/>
    </xf>
    <xf numFmtId="2" fontId="14" fillId="6" borderId="10" xfId="1" applyNumberFormat="1" applyFont="1" applyFill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12" borderId="17" xfId="0" applyNumberFormat="1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vertical="center"/>
    </xf>
    <xf numFmtId="164" fontId="3" fillId="12" borderId="18" xfId="0" applyNumberFormat="1" applyFont="1" applyFill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17" xfId="0" applyFont="1" applyFill="1" applyBorder="1" applyAlignment="1">
      <alignment horizontal="center" vertical="center"/>
    </xf>
    <xf numFmtId="164" fontId="3" fillId="12" borderId="26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4" fontId="0" fillId="0" borderId="22" xfId="2" applyFont="1" applyBorder="1" applyAlignment="1">
      <alignment horizontal="center" vertical="center"/>
    </xf>
    <xf numFmtId="44" fontId="0" fillId="0" borderId="24" xfId="2" applyFont="1" applyBorder="1" applyAlignment="1">
      <alignment horizontal="center" vertical="center"/>
    </xf>
    <xf numFmtId="44" fontId="2" fillId="0" borderId="14" xfId="2" applyFont="1" applyBorder="1" applyAlignment="1">
      <alignment horizontal="center" vertical="center"/>
    </xf>
    <xf numFmtId="44" fontId="2" fillId="0" borderId="0" xfId="2" applyFont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9" xfId="0" applyFont="1" applyBorder="1" applyAlignment="1" applyProtection="1">
      <alignment vertical="center"/>
      <protection locked="0"/>
    </xf>
    <xf numFmtId="0" fontId="2" fillId="0" borderId="30" xfId="0" applyFont="1" applyBorder="1" applyAlignment="1" applyProtection="1">
      <alignment vertical="center"/>
      <protection locked="0"/>
    </xf>
    <xf numFmtId="164" fontId="2" fillId="4" borderId="30" xfId="0" applyNumberFormat="1" applyFont="1" applyFill="1" applyBorder="1" applyAlignment="1" applyProtection="1">
      <alignment horizontal="center" vertical="center"/>
      <protection locked="0"/>
    </xf>
    <xf numFmtId="164" fontId="2" fillId="3" borderId="31" xfId="0" applyNumberFormat="1" applyFont="1" applyFill="1" applyBorder="1" applyAlignment="1">
      <alignment horizontal="center" vertical="center"/>
    </xf>
    <xf numFmtId="164" fontId="2" fillId="3" borderId="32" xfId="0" applyNumberFormat="1" applyFont="1" applyFill="1" applyBorder="1" applyAlignment="1">
      <alignment horizontal="center" vertical="center"/>
    </xf>
    <xf numFmtId="164" fontId="2" fillId="0" borderId="23" xfId="0" applyNumberFormat="1" applyFont="1" applyBorder="1" applyAlignment="1" applyProtection="1">
      <alignment horizontal="center" vertical="center"/>
      <protection locked="0"/>
    </xf>
    <xf numFmtId="164" fontId="2" fillId="0" borderId="33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164" fontId="2" fillId="0" borderId="34" xfId="0" applyNumberFormat="1" applyFont="1" applyBorder="1" applyAlignment="1" applyProtection="1">
      <alignment horizontal="center" vertical="center"/>
      <protection locked="0"/>
    </xf>
    <xf numFmtId="0" fontId="3" fillId="14" borderId="28" xfId="0" applyFont="1" applyFill="1" applyBorder="1" applyAlignment="1">
      <alignment vertical="center" wrapText="1"/>
    </xf>
    <xf numFmtId="164" fontId="2" fillId="14" borderId="35" xfId="0" applyNumberFormat="1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vertical="center" wrapText="1"/>
    </xf>
    <xf numFmtId="164" fontId="2" fillId="14" borderId="26" xfId="0" applyNumberFormat="1" applyFont="1" applyFill="1" applyBorder="1" applyAlignment="1">
      <alignment horizontal="center" vertical="center"/>
    </xf>
    <xf numFmtId="164" fontId="2" fillId="14" borderId="26" xfId="0" applyNumberFormat="1" applyFont="1" applyFill="1" applyBorder="1" applyAlignment="1" applyProtection="1">
      <alignment horizontal="center" vertical="center"/>
      <protection locked="0"/>
    </xf>
    <xf numFmtId="0" fontId="3" fillId="15" borderId="4" xfId="0" applyFont="1" applyFill="1" applyBorder="1" applyAlignment="1">
      <alignment vertical="center" wrapText="1"/>
    </xf>
    <xf numFmtId="164" fontId="9" fillId="15" borderId="26" xfId="0" applyNumberFormat="1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 wrapText="1"/>
    </xf>
    <xf numFmtId="2" fontId="16" fillId="11" borderId="12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Border="1" applyAlignment="1">
      <alignment horizontal="center" vertical="center" wrapText="1"/>
    </xf>
    <xf numFmtId="2" fontId="16" fillId="11" borderId="8" xfId="0" applyNumberFormat="1" applyFont="1" applyFill="1" applyBorder="1" applyAlignment="1">
      <alignment horizontal="center" vertical="center" wrapText="1"/>
    </xf>
    <xf numFmtId="164" fontId="16" fillId="0" borderId="24" xfId="0" applyNumberFormat="1" applyFont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16" fillId="8" borderId="13" xfId="0" applyFont="1" applyFill="1" applyBorder="1" applyAlignment="1">
      <alignment horizontal="center" vertical="center" wrapText="1"/>
    </xf>
    <xf numFmtId="164" fontId="10" fillId="11" borderId="39" xfId="0" applyNumberFormat="1" applyFont="1" applyFill="1" applyBorder="1" applyAlignment="1">
      <alignment horizontal="center" vertical="center"/>
    </xf>
    <xf numFmtId="0" fontId="2" fillId="16" borderId="17" xfId="0" applyFont="1" applyFill="1" applyBorder="1" applyAlignment="1">
      <alignment horizontal="center" vertical="center" wrapText="1"/>
    </xf>
    <xf numFmtId="164" fontId="2" fillId="16" borderId="26" xfId="0" applyNumberFormat="1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1" fillId="7" borderId="4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0" fontId="3" fillId="16" borderId="17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12" fillId="0" borderId="40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3 2" xfId="1" xr:uid="{51168345-5300-4B4A-86E8-D890AC93C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0B0BD-A4CF-49C8-961A-F76E2D2A9563}">
  <sheetPr>
    <tabColor theme="7" tint="0.39997558519241921"/>
  </sheetPr>
  <dimension ref="A1:F135"/>
  <sheetViews>
    <sheetView zoomScale="70" zoomScaleNormal="70" workbookViewId="0">
      <selection activeCell="B28" sqref="B28"/>
    </sheetView>
  </sheetViews>
  <sheetFormatPr baseColWidth="10" defaultColWidth="11" defaultRowHeight="20.100000000000001" customHeight="1"/>
  <cols>
    <col min="1" max="1" width="6.19921875" style="23" customWidth="1"/>
    <col min="2" max="3" width="66.3984375" style="23" customWidth="1"/>
    <col min="4" max="4" width="6.09765625" style="23" customWidth="1"/>
    <col min="5" max="16384" width="11" style="23"/>
  </cols>
  <sheetData>
    <row r="1" spans="1:6" ht="33" customHeight="1"/>
    <row r="2" spans="1:6" ht="42.75" customHeight="1">
      <c r="B2" s="109" t="s">
        <v>79</v>
      </c>
      <c r="C2" s="109"/>
    </row>
    <row r="4" spans="1:6" ht="20.100000000000001" customHeight="1">
      <c r="B4" s="110"/>
      <c r="C4" s="110"/>
    </row>
    <row r="5" spans="1:6" ht="20.100000000000001" customHeight="1" thickBot="1">
      <c r="A5" s="84"/>
      <c r="B5" s="85"/>
      <c r="C5" s="1" t="s">
        <v>115</v>
      </c>
      <c r="D5" s="24"/>
      <c r="E5" s="24"/>
      <c r="F5" s="24"/>
    </row>
    <row r="6" spans="1:6" ht="20.100000000000001" customHeight="1" thickBot="1">
      <c r="B6" s="2" t="s">
        <v>0</v>
      </c>
      <c r="C6" s="76"/>
      <c r="D6" s="24"/>
      <c r="E6" s="24"/>
      <c r="F6" s="24"/>
    </row>
    <row r="7" spans="1:6" ht="20.100000000000001" customHeight="1">
      <c r="B7" s="3" t="s">
        <v>1</v>
      </c>
      <c r="C7" s="77"/>
      <c r="D7" s="24"/>
      <c r="E7" s="24"/>
      <c r="F7" s="24"/>
    </row>
    <row r="8" spans="1:6" ht="20.100000000000001" customHeight="1">
      <c r="B8" s="4" t="s">
        <v>2</v>
      </c>
      <c r="C8" s="78"/>
      <c r="D8" s="24"/>
      <c r="E8" s="24"/>
      <c r="F8" s="24"/>
    </row>
    <row r="9" spans="1:6" ht="20.100000000000001" customHeight="1">
      <c r="B9" s="5" t="s">
        <v>3</v>
      </c>
      <c r="C9" s="79"/>
      <c r="D9" s="24"/>
      <c r="E9" s="24"/>
      <c r="F9" s="24"/>
    </row>
    <row r="10" spans="1:6" ht="20.100000000000001" customHeight="1">
      <c r="B10" s="5" t="s">
        <v>4</v>
      </c>
      <c r="C10" s="79"/>
      <c r="D10" s="24"/>
      <c r="E10" s="24"/>
      <c r="F10" s="24"/>
    </row>
    <row r="11" spans="1:6" ht="20.100000000000001" customHeight="1">
      <c r="B11" s="5" t="s">
        <v>5</v>
      </c>
      <c r="C11" s="79"/>
      <c r="D11" s="24"/>
      <c r="E11" s="24"/>
      <c r="F11" s="24"/>
    </row>
    <row r="12" spans="1:6" ht="20.100000000000001" customHeight="1" thickBot="1">
      <c r="B12" s="6" t="s">
        <v>6</v>
      </c>
      <c r="C12" s="80">
        <f>SUM(C9:C11)</f>
        <v>0</v>
      </c>
      <c r="D12" s="24"/>
      <c r="E12" s="24"/>
      <c r="F12" s="24"/>
    </row>
    <row r="13" spans="1:6" ht="20.100000000000001" customHeight="1" thickBot="1">
      <c r="B13" s="75" t="s">
        <v>7</v>
      </c>
      <c r="C13" s="81">
        <f>SUM(C14:C18)</f>
        <v>0</v>
      </c>
      <c r="D13" s="24"/>
      <c r="E13" s="24"/>
      <c r="F13" s="24"/>
    </row>
    <row r="14" spans="1:6" ht="20.100000000000001" customHeight="1">
      <c r="B14" s="7"/>
      <c r="C14" s="82"/>
      <c r="D14" s="24"/>
      <c r="E14" s="24"/>
      <c r="F14" s="24"/>
    </row>
    <row r="15" spans="1:6" ht="20.100000000000001" customHeight="1">
      <c r="B15" s="8"/>
      <c r="C15" s="83"/>
      <c r="D15" s="24"/>
      <c r="E15" s="24"/>
      <c r="F15" s="24"/>
    </row>
    <row r="16" spans="1:6" ht="20.100000000000001" customHeight="1">
      <c r="B16" s="8"/>
      <c r="C16" s="83"/>
      <c r="D16" s="24"/>
      <c r="E16" s="24"/>
      <c r="F16" s="24"/>
    </row>
    <row r="17" spans="2:6" ht="20.100000000000001" customHeight="1">
      <c r="B17" s="8"/>
      <c r="C17" s="83"/>
      <c r="D17" s="24"/>
      <c r="E17" s="24"/>
      <c r="F17" s="24"/>
    </row>
    <row r="18" spans="2:6" ht="20.100000000000001" customHeight="1" thickBot="1">
      <c r="B18" s="86"/>
      <c r="C18" s="87"/>
      <c r="D18" s="24"/>
      <c r="E18" s="24"/>
      <c r="F18" s="24"/>
    </row>
    <row r="19" spans="2:6" ht="20.100000000000001" customHeight="1" thickBot="1">
      <c r="B19" s="88" t="s">
        <v>8</v>
      </c>
      <c r="C19" s="89"/>
      <c r="D19" s="24"/>
      <c r="E19" s="24"/>
      <c r="F19" s="24"/>
    </row>
    <row r="20" spans="2:6" ht="20.100000000000001" customHeight="1" thickBot="1">
      <c r="B20" s="90" t="s">
        <v>9</v>
      </c>
      <c r="C20" s="91"/>
      <c r="D20" s="24"/>
      <c r="E20" s="24"/>
      <c r="F20" s="24"/>
    </row>
    <row r="21" spans="2:6" ht="20.100000000000001" customHeight="1" thickBot="1">
      <c r="B21" s="90" t="s">
        <v>10</v>
      </c>
      <c r="C21" s="92"/>
      <c r="D21" s="24"/>
      <c r="E21" s="24"/>
      <c r="F21" s="24"/>
    </row>
    <row r="22" spans="2:6" ht="26.4" customHeight="1" thickBot="1">
      <c r="B22" s="93" t="s">
        <v>116</v>
      </c>
      <c r="C22" s="94">
        <f>C21+C19+C13+C12+C20</f>
        <v>0</v>
      </c>
      <c r="D22" s="24"/>
      <c r="E22" s="24"/>
      <c r="F22" s="24"/>
    </row>
    <row r="23" spans="2:6" ht="20.100000000000001" customHeight="1">
      <c r="B23" s="25"/>
      <c r="C23" s="9"/>
      <c r="D23" s="24"/>
      <c r="E23" s="24"/>
      <c r="F23" s="24"/>
    </row>
    <row r="24" spans="2:6" ht="20.100000000000001" customHeight="1">
      <c r="B24" s="26" t="s">
        <v>11</v>
      </c>
      <c r="C24" s="27"/>
      <c r="D24" s="24"/>
      <c r="E24" s="24"/>
      <c r="F24" s="24"/>
    </row>
    <row r="25" spans="2:6" ht="20.100000000000001" customHeight="1">
      <c r="B25" s="24"/>
      <c r="C25" s="24"/>
      <c r="D25" s="24"/>
      <c r="E25" s="24"/>
      <c r="F25" s="24"/>
    </row>
    <row r="26" spans="2:6" ht="20.100000000000001" customHeight="1">
      <c r="B26" s="24"/>
      <c r="C26" s="24"/>
      <c r="D26" s="24"/>
      <c r="E26" s="24"/>
      <c r="F26" s="24"/>
    </row>
    <row r="27" spans="2:6" ht="20.100000000000001" customHeight="1">
      <c r="B27" s="24"/>
      <c r="C27" s="24"/>
      <c r="D27" s="24"/>
      <c r="E27" s="24"/>
      <c r="F27" s="24"/>
    </row>
    <row r="28" spans="2:6" ht="20.100000000000001" customHeight="1">
      <c r="B28" s="24"/>
      <c r="C28" s="24"/>
      <c r="D28" s="24"/>
      <c r="E28" s="24"/>
      <c r="F28" s="24"/>
    </row>
    <row r="29" spans="2:6" ht="20.100000000000001" customHeight="1">
      <c r="B29" s="24"/>
      <c r="C29" s="24"/>
      <c r="D29" s="24"/>
      <c r="E29" s="24"/>
      <c r="F29" s="24"/>
    </row>
    <row r="30" spans="2:6" ht="20.100000000000001" customHeight="1">
      <c r="B30" s="24"/>
      <c r="C30" s="24"/>
      <c r="D30" s="24"/>
      <c r="E30" s="24"/>
      <c r="F30" s="24"/>
    </row>
    <row r="31" spans="2:6" ht="20.100000000000001" customHeight="1">
      <c r="B31" s="24"/>
      <c r="C31" s="24"/>
      <c r="D31" s="24"/>
      <c r="E31" s="24"/>
      <c r="F31" s="24"/>
    </row>
    <row r="32" spans="2:6" ht="20.100000000000001" customHeight="1">
      <c r="B32" s="24"/>
      <c r="C32" s="24"/>
      <c r="D32" s="24"/>
      <c r="E32" s="24"/>
      <c r="F32" s="24"/>
    </row>
    <row r="33" spans="2:6" ht="20.100000000000001" customHeight="1">
      <c r="B33" s="24"/>
      <c r="C33" s="24"/>
      <c r="D33" s="24"/>
      <c r="E33" s="24"/>
      <c r="F33" s="24"/>
    </row>
    <row r="34" spans="2:6" ht="20.100000000000001" customHeight="1">
      <c r="B34" s="24"/>
      <c r="C34" s="24"/>
      <c r="D34" s="24"/>
      <c r="E34" s="24"/>
      <c r="F34" s="24"/>
    </row>
    <row r="35" spans="2:6" ht="20.100000000000001" customHeight="1">
      <c r="B35" s="24"/>
      <c r="C35" s="24"/>
      <c r="D35" s="24"/>
      <c r="E35" s="24"/>
      <c r="F35" s="24"/>
    </row>
    <row r="36" spans="2:6" ht="20.100000000000001" customHeight="1">
      <c r="B36" s="24"/>
      <c r="C36" s="24"/>
      <c r="D36" s="24"/>
      <c r="E36" s="24"/>
      <c r="F36" s="24"/>
    </row>
    <row r="37" spans="2:6" ht="20.100000000000001" customHeight="1">
      <c r="B37" s="24"/>
      <c r="C37" s="24"/>
      <c r="D37" s="24"/>
      <c r="E37" s="24"/>
      <c r="F37" s="24"/>
    </row>
    <row r="38" spans="2:6" ht="20.100000000000001" customHeight="1">
      <c r="B38" s="24"/>
      <c r="C38" s="24"/>
      <c r="D38" s="24"/>
      <c r="E38" s="24"/>
      <c r="F38" s="24"/>
    </row>
    <row r="39" spans="2:6" ht="20.100000000000001" customHeight="1">
      <c r="B39" s="24"/>
      <c r="C39" s="24"/>
      <c r="D39" s="24"/>
      <c r="E39" s="24"/>
      <c r="F39" s="24"/>
    </row>
    <row r="40" spans="2:6" ht="20.100000000000001" customHeight="1">
      <c r="B40" s="24"/>
      <c r="C40" s="24"/>
      <c r="D40" s="24"/>
      <c r="E40" s="24"/>
      <c r="F40" s="24"/>
    </row>
    <row r="41" spans="2:6" ht="20.100000000000001" customHeight="1">
      <c r="B41" s="24"/>
      <c r="C41" s="24"/>
      <c r="D41" s="24"/>
      <c r="E41" s="24"/>
      <c r="F41" s="24"/>
    </row>
    <row r="42" spans="2:6" ht="20.100000000000001" customHeight="1">
      <c r="B42" s="24"/>
      <c r="C42" s="24"/>
      <c r="D42" s="24"/>
      <c r="E42" s="24"/>
      <c r="F42" s="24"/>
    </row>
    <row r="43" spans="2:6" ht="20.100000000000001" customHeight="1">
      <c r="B43" s="24"/>
      <c r="C43" s="24"/>
      <c r="D43" s="24"/>
      <c r="E43" s="24"/>
      <c r="F43" s="24"/>
    </row>
    <row r="44" spans="2:6" ht="20.100000000000001" customHeight="1">
      <c r="B44" s="24"/>
      <c r="C44" s="24"/>
      <c r="D44" s="24"/>
      <c r="E44" s="24"/>
      <c r="F44" s="24"/>
    </row>
    <row r="45" spans="2:6" ht="20.100000000000001" customHeight="1">
      <c r="B45" s="24"/>
      <c r="C45" s="24"/>
      <c r="D45" s="24"/>
      <c r="E45" s="24"/>
      <c r="F45" s="24"/>
    </row>
    <row r="46" spans="2:6" ht="20.100000000000001" customHeight="1">
      <c r="B46" s="24"/>
      <c r="C46" s="24"/>
      <c r="D46" s="24"/>
      <c r="E46" s="24"/>
      <c r="F46" s="24"/>
    </row>
    <row r="47" spans="2:6" ht="20.100000000000001" customHeight="1">
      <c r="B47" s="24"/>
      <c r="C47" s="24"/>
      <c r="D47" s="24"/>
      <c r="E47" s="24"/>
      <c r="F47" s="24"/>
    </row>
    <row r="48" spans="2:6" ht="20.100000000000001" customHeight="1">
      <c r="B48" s="24"/>
      <c r="C48" s="24"/>
      <c r="D48" s="24"/>
      <c r="E48" s="24"/>
      <c r="F48" s="24"/>
    </row>
    <row r="49" spans="2:6" ht="20.100000000000001" customHeight="1">
      <c r="B49" s="24"/>
      <c r="C49" s="24"/>
      <c r="D49" s="24"/>
      <c r="E49" s="24"/>
      <c r="F49" s="24"/>
    </row>
    <row r="50" spans="2:6" ht="20.100000000000001" customHeight="1">
      <c r="B50" s="24"/>
      <c r="C50" s="24"/>
      <c r="D50" s="24"/>
      <c r="E50" s="24"/>
      <c r="F50" s="24"/>
    </row>
    <row r="51" spans="2:6" ht="20.100000000000001" customHeight="1">
      <c r="B51" s="24"/>
      <c r="C51" s="24"/>
      <c r="D51" s="24"/>
      <c r="E51" s="24"/>
      <c r="F51" s="24"/>
    </row>
    <row r="52" spans="2:6" ht="20.100000000000001" customHeight="1">
      <c r="B52" s="24"/>
      <c r="C52" s="24"/>
      <c r="D52" s="24"/>
      <c r="E52" s="24"/>
      <c r="F52" s="24"/>
    </row>
    <row r="53" spans="2:6" ht="20.100000000000001" customHeight="1">
      <c r="B53" s="24"/>
      <c r="C53" s="24"/>
      <c r="D53" s="24"/>
      <c r="E53" s="24"/>
      <c r="F53" s="24"/>
    </row>
    <row r="54" spans="2:6" ht="20.100000000000001" customHeight="1">
      <c r="B54" s="24"/>
      <c r="C54" s="24"/>
      <c r="D54" s="24"/>
      <c r="E54" s="24"/>
      <c r="F54" s="24"/>
    </row>
    <row r="55" spans="2:6" ht="20.100000000000001" customHeight="1">
      <c r="B55" s="24"/>
      <c r="C55" s="24"/>
      <c r="D55" s="24"/>
      <c r="E55" s="24"/>
      <c r="F55" s="24"/>
    </row>
    <row r="56" spans="2:6" ht="20.100000000000001" customHeight="1">
      <c r="B56" s="24"/>
      <c r="C56" s="24"/>
      <c r="D56" s="24"/>
      <c r="E56" s="24"/>
      <c r="F56" s="24"/>
    </row>
    <row r="57" spans="2:6" ht="20.100000000000001" customHeight="1">
      <c r="B57" s="24"/>
      <c r="C57" s="24"/>
      <c r="D57" s="24"/>
      <c r="E57" s="24"/>
      <c r="F57" s="24"/>
    </row>
    <row r="58" spans="2:6" ht="20.100000000000001" customHeight="1">
      <c r="B58" s="24"/>
      <c r="C58" s="24"/>
      <c r="D58" s="24"/>
      <c r="E58" s="24"/>
      <c r="F58" s="24"/>
    </row>
    <row r="59" spans="2:6" ht="20.100000000000001" customHeight="1">
      <c r="B59" s="24"/>
      <c r="C59" s="24"/>
      <c r="D59" s="24"/>
      <c r="E59" s="24"/>
      <c r="F59" s="24"/>
    </row>
    <row r="60" spans="2:6" ht="20.100000000000001" customHeight="1">
      <c r="B60" s="24"/>
      <c r="C60" s="24"/>
      <c r="D60" s="24"/>
      <c r="E60" s="24"/>
      <c r="F60" s="24"/>
    </row>
    <row r="61" spans="2:6" ht="20.100000000000001" customHeight="1">
      <c r="B61" s="24"/>
      <c r="C61" s="24"/>
      <c r="D61" s="24"/>
      <c r="E61" s="24"/>
      <c r="F61" s="24"/>
    </row>
    <row r="62" spans="2:6" ht="20.100000000000001" customHeight="1">
      <c r="B62" s="24"/>
      <c r="C62" s="24"/>
      <c r="D62" s="24"/>
      <c r="E62" s="24"/>
      <c r="F62" s="24"/>
    </row>
    <row r="63" spans="2:6" ht="20.100000000000001" customHeight="1">
      <c r="B63" s="24"/>
      <c r="C63" s="24"/>
      <c r="D63" s="24"/>
      <c r="E63" s="24"/>
      <c r="F63" s="24"/>
    </row>
    <row r="64" spans="2:6" ht="20.100000000000001" customHeight="1">
      <c r="B64" s="24"/>
      <c r="C64" s="24"/>
      <c r="D64" s="24"/>
      <c r="E64" s="24"/>
      <c r="F64" s="24"/>
    </row>
    <row r="65" spans="2:6" ht="20.100000000000001" customHeight="1">
      <c r="B65" s="24"/>
      <c r="C65" s="24"/>
      <c r="D65" s="24"/>
      <c r="E65" s="24"/>
      <c r="F65" s="24"/>
    </row>
    <row r="66" spans="2:6" ht="20.100000000000001" customHeight="1">
      <c r="B66" s="24"/>
      <c r="C66" s="24"/>
      <c r="D66" s="24"/>
      <c r="E66" s="24"/>
      <c r="F66" s="24"/>
    </row>
    <row r="67" spans="2:6" ht="20.100000000000001" customHeight="1">
      <c r="B67" s="24"/>
      <c r="C67" s="24"/>
      <c r="D67" s="24"/>
      <c r="E67" s="24"/>
      <c r="F67" s="24"/>
    </row>
    <row r="68" spans="2:6" ht="20.100000000000001" customHeight="1">
      <c r="B68" s="24"/>
      <c r="C68" s="24"/>
      <c r="D68" s="24"/>
      <c r="E68" s="24"/>
      <c r="F68" s="24"/>
    </row>
    <row r="69" spans="2:6" ht="20.100000000000001" customHeight="1">
      <c r="B69" s="24"/>
      <c r="C69" s="24"/>
      <c r="D69" s="24"/>
      <c r="E69" s="24"/>
      <c r="F69" s="24"/>
    </row>
    <row r="70" spans="2:6" ht="20.100000000000001" customHeight="1">
      <c r="B70" s="24"/>
      <c r="C70" s="24"/>
      <c r="D70" s="24"/>
      <c r="E70" s="24"/>
      <c r="F70" s="24"/>
    </row>
    <row r="71" spans="2:6" ht="20.100000000000001" customHeight="1">
      <c r="B71" s="24"/>
      <c r="C71" s="24"/>
      <c r="D71" s="24"/>
      <c r="E71" s="24"/>
      <c r="F71" s="24"/>
    </row>
    <row r="72" spans="2:6" ht="20.100000000000001" customHeight="1">
      <c r="B72" s="24"/>
      <c r="C72" s="24"/>
      <c r="D72" s="24"/>
      <c r="E72" s="24"/>
      <c r="F72" s="24"/>
    </row>
    <row r="73" spans="2:6" ht="20.100000000000001" customHeight="1">
      <c r="B73" s="24"/>
      <c r="C73" s="24"/>
      <c r="D73" s="24"/>
      <c r="E73" s="24"/>
      <c r="F73" s="24"/>
    </row>
    <row r="74" spans="2:6" ht="20.100000000000001" customHeight="1">
      <c r="B74" s="24"/>
      <c r="C74" s="24"/>
      <c r="D74" s="24"/>
      <c r="E74" s="24"/>
      <c r="F74" s="24"/>
    </row>
    <row r="75" spans="2:6" ht="20.100000000000001" customHeight="1">
      <c r="B75" s="24"/>
      <c r="C75" s="24"/>
      <c r="D75" s="24"/>
      <c r="E75" s="24"/>
      <c r="F75" s="24"/>
    </row>
    <row r="76" spans="2:6" ht="20.100000000000001" customHeight="1">
      <c r="B76" s="24"/>
      <c r="C76" s="24"/>
      <c r="D76" s="24"/>
      <c r="E76" s="24"/>
      <c r="F76" s="24"/>
    </row>
    <row r="77" spans="2:6" ht="20.100000000000001" customHeight="1">
      <c r="B77" s="24"/>
      <c r="C77" s="24"/>
      <c r="D77" s="24"/>
      <c r="E77" s="24"/>
      <c r="F77" s="24"/>
    </row>
    <row r="78" spans="2:6" ht="20.100000000000001" customHeight="1">
      <c r="B78" s="24"/>
      <c r="C78" s="24"/>
      <c r="D78" s="24"/>
      <c r="E78" s="24"/>
      <c r="F78" s="24"/>
    </row>
    <row r="79" spans="2:6" ht="20.100000000000001" customHeight="1">
      <c r="B79" s="24"/>
      <c r="C79" s="24"/>
      <c r="D79" s="24"/>
      <c r="E79" s="24"/>
      <c r="F79" s="24"/>
    </row>
    <row r="80" spans="2:6" ht="20.100000000000001" customHeight="1">
      <c r="B80" s="24"/>
      <c r="C80" s="24"/>
      <c r="D80" s="24"/>
      <c r="E80" s="24"/>
      <c r="F80" s="24"/>
    </row>
    <row r="81" spans="2:6" ht="20.100000000000001" customHeight="1">
      <c r="B81" s="24"/>
      <c r="C81" s="24"/>
      <c r="D81" s="24"/>
      <c r="E81" s="24"/>
      <c r="F81" s="24"/>
    </row>
    <row r="82" spans="2:6" ht="20.100000000000001" customHeight="1">
      <c r="B82" s="24"/>
      <c r="C82" s="24"/>
      <c r="D82" s="24"/>
      <c r="E82" s="24"/>
      <c r="F82" s="24"/>
    </row>
    <row r="83" spans="2:6" ht="20.100000000000001" customHeight="1">
      <c r="B83" s="24"/>
      <c r="C83" s="24"/>
      <c r="D83" s="24"/>
      <c r="E83" s="24"/>
      <c r="F83" s="24"/>
    </row>
    <row r="84" spans="2:6" ht="20.100000000000001" customHeight="1">
      <c r="B84" s="24"/>
      <c r="C84" s="24"/>
      <c r="D84" s="24"/>
      <c r="E84" s="24"/>
      <c r="F84" s="24"/>
    </row>
    <row r="85" spans="2:6" ht="20.100000000000001" customHeight="1">
      <c r="B85" s="24"/>
      <c r="C85" s="24"/>
      <c r="D85" s="24"/>
      <c r="E85" s="24"/>
      <c r="F85" s="24"/>
    </row>
    <row r="86" spans="2:6" ht="20.100000000000001" customHeight="1">
      <c r="B86" s="24"/>
      <c r="C86" s="24"/>
      <c r="D86" s="24"/>
      <c r="E86" s="24"/>
      <c r="F86" s="24"/>
    </row>
    <row r="87" spans="2:6" ht="20.100000000000001" customHeight="1">
      <c r="B87" s="24"/>
      <c r="C87" s="24"/>
      <c r="D87" s="24"/>
      <c r="E87" s="24"/>
      <c r="F87" s="24"/>
    </row>
    <row r="88" spans="2:6" ht="20.100000000000001" customHeight="1">
      <c r="B88" s="24"/>
      <c r="C88" s="24"/>
      <c r="D88" s="24"/>
      <c r="E88" s="24"/>
      <c r="F88" s="24"/>
    </row>
    <row r="89" spans="2:6" ht="20.100000000000001" customHeight="1">
      <c r="B89" s="24"/>
      <c r="C89" s="24"/>
      <c r="D89" s="24"/>
      <c r="E89" s="24"/>
      <c r="F89" s="24"/>
    </row>
    <row r="90" spans="2:6" ht="20.100000000000001" customHeight="1">
      <c r="B90" s="24"/>
      <c r="C90" s="24"/>
      <c r="D90" s="24"/>
      <c r="E90" s="24"/>
      <c r="F90" s="24"/>
    </row>
    <row r="91" spans="2:6" ht="20.100000000000001" customHeight="1">
      <c r="B91" s="24"/>
      <c r="C91" s="24"/>
      <c r="D91" s="24"/>
      <c r="E91" s="24"/>
      <c r="F91" s="24"/>
    </row>
    <row r="92" spans="2:6" ht="20.100000000000001" customHeight="1">
      <c r="B92" s="24"/>
      <c r="C92" s="24"/>
      <c r="D92" s="24"/>
      <c r="E92" s="24"/>
      <c r="F92" s="24"/>
    </row>
    <row r="93" spans="2:6" ht="20.100000000000001" customHeight="1">
      <c r="B93" s="24"/>
      <c r="C93" s="24"/>
      <c r="D93" s="24"/>
      <c r="E93" s="24"/>
      <c r="F93" s="24"/>
    </row>
    <row r="94" spans="2:6" ht="20.100000000000001" customHeight="1">
      <c r="B94" s="24"/>
      <c r="C94" s="24"/>
      <c r="D94" s="24"/>
      <c r="E94" s="24"/>
      <c r="F94" s="24"/>
    </row>
    <row r="95" spans="2:6" ht="20.100000000000001" customHeight="1">
      <c r="B95" s="24"/>
      <c r="C95" s="24"/>
      <c r="D95" s="24"/>
      <c r="E95" s="24"/>
      <c r="F95" s="24"/>
    </row>
    <row r="96" spans="2:6" ht="20.100000000000001" customHeight="1">
      <c r="B96" s="24"/>
      <c r="C96" s="24"/>
      <c r="D96" s="24"/>
      <c r="E96" s="24"/>
      <c r="F96" s="24"/>
    </row>
    <row r="97" spans="2:6" ht="20.100000000000001" customHeight="1">
      <c r="B97" s="24"/>
      <c r="C97" s="24"/>
      <c r="D97" s="24"/>
      <c r="E97" s="24"/>
      <c r="F97" s="24"/>
    </row>
    <row r="98" spans="2:6" ht="20.100000000000001" customHeight="1">
      <c r="B98" s="24"/>
      <c r="C98" s="24"/>
      <c r="D98" s="24"/>
      <c r="E98" s="24"/>
      <c r="F98" s="24"/>
    </row>
    <row r="99" spans="2:6" ht="20.100000000000001" customHeight="1">
      <c r="B99" s="24"/>
      <c r="C99" s="24"/>
      <c r="D99" s="24"/>
      <c r="E99" s="24"/>
      <c r="F99" s="24"/>
    </row>
    <row r="100" spans="2:6" ht="20.100000000000001" customHeight="1">
      <c r="B100" s="24"/>
      <c r="C100" s="24"/>
      <c r="D100" s="24"/>
      <c r="E100" s="24"/>
      <c r="F100" s="24"/>
    </row>
    <row r="101" spans="2:6" ht="20.100000000000001" customHeight="1">
      <c r="B101" s="24"/>
      <c r="C101" s="24"/>
      <c r="D101" s="24"/>
      <c r="E101" s="24"/>
      <c r="F101" s="24"/>
    </row>
    <row r="102" spans="2:6" ht="20.100000000000001" customHeight="1">
      <c r="B102" s="24"/>
      <c r="C102" s="24"/>
      <c r="D102" s="24"/>
      <c r="E102" s="24"/>
      <c r="F102" s="24"/>
    </row>
    <row r="103" spans="2:6" ht="20.100000000000001" customHeight="1">
      <c r="B103" s="24"/>
      <c r="C103" s="24"/>
      <c r="D103" s="24"/>
      <c r="E103" s="24"/>
      <c r="F103" s="24"/>
    </row>
    <row r="104" spans="2:6" ht="20.100000000000001" customHeight="1">
      <c r="B104" s="24"/>
      <c r="C104" s="24"/>
      <c r="D104" s="24"/>
      <c r="E104" s="24"/>
      <c r="F104" s="24"/>
    </row>
    <row r="105" spans="2:6" ht="20.100000000000001" customHeight="1">
      <c r="B105" s="24"/>
      <c r="C105" s="24"/>
      <c r="D105" s="24"/>
      <c r="E105" s="24"/>
      <c r="F105" s="24"/>
    </row>
    <row r="106" spans="2:6" ht="20.100000000000001" customHeight="1">
      <c r="B106" s="24"/>
      <c r="C106" s="24"/>
      <c r="D106" s="24"/>
      <c r="E106" s="24"/>
      <c r="F106" s="24"/>
    </row>
    <row r="107" spans="2:6" ht="20.100000000000001" customHeight="1">
      <c r="B107" s="24"/>
      <c r="C107" s="24"/>
      <c r="D107" s="24"/>
      <c r="E107" s="24"/>
      <c r="F107" s="24"/>
    </row>
    <row r="108" spans="2:6" ht="20.100000000000001" customHeight="1">
      <c r="B108" s="24"/>
      <c r="C108" s="24"/>
      <c r="D108" s="24"/>
      <c r="E108" s="24"/>
      <c r="F108" s="24"/>
    </row>
    <row r="109" spans="2:6" ht="20.100000000000001" customHeight="1">
      <c r="B109" s="24"/>
      <c r="C109" s="24"/>
      <c r="D109" s="24"/>
      <c r="E109" s="24"/>
      <c r="F109" s="24"/>
    </row>
    <row r="110" spans="2:6" ht="20.100000000000001" customHeight="1">
      <c r="B110" s="24"/>
      <c r="C110" s="24"/>
      <c r="D110" s="24"/>
      <c r="E110" s="24"/>
      <c r="F110" s="24"/>
    </row>
    <row r="111" spans="2:6" ht="20.100000000000001" customHeight="1">
      <c r="B111" s="24"/>
      <c r="C111" s="24"/>
      <c r="D111" s="24"/>
      <c r="E111" s="24"/>
      <c r="F111" s="24"/>
    </row>
    <row r="112" spans="2:6" ht="20.100000000000001" customHeight="1">
      <c r="B112" s="24"/>
      <c r="C112" s="24"/>
      <c r="D112" s="24"/>
      <c r="E112" s="24"/>
      <c r="F112" s="24"/>
    </row>
    <row r="113" spans="2:6" ht="20.100000000000001" customHeight="1">
      <c r="B113" s="24"/>
      <c r="C113" s="24"/>
      <c r="D113" s="24"/>
      <c r="E113" s="24"/>
      <c r="F113" s="24"/>
    </row>
    <row r="114" spans="2:6" ht="20.100000000000001" customHeight="1">
      <c r="B114" s="24"/>
      <c r="C114" s="24"/>
      <c r="D114" s="24"/>
      <c r="E114" s="24"/>
      <c r="F114" s="24"/>
    </row>
    <row r="115" spans="2:6" ht="20.100000000000001" customHeight="1">
      <c r="B115" s="24"/>
      <c r="C115" s="24"/>
      <c r="D115" s="24"/>
      <c r="E115" s="24"/>
      <c r="F115" s="24"/>
    </row>
    <row r="116" spans="2:6" ht="20.100000000000001" customHeight="1">
      <c r="B116" s="24"/>
      <c r="C116" s="24"/>
      <c r="D116" s="24"/>
      <c r="E116" s="24"/>
      <c r="F116" s="24"/>
    </row>
    <row r="117" spans="2:6" ht="20.100000000000001" customHeight="1">
      <c r="B117" s="24"/>
      <c r="C117" s="24"/>
      <c r="D117" s="24"/>
      <c r="E117" s="24"/>
      <c r="F117" s="24"/>
    </row>
    <row r="118" spans="2:6" ht="20.100000000000001" customHeight="1">
      <c r="B118" s="24"/>
      <c r="C118" s="24"/>
      <c r="D118" s="24"/>
      <c r="E118" s="24"/>
      <c r="F118" s="24"/>
    </row>
    <row r="119" spans="2:6" ht="20.100000000000001" customHeight="1">
      <c r="B119" s="24"/>
      <c r="C119" s="24"/>
      <c r="D119" s="24"/>
      <c r="E119" s="24"/>
      <c r="F119" s="24"/>
    </row>
    <row r="120" spans="2:6" ht="20.100000000000001" customHeight="1">
      <c r="B120" s="24"/>
      <c r="C120" s="24"/>
      <c r="D120" s="24"/>
      <c r="E120" s="24"/>
      <c r="F120" s="24"/>
    </row>
    <row r="121" spans="2:6" ht="20.100000000000001" customHeight="1">
      <c r="B121" s="24"/>
      <c r="C121" s="24"/>
      <c r="D121" s="24"/>
      <c r="E121" s="24"/>
      <c r="F121" s="24"/>
    </row>
    <row r="122" spans="2:6" ht="20.100000000000001" customHeight="1">
      <c r="B122" s="24"/>
      <c r="C122" s="24"/>
      <c r="D122" s="24"/>
      <c r="E122" s="24"/>
      <c r="F122" s="24"/>
    </row>
    <row r="123" spans="2:6" ht="20.100000000000001" customHeight="1">
      <c r="B123" s="24"/>
      <c r="C123" s="24"/>
      <c r="D123" s="24"/>
      <c r="E123" s="24"/>
      <c r="F123" s="24"/>
    </row>
    <row r="124" spans="2:6" ht="20.100000000000001" customHeight="1">
      <c r="B124" s="24"/>
      <c r="C124" s="24"/>
      <c r="D124" s="24"/>
      <c r="E124" s="24"/>
      <c r="F124" s="24"/>
    </row>
    <row r="125" spans="2:6" ht="20.100000000000001" customHeight="1">
      <c r="B125" s="24"/>
      <c r="C125" s="24"/>
      <c r="D125" s="24"/>
      <c r="E125" s="24"/>
      <c r="F125" s="24"/>
    </row>
    <row r="126" spans="2:6" ht="20.100000000000001" customHeight="1">
      <c r="B126" s="24"/>
      <c r="C126" s="24"/>
      <c r="D126" s="24"/>
      <c r="E126" s="24"/>
      <c r="F126" s="24"/>
    </row>
    <row r="127" spans="2:6" ht="20.100000000000001" customHeight="1">
      <c r="B127" s="24"/>
      <c r="C127" s="24"/>
      <c r="D127" s="24"/>
      <c r="E127" s="24"/>
      <c r="F127" s="24"/>
    </row>
    <row r="128" spans="2:6" ht="20.100000000000001" customHeight="1">
      <c r="B128" s="24"/>
      <c r="C128" s="24"/>
      <c r="D128" s="24"/>
      <c r="E128" s="24"/>
      <c r="F128" s="24"/>
    </row>
    <row r="129" spans="2:6" ht="20.100000000000001" customHeight="1">
      <c r="B129" s="24"/>
      <c r="C129" s="24"/>
      <c r="D129" s="24"/>
      <c r="E129" s="24"/>
      <c r="F129" s="24"/>
    </row>
    <row r="130" spans="2:6" ht="20.100000000000001" customHeight="1">
      <c r="B130" s="24"/>
      <c r="C130" s="24"/>
      <c r="D130" s="24"/>
      <c r="E130" s="24"/>
      <c r="F130" s="24"/>
    </row>
    <row r="131" spans="2:6" ht="20.100000000000001" customHeight="1">
      <c r="B131" s="24"/>
      <c r="C131" s="24"/>
      <c r="D131" s="24"/>
      <c r="E131" s="24"/>
      <c r="F131" s="24"/>
    </row>
    <row r="132" spans="2:6" ht="20.100000000000001" customHeight="1">
      <c r="B132" s="24"/>
      <c r="C132" s="24"/>
      <c r="D132" s="24"/>
      <c r="E132" s="24"/>
      <c r="F132" s="24"/>
    </row>
    <row r="133" spans="2:6" ht="20.100000000000001" customHeight="1">
      <c r="B133" s="24"/>
      <c r="C133" s="24"/>
      <c r="D133" s="24"/>
      <c r="E133" s="24"/>
      <c r="F133" s="24"/>
    </row>
    <row r="134" spans="2:6" ht="20.100000000000001" customHeight="1">
      <c r="B134" s="24"/>
      <c r="C134" s="24"/>
      <c r="D134" s="24"/>
      <c r="E134" s="24"/>
      <c r="F134" s="24"/>
    </row>
    <row r="135" spans="2:6" ht="20.100000000000001" customHeight="1">
      <c r="B135" s="24"/>
      <c r="C135" s="24"/>
      <c r="D135" s="24"/>
      <c r="E135" s="24"/>
      <c r="F135" s="24"/>
    </row>
  </sheetData>
  <mergeCells count="2">
    <mergeCell ref="B2:C2"/>
    <mergeCell ref="B4:C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84E0E-329E-447B-B781-CB0AAB59501F}">
  <dimension ref="B1:E12"/>
  <sheetViews>
    <sheetView zoomScaleNormal="100" workbookViewId="0">
      <selection activeCell="C10" sqref="C10"/>
    </sheetView>
  </sheetViews>
  <sheetFormatPr baseColWidth="10" defaultColWidth="11" defaultRowHeight="13.8"/>
  <cols>
    <col min="1" max="1" width="5.09765625" style="24" customWidth="1"/>
    <col min="2" max="2" width="38.69921875" style="24" customWidth="1"/>
    <col min="3" max="3" width="14.796875" style="24" bestFit="1" customWidth="1"/>
    <col min="4" max="4" width="16.796875" style="24" bestFit="1" customWidth="1"/>
    <col min="5" max="5" width="10.69921875" style="24" bestFit="1" customWidth="1"/>
    <col min="6" max="6" width="16.796875" style="24" bestFit="1" customWidth="1"/>
    <col min="7" max="7" width="9.296875" style="24" bestFit="1" customWidth="1"/>
    <col min="8" max="8" width="16.796875" style="24" bestFit="1" customWidth="1"/>
    <col min="9" max="9" width="9.3984375" style="24" bestFit="1" customWidth="1"/>
    <col min="10" max="10" width="16.796875" style="24" bestFit="1" customWidth="1"/>
    <col min="11" max="11" width="18.296875" style="24" bestFit="1" customWidth="1"/>
    <col min="12" max="12" width="16.796875" style="24" bestFit="1" customWidth="1"/>
    <col min="13" max="13" width="18.296875" style="24" bestFit="1" customWidth="1"/>
    <col min="14" max="16384" width="11" style="24"/>
  </cols>
  <sheetData>
    <row r="1" spans="2:5" ht="14.4" thickBot="1"/>
    <row r="2" spans="2:5" ht="14.4" thickBot="1">
      <c r="B2" s="106" t="s">
        <v>87</v>
      </c>
      <c r="C2" s="107"/>
      <c r="D2" s="107"/>
      <c r="E2" s="30"/>
    </row>
    <row r="3" spans="2:5">
      <c r="B3" s="29"/>
      <c r="C3" s="29"/>
      <c r="D3" s="29"/>
      <c r="E3" s="29"/>
    </row>
    <row r="4" spans="2:5" ht="50.1" customHeight="1">
      <c r="B4" s="108" t="s">
        <v>123</v>
      </c>
      <c r="C4" s="108"/>
      <c r="D4" s="108"/>
      <c r="E4" s="66"/>
    </row>
    <row r="5" spans="2:5">
      <c r="B5" s="37"/>
      <c r="C5" s="38" t="s">
        <v>80</v>
      </c>
    </row>
    <row r="6" spans="2:5">
      <c r="B6" s="48" t="s">
        <v>90</v>
      </c>
      <c r="C6" s="59">
        <f>'EC-Prestations'!G33</f>
        <v>0</v>
      </c>
    </row>
    <row r="7" spans="2:5">
      <c r="B7" s="39" t="s">
        <v>89</v>
      </c>
      <c r="C7" s="60">
        <f>'EC-Taux Horaires Personnel'!I11</f>
        <v>0</v>
      </c>
    </row>
    <row r="8" spans="2:5">
      <c r="B8" s="48" t="s">
        <v>91</v>
      </c>
      <c r="C8" s="59">
        <f>'EC-Boissons Non Alcolisées'!F30</f>
        <v>0</v>
      </c>
    </row>
    <row r="9" spans="2:5">
      <c r="B9" s="48" t="s">
        <v>92</v>
      </c>
      <c r="C9" s="59">
        <f>'EC-Vin'!G33</f>
        <v>0</v>
      </c>
    </row>
    <row r="10" spans="2:5">
      <c r="B10" s="18" t="s">
        <v>88</v>
      </c>
      <c r="C10" s="60">
        <f>'EC-Denrées Brutes'!F30</f>
        <v>0</v>
      </c>
    </row>
    <row r="11" spans="2:5" ht="14.4" thickBot="1"/>
    <row r="12" spans="2:5" ht="14.4" thickBot="1">
      <c r="B12" s="57" t="s">
        <v>114</v>
      </c>
      <c r="C12" s="58">
        <f>SUM(C6:C10)</f>
        <v>0</v>
      </c>
    </row>
  </sheetData>
  <mergeCells count="2">
    <mergeCell ref="B2:D2"/>
    <mergeCell ref="B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F3F8-A35C-4548-B969-05CFB3E44F89}">
  <dimension ref="B2:G35"/>
  <sheetViews>
    <sheetView zoomScale="70" zoomScaleNormal="70" workbookViewId="0">
      <selection activeCell="E9" sqref="E9"/>
    </sheetView>
  </sheetViews>
  <sheetFormatPr baseColWidth="10" defaultColWidth="11" defaultRowHeight="17.25" customHeight="1"/>
  <cols>
    <col min="1" max="1" width="4.69921875" style="9" customWidth="1"/>
    <col min="2" max="2" width="39.8984375" style="9" bestFit="1" customWidth="1"/>
    <col min="3" max="5" width="20.09765625" style="9" customWidth="1"/>
    <col min="6" max="6" width="17.59765625" style="9" customWidth="1"/>
    <col min="7" max="7" width="17.19921875" style="46" customWidth="1"/>
    <col min="8" max="16384" width="11" style="9"/>
  </cols>
  <sheetData>
    <row r="2" spans="2:7" s="10" customFormat="1" ht="30" customHeight="1">
      <c r="B2" s="111" t="s">
        <v>14</v>
      </c>
      <c r="C2" s="111"/>
      <c r="D2" s="111"/>
      <c r="E2" s="111"/>
      <c r="G2" s="45"/>
    </row>
    <row r="4" spans="2:7" ht="35.25" customHeight="1">
      <c r="B4" s="112" t="s">
        <v>15</v>
      </c>
      <c r="C4" s="112" t="s">
        <v>122</v>
      </c>
      <c r="D4" s="112"/>
      <c r="E4" s="112"/>
    </row>
    <row r="5" spans="2:7" ht="42.6" customHeight="1">
      <c r="B5" s="112"/>
      <c r="C5" s="13" t="s">
        <v>16</v>
      </c>
      <c r="D5" s="13" t="s">
        <v>17</v>
      </c>
      <c r="E5" s="40" t="s">
        <v>18</v>
      </c>
      <c r="F5" s="73" t="s">
        <v>85</v>
      </c>
      <c r="G5" s="73" t="s">
        <v>86</v>
      </c>
    </row>
    <row r="6" spans="2:7" ht="17.25" customHeight="1">
      <c r="B6" s="14" t="s">
        <v>19</v>
      </c>
      <c r="C6" s="22"/>
      <c r="D6" s="22"/>
      <c r="E6" s="34"/>
      <c r="F6" s="67"/>
      <c r="G6" s="74"/>
    </row>
    <row r="7" spans="2:7" ht="17.25" customHeight="1">
      <c r="B7" s="16" t="s">
        <v>20</v>
      </c>
      <c r="C7" s="22"/>
      <c r="D7" s="22"/>
      <c r="E7" s="34"/>
      <c r="F7" s="67">
        <v>1000</v>
      </c>
      <c r="G7" s="74">
        <f t="shared" ref="G7:G9" si="0">E7*F7</f>
        <v>0</v>
      </c>
    </row>
    <row r="8" spans="2:7" ht="17.25" customHeight="1">
      <c r="B8" s="16" t="s">
        <v>21</v>
      </c>
      <c r="C8" s="22"/>
      <c r="D8" s="22"/>
      <c r="E8" s="34"/>
      <c r="F8" s="67">
        <v>5000</v>
      </c>
      <c r="G8" s="74">
        <f t="shared" si="0"/>
        <v>0</v>
      </c>
    </row>
    <row r="9" spans="2:7" ht="17.25" customHeight="1">
      <c r="B9" s="16" t="s">
        <v>22</v>
      </c>
      <c r="C9" s="22"/>
      <c r="D9" s="22"/>
      <c r="E9" s="34"/>
      <c r="F9" s="67">
        <v>4000</v>
      </c>
      <c r="G9" s="74">
        <f t="shared" si="0"/>
        <v>0</v>
      </c>
    </row>
    <row r="10" spans="2:7" ht="17.25" customHeight="1">
      <c r="B10" s="41"/>
      <c r="C10" s="42"/>
      <c r="D10" s="42"/>
      <c r="E10" s="43"/>
      <c r="F10" s="44"/>
      <c r="G10" s="44"/>
    </row>
    <row r="11" spans="2:7" ht="17.25" customHeight="1">
      <c r="B11" s="14" t="s">
        <v>23</v>
      </c>
      <c r="C11" s="22"/>
      <c r="D11" s="22"/>
      <c r="E11" s="34"/>
      <c r="F11" s="67"/>
      <c r="G11" s="74"/>
    </row>
    <row r="12" spans="2:7" ht="17.25" customHeight="1">
      <c r="B12" s="16" t="s">
        <v>24</v>
      </c>
      <c r="C12" s="22"/>
      <c r="D12" s="22"/>
      <c r="E12" s="34"/>
      <c r="F12" s="67">
        <v>5000</v>
      </c>
      <c r="G12" s="74">
        <f t="shared" ref="G12:G14" si="1">E12*F12</f>
        <v>0</v>
      </c>
    </row>
    <row r="13" spans="2:7" ht="17.25" customHeight="1">
      <c r="B13" s="16" t="s">
        <v>25</v>
      </c>
      <c r="C13" s="22"/>
      <c r="D13" s="22"/>
      <c r="E13" s="34"/>
      <c r="F13" s="67">
        <v>5000</v>
      </c>
      <c r="G13" s="74">
        <f t="shared" si="1"/>
        <v>0</v>
      </c>
    </row>
    <row r="14" spans="2:7" ht="17.25" customHeight="1">
      <c r="B14" s="16" t="s">
        <v>26</v>
      </c>
      <c r="C14" s="22"/>
      <c r="D14" s="22"/>
      <c r="E14" s="34"/>
      <c r="F14" s="67">
        <v>5000</v>
      </c>
      <c r="G14" s="74">
        <f t="shared" si="1"/>
        <v>0</v>
      </c>
    </row>
    <row r="15" spans="2:7" ht="17.25" customHeight="1">
      <c r="B15" s="44"/>
      <c r="C15" s="42"/>
      <c r="D15" s="42"/>
      <c r="E15" s="43"/>
      <c r="F15" s="44"/>
      <c r="G15" s="44"/>
    </row>
    <row r="16" spans="2:7" ht="17.25" customHeight="1">
      <c r="B16" s="14" t="s">
        <v>27</v>
      </c>
      <c r="C16" s="22"/>
      <c r="D16" s="22"/>
      <c r="E16" s="34"/>
      <c r="F16" s="67"/>
      <c r="G16" s="74"/>
    </row>
    <row r="17" spans="2:7" ht="17.25" customHeight="1">
      <c r="B17" s="16" t="s">
        <v>125</v>
      </c>
      <c r="C17" s="22"/>
      <c r="D17" s="22"/>
      <c r="E17" s="34"/>
      <c r="F17" s="67">
        <v>2000</v>
      </c>
      <c r="G17" s="74">
        <f t="shared" ref="G17:G20" si="2">E17*F17</f>
        <v>0</v>
      </c>
    </row>
    <row r="18" spans="2:7" ht="17.25" customHeight="1">
      <c r="B18" s="16" t="s">
        <v>28</v>
      </c>
      <c r="C18" s="22"/>
      <c r="D18" s="22"/>
      <c r="E18" s="34"/>
      <c r="F18" s="67">
        <v>1750</v>
      </c>
      <c r="G18" s="74">
        <f>E18*F18</f>
        <v>0</v>
      </c>
    </row>
    <row r="19" spans="2:7" ht="17.25" customHeight="1">
      <c r="B19" s="16" t="s">
        <v>29</v>
      </c>
      <c r="C19" s="22"/>
      <c r="D19" s="22"/>
      <c r="E19" s="34"/>
      <c r="F19" s="67">
        <v>2000</v>
      </c>
      <c r="G19" s="74">
        <f t="shared" si="2"/>
        <v>0</v>
      </c>
    </row>
    <row r="20" spans="2:7" ht="17.25" customHeight="1">
      <c r="B20" s="16" t="s">
        <v>30</v>
      </c>
      <c r="C20" s="22"/>
      <c r="D20" s="22"/>
      <c r="E20" s="34"/>
      <c r="F20" s="67">
        <v>1750</v>
      </c>
      <c r="G20" s="74">
        <f t="shared" si="2"/>
        <v>0</v>
      </c>
    </row>
    <row r="21" spans="2:7" ht="17.25" customHeight="1">
      <c r="B21" s="44"/>
      <c r="C21" s="42"/>
      <c r="D21" s="42"/>
      <c r="E21" s="43"/>
      <c r="F21" s="44"/>
      <c r="G21" s="44"/>
    </row>
    <row r="22" spans="2:7" ht="17.25" customHeight="1">
      <c r="B22" s="14" t="s">
        <v>31</v>
      </c>
      <c r="C22" s="22"/>
      <c r="D22" s="22"/>
      <c r="E22" s="34"/>
      <c r="F22" s="67"/>
      <c r="G22" s="65"/>
    </row>
    <row r="23" spans="2:7" ht="17.25" customHeight="1">
      <c r="B23" s="16" t="s">
        <v>32</v>
      </c>
      <c r="C23" s="22"/>
      <c r="D23" s="22"/>
      <c r="E23" s="34"/>
      <c r="F23" s="67">
        <v>800</v>
      </c>
      <c r="G23" s="74">
        <f t="shared" ref="G23:G29" si="3">E23*F23</f>
        <v>0</v>
      </c>
    </row>
    <row r="24" spans="2:7" ht="17.25" customHeight="1">
      <c r="B24" s="16" t="s">
        <v>33</v>
      </c>
      <c r="C24" s="22"/>
      <c r="D24" s="22"/>
      <c r="E24" s="34"/>
      <c r="F24" s="67">
        <v>800</v>
      </c>
      <c r="G24" s="74">
        <f t="shared" si="3"/>
        <v>0</v>
      </c>
    </row>
    <row r="25" spans="2:7" ht="17.25" customHeight="1">
      <c r="B25" s="16" t="s">
        <v>34</v>
      </c>
      <c r="C25" s="22"/>
      <c r="D25" s="22"/>
      <c r="E25" s="34"/>
      <c r="F25" s="67">
        <v>500</v>
      </c>
      <c r="G25" s="74">
        <f t="shared" si="3"/>
        <v>0</v>
      </c>
    </row>
    <row r="26" spans="2:7" ht="17.25" customHeight="1">
      <c r="B26" s="41"/>
      <c r="C26" s="42"/>
      <c r="D26" s="42"/>
      <c r="E26" s="43"/>
      <c r="F26" s="44"/>
      <c r="G26" s="44"/>
    </row>
    <row r="27" spans="2:7" ht="17.25" customHeight="1">
      <c r="B27" s="14" t="s">
        <v>35</v>
      </c>
      <c r="C27" s="22"/>
      <c r="D27" s="22"/>
      <c r="E27" s="34"/>
      <c r="F27" s="67"/>
      <c r="G27" s="74"/>
    </row>
    <row r="28" spans="2:7" ht="17.25" customHeight="1">
      <c r="B28" s="16" t="s">
        <v>36</v>
      </c>
      <c r="C28" s="22"/>
      <c r="D28" s="22"/>
      <c r="E28" s="34"/>
      <c r="F28" s="67">
        <v>1500</v>
      </c>
      <c r="G28" s="74">
        <f t="shared" si="3"/>
        <v>0</v>
      </c>
    </row>
    <row r="29" spans="2:7" ht="17.25" customHeight="1">
      <c r="B29" s="16" t="s">
        <v>37</v>
      </c>
      <c r="C29" s="22"/>
      <c r="D29" s="22"/>
      <c r="E29" s="34"/>
      <c r="F29" s="67">
        <v>1250</v>
      </c>
      <c r="G29" s="74">
        <f t="shared" si="3"/>
        <v>0</v>
      </c>
    </row>
    <row r="30" spans="2:7" ht="17.25" customHeight="1">
      <c r="B30" s="16" t="s">
        <v>38</v>
      </c>
      <c r="C30" s="22"/>
      <c r="D30" s="22"/>
      <c r="E30" s="34"/>
      <c r="F30" s="67">
        <v>750</v>
      </c>
      <c r="G30" s="74">
        <f>E30*F30</f>
        <v>0</v>
      </c>
    </row>
    <row r="31" spans="2:7" ht="17.25" customHeight="1">
      <c r="B31" s="44"/>
      <c r="C31" s="42"/>
      <c r="D31" s="42"/>
      <c r="E31" s="43"/>
      <c r="F31" s="44"/>
      <c r="G31" s="44"/>
    </row>
    <row r="32" spans="2:7" ht="17.25" customHeight="1" thickBot="1"/>
    <row r="33" spans="2:7" ht="17.25" customHeight="1" thickBot="1">
      <c r="B33" s="35" t="s">
        <v>117</v>
      </c>
      <c r="C33" s="36"/>
      <c r="D33" s="36"/>
      <c r="E33" s="36"/>
      <c r="F33" s="36"/>
      <c r="G33" s="47">
        <f>SUM(G7:G9)+SUM(G12:G14)+SUM(G17:G20)+SUM(G23:G25)+ SUM(G28:G30)</f>
        <v>0</v>
      </c>
    </row>
    <row r="35" spans="2:7" ht="17.25" customHeight="1">
      <c r="B35" t="s">
        <v>123</v>
      </c>
    </row>
  </sheetData>
  <mergeCells count="3">
    <mergeCell ref="B2:E2"/>
    <mergeCell ref="B4:B5"/>
    <mergeCell ref="C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02C0-F0CA-48A7-A7BD-CE564C0A850B}">
  <dimension ref="B1:F33"/>
  <sheetViews>
    <sheetView zoomScale="70" zoomScaleNormal="70" workbookViewId="0">
      <selection activeCell="F30" sqref="F30"/>
    </sheetView>
  </sheetViews>
  <sheetFormatPr baseColWidth="10" defaultColWidth="11" defaultRowHeight="21" customHeight="1"/>
  <cols>
    <col min="1" max="1" width="5.3984375" style="9" customWidth="1"/>
    <col min="2" max="2" width="44" style="9" customWidth="1"/>
    <col min="3" max="3" width="15.69921875" style="9" customWidth="1"/>
    <col min="4" max="4" width="35.296875" style="9" customWidth="1"/>
    <col min="5" max="5" width="20.69921875" style="9" customWidth="1"/>
    <col min="6" max="6" width="14.09765625" style="9" customWidth="1"/>
    <col min="7" max="16384" width="11" style="9"/>
  </cols>
  <sheetData>
    <row r="1" spans="2:6" ht="21" customHeight="1" thickBot="1"/>
    <row r="2" spans="2:6" s="10" customFormat="1" ht="44.25" customHeight="1" thickBot="1">
      <c r="B2" s="113" t="s">
        <v>71</v>
      </c>
      <c r="C2" s="114"/>
      <c r="D2" s="115"/>
    </row>
    <row r="4" spans="2:6" ht="36" customHeight="1">
      <c r="B4" s="17" t="s">
        <v>39</v>
      </c>
      <c r="C4" s="17" t="s">
        <v>40</v>
      </c>
      <c r="D4" s="11" t="s">
        <v>41</v>
      </c>
      <c r="E4" s="73" t="s">
        <v>85</v>
      </c>
      <c r="F4" s="73" t="s">
        <v>86</v>
      </c>
    </row>
    <row r="5" spans="2:6" ht="21" customHeight="1">
      <c r="B5" s="18" t="s">
        <v>42</v>
      </c>
      <c r="C5" s="15"/>
      <c r="D5" s="22"/>
    </row>
    <row r="6" spans="2:6" ht="21" customHeight="1">
      <c r="B6" s="16" t="s">
        <v>66</v>
      </c>
      <c r="C6" s="15"/>
      <c r="D6" s="22"/>
      <c r="E6" s="15">
        <v>5000</v>
      </c>
      <c r="F6" s="22">
        <f>E6*D6</f>
        <v>0</v>
      </c>
    </row>
    <row r="7" spans="2:6" ht="21" customHeight="1">
      <c r="B7" s="16" t="s">
        <v>67</v>
      </c>
      <c r="C7" s="15"/>
      <c r="D7" s="22"/>
      <c r="E7" s="15">
        <v>500</v>
      </c>
      <c r="F7" s="22">
        <f t="shared" ref="F7:F8" si="0">E7*D7</f>
        <v>0</v>
      </c>
    </row>
    <row r="8" spans="2:6" ht="21" customHeight="1">
      <c r="B8" s="16" t="s">
        <v>68</v>
      </c>
      <c r="C8" s="15"/>
      <c r="D8" s="22"/>
      <c r="E8" s="15">
        <v>100</v>
      </c>
      <c r="F8" s="22">
        <f t="shared" si="0"/>
        <v>0</v>
      </c>
    </row>
    <row r="9" spans="2:6" ht="21" customHeight="1">
      <c r="B9" s="16" t="s">
        <v>69</v>
      </c>
      <c r="C9" s="15"/>
      <c r="D9" s="22"/>
    </row>
    <row r="10" spans="2:6" ht="21" customHeight="1">
      <c r="B10" s="16"/>
      <c r="C10" s="67"/>
      <c r="D10" s="68"/>
    </row>
    <row r="11" spans="2:6" ht="21" customHeight="1">
      <c r="B11" s="16"/>
      <c r="C11" s="67"/>
      <c r="D11" s="68"/>
    </row>
    <row r="12" spans="2:6" ht="21" customHeight="1">
      <c r="B12" s="16"/>
      <c r="C12" s="67"/>
      <c r="D12" s="68"/>
    </row>
    <row r="13" spans="2:6" ht="21" customHeight="1">
      <c r="B13" s="16"/>
      <c r="C13" s="15"/>
      <c r="D13" s="22"/>
    </row>
    <row r="14" spans="2:6" ht="21" customHeight="1">
      <c r="B14" s="16"/>
      <c r="C14" s="15"/>
      <c r="D14" s="22"/>
    </row>
    <row r="15" spans="2:6" ht="21" customHeight="1">
      <c r="B15" s="18" t="s">
        <v>43</v>
      </c>
      <c r="C15" s="15"/>
      <c r="D15" s="22"/>
    </row>
    <row r="16" spans="2:6" ht="21" customHeight="1">
      <c r="B16" s="16" t="s">
        <v>44</v>
      </c>
      <c r="C16" s="15" t="s">
        <v>45</v>
      </c>
      <c r="D16" s="22"/>
      <c r="E16" s="15">
        <v>300</v>
      </c>
      <c r="F16" s="22">
        <f>E16*D16</f>
        <v>0</v>
      </c>
    </row>
    <row r="17" spans="2:6" ht="21" customHeight="1">
      <c r="B17" s="16" t="s">
        <v>44</v>
      </c>
      <c r="C17" s="15" t="s">
        <v>113</v>
      </c>
      <c r="D17" s="22"/>
      <c r="E17" s="15">
        <v>300</v>
      </c>
      <c r="F17" s="22">
        <f t="shared" ref="F17:F18" si="1">E17*D17</f>
        <v>0</v>
      </c>
    </row>
    <row r="18" spans="2:6" ht="21" customHeight="1">
      <c r="B18" s="16" t="s">
        <v>46</v>
      </c>
      <c r="C18" s="15" t="s">
        <v>112</v>
      </c>
      <c r="D18" s="22"/>
      <c r="E18" s="15">
        <v>300</v>
      </c>
      <c r="F18" s="22">
        <f t="shared" si="1"/>
        <v>0</v>
      </c>
    </row>
    <row r="19" spans="2:6" ht="21" customHeight="1">
      <c r="B19" s="16" t="s">
        <v>78</v>
      </c>
      <c r="C19" s="15"/>
      <c r="D19" s="22"/>
    </row>
    <row r="20" spans="2:6" ht="21" customHeight="1">
      <c r="B20" s="16"/>
      <c r="C20" s="15"/>
      <c r="D20" s="22"/>
    </row>
    <row r="21" spans="2:6" ht="21" customHeight="1">
      <c r="B21" s="16"/>
      <c r="C21" s="67"/>
      <c r="D21" s="68"/>
    </row>
    <row r="22" spans="2:6" ht="21" customHeight="1">
      <c r="B22" s="16"/>
      <c r="C22" s="67"/>
      <c r="D22" s="68"/>
    </row>
    <row r="23" spans="2:6" ht="21" customHeight="1">
      <c r="B23" s="16"/>
      <c r="C23" s="15"/>
      <c r="D23" s="22"/>
    </row>
    <row r="24" spans="2:6" ht="21" customHeight="1">
      <c r="B24" s="16"/>
      <c r="C24" s="15"/>
      <c r="D24" s="22"/>
    </row>
    <row r="25" spans="2:6" ht="21" customHeight="1">
      <c r="B25" s="18" t="s">
        <v>47</v>
      </c>
      <c r="C25" s="15"/>
      <c r="D25" s="22"/>
    </row>
    <row r="26" spans="2:6" ht="21" customHeight="1">
      <c r="B26" s="16"/>
      <c r="C26" s="15"/>
      <c r="D26" s="22"/>
    </row>
    <row r="27" spans="2:6" ht="21" customHeight="1">
      <c r="B27" s="16"/>
      <c r="C27" s="15"/>
      <c r="D27" s="22"/>
    </row>
    <row r="28" spans="2:6" ht="21" customHeight="1">
      <c r="B28" s="16"/>
      <c r="C28" s="15"/>
      <c r="D28" s="22"/>
    </row>
    <row r="29" spans="2:6" ht="21" customHeight="1" thickBot="1">
      <c r="B29" s="16"/>
      <c r="C29" s="15"/>
      <c r="D29" s="22"/>
    </row>
    <row r="30" spans="2:6" s="61" customFormat="1" ht="21" customHeight="1" thickBot="1">
      <c r="B30" s="62" t="s">
        <v>118</v>
      </c>
      <c r="C30" s="63"/>
      <c r="D30" s="63"/>
      <c r="F30" s="64">
        <f>SUM(F16:F18)+SUM(F6:F8)</f>
        <v>0</v>
      </c>
    </row>
    <row r="33" spans="2:2" ht="21" customHeight="1">
      <c r="B33" t="s">
        <v>123</v>
      </c>
    </row>
  </sheetData>
  <mergeCells count="1">
    <mergeCell ref="B2:D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D892A-1702-48FA-9831-CCCC65239B5C}">
  <dimension ref="B1:G35"/>
  <sheetViews>
    <sheetView tabSelected="1" zoomScale="70" zoomScaleNormal="70" workbookViewId="0">
      <selection activeCell="K9" sqref="K9"/>
    </sheetView>
  </sheetViews>
  <sheetFormatPr baseColWidth="10" defaultColWidth="11" defaultRowHeight="21" customHeight="1"/>
  <cols>
    <col min="1" max="1" width="5.3984375" style="9" customWidth="1"/>
    <col min="2" max="2" width="44.8984375" style="9" customWidth="1"/>
    <col min="3" max="4" width="15.69921875" style="9" customWidth="1"/>
    <col min="5" max="5" width="23.69921875" style="9" customWidth="1"/>
    <col min="6" max="6" width="14.59765625" style="9" customWidth="1"/>
    <col min="7" max="16384" width="11" style="9"/>
  </cols>
  <sheetData>
    <row r="1" spans="2:7" ht="21" customHeight="1" thickBot="1"/>
    <row r="2" spans="2:7" s="10" customFormat="1" ht="44.25" customHeight="1" thickBot="1">
      <c r="B2" s="113" t="s">
        <v>70</v>
      </c>
      <c r="C2" s="114"/>
      <c r="D2" s="114"/>
      <c r="E2" s="115"/>
    </row>
    <row r="3" spans="2:7" ht="21" customHeight="1" thickBot="1"/>
    <row r="4" spans="2:7" s="20" customFormat="1" ht="21" customHeight="1" thickBot="1">
      <c r="B4" s="118" t="s">
        <v>73</v>
      </c>
      <c r="C4" s="130"/>
      <c r="D4" s="131"/>
      <c r="E4" s="132"/>
    </row>
    <row r="6" spans="2:7" ht="49.5" customHeight="1">
      <c r="B6" s="17" t="s">
        <v>39</v>
      </c>
      <c r="C6" s="11" t="s">
        <v>74</v>
      </c>
      <c r="D6" s="11" t="s">
        <v>124</v>
      </c>
      <c r="E6" s="28" t="s">
        <v>41</v>
      </c>
      <c r="F6" s="73" t="s">
        <v>85</v>
      </c>
      <c r="G6" s="73" t="s">
        <v>86</v>
      </c>
    </row>
    <row r="7" spans="2:7" ht="21" customHeight="1">
      <c r="B7" s="21" t="s">
        <v>75</v>
      </c>
      <c r="C7" s="15"/>
      <c r="D7" s="15"/>
      <c r="E7" s="15"/>
    </row>
    <row r="8" spans="2:7" ht="21" customHeight="1">
      <c r="B8" s="16"/>
      <c r="C8" s="15"/>
      <c r="D8" s="15"/>
      <c r="E8" s="22">
        <f t="shared" ref="E8:E31" si="0">D8*$D$4</f>
        <v>0</v>
      </c>
      <c r="F8" s="116">
        <v>400</v>
      </c>
      <c r="G8" s="117">
        <f>AVERAGE(E8:E15)*F8</f>
        <v>0</v>
      </c>
    </row>
    <row r="9" spans="2:7" ht="21" customHeight="1">
      <c r="B9" s="16"/>
      <c r="C9" s="15"/>
      <c r="D9" s="15"/>
      <c r="E9" s="22">
        <f t="shared" si="0"/>
        <v>0</v>
      </c>
      <c r="F9" s="116"/>
      <c r="G9" s="116"/>
    </row>
    <row r="10" spans="2:7" ht="21" customHeight="1">
      <c r="B10" s="16"/>
      <c r="C10" s="15"/>
      <c r="D10" s="15"/>
      <c r="E10" s="22">
        <f t="shared" si="0"/>
        <v>0</v>
      </c>
      <c r="F10" s="116"/>
      <c r="G10" s="116"/>
    </row>
    <row r="11" spans="2:7" ht="21" customHeight="1">
      <c r="B11" s="16"/>
      <c r="C11" s="15"/>
      <c r="D11" s="15"/>
      <c r="E11" s="22">
        <f t="shared" si="0"/>
        <v>0</v>
      </c>
      <c r="F11" s="116"/>
      <c r="G11" s="116"/>
    </row>
    <row r="12" spans="2:7" ht="21" customHeight="1">
      <c r="B12" s="16"/>
      <c r="C12" s="15"/>
      <c r="D12" s="15"/>
      <c r="E12" s="22">
        <f t="shared" si="0"/>
        <v>0</v>
      </c>
      <c r="F12" s="116"/>
      <c r="G12" s="116"/>
    </row>
    <row r="13" spans="2:7" ht="21" customHeight="1">
      <c r="B13" s="16"/>
      <c r="C13" s="15"/>
      <c r="D13" s="15"/>
      <c r="E13" s="22">
        <f t="shared" si="0"/>
        <v>0</v>
      </c>
      <c r="F13" s="116"/>
      <c r="G13" s="116"/>
    </row>
    <row r="14" spans="2:7" ht="21" customHeight="1">
      <c r="B14" s="16"/>
      <c r="C14" s="15"/>
      <c r="D14" s="15"/>
      <c r="E14" s="22">
        <f t="shared" si="0"/>
        <v>0</v>
      </c>
      <c r="F14" s="116"/>
      <c r="G14" s="116"/>
    </row>
    <row r="15" spans="2:7" ht="21" customHeight="1">
      <c r="B15" s="16"/>
      <c r="C15" s="15"/>
      <c r="D15" s="15"/>
      <c r="E15" s="22">
        <f t="shared" si="0"/>
        <v>0</v>
      </c>
      <c r="F15" s="116"/>
      <c r="G15" s="116"/>
    </row>
    <row r="16" spans="2:7" ht="21" customHeight="1">
      <c r="B16" s="21" t="s">
        <v>76</v>
      </c>
      <c r="C16" s="15"/>
      <c r="D16" s="15"/>
      <c r="E16" s="22"/>
      <c r="F16" s="15"/>
      <c r="G16" s="15"/>
    </row>
    <row r="17" spans="2:7" ht="21" customHeight="1">
      <c r="B17" s="16"/>
      <c r="C17" s="15"/>
      <c r="D17" s="15"/>
      <c r="E17" s="22">
        <f t="shared" si="0"/>
        <v>0</v>
      </c>
      <c r="F17" s="116">
        <v>200</v>
      </c>
      <c r="G17" s="117">
        <f>AVERAGE(E17:E25)*F17</f>
        <v>0</v>
      </c>
    </row>
    <row r="18" spans="2:7" ht="21" customHeight="1">
      <c r="B18" s="16"/>
      <c r="C18" s="15"/>
      <c r="D18" s="15"/>
      <c r="E18" s="22">
        <f t="shared" si="0"/>
        <v>0</v>
      </c>
      <c r="F18" s="116"/>
      <c r="G18" s="117"/>
    </row>
    <row r="19" spans="2:7" ht="21" customHeight="1">
      <c r="B19" s="16"/>
      <c r="C19" s="15"/>
      <c r="D19" s="15"/>
      <c r="E19" s="22">
        <f t="shared" si="0"/>
        <v>0</v>
      </c>
      <c r="F19" s="116"/>
      <c r="G19" s="117"/>
    </row>
    <row r="20" spans="2:7" ht="21" customHeight="1">
      <c r="B20" s="16"/>
      <c r="C20" s="15"/>
      <c r="D20" s="15"/>
      <c r="E20" s="22">
        <f t="shared" si="0"/>
        <v>0</v>
      </c>
      <c r="F20" s="116"/>
      <c r="G20" s="117"/>
    </row>
    <row r="21" spans="2:7" ht="21" customHeight="1">
      <c r="B21" s="16"/>
      <c r="C21" s="15"/>
      <c r="D21" s="15"/>
      <c r="E21" s="22">
        <f t="shared" si="0"/>
        <v>0</v>
      </c>
      <c r="F21" s="116"/>
      <c r="G21" s="117"/>
    </row>
    <row r="22" spans="2:7" ht="21" customHeight="1">
      <c r="B22" s="16"/>
      <c r="C22" s="15"/>
      <c r="D22" s="15"/>
      <c r="E22" s="22">
        <f t="shared" si="0"/>
        <v>0</v>
      </c>
      <c r="F22" s="116"/>
      <c r="G22" s="117"/>
    </row>
    <row r="23" spans="2:7" ht="21" customHeight="1">
      <c r="B23" s="16"/>
      <c r="C23" s="15"/>
      <c r="D23" s="15"/>
      <c r="E23" s="22">
        <f t="shared" si="0"/>
        <v>0</v>
      </c>
      <c r="F23" s="116"/>
      <c r="G23" s="117"/>
    </row>
    <row r="24" spans="2:7" ht="21" customHeight="1">
      <c r="B24" s="16"/>
      <c r="C24" s="15"/>
      <c r="D24" s="15"/>
      <c r="E24" s="22">
        <f t="shared" si="0"/>
        <v>0</v>
      </c>
      <c r="F24" s="116"/>
      <c r="G24" s="117"/>
    </row>
    <row r="25" spans="2:7" ht="21" customHeight="1">
      <c r="B25" s="16"/>
      <c r="C25" s="15"/>
      <c r="D25" s="15"/>
      <c r="E25" s="22">
        <f t="shared" si="0"/>
        <v>0</v>
      </c>
      <c r="F25" s="116"/>
      <c r="G25" s="117"/>
    </row>
    <row r="26" spans="2:7" ht="21" customHeight="1">
      <c r="B26" s="21" t="s">
        <v>77</v>
      </c>
      <c r="C26" s="15"/>
      <c r="D26" s="15"/>
      <c r="E26" s="22"/>
      <c r="F26" s="15"/>
      <c r="G26" s="15"/>
    </row>
    <row r="27" spans="2:7" ht="21" customHeight="1">
      <c r="B27" s="19"/>
      <c r="C27" s="15"/>
      <c r="D27" s="15"/>
      <c r="E27" s="22">
        <f t="shared" si="0"/>
        <v>0</v>
      </c>
      <c r="F27" s="116">
        <v>100</v>
      </c>
      <c r="G27" s="117">
        <f>AVERAGE(E27:E29)*F27</f>
        <v>0</v>
      </c>
    </row>
    <row r="28" spans="2:7" ht="21" customHeight="1">
      <c r="B28" s="19"/>
      <c r="C28" s="15"/>
      <c r="D28" s="15"/>
      <c r="E28" s="22">
        <f t="shared" si="0"/>
        <v>0</v>
      </c>
      <c r="F28" s="116"/>
      <c r="G28" s="116"/>
    </row>
    <row r="29" spans="2:7" ht="21" customHeight="1">
      <c r="B29" s="19"/>
      <c r="C29" s="15"/>
      <c r="D29" s="15"/>
      <c r="E29" s="22">
        <f t="shared" si="0"/>
        <v>0</v>
      </c>
      <c r="F29" s="116"/>
      <c r="G29" s="116"/>
    </row>
    <row r="30" spans="2:7" ht="21" customHeight="1">
      <c r="B30" s="21" t="s">
        <v>47</v>
      </c>
      <c r="C30" s="15"/>
      <c r="D30" s="15"/>
      <c r="E30" s="22"/>
    </row>
    <row r="31" spans="2:7" ht="21" customHeight="1">
      <c r="B31" s="16"/>
      <c r="C31" s="15"/>
      <c r="D31" s="15"/>
      <c r="E31" s="22">
        <f t="shared" si="0"/>
        <v>0</v>
      </c>
    </row>
    <row r="32" spans="2:7" ht="21" customHeight="1" thickBot="1"/>
    <row r="33" spans="2:7" ht="21" customHeight="1" thickBot="1">
      <c r="B33" s="62" t="s">
        <v>119</v>
      </c>
      <c r="C33" s="63"/>
      <c r="D33" s="63"/>
      <c r="E33" s="63"/>
      <c r="F33" s="61"/>
      <c r="G33" s="64">
        <f>SUM(G27+G8+G17)</f>
        <v>0</v>
      </c>
    </row>
    <row r="35" spans="2:7" ht="21" customHeight="1">
      <c r="B35" t="s">
        <v>123</v>
      </c>
    </row>
  </sheetData>
  <mergeCells count="9">
    <mergeCell ref="F27:F29"/>
    <mergeCell ref="G8:G15"/>
    <mergeCell ref="G17:G25"/>
    <mergeCell ref="G27:G29"/>
    <mergeCell ref="B2:E2"/>
    <mergeCell ref="B4:C4"/>
    <mergeCell ref="D4:E4"/>
    <mergeCell ref="F8:F15"/>
    <mergeCell ref="F17:F2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9D27-FF46-4F89-9B74-3F3BAC56F88A}">
  <dimension ref="B1:F32"/>
  <sheetViews>
    <sheetView zoomScale="70" zoomScaleNormal="70" workbookViewId="0">
      <selection activeCell="I17" sqref="I17"/>
    </sheetView>
  </sheetViews>
  <sheetFormatPr baseColWidth="10" defaultColWidth="11" defaultRowHeight="21" customHeight="1"/>
  <cols>
    <col min="1" max="1" width="5.3984375" style="9" customWidth="1"/>
    <col min="2" max="2" width="38.796875" style="9" customWidth="1"/>
    <col min="3" max="3" width="20.69921875" style="9" customWidth="1"/>
    <col min="4" max="4" width="38.796875" style="9" customWidth="1"/>
    <col min="5" max="5" width="18.69921875" style="51" customWidth="1"/>
    <col min="6" max="6" width="15.69921875" style="9" customWidth="1"/>
    <col min="7" max="16384" width="11" style="9"/>
  </cols>
  <sheetData>
    <row r="1" spans="2:6" ht="21" customHeight="1" thickBot="1"/>
    <row r="2" spans="2:6" s="10" customFormat="1" ht="30" customHeight="1" thickBot="1">
      <c r="B2" s="119" t="s">
        <v>48</v>
      </c>
      <c r="C2" s="120"/>
      <c r="D2" s="121"/>
      <c r="E2" s="52"/>
    </row>
    <row r="3" spans="2:6" ht="21" customHeight="1" thickBot="1"/>
    <row r="4" spans="2:6" ht="36" customHeight="1">
      <c r="B4" s="17" t="s">
        <v>39</v>
      </c>
      <c r="C4" s="17" t="s">
        <v>49</v>
      </c>
      <c r="D4" s="28" t="s">
        <v>41</v>
      </c>
      <c r="E4" s="53" t="s">
        <v>85</v>
      </c>
      <c r="F4" s="33" t="s">
        <v>86</v>
      </c>
    </row>
    <row r="5" spans="2:6" ht="21" customHeight="1">
      <c r="B5" s="16" t="s">
        <v>50</v>
      </c>
      <c r="C5" s="65" t="s">
        <v>100</v>
      </c>
      <c r="D5" s="71"/>
      <c r="E5" s="54">
        <v>8</v>
      </c>
      <c r="F5" s="69">
        <f>E5*D5</f>
        <v>0</v>
      </c>
    </row>
    <row r="6" spans="2:6" ht="21" customHeight="1">
      <c r="B6" s="16" t="s">
        <v>51</v>
      </c>
      <c r="C6" s="65" t="s">
        <v>98</v>
      </c>
      <c r="D6" s="71"/>
      <c r="E6" s="54">
        <v>16764</v>
      </c>
      <c r="F6" s="69">
        <f t="shared" ref="F6:F18" si="0">E6*D6</f>
        <v>0</v>
      </c>
    </row>
    <row r="7" spans="2:6" ht="21" customHeight="1">
      <c r="B7" s="16" t="s">
        <v>52</v>
      </c>
      <c r="C7" s="65" t="s">
        <v>101</v>
      </c>
      <c r="D7" s="71"/>
      <c r="E7" s="54">
        <v>308</v>
      </c>
      <c r="F7" s="69">
        <f t="shared" si="0"/>
        <v>0</v>
      </c>
    </row>
    <row r="8" spans="2:6" ht="21" customHeight="1">
      <c r="B8" s="16" t="s">
        <v>53</v>
      </c>
      <c r="C8" s="65" t="s">
        <v>111</v>
      </c>
      <c r="D8" s="71"/>
      <c r="E8" s="54">
        <v>630</v>
      </c>
      <c r="F8" s="69">
        <f t="shared" si="0"/>
        <v>0</v>
      </c>
    </row>
    <row r="9" spans="2:6" ht="21" customHeight="1">
      <c r="B9" s="16" t="s">
        <v>54</v>
      </c>
      <c r="C9" s="65" t="s">
        <v>99</v>
      </c>
      <c r="D9" s="71"/>
      <c r="E9" s="54">
        <v>3472</v>
      </c>
      <c r="F9" s="69">
        <f>E9*D9</f>
        <v>0</v>
      </c>
    </row>
    <row r="10" spans="2:6" ht="21" customHeight="1">
      <c r="B10" s="16" t="s">
        <v>55</v>
      </c>
      <c r="C10" s="65"/>
      <c r="D10" s="71"/>
      <c r="E10" s="54">
        <v>64</v>
      </c>
      <c r="F10" s="69">
        <f t="shared" si="0"/>
        <v>0</v>
      </c>
    </row>
    <row r="11" spans="2:6" ht="21" customHeight="1">
      <c r="B11" s="16" t="s">
        <v>56</v>
      </c>
      <c r="C11" s="65" t="s">
        <v>97</v>
      </c>
      <c r="D11" s="71"/>
      <c r="E11" s="54">
        <v>4890</v>
      </c>
      <c r="F11" s="69">
        <f t="shared" si="0"/>
        <v>0</v>
      </c>
    </row>
    <row r="12" spans="2:6" ht="21" customHeight="1">
      <c r="B12" s="16" t="s">
        <v>57</v>
      </c>
      <c r="C12" s="65" t="s">
        <v>110</v>
      </c>
      <c r="D12" s="71"/>
      <c r="E12" s="54">
        <v>57</v>
      </c>
      <c r="F12" s="69">
        <f t="shared" si="0"/>
        <v>0</v>
      </c>
    </row>
    <row r="13" spans="2:6" ht="21" customHeight="1">
      <c r="B13" s="16" t="s">
        <v>58</v>
      </c>
      <c r="C13" s="65"/>
      <c r="D13" s="71"/>
      <c r="E13" s="54">
        <v>5714</v>
      </c>
      <c r="F13" s="69">
        <f t="shared" si="0"/>
        <v>0</v>
      </c>
    </row>
    <row r="14" spans="2:6" ht="21" customHeight="1">
      <c r="B14" s="16" t="s">
        <v>59</v>
      </c>
      <c r="C14" s="65"/>
      <c r="D14" s="71"/>
      <c r="E14" s="54">
        <v>4020</v>
      </c>
      <c r="F14" s="69">
        <f t="shared" si="0"/>
        <v>0</v>
      </c>
    </row>
    <row r="15" spans="2:6" ht="21" customHeight="1">
      <c r="B15" s="16" t="s">
        <v>60</v>
      </c>
      <c r="C15" s="65"/>
      <c r="D15" s="71"/>
      <c r="E15" s="54">
        <v>2608</v>
      </c>
      <c r="F15" s="69">
        <f t="shared" si="0"/>
        <v>0</v>
      </c>
    </row>
    <row r="16" spans="2:6" ht="21" customHeight="1">
      <c r="B16" s="16" t="s">
        <v>61</v>
      </c>
      <c r="C16" s="65"/>
      <c r="D16" s="71"/>
      <c r="E16" s="54">
        <v>20218</v>
      </c>
      <c r="F16" s="69">
        <f t="shared" si="0"/>
        <v>0</v>
      </c>
    </row>
    <row r="17" spans="2:6" ht="21" customHeight="1">
      <c r="B17" s="16" t="s">
        <v>62</v>
      </c>
      <c r="C17" s="65" t="s">
        <v>100</v>
      </c>
      <c r="D17" s="71"/>
      <c r="E17" s="54">
        <v>17</v>
      </c>
      <c r="F17" s="69">
        <f t="shared" si="0"/>
        <v>0</v>
      </c>
    </row>
    <row r="18" spans="2:6" ht="21" customHeight="1">
      <c r="B18" s="16" t="s">
        <v>63</v>
      </c>
      <c r="C18" s="65" t="s">
        <v>104</v>
      </c>
      <c r="D18" s="71"/>
      <c r="E18" s="54">
        <v>11256</v>
      </c>
      <c r="F18" s="69">
        <f t="shared" si="0"/>
        <v>0</v>
      </c>
    </row>
    <row r="19" spans="2:6" ht="21" customHeight="1" thickBot="1">
      <c r="B19" s="16" t="s">
        <v>64</v>
      </c>
      <c r="C19" s="65" t="s">
        <v>104</v>
      </c>
      <c r="D19" s="71"/>
      <c r="E19" s="55">
        <v>5490</v>
      </c>
      <c r="F19" s="70">
        <f>E19*D19</f>
        <v>0</v>
      </c>
    </row>
    <row r="20" spans="2:6" ht="21" customHeight="1" thickBot="1"/>
    <row r="21" spans="2:6" ht="39" customHeight="1">
      <c r="B21" s="17" t="s">
        <v>39</v>
      </c>
      <c r="C21" s="11" t="s">
        <v>65</v>
      </c>
      <c r="D21" s="28" t="s">
        <v>41</v>
      </c>
      <c r="E21" s="53" t="s">
        <v>85</v>
      </c>
      <c r="F21" s="33" t="s">
        <v>86</v>
      </c>
    </row>
    <row r="22" spans="2:6" ht="21" customHeight="1">
      <c r="B22" s="16" t="s">
        <v>102</v>
      </c>
      <c r="C22" s="15" t="s">
        <v>104</v>
      </c>
      <c r="D22" s="71"/>
      <c r="E22" s="54">
        <v>1968</v>
      </c>
      <c r="F22" s="69">
        <f>E22*D22</f>
        <v>0</v>
      </c>
    </row>
    <row r="23" spans="2:6" ht="21" customHeight="1">
      <c r="B23" s="16" t="s">
        <v>103</v>
      </c>
      <c r="C23" s="15" t="s">
        <v>104</v>
      </c>
      <c r="D23" s="72"/>
      <c r="E23" s="54">
        <v>37296</v>
      </c>
      <c r="F23" s="69">
        <f t="shared" ref="F23:F28" si="1">E23*D23</f>
        <v>0</v>
      </c>
    </row>
    <row r="24" spans="2:6" ht="21" customHeight="1">
      <c r="B24" s="16" t="s">
        <v>105</v>
      </c>
      <c r="C24" s="15" t="s">
        <v>104</v>
      </c>
      <c r="D24" s="71"/>
      <c r="E24" s="54">
        <v>1152</v>
      </c>
      <c r="F24" s="69">
        <f t="shared" si="1"/>
        <v>0</v>
      </c>
    </row>
    <row r="25" spans="2:6" ht="21" customHeight="1">
      <c r="B25" s="16" t="s">
        <v>106</v>
      </c>
      <c r="C25" s="15" t="s">
        <v>104</v>
      </c>
      <c r="D25" s="71"/>
      <c r="E25" s="54">
        <v>2040</v>
      </c>
      <c r="F25" s="69">
        <f>E25*D25</f>
        <v>0</v>
      </c>
    </row>
    <row r="26" spans="2:6" ht="21" customHeight="1">
      <c r="B26" s="16" t="s">
        <v>109</v>
      </c>
      <c r="C26" s="15"/>
      <c r="D26" s="71"/>
      <c r="E26" s="54">
        <v>151</v>
      </c>
      <c r="F26" s="69">
        <f t="shared" si="1"/>
        <v>0</v>
      </c>
    </row>
    <row r="27" spans="2:6" ht="21" customHeight="1">
      <c r="B27" s="16" t="s">
        <v>107</v>
      </c>
      <c r="C27" s="15" t="s">
        <v>104</v>
      </c>
      <c r="D27" s="71"/>
      <c r="E27" s="54">
        <v>576</v>
      </c>
      <c r="F27" s="69">
        <f>E27*D27</f>
        <v>0</v>
      </c>
    </row>
    <row r="28" spans="2:6" ht="21" customHeight="1" thickBot="1">
      <c r="B28" s="16" t="s">
        <v>108</v>
      </c>
      <c r="C28" s="15" t="s">
        <v>104</v>
      </c>
      <c r="D28" s="71"/>
      <c r="E28" s="55">
        <v>1974</v>
      </c>
      <c r="F28" s="70">
        <f t="shared" si="1"/>
        <v>0</v>
      </c>
    </row>
    <row r="29" spans="2:6" ht="21" customHeight="1" thickBot="1"/>
    <row r="30" spans="2:6" ht="21" customHeight="1" thickBot="1">
      <c r="B30" s="35" t="s">
        <v>120</v>
      </c>
      <c r="C30" s="36"/>
      <c r="D30" s="36"/>
      <c r="E30" s="56"/>
      <c r="F30" s="64">
        <f>SUM(F22:F28)+SUM(F5:F19)</f>
        <v>0</v>
      </c>
    </row>
    <row r="32" spans="2:6" ht="21" customHeight="1">
      <c r="B32" t="s">
        <v>123</v>
      </c>
    </row>
  </sheetData>
  <mergeCells count="1">
    <mergeCell ref="B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9258C-1B63-4AF6-95DF-FE73E4D04CDC}">
  <dimension ref="B2:I13"/>
  <sheetViews>
    <sheetView zoomScale="70" zoomScaleNormal="70" workbookViewId="0">
      <selection activeCell="J2" sqref="J2"/>
    </sheetView>
  </sheetViews>
  <sheetFormatPr baseColWidth="10" defaultColWidth="11" defaultRowHeight="17.25" customHeight="1"/>
  <cols>
    <col min="1" max="1" width="4.69921875" style="9" customWidth="1"/>
    <col min="2" max="2" width="32.296875" style="12" customWidth="1"/>
    <col min="3" max="6" width="15.3984375" style="12" customWidth="1"/>
    <col min="7" max="8" width="20.296875" style="12" customWidth="1"/>
    <col min="9" max="9" width="18.296875" style="9" customWidth="1"/>
    <col min="10" max="16384" width="11" style="9"/>
  </cols>
  <sheetData>
    <row r="2" spans="2:9" s="10" customFormat="1" ht="42.75" customHeight="1">
      <c r="B2" s="122" t="s">
        <v>72</v>
      </c>
      <c r="C2" s="123"/>
      <c r="D2" s="123"/>
      <c r="E2" s="123"/>
      <c r="F2" s="123"/>
      <c r="G2" s="123"/>
      <c r="H2" s="124"/>
    </row>
    <row r="3" spans="2:9" ht="17.25" customHeight="1" thickBot="1"/>
    <row r="4" spans="2:9" ht="14.4" thickBot="1">
      <c r="C4" s="125" t="s">
        <v>12</v>
      </c>
      <c r="D4" s="126"/>
      <c r="E4" s="126"/>
      <c r="F4" s="126"/>
      <c r="G4" s="126"/>
      <c r="H4" s="127"/>
    </row>
    <row r="5" spans="2:9" s="12" customFormat="1" ht="42.75" customHeight="1">
      <c r="B5" s="100" t="s">
        <v>13</v>
      </c>
      <c r="C5" s="31" t="s">
        <v>81</v>
      </c>
      <c r="D5" s="32" t="s">
        <v>93</v>
      </c>
      <c r="E5" s="31" t="s">
        <v>81</v>
      </c>
      <c r="F5" s="32" t="s">
        <v>94</v>
      </c>
      <c r="G5" s="31" t="s">
        <v>81</v>
      </c>
      <c r="H5" s="32" t="s">
        <v>95</v>
      </c>
      <c r="I5" s="95" t="s">
        <v>84</v>
      </c>
    </row>
    <row r="6" spans="2:9" s="49" customFormat="1" ht="18.75" customHeight="1">
      <c r="B6" s="101" t="s">
        <v>96</v>
      </c>
      <c r="C6" s="96">
        <v>4</v>
      </c>
      <c r="D6" s="97"/>
      <c r="E6" s="96">
        <v>4</v>
      </c>
      <c r="F6" s="97"/>
      <c r="G6" s="96">
        <v>32</v>
      </c>
      <c r="H6" s="97"/>
      <c r="I6" s="50">
        <f>C6*D6+E6*F6+G6*H6</f>
        <v>0</v>
      </c>
    </row>
    <row r="7" spans="2:9" s="49" customFormat="1" ht="18.75" customHeight="1">
      <c r="B7" s="101" t="s">
        <v>82</v>
      </c>
      <c r="C7" s="96">
        <v>4</v>
      </c>
      <c r="D7" s="97"/>
      <c r="E7" s="96">
        <v>4</v>
      </c>
      <c r="F7" s="97"/>
      <c r="G7" s="96">
        <f>32*4</f>
        <v>128</v>
      </c>
      <c r="H7" s="97"/>
      <c r="I7" s="50">
        <f t="shared" ref="I7" si="0">C7*D7+E7*F7+G7*H7</f>
        <v>0</v>
      </c>
    </row>
    <row r="8" spans="2:9" s="49" customFormat="1" ht="18.75" customHeight="1" thickBot="1">
      <c r="B8" s="102" t="s">
        <v>83</v>
      </c>
      <c r="C8" s="98">
        <v>4</v>
      </c>
      <c r="D8" s="99"/>
      <c r="E8" s="98">
        <v>4</v>
      </c>
      <c r="F8" s="99"/>
      <c r="G8" s="98">
        <v>4</v>
      </c>
      <c r="H8" s="99"/>
      <c r="I8" s="103">
        <f>C8*D8+E8*F8+G8*H8</f>
        <v>0</v>
      </c>
    </row>
    <row r="9" spans="2:9" ht="18.75" customHeight="1"/>
    <row r="10" spans="2:9" ht="17.25" customHeight="1" thickBot="1"/>
    <row r="11" spans="2:9" ht="30.6" customHeight="1" thickBot="1">
      <c r="B11" s="128" t="s">
        <v>121</v>
      </c>
      <c r="C11" s="129"/>
      <c r="D11" s="129"/>
      <c r="E11" s="129"/>
      <c r="F11" s="129"/>
      <c r="G11" s="129"/>
      <c r="H11" s="104"/>
      <c r="I11" s="105">
        <f>SUM(I6:I8)</f>
        <v>0</v>
      </c>
    </row>
    <row r="13" spans="2:9" ht="17.25" customHeight="1">
      <c r="B13" t="s">
        <v>123</v>
      </c>
    </row>
  </sheetData>
  <mergeCells count="3">
    <mergeCell ref="B2:H2"/>
    <mergeCell ref="C4:H4"/>
    <mergeCell ref="B11:G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CE-Espace Club</vt:lpstr>
      <vt:lpstr>Scénario EC</vt:lpstr>
      <vt:lpstr>EC-Prestations</vt:lpstr>
      <vt:lpstr>EC-Boissons Non Alcolisées</vt:lpstr>
      <vt:lpstr>EC-Vin</vt:lpstr>
      <vt:lpstr>EC-Denrées Brutes</vt:lpstr>
      <vt:lpstr>EC-Taux Horaires Personnel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Azzano</dc:creator>
  <cp:lastModifiedBy>TICHIT Baptiste</cp:lastModifiedBy>
  <dcterms:created xsi:type="dcterms:W3CDTF">2025-05-14T13:58:44Z</dcterms:created>
  <dcterms:modified xsi:type="dcterms:W3CDTF">2025-05-26T09:31:25Z</dcterms:modified>
</cp:coreProperties>
</file>