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1011"/>
  <workbookPr codeName="ThisWorkbook" autoCompressPictures="0"/>
  <mc:AlternateContent xmlns:mc="http://schemas.openxmlformats.org/markup-compatibility/2006">
    <mc:Choice Requires="x15">
      <x15ac:absPath xmlns:x15ac="http://schemas.microsoft.com/office/spreadsheetml/2010/11/ac" url="/Users/utilisateur/AME Dropbox/03 Affaires/02 CC/0007A ARCHIVES 2020/2227 CPAM RODEZ tranches 1-4/11 DCE/TRANCHES 3-4/02-PIECES ECRITES/CDPGF/"/>
    </mc:Choice>
  </mc:AlternateContent>
  <xr:revisionPtr revIDLastSave="0" documentId="13_ncr:1_{FFC0D4BB-1183-3044-A960-D21C4EFE9379}" xr6:coauthVersionLast="47" xr6:coauthVersionMax="47" xr10:uidLastSave="{00000000-0000-0000-0000-000000000000}"/>
  <bookViews>
    <workbookView xWindow="4040" yWindow="500" windowWidth="28960" windowHeight="19840" tabRatio="653" firstSheet="1" activeTab="9" xr2:uid="{00000000-000D-0000-FFFF-FFFF00000000}"/>
  </bookViews>
  <sheets>
    <sheet name="Lot 01 Installation-Curage" sheetId="6" r:id="rId1"/>
    <sheet name="Lot 02 Désamiantage" sheetId="7" r:id="rId2"/>
    <sheet name="Lot 03 Men ext serr" sheetId="8" r:id="rId3"/>
    <sheet name="Lot 04 Platrerie cloison" sheetId="9" r:id="rId4"/>
    <sheet name="Lot 05 Men bois" sheetId="10" r:id="rId5"/>
    <sheet name="Lot 06 Sols" sheetId="11" r:id="rId6"/>
    <sheet name="Lot 07 Peinture" sheetId="12" r:id="rId7"/>
    <sheet name="Lot 08 Faux plafonds" sheetId="13" r:id="rId8"/>
    <sheet name="Lot 09 CVP" sheetId="14" r:id="rId9"/>
    <sheet name="Lot 10 CFO CFA" sheetId="15" r:id="rId10"/>
  </sheets>
  <definedNames>
    <definedName name="ATitre" localSheetId="0">'Lot 01 Installation-Curage'!#REF!</definedName>
    <definedName name="ATitre">#REF!</definedName>
    <definedName name="ATitre1" localSheetId="0">'Lot 01 Installation-Curage'!#REF!</definedName>
    <definedName name="ATitre1">#REF!</definedName>
    <definedName name="ATitre10" localSheetId="0">'Lot 01 Installation-Curage'!#REF!</definedName>
    <definedName name="ATitre10">#REF!</definedName>
    <definedName name="ATitre11" localSheetId="0">'Lot 01 Installation-Curage'!#REF!</definedName>
    <definedName name="ATitre11">#REF!</definedName>
    <definedName name="ATitre12" localSheetId="0">'Lot 01 Installation-Curage'!#REF!</definedName>
    <definedName name="ATitre12">#REF!</definedName>
    <definedName name="ATitre13" localSheetId="0">'Lot 01 Installation-Curage'!#REF!</definedName>
    <definedName name="ATitre13">#REF!</definedName>
    <definedName name="ATitre14" localSheetId="0">'Lot 01 Installation-Curage'!#REF!</definedName>
    <definedName name="ATitre14">#REF!</definedName>
    <definedName name="ATitre15" localSheetId="0">'Lot 01 Installation-Curage'!#REF!</definedName>
    <definedName name="ATitre15">#REF!</definedName>
    <definedName name="ATitre16" localSheetId="0">'Lot 01 Installation-Curage'!#REF!</definedName>
    <definedName name="ATitre16">#REF!</definedName>
    <definedName name="ATitre17" localSheetId="0">'Lot 01 Installation-Curage'!#REF!</definedName>
    <definedName name="ATitre17">#REF!</definedName>
    <definedName name="ATitre18" localSheetId="0">'Lot 01 Installation-Curage'!#REF!</definedName>
    <definedName name="ATitre18">#REF!</definedName>
    <definedName name="ATitre19" localSheetId="0">'Lot 01 Installation-Curage'!#REF!</definedName>
    <definedName name="ATitre19">#REF!</definedName>
    <definedName name="ATitre2" localSheetId="0">'Lot 01 Installation-Curage'!#REF!</definedName>
    <definedName name="ATitre2">#REF!</definedName>
    <definedName name="ATitre20" localSheetId="0">'Lot 01 Installation-Curage'!#REF!</definedName>
    <definedName name="ATitre20">#REF!</definedName>
    <definedName name="ATitre21" localSheetId="0">'Lot 01 Installation-Curage'!#REF!</definedName>
    <definedName name="ATitre21">#REF!</definedName>
    <definedName name="ATitre22" localSheetId="0">'Lot 01 Installation-Curage'!#REF!</definedName>
    <definedName name="ATitre22">#REF!</definedName>
    <definedName name="ATitre23" localSheetId="0">'Lot 01 Installation-Curage'!#REF!</definedName>
    <definedName name="ATitre23">#REF!</definedName>
    <definedName name="ATitre24" localSheetId="0">'Lot 01 Installation-Curage'!#REF!</definedName>
    <definedName name="ATitre24">#REF!</definedName>
    <definedName name="ATitre25" localSheetId="0">'Lot 01 Installation-Curage'!#REF!</definedName>
    <definedName name="ATitre25">#REF!</definedName>
    <definedName name="ATitre26" localSheetId="0">'Lot 01 Installation-Curage'!#REF!</definedName>
    <definedName name="ATitre26">#REF!</definedName>
    <definedName name="ATitre27" localSheetId="0">'Lot 01 Installation-Curage'!#REF!</definedName>
    <definedName name="ATitre27">#REF!</definedName>
    <definedName name="ATitre28" localSheetId="0">'Lot 01 Installation-Curage'!#REF!</definedName>
    <definedName name="ATitre28">#REF!</definedName>
    <definedName name="ATitre29" localSheetId="0">'Lot 01 Installation-Curage'!#REF!</definedName>
    <definedName name="ATitre29">#REF!</definedName>
    <definedName name="ATitre3" localSheetId="0">'Lot 01 Installation-Curage'!#REF!</definedName>
    <definedName name="ATitre3">#REF!</definedName>
    <definedName name="ATitre30" localSheetId="0">'Lot 01 Installation-Curage'!#REF!</definedName>
    <definedName name="ATitre30">#REF!</definedName>
    <definedName name="ATitre31" localSheetId="0">'Lot 01 Installation-Curage'!#REF!</definedName>
    <definedName name="ATitre31">#REF!</definedName>
    <definedName name="ATitre32" localSheetId="0">'Lot 01 Installation-Curage'!#REF!</definedName>
    <definedName name="ATitre32">#REF!</definedName>
    <definedName name="ATitre33" localSheetId="0">'Lot 01 Installation-Curage'!#REF!</definedName>
    <definedName name="ATitre33">#REF!</definedName>
    <definedName name="ATitre34" localSheetId="0">'Lot 01 Installation-Curage'!#REF!</definedName>
    <definedName name="ATitre34">#REF!</definedName>
    <definedName name="ATitre35" localSheetId="0">'Lot 01 Installation-Curage'!#REF!</definedName>
    <definedName name="ATitre35">#REF!</definedName>
    <definedName name="ATitre4" localSheetId="0">'Lot 01 Installation-Curage'!#REF!</definedName>
    <definedName name="ATitre4">#REF!</definedName>
    <definedName name="ATitre5" localSheetId="0">'Lot 01 Installation-Curage'!#REF!</definedName>
    <definedName name="ATitre5">#REF!</definedName>
    <definedName name="ATitre6" localSheetId="0">'Lot 01 Installation-Curage'!#REF!</definedName>
    <definedName name="ATitre6">#REF!</definedName>
    <definedName name="ATitre7" localSheetId="0">'Lot 01 Installation-Curage'!#REF!</definedName>
    <definedName name="ATitre7">#REF!</definedName>
    <definedName name="ATitre8" localSheetId="0">'Lot 01 Installation-Curage'!#REF!</definedName>
    <definedName name="ATitre8">#REF!</definedName>
    <definedName name="ATitre9" localSheetId="0">'Lot 01 Installation-Curage'!#REF!</definedName>
    <definedName name="ATitre9">#REF!</definedName>
    <definedName name="ATotal" localSheetId="0">'Lot 01 Installation-Curage'!#REF!</definedName>
    <definedName name="ATotal">#REF!</definedName>
    <definedName name="ATotal1" localSheetId="0">'Lot 01 Installation-Curage'!#REF!</definedName>
    <definedName name="ATotal1">#REF!</definedName>
    <definedName name="ATotal10" localSheetId="0">'Lot 01 Installation-Curage'!#REF!</definedName>
    <definedName name="ATotal10">#REF!</definedName>
    <definedName name="ATotal11" localSheetId="0">'Lot 01 Installation-Curage'!#REF!</definedName>
    <definedName name="ATotal11">#REF!</definedName>
    <definedName name="ATotal12" localSheetId="0">'Lot 01 Installation-Curage'!#REF!</definedName>
    <definedName name="ATotal12">#REF!</definedName>
    <definedName name="ATotal13" localSheetId="0">'Lot 01 Installation-Curage'!#REF!</definedName>
    <definedName name="ATotal13">#REF!</definedName>
    <definedName name="ATotal14" localSheetId="0">'Lot 01 Installation-Curage'!#REF!</definedName>
    <definedName name="ATotal14">#REF!</definedName>
    <definedName name="ATotal15" localSheetId="0">'Lot 01 Installation-Curage'!#REF!</definedName>
    <definedName name="ATotal15">#REF!</definedName>
    <definedName name="ATotal16" localSheetId="0">'Lot 01 Installation-Curage'!#REF!</definedName>
    <definedName name="ATotal16">#REF!</definedName>
    <definedName name="ATotal17" localSheetId="0">'Lot 01 Installation-Curage'!#REF!</definedName>
    <definedName name="ATotal17">#REF!</definedName>
    <definedName name="ATotal18" localSheetId="0">'Lot 01 Installation-Curage'!#REF!</definedName>
    <definedName name="ATotal18">#REF!</definedName>
    <definedName name="ATotal19" localSheetId="0">'Lot 01 Installation-Curage'!#REF!</definedName>
    <definedName name="ATotal19">#REF!</definedName>
    <definedName name="ATotal2" localSheetId="0">'Lot 01 Installation-Curage'!#REF!</definedName>
    <definedName name="ATotal2">#REF!</definedName>
    <definedName name="ATotal20" localSheetId="0">'Lot 01 Installation-Curage'!#REF!</definedName>
    <definedName name="ATotal20">#REF!</definedName>
    <definedName name="ATotal21" localSheetId="0">'Lot 01 Installation-Curage'!#REF!</definedName>
    <definedName name="ATotal21">#REF!</definedName>
    <definedName name="ATotal22" localSheetId="0">'Lot 01 Installation-Curage'!#REF!</definedName>
    <definedName name="ATotal22">#REF!</definedName>
    <definedName name="ATotal23" localSheetId="0">'Lot 01 Installation-Curage'!#REF!</definedName>
    <definedName name="ATotal23">#REF!</definedName>
    <definedName name="ATotal24" localSheetId="0">'Lot 01 Installation-Curage'!#REF!</definedName>
    <definedName name="ATotal24">#REF!</definedName>
    <definedName name="ATotal25" localSheetId="0">'Lot 01 Installation-Curage'!#REF!</definedName>
    <definedName name="ATotal25">#REF!</definedName>
    <definedName name="ATotal26" localSheetId="0">'Lot 01 Installation-Curage'!#REF!</definedName>
    <definedName name="ATotal26">#REF!</definedName>
    <definedName name="ATotal27" localSheetId="0">'Lot 01 Installation-Curage'!#REF!</definedName>
    <definedName name="ATotal27">#REF!</definedName>
    <definedName name="ATotal28" localSheetId="0">'Lot 01 Installation-Curage'!#REF!</definedName>
    <definedName name="ATotal28">#REF!</definedName>
    <definedName name="ATotal29" localSheetId="0">'Lot 01 Installation-Curage'!#REF!</definedName>
    <definedName name="ATotal29">#REF!</definedName>
    <definedName name="ATotal3" localSheetId="0">'Lot 01 Installation-Curage'!#REF!</definedName>
    <definedName name="ATotal3">#REF!</definedName>
    <definedName name="ATotal30" localSheetId="0">'Lot 01 Installation-Curage'!#REF!</definedName>
    <definedName name="ATotal30">#REF!</definedName>
    <definedName name="ATotal31" localSheetId="0">'Lot 01 Installation-Curage'!#REF!</definedName>
    <definedName name="ATotal31">#REF!</definedName>
    <definedName name="ATotal32" localSheetId="0">'Lot 01 Installation-Curage'!#REF!</definedName>
    <definedName name="ATotal32">#REF!</definedName>
    <definedName name="ATotal33" localSheetId="0">'Lot 01 Installation-Curage'!#REF!</definedName>
    <definedName name="ATotal33">#REF!</definedName>
    <definedName name="ATotal34" localSheetId="0">'Lot 01 Installation-Curage'!#REF!</definedName>
    <definedName name="ATotal34">#REF!</definedName>
    <definedName name="ATotal35" localSheetId="0">'Lot 01 Installation-Curage'!#REF!</definedName>
    <definedName name="ATotal35">#REF!</definedName>
    <definedName name="ATotal4" localSheetId="0">'Lot 01 Installation-Curage'!#REF!</definedName>
    <definedName name="ATotal4">#REF!</definedName>
    <definedName name="ATotal5" localSheetId="0">'Lot 01 Installation-Curage'!#REF!</definedName>
    <definedName name="ATotal5">#REF!</definedName>
    <definedName name="ATotal6" localSheetId="0">'Lot 01 Installation-Curage'!#REF!</definedName>
    <definedName name="ATotal6">#REF!</definedName>
    <definedName name="ATotal7" localSheetId="0">'Lot 01 Installation-Curage'!#REF!</definedName>
    <definedName name="ATotal7">#REF!</definedName>
    <definedName name="ATotal8" localSheetId="0">'Lot 01 Installation-Curage'!#REF!</definedName>
    <definedName name="ATotal8">#REF!</definedName>
    <definedName name="ATotal9" localSheetId="0">'Lot 01 Installation-Curage'!#REF!</definedName>
    <definedName name="ATotal9">#REF!</definedName>
    <definedName name="_xlnm.Print_Titles" localSheetId="0">'Lot 01 Installation-Curage'!$1:$13</definedName>
    <definedName name="ligne_bas_de_page" localSheetId="0">'Lot 01 Installation-Curage'!#REF!</definedName>
    <definedName name="ligne_bas_de_page">#REF!</definedName>
    <definedName name="ligne_complémentaire" localSheetId="0">'Lot 01 Installation-Curage'!#REF!</definedName>
    <definedName name="ligne_complémentaire">#REF!</definedName>
    <definedName name="ligne_normale" localSheetId="0">'Lot 01 Installation-Curage'!#REF!</definedName>
    <definedName name="ligne_normale">#REF!</definedName>
    <definedName name="ligne_titre" localSheetId="0">'Lot 01 Installation-Curage'!#REF!</definedName>
    <definedName name="ligne_titre">#REF!</definedName>
    <definedName name="paragraphe" localSheetId="0">'Lot 01 Installation-Curage'!#REF!</definedName>
    <definedName name="paragraphe">#REF!</definedName>
    <definedName name="paragraphe_recap" localSheetId="0">'Lot 01 Installation-Curage'!#REF!</definedName>
    <definedName name="paragraphe_recap">#REF!</definedName>
    <definedName name="Titre_paragraphe_1" localSheetId="0">'Lot 01 Installation-Curage'!#REF!</definedName>
    <definedName name="Titre_paragraphe_1">#REF!</definedName>
    <definedName name="_xlnm.Print_Area" localSheetId="0">'Lot 01 Installation-Curage'!$B$1:$I$81</definedName>
    <definedName name="_xlnm.Print_Area" localSheetId="8">'Lot 09 CVP'!$B$1:$J$85</definedName>
    <definedName name="_xlnm.Print_Area" localSheetId="9">'Lot 10 CFO CFA'!$A$1:$I$140</definedName>
  </definedNames>
  <calcPr calcId="191029"/>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FV"/>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I26" i="6" l="1"/>
  <c r="I20" i="6"/>
  <c r="I21" i="11"/>
  <c r="J18" i="14" l="1"/>
  <c r="J17" i="14"/>
  <c r="I88" i="15"/>
  <c r="I57" i="15"/>
  <c r="I45" i="10"/>
  <c r="J67" i="14"/>
  <c r="J36" i="14"/>
  <c r="D48" i="14"/>
  <c r="J15" i="14"/>
  <c r="I48" i="15"/>
  <c r="I47" i="15"/>
  <c r="I81" i="15"/>
  <c r="I82" i="15"/>
  <c r="I16" i="13"/>
  <c r="I29" i="12"/>
  <c r="I28" i="12"/>
  <c r="I26" i="12"/>
  <c r="I25" i="12"/>
  <c r="F38" i="12"/>
  <c r="I32" i="12"/>
  <c r="F14" i="11"/>
  <c r="I26" i="11"/>
  <c r="I24" i="11"/>
  <c r="I25" i="11"/>
  <c r="F18" i="11"/>
  <c r="F20" i="11"/>
  <c r="I20" i="11"/>
  <c r="I29" i="10"/>
  <c r="I27" i="10"/>
  <c r="F22" i="10"/>
  <c r="I26" i="10"/>
  <c r="I21" i="10"/>
  <c r="I20" i="10"/>
  <c r="I28" i="9"/>
  <c r="D54" i="6"/>
  <c r="I52" i="6"/>
  <c r="I51" i="6"/>
  <c r="I50" i="6"/>
  <c r="I49" i="6"/>
  <c r="I48" i="6"/>
  <c r="D22" i="12"/>
  <c r="I20" i="12"/>
  <c r="I22" i="12" s="1"/>
  <c r="I23" i="6"/>
  <c r="D125" i="15"/>
  <c r="I123" i="15"/>
  <c r="I122" i="15"/>
  <c r="I121" i="15"/>
  <c r="I120" i="15"/>
  <c r="D112" i="15"/>
  <c r="I110" i="15"/>
  <c r="I109" i="15"/>
  <c r="I108" i="15"/>
  <c r="I107" i="15"/>
  <c r="I106" i="15"/>
  <c r="D104" i="15"/>
  <c r="I102" i="15"/>
  <c r="D98" i="15"/>
  <c r="I96" i="15"/>
  <c r="D93" i="15"/>
  <c r="I91" i="15"/>
  <c r="I90" i="15"/>
  <c r="I89" i="15"/>
  <c r="D85" i="15"/>
  <c r="D79" i="15"/>
  <c r="I77" i="15"/>
  <c r="I75" i="15"/>
  <c r="I74" i="15"/>
  <c r="I72" i="15"/>
  <c r="D68" i="15"/>
  <c r="I66" i="15"/>
  <c r="I68" i="15" s="1"/>
  <c r="D63" i="15"/>
  <c r="I61" i="15"/>
  <c r="I60" i="15"/>
  <c r="I58" i="15"/>
  <c r="I56" i="15"/>
  <c r="I54" i="15"/>
  <c r="I52" i="15"/>
  <c r="D50" i="15"/>
  <c r="I45" i="15"/>
  <c r="I44" i="15"/>
  <c r="I43" i="15"/>
  <c r="I42" i="15"/>
  <c r="I41" i="15"/>
  <c r="D36" i="15"/>
  <c r="I36" i="15"/>
  <c r="D32" i="15"/>
  <c r="I30" i="15"/>
  <c r="I29" i="15"/>
  <c r="I28" i="15"/>
  <c r="D25" i="15"/>
  <c r="I23" i="15"/>
  <c r="I22" i="15"/>
  <c r="D19" i="15"/>
  <c r="I16" i="15"/>
  <c r="I15" i="15"/>
  <c r="I50" i="15" l="1"/>
  <c r="I25" i="15"/>
  <c r="I125" i="15"/>
  <c r="I55" i="15"/>
  <c r="I63" i="15" s="1"/>
  <c r="I112" i="15"/>
  <c r="I79" i="15"/>
  <c r="I32" i="15"/>
  <c r="I101" i="15"/>
  <c r="I104" i="15" s="1"/>
  <c r="I87" i="15"/>
  <c r="I93" i="15" s="1"/>
  <c r="I17" i="15"/>
  <c r="I19" i="15" s="1"/>
  <c r="I95" i="15"/>
  <c r="I98" i="15" s="1"/>
  <c r="I83" i="15"/>
  <c r="I85" i="15" s="1"/>
  <c r="I115" i="15" l="1"/>
  <c r="I127" i="15" s="1"/>
  <c r="I128" i="15" s="1"/>
  <c r="I129" i="15" s="1"/>
  <c r="I116" i="15" l="1"/>
  <c r="I117" i="15" s="1"/>
  <c r="D69" i="14"/>
  <c r="J68" i="14"/>
  <c r="J66" i="14"/>
  <c r="J65" i="14"/>
  <c r="J64" i="14"/>
  <c r="D55" i="14"/>
  <c r="J54" i="14"/>
  <c r="J53" i="14"/>
  <c r="J51" i="14"/>
  <c r="J46" i="14"/>
  <c r="J45" i="14"/>
  <c r="J44" i="14"/>
  <c r="J43" i="14"/>
  <c r="J42" i="14"/>
  <c r="D38" i="14"/>
  <c r="J37" i="14"/>
  <c r="J35" i="14"/>
  <c r="J34" i="14"/>
  <c r="J33" i="14"/>
  <c r="J32" i="14"/>
  <c r="J30" i="14"/>
  <c r="J29" i="14"/>
  <c r="D26" i="14"/>
  <c r="J25" i="14"/>
  <c r="J24" i="14"/>
  <c r="J23" i="14"/>
  <c r="J22" i="14"/>
  <c r="J21" i="14"/>
  <c r="J19" i="14"/>
  <c r="J26" i="14" s="1"/>
  <c r="J69" i="14" l="1"/>
  <c r="J55" i="14"/>
  <c r="J38" i="14"/>
  <c r="J48" i="14"/>
  <c r="J58" i="14" l="1"/>
  <c r="D40" i="13"/>
  <c r="I38" i="13"/>
  <c r="I40" i="13" s="1"/>
  <c r="D31" i="13"/>
  <c r="I29" i="13"/>
  <c r="I28" i="13"/>
  <c r="I31" i="13" s="1"/>
  <c r="D26" i="13"/>
  <c r="I24" i="13"/>
  <c r="I23" i="13"/>
  <c r="I26" i="13" s="1"/>
  <c r="D21" i="13"/>
  <c r="I19" i="13"/>
  <c r="I18" i="13"/>
  <c r="I17" i="13"/>
  <c r="I15" i="13"/>
  <c r="J71" i="14" l="1"/>
  <c r="J72" i="14" s="1"/>
  <c r="J73" i="14" s="1"/>
  <c r="J59" i="14"/>
  <c r="J60" i="14" s="1"/>
  <c r="I21" i="13"/>
  <c r="I33" i="13" s="1"/>
  <c r="I34" i="13" s="1"/>
  <c r="I35" i="13" s="1"/>
  <c r="I42" i="13" l="1"/>
  <c r="I43" i="13" s="1"/>
  <c r="I44" i="13" s="1"/>
  <c r="D50" i="12" l="1"/>
  <c r="I48" i="12"/>
  <c r="I50" i="12" s="1"/>
  <c r="D40" i="12"/>
  <c r="I38" i="12"/>
  <c r="I40" i="12" s="1"/>
  <c r="D37" i="12"/>
  <c r="I35" i="12"/>
  <c r="F35" i="12"/>
  <c r="I34" i="12"/>
  <c r="I33" i="12"/>
  <c r="I31" i="12"/>
  <c r="I30" i="12"/>
  <c r="D19" i="12"/>
  <c r="I17" i="12"/>
  <c r="I16" i="12"/>
  <c r="I15" i="12"/>
  <c r="I19" i="12" l="1"/>
  <c r="I37" i="12"/>
  <c r="I42" i="12" l="1"/>
  <c r="I43" i="12" s="1"/>
  <c r="I44" i="12" s="1"/>
  <c r="I52" i="12" l="1"/>
  <c r="I53" i="12"/>
  <c r="I54" i="12" s="1"/>
  <c r="D46" i="11" l="1"/>
  <c r="I44" i="11"/>
  <c r="I43" i="11"/>
  <c r="I42" i="11"/>
  <c r="I40" i="11"/>
  <c r="D33" i="11"/>
  <c r="I31" i="11"/>
  <c r="I30" i="11"/>
  <c r="D28" i="11"/>
  <c r="I22" i="11"/>
  <c r="I18" i="11"/>
  <c r="D16" i="11"/>
  <c r="I14" i="11"/>
  <c r="I16" i="11" s="1"/>
  <c r="I28" i="11" l="1"/>
  <c r="I46" i="11"/>
  <c r="I33" i="11"/>
  <c r="I35" i="11" l="1"/>
  <c r="I36" i="11" s="1"/>
  <c r="I37" i="11" s="1"/>
  <c r="D47" i="10"/>
  <c r="I44" i="10"/>
  <c r="I43" i="10"/>
  <c r="I42" i="10"/>
  <c r="D35" i="10"/>
  <c r="I33" i="10"/>
  <c r="I35" i="10" s="1"/>
  <c r="D31" i="10"/>
  <c r="I28" i="10"/>
  <c r="D24" i="10"/>
  <c r="I19" i="10"/>
  <c r="I18" i="10"/>
  <c r="I17" i="10"/>
  <c r="I16" i="10"/>
  <c r="I15" i="10"/>
  <c r="I24" i="10" l="1"/>
  <c r="I48" i="11"/>
  <c r="I49" i="11" s="1"/>
  <c r="I50" i="11" s="1"/>
  <c r="I47" i="10"/>
  <c r="I31" i="10"/>
  <c r="I37" i="10" s="1"/>
  <c r="I38" i="10" s="1"/>
  <c r="I39" i="10" s="1"/>
  <c r="I49" i="10" l="1"/>
  <c r="I50" i="10" s="1"/>
  <c r="I51" i="10" s="1"/>
  <c r="D45" i="9"/>
  <c r="I43" i="9"/>
  <c r="I42" i="9"/>
  <c r="I45" i="9" s="1"/>
  <c r="D35" i="9"/>
  <c r="I33" i="9"/>
  <c r="I32" i="9"/>
  <c r="D30" i="9"/>
  <c r="I27" i="9"/>
  <c r="I26" i="9"/>
  <c r="I25" i="9"/>
  <c r="I24" i="9"/>
  <c r="D22" i="9"/>
  <c r="I20" i="9"/>
  <c r="I19" i="9"/>
  <c r="I17" i="9"/>
  <c r="D17" i="9"/>
  <c r="I35" i="9" l="1"/>
  <c r="I30" i="9"/>
  <c r="I22" i="9"/>
  <c r="I37" i="9" s="1"/>
  <c r="I38" i="9" l="1"/>
  <c r="I39" i="9" s="1"/>
  <c r="I47" i="9"/>
  <c r="I48" i="9" s="1"/>
  <c r="I49" i="9" s="1"/>
  <c r="D36" i="8"/>
  <c r="I34" i="8"/>
  <c r="I33" i="8"/>
  <c r="I36" i="8" s="1"/>
  <c r="D26" i="8"/>
  <c r="I24" i="8"/>
  <c r="I26" i="8" s="1"/>
  <c r="D22" i="8"/>
  <c r="I20" i="8"/>
  <c r="I22" i="8" s="1"/>
  <c r="D18" i="8"/>
  <c r="I16" i="8"/>
  <c r="I15" i="8"/>
  <c r="I18" i="8" s="1"/>
  <c r="I28" i="8" l="1"/>
  <c r="I29" i="8" s="1"/>
  <c r="I30" i="8" s="1"/>
  <c r="I38" i="8"/>
  <c r="I39" i="8" s="1"/>
  <c r="I40" i="8" s="1"/>
  <c r="F55" i="7" l="1"/>
  <c r="F54" i="7"/>
  <c r="F53" i="7"/>
  <c r="F52" i="7"/>
  <c r="F56" i="7" s="1"/>
  <c r="F45" i="7"/>
  <c r="F44" i="7"/>
  <c r="F43" i="7"/>
  <c r="F46" i="7" s="1"/>
  <c r="F40" i="7"/>
  <c r="F39" i="7"/>
  <c r="F38" i="7"/>
  <c r="F37" i="7"/>
  <c r="F36" i="7"/>
  <c r="F35" i="7"/>
  <c r="F34" i="7"/>
  <c r="F33" i="7"/>
  <c r="F32" i="7"/>
  <c r="F31" i="7"/>
  <c r="F28" i="7"/>
  <c r="F27" i="7"/>
  <c r="F26" i="7"/>
  <c r="F25" i="7"/>
  <c r="F24" i="7"/>
  <c r="F23" i="7"/>
  <c r="F21" i="7"/>
  <c r="F20" i="7"/>
  <c r="F17" i="7"/>
  <c r="F16" i="7"/>
  <c r="F15" i="7"/>
  <c r="F18" i="7" s="1"/>
  <c r="D66" i="6"/>
  <c r="F41" i="7" l="1"/>
  <c r="F29" i="7"/>
  <c r="F47" i="7"/>
  <c r="F48" i="7"/>
  <c r="F49" i="7"/>
  <c r="F57" i="7"/>
  <c r="F58" i="7" s="1"/>
  <c r="I64" i="6"/>
  <c r="I63" i="6"/>
  <c r="I62" i="6"/>
  <c r="I61" i="6"/>
  <c r="I66" i="6" s="1"/>
  <c r="I43" i="6"/>
  <c r="I41" i="6"/>
  <c r="I42" i="6"/>
  <c r="I33" i="6"/>
  <c r="I40" i="6"/>
  <c r="I39" i="6"/>
  <c r="I38" i="6"/>
  <c r="I37" i="6"/>
  <c r="I36" i="6"/>
  <c r="I44" i="6"/>
  <c r="I35" i="6"/>
  <c r="I34" i="6"/>
  <c r="I32" i="6"/>
  <c r="I31" i="6"/>
  <c r="I30" i="6"/>
  <c r="I25" i="6"/>
  <c r="I24" i="6"/>
  <c r="I22" i="6"/>
  <c r="I21" i="6"/>
  <c r="I19" i="6"/>
  <c r="I18" i="6"/>
  <c r="I16" i="6"/>
  <c r="I28" i="6" l="1"/>
  <c r="D28" i="6"/>
  <c r="D46" i="6"/>
  <c r="I46" i="6" l="1"/>
  <c r="I56" i="6" l="1"/>
  <c r="I54" i="6"/>
  <c r="I68" i="6"/>
  <c r="I57" i="6"/>
  <c r="I58" i="6" s="1"/>
  <c r="I69" i="6"/>
  <c r="I70" i="6" s="1"/>
</calcChain>
</file>

<file path=xl/sharedStrings.xml><?xml version="1.0" encoding="utf-8"?>
<sst xmlns="http://schemas.openxmlformats.org/spreadsheetml/2006/main" count="1020" uniqueCount="496">
  <si>
    <t xml:space="preserve">Montant total HT : </t>
  </si>
  <si>
    <t xml:space="preserve">Montant total TTC : </t>
  </si>
  <si>
    <t xml:space="preserve">T.V.A. 20 % : </t>
  </si>
  <si>
    <t>m2</t>
  </si>
  <si>
    <t>ml</t>
  </si>
  <si>
    <t>PM</t>
  </si>
  <si>
    <t>Curage CVC</t>
  </si>
  <si>
    <t>Installation de chantier</t>
  </si>
  <si>
    <t>U</t>
  </si>
  <si>
    <t>Nettoyage de la base de vie</t>
  </si>
  <si>
    <t>COVID 19</t>
  </si>
  <si>
    <t>Clôtures et signalisation de chantier</t>
  </si>
  <si>
    <t>Bennes</t>
  </si>
  <si>
    <t>Panneaux de chantier</t>
  </si>
  <si>
    <t>Constat d'huissier</t>
  </si>
  <si>
    <t xml:space="preserve">Isolement de la zone chantier </t>
  </si>
  <si>
    <t>FT</t>
  </si>
  <si>
    <t>Ens</t>
  </si>
  <si>
    <t>Curage cloisons sèches</t>
  </si>
  <si>
    <t>LOT 01 - Installation de chantier - Démolition</t>
  </si>
  <si>
    <t>NOM d'entreprise:</t>
  </si>
  <si>
    <t>ARTICLE</t>
  </si>
  <si>
    <t>DESIGNATION DES OUVRAGE</t>
  </si>
  <si>
    <t>UNITE</t>
  </si>
  <si>
    <t>QUANTITE</t>
  </si>
  <si>
    <t>P.U. HT</t>
  </si>
  <si>
    <t>ENTREPRISE</t>
  </si>
  <si>
    <t>TOTAL HT</t>
  </si>
  <si>
    <t>CADRE DE DECOMPOSITION PRIX GLOBAL ET FORFAITAIRE</t>
  </si>
  <si>
    <t>Fait à:</t>
  </si>
  <si>
    <t>Le :</t>
  </si>
  <si>
    <t>Bon pour accord, signature client:</t>
  </si>
  <si>
    <t>Signature et cachet de l'entreprise :</t>
  </si>
  <si>
    <t>Les quantités ne sont données qu'à titre indicatif, l'entrepreneur est tenu de les vérifier, elles n'enlévent rien au caractère global et forfaitaire de la proposition.</t>
  </si>
  <si>
    <t>AME</t>
  </si>
  <si>
    <t>Remise en état de la zone servant de l'installation de chantier en fin de travaux</t>
  </si>
  <si>
    <t>Curage doublage</t>
  </si>
  <si>
    <t>Curage cloisons modulaires</t>
  </si>
  <si>
    <t>Curage bloc porte pleine 1V (PP 1V)</t>
  </si>
  <si>
    <t xml:space="preserve">U    </t>
  </si>
  <si>
    <t xml:space="preserve">Curage bloc porte pleine avec plomb </t>
  </si>
  <si>
    <t>Curage bloc portes pleines 2V (PP 2V)</t>
  </si>
  <si>
    <t>Curage bloc porte vitrée 1V (PV 1V)</t>
  </si>
  <si>
    <t>Curage porte placard  (PL)</t>
  </si>
  <si>
    <t>Curage faux plafonds</t>
  </si>
  <si>
    <t xml:space="preserve">m2   </t>
  </si>
  <si>
    <t>Curage sols souples</t>
  </si>
  <si>
    <t>Curage Chauffage</t>
  </si>
  <si>
    <t>Curage Cfo/Cfa</t>
  </si>
  <si>
    <t>Curage SSI</t>
  </si>
  <si>
    <t>Carottage</t>
  </si>
  <si>
    <t>OPTION</t>
  </si>
  <si>
    <t>Curage porte sanitaire</t>
  </si>
  <si>
    <t>Curage cloison sanitaire</t>
  </si>
  <si>
    <t>Curage sols sanitaire type carrelage</t>
  </si>
  <si>
    <t>Curage faux plafonds sanitaire</t>
  </si>
  <si>
    <t xml:space="preserve">Montant total BASE + OPTION HT : </t>
  </si>
  <si>
    <t>Base de vie</t>
  </si>
  <si>
    <t>Curage (option)</t>
  </si>
  <si>
    <t>4.1</t>
  </si>
  <si>
    <t>4.1.1</t>
  </si>
  <si>
    <t>4.1.2</t>
  </si>
  <si>
    <t>4.1.3</t>
  </si>
  <si>
    <t>4.1.4</t>
  </si>
  <si>
    <t>4.1.5</t>
  </si>
  <si>
    <t>4.1.6</t>
  </si>
  <si>
    <t>4.1.7</t>
  </si>
  <si>
    <t>4.1.8</t>
  </si>
  <si>
    <t>4.1.9</t>
  </si>
  <si>
    <t>4.1.10</t>
  </si>
  <si>
    <t>4.3</t>
  </si>
  <si>
    <t>4.3.1</t>
  </si>
  <si>
    <t>4.3.2</t>
  </si>
  <si>
    <t>4.3.3</t>
  </si>
  <si>
    <t>4.3.4</t>
  </si>
  <si>
    <t>4.2</t>
  </si>
  <si>
    <t>4.2.1</t>
  </si>
  <si>
    <t>4.2.2</t>
  </si>
  <si>
    <t>4.2.3</t>
  </si>
  <si>
    <t>4.2.4</t>
  </si>
  <si>
    <t>4.2.5</t>
  </si>
  <si>
    <t>4.2.6</t>
  </si>
  <si>
    <t>4.2.7</t>
  </si>
  <si>
    <t>4.2.8</t>
  </si>
  <si>
    <t>4.2.9</t>
  </si>
  <si>
    <t>4.2.10</t>
  </si>
  <si>
    <t>4.2.11</t>
  </si>
  <si>
    <t>4.2.12</t>
  </si>
  <si>
    <t>4.2.13</t>
  </si>
  <si>
    <t>4.2.14</t>
  </si>
  <si>
    <t>4.2.15</t>
  </si>
  <si>
    <t>CPAM Aveyron</t>
  </si>
  <si>
    <t>Lot 02 Désamiantage</t>
  </si>
  <si>
    <t>v.1 21/05/2024</t>
  </si>
  <si>
    <t>DPGF - DECOMPOSITION PRIX GLOBAL ET FORFAITAIRE</t>
  </si>
  <si>
    <t>Lot 02 Désamiantage - CPAM Aveyron - Site de Rodez</t>
  </si>
  <si>
    <t>155, avenue de Bamberg - 12020 RODEZ</t>
  </si>
  <si>
    <t>N°</t>
  </si>
  <si>
    <t xml:space="preserve">DESIGNATION </t>
  </si>
  <si>
    <t>Unité</t>
  </si>
  <si>
    <t>P.U.</t>
  </si>
  <si>
    <t>Quantités Entreprise</t>
  </si>
  <si>
    <t>TOTAL</t>
  </si>
  <si>
    <t>Les prix suivants comprennent, selon les prescriptions définis au CCTP :
- l'ensemble des travaux préparatoires
- l'ensemble des fournitures et matériels nécessaires à l'exécution des prestations, y compris transport, manutention et consommations en fluides
- la mise en œuvre des travaux en présence d'amiante suivant les dispositions du code du travail, y compris la réalisation des chantiers tests pour les processus que l'entreprise n'a pas encore validés
- la gestion des déchets du chantier et notamment des déchets contenant de l'amiante selon la réglementation en vigueur
- la fourniture d'un Rapport de Fin de Travaux (RFT)
L'entrepreneur est réputé avoir pris connaissance de l'environnement du chantier ainsi que de ses contraintes, et d'avoir pu métrer ses propres quantitatifs dans le présent bordereau. Aucune omission ne sera tolérée et acceptée.</t>
  </si>
  <si>
    <t>Travaux préparatoires</t>
  </si>
  <si>
    <t>1.1</t>
  </si>
  <si>
    <t>Dossier administratif - documents d'exécution et suivi de chantier (Plan de Retrait, stratégie d'échantillonnage, gestion hebdomadaire des analyses et des déchets …)</t>
  </si>
  <si>
    <t>Forfait</t>
  </si>
  <si>
    <t>1.2</t>
  </si>
  <si>
    <t>Installation de chantier (amenés/replis de matériel, mise en place des fluides, …)</t>
  </si>
  <si>
    <t>1.3</t>
  </si>
  <si>
    <t>Mise hors d'air hors d'eau du bâtiment suite au désamiantage</t>
  </si>
  <si>
    <t>Sous-total HT Travaux préparatoires</t>
  </si>
  <si>
    <t>Désamiantage</t>
  </si>
  <si>
    <t>2.1</t>
  </si>
  <si>
    <t>Installation de chantier spécifique (gazelles, échafaudages fixes ou roulants, nacelle, extracteurs d'air, sas…)</t>
  </si>
  <si>
    <t>2.2</t>
  </si>
  <si>
    <t>Consommables EPI/EPC, divers…</t>
  </si>
  <si>
    <t>2.3</t>
  </si>
  <si>
    <t>Retrait des matériaux et produits contenant de l'amiante</t>
  </si>
  <si>
    <t>2.3.1</t>
  </si>
  <si>
    <t>Mise en place des confinements statiques et dynamiques</t>
  </si>
  <si>
    <t>m²</t>
  </si>
  <si>
    <t>2.3.2</t>
  </si>
  <si>
    <t>Retrait de complexes bandes caliquots + enduits amiantés sur doublages des murs périphériques</t>
  </si>
  <si>
    <t>2.3.3</t>
  </si>
  <si>
    <t>Retrait de complexes bandes caliquots + enduits amiantés sur cloisons intérieures hors bloc sanitaires</t>
  </si>
  <si>
    <t>2.3.4</t>
  </si>
  <si>
    <t>Retrait des joints d'étanchéité amiantés  entre les menuiseries et les supports</t>
  </si>
  <si>
    <t>2.3.5</t>
  </si>
  <si>
    <t>Recouvrement par de la résine triploxyde des joints amiantés en pourtours de menuiserie</t>
  </si>
  <si>
    <t>2.4</t>
  </si>
  <si>
    <t>Curage complémentaire post désamiantage</t>
  </si>
  <si>
    <t>Sous-total HT Désamiantage</t>
  </si>
  <si>
    <t>Métrologie de suivi des travaux</t>
  </si>
  <si>
    <t>3.1</t>
  </si>
  <si>
    <t>Stratégie d'échantillonnage</t>
  </si>
  <si>
    <t>3.2</t>
  </si>
  <si>
    <t>Mesures META "Etat initial"</t>
  </si>
  <si>
    <t>3.3</t>
  </si>
  <si>
    <t>Mesures META Sas Personnel</t>
  </si>
  <si>
    <t>3.4</t>
  </si>
  <si>
    <t>Mesures META Sas Matériel</t>
  </si>
  <si>
    <t>3.5</t>
  </si>
  <si>
    <t>Mesures META Zone d'approche</t>
  </si>
  <si>
    <t>3.6</t>
  </si>
  <si>
    <t>Mesures META Environnementales</t>
  </si>
  <si>
    <t>3.7</t>
  </si>
  <si>
    <t>Mesures META Sortie d'extracteurs</t>
  </si>
  <si>
    <t>3.8</t>
  </si>
  <si>
    <t>Mesures META Fin de travaux</t>
  </si>
  <si>
    <t>3.9</t>
  </si>
  <si>
    <t>Mesures META 1ère Restitution</t>
  </si>
  <si>
    <t>3.10</t>
  </si>
  <si>
    <t>Mesures MEST</t>
  </si>
  <si>
    <t>Sous-total HT Métrologie de suivi des travaux</t>
  </si>
  <si>
    <t xml:space="preserve">Conditionnement et évacuation des déchets </t>
  </si>
  <si>
    <t>Transport des déchets</t>
  </si>
  <si>
    <t>Traitement des déchets amiantés en ISDD</t>
  </si>
  <si>
    <t>T</t>
  </si>
  <si>
    <t>Traitement des déchets amiantés en ISDND</t>
  </si>
  <si>
    <t>Sous-total HT Conditionnement et évacuation des déchets</t>
  </si>
  <si>
    <t xml:space="preserve">TOTAL HT </t>
  </si>
  <si>
    <t>TVA à 20%</t>
  </si>
  <si>
    <t>TOTAL TTC</t>
  </si>
  <si>
    <t>OPTION DESAMIANTAGE</t>
  </si>
  <si>
    <t>5.1</t>
  </si>
  <si>
    <t>Retrait de complexes bandes caliquots + enduits amiantés sur cloisons intérieures du bloc sanitaires compris toutes sujétions annexes</t>
  </si>
  <si>
    <t>5.2</t>
  </si>
  <si>
    <t>Retrait des joints de gaine amiantés compris toutes sujétions annexes</t>
  </si>
  <si>
    <t>5.3</t>
  </si>
  <si>
    <t>5.4</t>
  </si>
  <si>
    <t xml:space="preserve">CPAM RODEZ - Réaménagement du R+1 </t>
  </si>
  <si>
    <t>LOT 03 - Menuiseries extérieures</t>
  </si>
  <si>
    <t>Menuiseries extérieures</t>
  </si>
  <si>
    <t>Grilles d'entrées d'air</t>
  </si>
  <si>
    <t>Occultation</t>
  </si>
  <si>
    <t>BSO extérieurs à manœuvre motorisée</t>
  </si>
  <si>
    <t>Dépose divers</t>
  </si>
  <si>
    <t>Dépose store intérieur et extérieur</t>
  </si>
  <si>
    <t>Ft</t>
  </si>
  <si>
    <t>4.4</t>
  </si>
  <si>
    <t>Menuiserie (option)</t>
  </si>
  <si>
    <t>4.4.1</t>
  </si>
  <si>
    <t>Remplacement des BSO extérieurs manuels par des BSO extérieurs motorisés</t>
  </si>
  <si>
    <t>4.4.2</t>
  </si>
  <si>
    <t>Compas d'ouverture pour les châssis existants</t>
  </si>
  <si>
    <t>LOT 04 - Plâterie - Cloisons</t>
  </si>
  <si>
    <t>Préparation des surfaces existantes conservées</t>
  </si>
  <si>
    <t>Préparation des surfaces existantes</t>
  </si>
  <si>
    <t>Cloisons amovibles</t>
  </si>
  <si>
    <t>Cloisons modulaires pleines RA ≥ 49 dB</t>
  </si>
  <si>
    <t>Cloisons modulaires vitrées  RA ≥ 46 dB</t>
  </si>
  <si>
    <t>Cloisons sèches</t>
  </si>
  <si>
    <t>Doublage périphérique 17cm</t>
  </si>
  <si>
    <t>Doublage - encadrement de baie</t>
  </si>
  <si>
    <t>ENS</t>
  </si>
  <si>
    <t>Autres ouvrages</t>
  </si>
  <si>
    <t>Traitement des joints de dilatation existants</t>
  </si>
  <si>
    <t>Couvre-joints JD vertical</t>
  </si>
  <si>
    <t>4.5</t>
  </si>
  <si>
    <t>Option (sanitaire)</t>
  </si>
  <si>
    <t>4.5.1</t>
  </si>
  <si>
    <t>Cloison hydrofuge - ep 72mm</t>
  </si>
  <si>
    <t>4.5.2</t>
  </si>
  <si>
    <t>Doublage isolé - ep 100mm</t>
  </si>
  <si>
    <t xml:space="preserve">Montant total Base + Option HT : </t>
  </si>
  <si>
    <t xml:space="preserve">Montant total Base + Option TTC : </t>
  </si>
  <si>
    <t>LOT 05 - Menuiseries bois - Serrurerie</t>
  </si>
  <si>
    <t>Blocs portes</t>
  </si>
  <si>
    <t>4.1,1</t>
  </si>
  <si>
    <t>P 1 - Bloc porte pleine - 1V</t>
  </si>
  <si>
    <t>P 2 - Bloc porte pleine - 2V El 30</t>
  </si>
  <si>
    <t>P 3 - Bloc porte pleine - 2V V&amp;V El30</t>
  </si>
  <si>
    <t>Organigramme des clés</t>
  </si>
  <si>
    <t>Autres ouvrages de menuiseries</t>
  </si>
  <si>
    <t>Claustras bois</t>
  </si>
  <si>
    <t>Tablettes en bois pour appuis de fenêtre</t>
  </si>
  <si>
    <t>Mobilier</t>
  </si>
  <si>
    <t>Meuble cuisine</t>
  </si>
  <si>
    <t>Blocs portes (option)</t>
  </si>
  <si>
    <t>4.5.3</t>
  </si>
  <si>
    <t>LOT 06 - Sols souples - Sols durs</t>
  </si>
  <si>
    <t>Sols souples</t>
  </si>
  <si>
    <t>Moquette</t>
  </si>
  <si>
    <t>Sol textile floqué</t>
  </si>
  <si>
    <t>Sol PVC</t>
  </si>
  <si>
    <t>Plinthe bois</t>
  </si>
  <si>
    <t>Seuils - Joints</t>
  </si>
  <si>
    <t>Barre de seuil</t>
  </si>
  <si>
    <t>Couvre joint JD</t>
  </si>
  <si>
    <t>Sanitaire (option)</t>
  </si>
  <si>
    <t>Préaparation des osls - ragréage</t>
  </si>
  <si>
    <t>Sols durs</t>
  </si>
  <si>
    <t>5.2.1</t>
  </si>
  <si>
    <t>Carrelage 60x60cm</t>
  </si>
  <si>
    <t>5.2.2</t>
  </si>
  <si>
    <t>Plinthe carrelage</t>
  </si>
  <si>
    <t>5.2.3</t>
  </si>
  <si>
    <t>Faïences 30x60cm (Ht 2.00m WC + Ht 0.40m vasque)</t>
  </si>
  <si>
    <t>CPAM RODEZ - Réaménagement du R+1</t>
  </si>
  <si>
    <t>LOT 07 - Peintures - Nettoyage</t>
  </si>
  <si>
    <t>Préparation des supports</t>
  </si>
  <si>
    <t>Sur ouvrages en plaque de plâtre</t>
  </si>
  <si>
    <t>Sur menuiseries bois</t>
  </si>
  <si>
    <t>Sur canalisations apprents et radiateurs</t>
  </si>
  <si>
    <t>Peintures</t>
  </si>
  <si>
    <t>Peinture sur mur / cloisons (support existant)</t>
  </si>
  <si>
    <t>Peinture sur mur / cloisons (support créé)</t>
  </si>
  <si>
    <t>Peinture sur joues, caissons et soffites</t>
  </si>
  <si>
    <t>Peinture sur menuiseries bois existantes</t>
  </si>
  <si>
    <t>Peinture sur plinthes en bois medium</t>
  </si>
  <si>
    <t>Peinture sur canalisations apparentes</t>
  </si>
  <si>
    <t>Peinture sur radiateurs</t>
  </si>
  <si>
    <t xml:space="preserve">Remise en état des sanitaires </t>
  </si>
  <si>
    <t>*</t>
  </si>
  <si>
    <t>Peinture en 2 couches sur cloison sèches</t>
  </si>
  <si>
    <t>LOT 08 - Faux plafonds</t>
  </si>
  <si>
    <t>Faux plafonds</t>
  </si>
  <si>
    <t>Faux plafonds 60x60</t>
  </si>
  <si>
    <t>Joues et caissons en plaques de plâtre</t>
  </si>
  <si>
    <t>Joues conservés atrium</t>
  </si>
  <si>
    <t>Soffite</t>
  </si>
  <si>
    <t>Isolation phonique</t>
  </si>
  <si>
    <t>Laine minérale dans le plenum au droit du réseau VMC</t>
  </si>
  <si>
    <t>Barrières acoustiques</t>
  </si>
  <si>
    <t>Panneaux absorbants</t>
  </si>
  <si>
    <t>Panneaux acoustiques muraux</t>
  </si>
  <si>
    <t>Divers (option)</t>
  </si>
  <si>
    <t>LOT 09 - CVC - Plomberie</t>
  </si>
  <si>
    <t xml:space="preserve">Refroidissement </t>
  </si>
  <si>
    <t>SO</t>
  </si>
  <si>
    <t>Chauffage</t>
  </si>
  <si>
    <t>Dépose - Repose - Adaptation</t>
  </si>
  <si>
    <t>ens</t>
  </si>
  <si>
    <t>Nouveau radiateur y compris réseau et raccordement</t>
  </si>
  <si>
    <t>500W</t>
  </si>
  <si>
    <t>1000W</t>
  </si>
  <si>
    <t>1500W</t>
  </si>
  <si>
    <t>2000W</t>
  </si>
  <si>
    <t>2500W</t>
  </si>
  <si>
    <t>Ventilation</t>
  </si>
  <si>
    <t>5.3.1</t>
  </si>
  <si>
    <t>Principe</t>
  </si>
  <si>
    <t>5.3.2</t>
  </si>
  <si>
    <t>Entrées d'air en maçonnerie</t>
  </si>
  <si>
    <t>5.3.3</t>
  </si>
  <si>
    <t>Réseaux aérauliques</t>
  </si>
  <si>
    <t>Réseaux aérauliques DN selon plans</t>
  </si>
  <si>
    <t>Pièces de transformation</t>
  </si>
  <si>
    <t>5.3.4</t>
  </si>
  <si>
    <t>Bouches auto-réglables</t>
  </si>
  <si>
    <t>5.3.5</t>
  </si>
  <si>
    <t>Raccordement sur les collecteurs existants</t>
  </si>
  <si>
    <t>5.3.6</t>
  </si>
  <si>
    <t>Clapets coupes feux</t>
  </si>
  <si>
    <t>Plomberie</t>
  </si>
  <si>
    <t>5.4.1</t>
  </si>
  <si>
    <t>5.4.2</t>
  </si>
  <si>
    <t>Alimentation pour base-vie</t>
  </si>
  <si>
    <t>5.4.3</t>
  </si>
  <si>
    <t>Réseau EFS</t>
  </si>
  <si>
    <t>5.4.4</t>
  </si>
  <si>
    <t>Production ECS</t>
  </si>
  <si>
    <t>5.4.5</t>
  </si>
  <si>
    <t>Raccordement EU</t>
  </si>
  <si>
    <t>5.4.6</t>
  </si>
  <si>
    <t>Raccordement EFS &amp; ECS</t>
  </si>
  <si>
    <t>5.4.7</t>
  </si>
  <si>
    <t>Attente EFS</t>
  </si>
  <si>
    <t>5.5</t>
  </si>
  <si>
    <t>Sécurité Incendie</t>
  </si>
  <si>
    <t>5.5.1</t>
  </si>
  <si>
    <t>Plan d'évacuation</t>
  </si>
  <si>
    <t>5.5.2</t>
  </si>
  <si>
    <t>Extincteurs</t>
  </si>
  <si>
    <t>Eau 6L</t>
  </si>
  <si>
    <t>CO2 2kg pour TD</t>
  </si>
  <si>
    <t xml:space="preserve">Montant total  TTC : </t>
  </si>
  <si>
    <t>5.4.8</t>
  </si>
  <si>
    <t>Plans vasque doubles compris raccordement</t>
  </si>
  <si>
    <t>LOT 10 - CFO CFA</t>
  </si>
  <si>
    <t>Coffret de chantier</t>
  </si>
  <si>
    <t>Eclairage de chantier</t>
  </si>
  <si>
    <t xml:space="preserve">Alimentation de la base vie </t>
  </si>
  <si>
    <t>Curage et condamnation de réseaux électique</t>
  </si>
  <si>
    <t xml:space="preserve">Curage  </t>
  </si>
  <si>
    <t>Armoire R+1</t>
  </si>
  <si>
    <t>Définition et preconisation des circuits</t>
  </si>
  <si>
    <t>Enveloppe</t>
  </si>
  <si>
    <t xml:space="preserve">Bouton d'arrêt d'urgence </t>
  </si>
  <si>
    <t>Raccordement à la terre</t>
  </si>
  <si>
    <t xml:space="preserve">Distribution </t>
  </si>
  <si>
    <t xml:space="preserve">Chemin de câble </t>
  </si>
  <si>
    <t>Chemin de câble CFO à réaliser</t>
  </si>
  <si>
    <t>Chemin de câble CFA à réaliser</t>
  </si>
  <si>
    <t>Spécifications des chemins de câbles</t>
  </si>
  <si>
    <t>Dimensionnement</t>
  </si>
  <si>
    <t>Repérage</t>
  </si>
  <si>
    <t>5.5.3</t>
  </si>
  <si>
    <t>Goulotte</t>
  </si>
  <si>
    <t>Goulotte murale</t>
  </si>
  <si>
    <t>Goulotte de sol</t>
  </si>
  <si>
    <t>5.6</t>
  </si>
  <si>
    <t>Eclairage</t>
  </si>
  <si>
    <t>5.6.1</t>
  </si>
  <si>
    <t>Etude</t>
  </si>
  <si>
    <t>5.6.2</t>
  </si>
  <si>
    <t>Luminaires</t>
  </si>
  <si>
    <t>Luminaires type 1 : Pavés LED 600x600</t>
  </si>
  <si>
    <t>u</t>
  </si>
  <si>
    <t>Luminaires type 2 : Dowlight encastré</t>
  </si>
  <si>
    <t>Luminaires type 3 : Spot TBT</t>
  </si>
  <si>
    <t>PROVISOIRE (durant chantier) Luminaires type 4 : Ampoule type e27 250lm mini --&gt; dalle haute RDC de l'atrium</t>
  </si>
  <si>
    <t>5.6.3</t>
  </si>
  <si>
    <t>Commande</t>
  </si>
  <si>
    <t xml:space="preserve">Détecteur de mouvement </t>
  </si>
  <si>
    <t>Détecteur de présence</t>
  </si>
  <si>
    <t>5.7</t>
  </si>
  <si>
    <t>Eclairage de sécurité</t>
  </si>
  <si>
    <t>5.7.1</t>
  </si>
  <si>
    <t>BAES</t>
  </si>
  <si>
    <t>5.8</t>
  </si>
  <si>
    <t>Appareillage</t>
  </si>
  <si>
    <t>5.9</t>
  </si>
  <si>
    <t>Raccordement des terminaux</t>
  </si>
  <si>
    <t>5.9.1</t>
  </si>
  <si>
    <t>Prise isolée</t>
  </si>
  <si>
    <t>5.9.2</t>
  </si>
  <si>
    <t>Poste de travail</t>
  </si>
  <si>
    <t>Perche déplacée</t>
  </si>
  <si>
    <t>Perche neuve</t>
  </si>
  <si>
    <t>Blocs prises</t>
  </si>
  <si>
    <t>PT1</t>
  </si>
  <si>
    <t>5.10</t>
  </si>
  <si>
    <t>Alimentations spécifiques</t>
  </si>
  <si>
    <t>5.10.1</t>
  </si>
  <si>
    <t>5.11</t>
  </si>
  <si>
    <t>Réseau VDI</t>
  </si>
  <si>
    <t>5.11.1</t>
  </si>
  <si>
    <t xml:space="preserve">Dévoiement des câbles </t>
  </si>
  <si>
    <t>5.11.2</t>
  </si>
  <si>
    <t>Prise RJ45</t>
  </si>
  <si>
    <t>5.11.3</t>
  </si>
  <si>
    <t>Panneau de brassage RJ45</t>
  </si>
  <si>
    <t>5.11.4</t>
  </si>
  <si>
    <t>Repérage et recette</t>
  </si>
  <si>
    <t>5.12</t>
  </si>
  <si>
    <t>Pré-cablage pour équipement exploitant</t>
  </si>
  <si>
    <t>5.12.1</t>
  </si>
  <si>
    <t>Bornes WIFI</t>
  </si>
  <si>
    <t>5.12.2</t>
  </si>
  <si>
    <t>5.13</t>
  </si>
  <si>
    <t>Contrôle d'accès</t>
  </si>
  <si>
    <t>5.13.1</t>
  </si>
  <si>
    <t>5.13.2</t>
  </si>
  <si>
    <t>Matériel à déplacer</t>
  </si>
  <si>
    <t>5.13.3</t>
  </si>
  <si>
    <t>Ajout matériel</t>
  </si>
  <si>
    <t>5.14</t>
  </si>
  <si>
    <t xml:space="preserve">SSI  </t>
  </si>
  <si>
    <t>5.14.1</t>
  </si>
  <si>
    <t>Déclencheur manuel</t>
  </si>
  <si>
    <t>5.14.2</t>
  </si>
  <si>
    <t>Diffuseur sonore</t>
  </si>
  <si>
    <t>5.14.3</t>
  </si>
  <si>
    <t>DAS</t>
  </si>
  <si>
    <t>5.14.4</t>
  </si>
  <si>
    <t>CCF</t>
  </si>
  <si>
    <t>5.14.5</t>
  </si>
  <si>
    <t xml:space="preserve">Reception / essais / Formation  </t>
  </si>
  <si>
    <t xml:space="preserve">Montant base total HT : </t>
  </si>
  <si>
    <t>5.15</t>
  </si>
  <si>
    <t>5.15.1</t>
  </si>
  <si>
    <t>Luminaire type 3 : SPOT TBT</t>
  </si>
  <si>
    <t>5.15.2</t>
  </si>
  <si>
    <t>5.15.3</t>
  </si>
  <si>
    <t>5.15.4</t>
  </si>
  <si>
    <t>Flash lumineux PMR</t>
  </si>
  <si>
    <t xml:space="preserve">Montant total Base + option HT : </t>
  </si>
  <si>
    <t>Protection des existants</t>
  </si>
  <si>
    <t>4.1.11</t>
  </si>
  <si>
    <t>Toile de verre</t>
  </si>
  <si>
    <t>4.3.5</t>
  </si>
  <si>
    <t>4.3.6</t>
  </si>
  <si>
    <t>4.3.7</t>
  </si>
  <si>
    <t>4.3.8</t>
  </si>
  <si>
    <t>Travaux de curage - Bureaux du R+1</t>
  </si>
  <si>
    <t>4.4.3</t>
  </si>
  <si>
    <t>4.4.4</t>
  </si>
  <si>
    <t>Cloisons CF 1H, ép.98 RA ≥ 45 dB</t>
  </si>
  <si>
    <t>Cloisons pleine accoustique, ép.98 RA ≥ 54 dB</t>
  </si>
  <si>
    <t>P 4 - Bloc porte détalonné - 1V Ra ≥ 32 dB</t>
  </si>
  <si>
    <t>P 5 - Bloc porte âme pleine - 1V Ra ≥ 42dB</t>
  </si>
  <si>
    <t>P 6 - Bloc portes âme pleine détalonné - 1V Ra ≥ 32dB</t>
  </si>
  <si>
    <t>P 7 - Bloc porte pleine 1V avec bouton moleté</t>
  </si>
  <si>
    <t>P 8 - Bloc porte pleine 1V PMR avec barre de tirage et bouton moleté</t>
  </si>
  <si>
    <t>4.1,6</t>
  </si>
  <si>
    <t>P 6 - Bloc porte âme pleine détalonné - 1V Ra ≥ 32dB</t>
  </si>
  <si>
    <t>4.2.2.1</t>
  </si>
  <si>
    <t>Sol textile floqué au R+1</t>
  </si>
  <si>
    <t>4.2.4.1</t>
  </si>
  <si>
    <t>4.2.4.2</t>
  </si>
  <si>
    <t>Plinthe bois du R+1</t>
  </si>
  <si>
    <t>Revêtement anti-dérapant sur rampe (LT RDC)</t>
  </si>
  <si>
    <t>Préparation des sols - ragréage (R+1 et local technique du RDC)</t>
  </si>
  <si>
    <t>Peinture sur cadres des menuiseries bois neuf</t>
  </si>
  <si>
    <t>4.3.1.1</t>
  </si>
  <si>
    <t>4.3.1.2</t>
  </si>
  <si>
    <t>Peinture sur mur / cloisons (support existant) du R+1</t>
  </si>
  <si>
    <t>4.3.2.1</t>
  </si>
  <si>
    <t>4.3.2.2</t>
  </si>
  <si>
    <t>Peinture sur mur / cloisons (support créé) du R+1</t>
  </si>
  <si>
    <t>Peinture antistatique sur cloisons (support créé) du local technique du RDC</t>
  </si>
  <si>
    <t>Nettoyage de fin de chantier (R+1 et LT RDC)</t>
  </si>
  <si>
    <t>4.1.1.1</t>
  </si>
  <si>
    <t>Faux plafonds 60x60 du R+1</t>
  </si>
  <si>
    <t>Prix unitaire</t>
  </si>
  <si>
    <t>Ent</t>
  </si>
  <si>
    <t xml:space="preserve">Condamnation des réseaux </t>
  </si>
  <si>
    <t>Pour lot Men Ext</t>
  </si>
  <si>
    <t>Pour lot Men Int</t>
  </si>
  <si>
    <t>Pour lot CVP</t>
  </si>
  <si>
    <t>Travail sur le réseau hydraulique</t>
  </si>
  <si>
    <t>5.3.7</t>
  </si>
  <si>
    <t>Mesure de débit et équilibrage</t>
  </si>
  <si>
    <t>Option Remise en état des sanitaires</t>
  </si>
  <si>
    <t>Isolation des réseaux</t>
  </si>
  <si>
    <t>WC sur pied PMR compris raccordement</t>
  </si>
  <si>
    <t>WC sur pied STD compris raccordement</t>
  </si>
  <si>
    <t>Mirois toutes hauteurs et largeur</t>
  </si>
  <si>
    <t>Chassis CF1 MB01 - 60*210cm</t>
  </si>
  <si>
    <t>Remplacement des fenêtres suite au curage/désamiantage - dim 160x156 ht - compas d'ouverture</t>
  </si>
  <si>
    <t>4.5.4</t>
  </si>
  <si>
    <t xml:space="preserve">Suspension décorative dans l'atrium </t>
  </si>
  <si>
    <t>5.11.5</t>
  </si>
  <si>
    <t>Point de consolidation</t>
  </si>
  <si>
    <t>Vidéo-projecteur</t>
  </si>
  <si>
    <t>Travail sur les réseaux</t>
  </si>
  <si>
    <t>Isolation termique</t>
  </si>
  <si>
    <t>PHASE DCE ind B - 23 Janvier 2025</t>
  </si>
  <si>
    <r>
      <t xml:space="preserve">Travaux de curage - Local technique du RDC </t>
    </r>
    <r>
      <rPr>
        <b/>
        <sz val="9"/>
        <color rgb="FFFF0000"/>
        <rFont val="Century Gothic"/>
        <family val="1"/>
      </rPr>
      <t>(Intervention en sous-section 4)</t>
    </r>
  </si>
  <si>
    <r>
      <t xml:space="preserve">Cloisons pleine, ép.72 (local technique RDC)  </t>
    </r>
    <r>
      <rPr>
        <sz val="9"/>
        <color rgb="FFFF0000"/>
        <rFont val="Century Gothic"/>
        <family val="1"/>
      </rPr>
      <t>(Intervention en sous-section 4)</t>
    </r>
  </si>
  <si>
    <r>
      <t xml:space="preserve">Agrandissement du plancher technique (LT RDC) </t>
    </r>
    <r>
      <rPr>
        <sz val="9"/>
        <color rgb="FFFF0000"/>
        <rFont val="Century Gothic"/>
        <family val="1"/>
      </rPr>
      <t xml:space="preserve"> (Intervention en sous-section 4)</t>
    </r>
  </si>
  <si>
    <r>
      <t xml:space="preserve">Rampe du plancher technique (LT RDC) </t>
    </r>
    <r>
      <rPr>
        <sz val="9"/>
        <color rgb="FFFF0000"/>
        <rFont val="Century Gothic"/>
        <family val="1"/>
      </rPr>
      <t xml:space="preserve"> (Intervention en sous-section 4)</t>
    </r>
  </si>
  <si>
    <r>
      <t xml:space="preserve">Plinthe bois du local technique du RDC </t>
    </r>
    <r>
      <rPr>
        <i/>
        <sz val="9"/>
        <color rgb="FFFF0000"/>
        <rFont val="Century Gothic"/>
        <family val="1"/>
      </rPr>
      <t>(Intervention en sous-section 4)</t>
    </r>
  </si>
  <si>
    <r>
      <t>Peinture antistatique sur mur / cloisons (support existant) du local technique du RDC</t>
    </r>
    <r>
      <rPr>
        <i/>
        <sz val="9"/>
        <color rgb="FFFF0000"/>
        <rFont val="Century Gothic"/>
        <family val="1"/>
      </rPr>
      <t xml:space="preserve"> (Intervention en sous-section 4)</t>
    </r>
  </si>
  <si>
    <t>PHASE DCE ind E - 01/04/2025</t>
  </si>
  <si>
    <t>PHASE DCE ind D - 01/04/2025</t>
  </si>
  <si>
    <t>4.2.2.2</t>
  </si>
  <si>
    <t>Sol textile floqué dans le local technique du RDC</t>
  </si>
  <si>
    <t>P 9 - Bloc porte tierce 2V âme pleine détalonné - 1V Ra ≥ 32dB</t>
  </si>
  <si>
    <t>Goulottes d'évacuation</t>
  </si>
  <si>
    <t>4.1.12</t>
  </si>
  <si>
    <t>Gestion du compte prorata</t>
  </si>
  <si>
    <t>Panneaux accoustique suspendu 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</si>
</sst>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4" formatCode="_ * #,##0.00_)\ &quot;€&quot;_ ;_ * \(#,##0.00\)\ &quot;€&quot;_ ;_ * &quot;-&quot;??_)\ &quot;€&quot;_ ;_ @_ "/>
    <numFmt numFmtId="164" formatCode="_-* #,##0.00\ &quot;€&quot;_-;\-* #,##0.00\ &quot;€&quot;_-;_-* &quot;-&quot;??\ &quot;€&quot;_-;_-@_-"/>
    <numFmt numFmtId="165" formatCode="0&quot;   &quot;"/>
    <numFmt numFmtId="166" formatCode="#,##0.00&quot;  &quot;"/>
    <numFmt numFmtId="167" formatCode="#,##0.00&quot; &quot;"/>
    <numFmt numFmtId="168" formatCode="#,##0&quot;  &quot;"/>
    <numFmt numFmtId="169" formatCode="#,##0.00\ _€"/>
    <numFmt numFmtId="170" formatCode="#,##0.00\ &quot;€&quot;"/>
    <numFmt numFmtId="171" formatCode="#,##0.0;\-#,##0.0;"/>
    <numFmt numFmtId="172" formatCode="#,##0.00;\-#,##0.00;"/>
    <numFmt numFmtId="173" formatCode="#,##0.00\ [$€-1]"/>
    <numFmt numFmtId="174" formatCode="#,##0.00&quot; €&quot;"/>
  </numFmts>
  <fonts count="54" x14ac:knownFonts="1">
    <font>
      <sz val="10"/>
      <name val="Arial"/>
    </font>
    <font>
      <sz val="9"/>
      <name val="Helvetica"/>
      <family val="2"/>
    </font>
    <font>
      <sz val="9"/>
      <name val="Helvetica"/>
      <family val="2"/>
    </font>
    <font>
      <sz val="10"/>
      <name val="Helvetica"/>
      <family val="2"/>
    </font>
    <font>
      <b/>
      <sz val="9"/>
      <name val="Helvetica"/>
      <family val="2"/>
    </font>
    <font>
      <u/>
      <sz val="10"/>
      <color theme="10"/>
      <name val="Arial"/>
      <family val="2"/>
    </font>
    <font>
      <u/>
      <sz val="10"/>
      <color theme="11"/>
      <name val="Arial"/>
      <family val="2"/>
    </font>
    <font>
      <sz val="10"/>
      <color rgb="FFFF0000"/>
      <name val="Helvetica"/>
      <family val="2"/>
    </font>
    <font>
      <b/>
      <u/>
      <sz val="10"/>
      <name val="Helvetica"/>
      <family val="2"/>
    </font>
    <font>
      <b/>
      <sz val="10"/>
      <name val="Century Gothic"/>
      <family val="1"/>
    </font>
    <font>
      <sz val="10"/>
      <name val="Century Gothic"/>
      <family val="1"/>
    </font>
    <font>
      <b/>
      <sz val="12"/>
      <name val="Century Gothic"/>
      <family val="1"/>
    </font>
    <font>
      <sz val="12"/>
      <name val="Century Gothic"/>
      <family val="1"/>
    </font>
    <font>
      <sz val="9"/>
      <name val="Century Gothic"/>
      <family val="1"/>
    </font>
    <font>
      <b/>
      <sz val="9"/>
      <name val="Century Gothic"/>
      <family val="1"/>
    </font>
    <font>
      <sz val="9"/>
      <color rgb="FFFF0000"/>
      <name val="Century Gothic"/>
      <family val="1"/>
    </font>
    <font>
      <sz val="9"/>
      <color theme="1"/>
      <name val="Century Gothic"/>
      <family val="1"/>
    </font>
    <font>
      <b/>
      <i/>
      <sz val="9"/>
      <name val="Century Gothic"/>
      <family val="1"/>
    </font>
    <font>
      <b/>
      <sz val="10"/>
      <name val="Century Gothic"/>
      <family val="2"/>
    </font>
    <font>
      <i/>
      <sz val="8"/>
      <name val="Century Gothic"/>
      <family val="1"/>
    </font>
    <font>
      <sz val="10"/>
      <color rgb="FF000000"/>
      <name val="Arial"/>
      <family val="1"/>
    </font>
    <font>
      <sz val="9"/>
      <name val="Century Gothic"/>
      <family val="2"/>
    </font>
    <font>
      <sz val="10"/>
      <name val="Century Gothic"/>
      <family val="2"/>
    </font>
    <font>
      <sz val="9"/>
      <color rgb="FF000000"/>
      <name val="Century Gothic"/>
      <family val="2"/>
    </font>
    <font>
      <b/>
      <sz val="9"/>
      <name val="Century Gothic"/>
      <family val="2"/>
    </font>
    <font>
      <b/>
      <sz val="11"/>
      <color rgb="FF000000"/>
      <name val="Arial"/>
      <family val="1"/>
    </font>
    <font>
      <b/>
      <sz val="9"/>
      <color rgb="FF000000"/>
      <name val="Century Gothic"/>
      <family val="2"/>
    </font>
    <font>
      <sz val="9"/>
      <color theme="1"/>
      <name val="Century Gothic"/>
      <family val="2"/>
    </font>
    <font>
      <b/>
      <sz val="10"/>
      <color rgb="FF000000"/>
      <name val="Arial"/>
      <family val="2"/>
    </font>
    <font>
      <b/>
      <i/>
      <sz val="9"/>
      <name val="Century Gothic"/>
      <family val="2"/>
    </font>
    <font>
      <sz val="8"/>
      <name val="Arial"/>
      <family val="2"/>
    </font>
    <font>
      <sz val="10"/>
      <name val="Arial"/>
      <family val="2"/>
    </font>
    <font>
      <b/>
      <sz val="11"/>
      <name val="Calibri"/>
      <family val="2"/>
    </font>
    <font>
      <sz val="10"/>
      <name val="Calibri"/>
      <family val="2"/>
    </font>
    <font>
      <b/>
      <sz val="14"/>
      <name val="Calibri"/>
      <family val="2"/>
    </font>
    <font>
      <sz val="12"/>
      <name val="Calibri"/>
      <family val="2"/>
    </font>
    <font>
      <b/>
      <sz val="12"/>
      <name val="Calibri"/>
      <family val="2"/>
    </font>
    <font>
      <sz val="11"/>
      <color indexed="8"/>
      <name val="Calibri"/>
      <family val="2"/>
    </font>
    <font>
      <sz val="12"/>
      <name val="Arial"/>
      <family val="2"/>
    </font>
    <font>
      <b/>
      <sz val="10"/>
      <name val="Calibri"/>
      <family val="2"/>
    </font>
    <font>
      <b/>
      <sz val="10"/>
      <color indexed="8"/>
      <name val="Calibri"/>
      <family val="2"/>
    </font>
    <font>
      <sz val="10"/>
      <color indexed="8"/>
      <name val="Calibri"/>
      <family val="2"/>
    </font>
    <font>
      <sz val="11"/>
      <color theme="1"/>
      <name val="Calibri"/>
      <family val="2"/>
      <scheme val="minor"/>
    </font>
    <font>
      <sz val="10"/>
      <color indexed="9"/>
      <name val="Calibri"/>
      <family val="2"/>
    </font>
    <font>
      <i/>
      <sz val="10"/>
      <name val="Calibri"/>
      <family val="2"/>
    </font>
    <font>
      <i/>
      <sz val="10"/>
      <color indexed="8"/>
      <name val="Calibri"/>
      <family val="2"/>
    </font>
    <font>
      <sz val="10"/>
      <color indexed="55"/>
      <name val="Calibri"/>
      <family val="2"/>
    </font>
    <font>
      <sz val="9"/>
      <color rgb="FFFF0000"/>
      <name val="Century Gothic"/>
      <family val="2"/>
    </font>
    <font>
      <sz val="9"/>
      <color theme="1"/>
      <name val="Helvetica"/>
      <family val="2"/>
    </font>
    <font>
      <b/>
      <sz val="12"/>
      <name val="Century Gothic"/>
      <family val="2"/>
    </font>
    <font>
      <b/>
      <sz val="10"/>
      <name val="Helvetica"/>
      <family val="2"/>
    </font>
    <font>
      <i/>
      <sz val="9"/>
      <name val="Century Gothic"/>
      <family val="1"/>
    </font>
    <font>
      <b/>
      <sz val="9"/>
      <color rgb="FFFF0000"/>
      <name val="Century Gothic"/>
      <family val="1"/>
    </font>
    <font>
      <i/>
      <sz val="9"/>
      <color rgb="FFFF0000"/>
      <name val="Century Gothic"/>
      <family val="1"/>
    </font>
  </fonts>
  <fills count="8">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thin">
        <color auto="1"/>
      </left>
      <right style="thin">
        <color auto="1"/>
      </right>
      <top/>
      <bottom/>
      <diagonal/>
    </border>
    <border>
      <left style="thin">
        <color auto="1"/>
      </left>
      <right/>
      <top/>
      <bottom/>
      <diagonal/>
    </border>
    <border>
      <left style="thin">
        <color auto="1"/>
      </left>
      <right style="thin">
        <color auto="1"/>
      </right>
      <top style="hair">
        <color auto="1"/>
      </top>
      <bottom style="thin">
        <color auto="1"/>
      </bottom>
      <diagonal/>
    </border>
    <border>
      <left/>
      <right style="thin">
        <color auto="1"/>
      </right>
      <top/>
      <bottom/>
      <diagonal/>
    </border>
    <border>
      <left/>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indexed="64"/>
      </left>
      <right style="thin">
        <color indexed="64"/>
      </right>
      <top style="thin">
        <color indexed="64"/>
      </top>
      <bottom/>
      <diagonal/>
    </border>
    <border>
      <left/>
      <right/>
      <top style="thin">
        <color indexed="64"/>
      </top>
      <bottom/>
      <diagonal/>
    </border>
    <border>
      <left/>
      <right style="thin">
        <color auto="1"/>
      </right>
      <top style="thin">
        <color indexed="64"/>
      </top>
      <bottom/>
      <diagonal/>
    </border>
    <border>
      <left style="thin">
        <color indexed="64"/>
      </left>
      <right/>
      <top style="thin">
        <color indexed="64"/>
      </top>
      <bottom/>
      <diagonal/>
    </border>
    <border>
      <left style="thin">
        <color auto="1"/>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rgb="FF000000"/>
      </top>
      <bottom/>
      <diagonal/>
    </border>
    <border>
      <left style="thin">
        <color rgb="FF000000"/>
      </left>
      <right style="thin">
        <color indexed="64"/>
      </right>
      <top/>
      <bottom/>
      <diagonal/>
    </border>
    <border>
      <left/>
      <right style="thin">
        <color indexed="64"/>
      </right>
      <top style="thin">
        <color rgb="FF000000"/>
      </top>
      <bottom style="thin">
        <color auto="1"/>
      </bottom>
      <diagonal/>
    </border>
    <border>
      <left/>
      <right style="thin">
        <color rgb="FF000000"/>
      </right>
      <top style="thin">
        <color auto="1"/>
      </top>
      <bottom style="thin">
        <color indexed="64"/>
      </bottom>
      <diagonal/>
    </border>
    <border>
      <left/>
      <right style="thin">
        <color rgb="FF000000"/>
      </right>
      <top/>
      <bottom style="thin">
        <color indexed="64"/>
      </bottom>
      <diagonal/>
    </border>
    <border>
      <left/>
      <right style="thin">
        <color rgb="FF000000"/>
      </right>
      <top/>
      <bottom/>
      <diagonal/>
    </border>
    <border>
      <left style="thin">
        <color auto="1"/>
      </left>
      <right style="thin">
        <color indexed="64"/>
      </right>
      <top/>
      <bottom style="thin">
        <color rgb="FF000000"/>
      </bottom>
      <diagonal/>
    </border>
    <border>
      <left/>
      <right/>
      <top/>
      <bottom style="thin">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medium">
        <color indexed="64"/>
      </left>
      <right style="thin">
        <color indexed="64"/>
      </right>
      <top/>
      <bottom style="dashed">
        <color indexed="64"/>
      </bottom>
      <diagonal/>
    </border>
    <border>
      <left/>
      <right/>
      <top/>
      <bottom style="dashed">
        <color indexed="64"/>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style="thin">
        <color indexed="64"/>
      </left>
      <right style="medium">
        <color indexed="64"/>
      </right>
      <top/>
      <bottom style="dashed">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dashed">
        <color indexed="64"/>
      </top>
      <bottom/>
      <diagonal/>
    </border>
    <border>
      <left style="thin">
        <color indexed="64"/>
      </left>
      <right style="thin">
        <color indexed="64"/>
      </right>
      <top style="dashed">
        <color indexed="64"/>
      </top>
      <bottom/>
      <diagonal/>
    </border>
    <border>
      <left style="thin">
        <color indexed="64"/>
      </left>
      <right/>
      <top style="dashed">
        <color indexed="64"/>
      </top>
      <bottom/>
      <diagonal/>
    </border>
    <border>
      <left style="thin">
        <color indexed="64"/>
      </left>
      <right style="medium">
        <color indexed="64"/>
      </right>
      <top style="dashed">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dashed">
        <color indexed="64"/>
      </top>
      <bottom style="medium">
        <color indexed="64"/>
      </bottom>
      <diagonal/>
    </border>
    <border>
      <left/>
      <right/>
      <top style="dashed">
        <color indexed="64"/>
      </top>
      <bottom style="medium">
        <color indexed="64"/>
      </bottom>
      <diagonal/>
    </border>
    <border>
      <left style="thin">
        <color indexed="64"/>
      </left>
      <right style="thin">
        <color indexed="64"/>
      </right>
      <top style="dashed">
        <color indexed="64"/>
      </top>
      <bottom style="medium">
        <color indexed="64"/>
      </bottom>
      <diagonal/>
    </border>
    <border>
      <left style="thin">
        <color indexed="64"/>
      </left>
      <right/>
      <top style="dashed">
        <color indexed="64"/>
      </top>
      <bottom style="medium">
        <color indexed="64"/>
      </bottom>
      <diagonal/>
    </border>
    <border>
      <left style="thin">
        <color indexed="64"/>
      </left>
      <right style="medium">
        <color indexed="64"/>
      </right>
      <top style="dashed">
        <color indexed="64"/>
      </top>
      <bottom style="medium">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medium">
        <color indexed="64"/>
      </top>
      <bottom style="dashed">
        <color indexed="64"/>
      </bottom>
      <diagonal/>
    </border>
    <border>
      <left style="thin">
        <color indexed="64"/>
      </left>
      <right style="thin">
        <color indexed="64"/>
      </right>
      <top style="medium">
        <color indexed="64"/>
      </top>
      <bottom style="dashed">
        <color indexed="64"/>
      </bottom>
      <diagonal/>
    </border>
    <border>
      <left style="thin">
        <color indexed="64"/>
      </left>
      <right/>
      <top style="medium">
        <color indexed="64"/>
      </top>
      <bottom style="dashed">
        <color indexed="64"/>
      </bottom>
      <diagonal/>
    </border>
    <border>
      <left style="thin">
        <color indexed="64"/>
      </left>
      <right style="medium">
        <color indexed="64"/>
      </right>
      <top style="medium">
        <color indexed="64"/>
      </top>
      <bottom style="dashed">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style="thin">
        <color indexed="64"/>
      </right>
      <top style="hair">
        <color auto="1"/>
      </top>
      <bottom style="thin">
        <color auto="1"/>
      </bottom>
      <diagonal/>
    </border>
    <border>
      <left style="thin">
        <color indexed="64"/>
      </left>
      <right style="thin">
        <color auto="1"/>
      </right>
      <top style="thin">
        <color indexed="64"/>
      </top>
      <bottom style="hair">
        <color auto="1"/>
      </bottom>
      <diagonal/>
    </border>
  </borders>
  <cellStyleXfs count="23">
    <xf numFmtId="0" fontId="0" fillId="0" borderId="0"/>
    <xf numFmtId="0" fontId="1" fillId="0" borderId="1" applyNumberFormat="0" applyFill="0" applyBorder="0">
      <alignment horizontal="center"/>
      <protection locked="0"/>
    </xf>
    <xf numFmtId="0" fontId="2" fillId="0" borderId="2" applyNumberFormat="0" applyFill="0" applyBorder="0" applyAlignment="0">
      <protection locked="0"/>
    </xf>
    <xf numFmtId="0" fontId="3" fillId="0" borderId="0">
      <protection locked="0"/>
    </xf>
    <xf numFmtId="166" fontId="1" fillId="0" borderId="1" applyFill="0" applyBorder="0" applyAlignment="0">
      <protection locked="0"/>
    </xf>
    <xf numFmtId="166" fontId="1" fillId="0" borderId="1" applyFill="0" applyBorder="0" applyAlignment="0"/>
    <xf numFmtId="165" fontId="1" fillId="0" borderId="1" applyFill="0" applyBorder="0" applyAlignment="0">
      <protection locked="0"/>
    </xf>
    <xf numFmtId="0" fontId="4" fillId="0" borderId="1" applyNumberFormat="0" applyFill="0" applyBorder="0">
      <alignment horizontal="left"/>
      <protection locked="0"/>
    </xf>
    <xf numFmtId="0" fontId="4" fillId="0" borderId="0" applyNumberFormat="0" applyFill="0" applyBorder="0">
      <alignment horizontal="right"/>
      <protection locked="0"/>
    </xf>
    <xf numFmtId="167" fontId="4" fillId="0" borderId="3" applyFill="0" applyBorder="0" applyAlignment="0"/>
    <xf numFmtId="0" fontId="1" fillId="0" borderId="1" applyNumberFormat="0" applyFill="0" applyBorder="0">
      <alignment horizontal="center"/>
      <protection locked="0"/>
    </xf>
    <xf numFmtId="0" fontId="1" fillId="0" borderId="2" applyNumberFormat="0" applyFill="0" applyBorder="0" applyAlignment="0">
      <protection locked="0"/>
    </xf>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20" fillId="0" borderId="0" applyFill="0">
      <alignment horizontal="left" vertical="top" wrapText="1"/>
    </xf>
    <xf numFmtId="0" fontId="20" fillId="0" borderId="0" applyFill="0">
      <alignment horizontal="left" vertical="top" wrapText="1"/>
    </xf>
    <xf numFmtId="0" fontId="25" fillId="0" borderId="0" applyFill="0">
      <alignment horizontal="left" vertical="top" wrapText="1"/>
    </xf>
    <xf numFmtId="0" fontId="20" fillId="0" borderId="0" applyFill="0">
      <alignment horizontal="left" vertical="top" wrapText="1"/>
    </xf>
    <xf numFmtId="44" fontId="31" fillId="0" borderId="0" applyFont="0" applyFill="0" applyBorder="0" applyAlignment="0" applyProtection="0"/>
    <xf numFmtId="0" fontId="42" fillId="0" borderId="0"/>
    <xf numFmtId="164" fontId="37" fillId="0" borderId="0" applyFont="0" applyFill="0" applyBorder="0" applyAlignment="0" applyProtection="0"/>
  </cellStyleXfs>
  <cellXfs count="707">
    <xf numFmtId="0" fontId="0" fillId="0" borderId="0" xfId="0"/>
    <xf numFmtId="0" fontId="3" fillId="0" borderId="0" xfId="3" applyProtection="1"/>
    <xf numFmtId="0" fontId="3" fillId="0" borderId="5" xfId="3" applyBorder="1" applyProtection="1"/>
    <xf numFmtId="168" fontId="4" fillId="0" borderId="0" xfId="9" applyNumberFormat="1" applyFill="1" applyBorder="1"/>
    <xf numFmtId="0" fontId="3" fillId="0" borderId="0" xfId="3" applyAlignment="1" applyProtection="1">
      <alignment horizontal="left"/>
    </xf>
    <xf numFmtId="2" fontId="3" fillId="0" borderId="0" xfId="3" applyNumberFormat="1" applyProtection="1"/>
    <xf numFmtId="169" fontId="3" fillId="0" borderId="0" xfId="3" applyNumberFormat="1" applyProtection="1"/>
    <xf numFmtId="2" fontId="3" fillId="0" borderId="0" xfId="3" applyNumberFormat="1">
      <protection locked="0"/>
    </xf>
    <xf numFmtId="2" fontId="4" fillId="0" borderId="0" xfId="9" applyNumberFormat="1" applyFill="1" applyBorder="1"/>
    <xf numFmtId="0" fontId="7" fillId="0" borderId="0" xfId="3" applyFont="1" applyProtection="1"/>
    <xf numFmtId="0" fontId="9" fillId="0" borderId="0" xfId="0" applyFont="1"/>
    <xf numFmtId="0" fontId="9" fillId="0" borderId="0" xfId="3" applyFont="1" applyAlignment="1" applyProtection="1">
      <alignment horizontal="left"/>
    </xf>
    <xf numFmtId="0" fontId="9" fillId="0" borderId="0" xfId="3" applyFont="1" applyProtection="1"/>
    <xf numFmtId="0" fontId="10" fillId="0" borderId="0" xfId="3" applyFont="1" applyProtection="1"/>
    <xf numFmtId="2" fontId="10" fillId="0" borderId="0" xfId="3" applyNumberFormat="1" applyFont="1" applyProtection="1"/>
    <xf numFmtId="2" fontId="10" fillId="0" borderId="0" xfId="3" applyNumberFormat="1" applyFont="1">
      <protection locked="0"/>
    </xf>
    <xf numFmtId="169" fontId="10" fillId="0" borderId="0" xfId="3" applyNumberFormat="1" applyFont="1" applyProtection="1"/>
    <xf numFmtId="0" fontId="10" fillId="0" borderId="0" xfId="3" applyFont="1" applyAlignment="1" applyProtection="1">
      <alignment horizontal="left"/>
    </xf>
    <xf numFmtId="0" fontId="11" fillId="0" borderId="0" xfId="3" applyFont="1" applyAlignment="1" applyProtection="1">
      <alignment horizontal="center"/>
    </xf>
    <xf numFmtId="2" fontId="9" fillId="0" borderId="13" xfId="3" applyNumberFormat="1" applyFont="1" applyBorder="1" applyAlignment="1" applyProtection="1">
      <alignment horizontal="left"/>
    </xf>
    <xf numFmtId="2" fontId="11" fillId="0" borderId="11" xfId="3" applyNumberFormat="1" applyFont="1" applyBorder="1" applyAlignment="1" applyProtection="1">
      <alignment horizontal="center"/>
    </xf>
    <xf numFmtId="169" fontId="11" fillId="0" borderId="12" xfId="3" applyNumberFormat="1" applyFont="1" applyBorder="1" applyAlignment="1" applyProtection="1">
      <alignment horizontal="center"/>
    </xf>
    <xf numFmtId="0" fontId="12" fillId="0" borderId="10" xfId="3" applyFont="1" applyBorder="1" applyAlignment="1" applyProtection="1">
      <alignment horizontal="center"/>
    </xf>
    <xf numFmtId="0" fontId="12" fillId="0" borderId="13" xfId="3" applyFont="1" applyBorder="1" applyAlignment="1" applyProtection="1">
      <alignment horizontal="center"/>
    </xf>
    <xf numFmtId="0" fontId="12" fillId="0" borderId="12" xfId="3" applyFont="1" applyBorder="1" applyAlignment="1" applyProtection="1">
      <alignment horizontal="center"/>
    </xf>
    <xf numFmtId="0" fontId="10" fillId="0" borderId="10" xfId="3" applyFont="1" applyBorder="1" applyAlignment="1" applyProtection="1">
      <alignment horizontal="center"/>
    </xf>
    <xf numFmtId="2" fontId="10" fillId="0" borderId="10" xfId="3" applyNumberFormat="1" applyFont="1" applyBorder="1" applyAlignment="1" applyProtection="1">
      <alignment horizontal="left"/>
    </xf>
    <xf numFmtId="169" fontId="12" fillId="0" borderId="10" xfId="3" applyNumberFormat="1" applyFont="1" applyBorder="1" applyAlignment="1" applyProtection="1">
      <alignment horizontal="center"/>
    </xf>
    <xf numFmtId="0" fontId="13" fillId="0" borderId="6" xfId="3" applyFont="1" applyBorder="1" applyAlignment="1" applyProtection="1">
      <alignment horizontal="center" vertical="center"/>
    </xf>
    <xf numFmtId="2" fontId="13" fillId="0" borderId="6" xfId="3" applyNumberFormat="1" applyFont="1" applyBorder="1" applyAlignment="1">
      <alignment horizontal="center" vertical="center"/>
      <protection locked="0"/>
    </xf>
    <xf numFmtId="2" fontId="13" fillId="0" borderId="6" xfId="3" applyNumberFormat="1" applyFont="1" applyBorder="1" applyAlignment="1" applyProtection="1">
      <alignment horizontal="center" vertical="center"/>
    </xf>
    <xf numFmtId="169" fontId="13" fillId="0" borderId="6" xfId="3" applyNumberFormat="1" applyFont="1" applyBorder="1" applyAlignment="1" applyProtection="1">
      <alignment horizontal="center" vertical="center"/>
    </xf>
    <xf numFmtId="0" fontId="14" fillId="0" borderId="9" xfId="8" applyFont="1" applyFill="1" applyBorder="1" applyProtection="1">
      <alignment horizontal="right"/>
    </xf>
    <xf numFmtId="0" fontId="13" fillId="0" borderId="6" xfId="10" applyFont="1" applyFill="1" applyBorder="1" applyProtection="1">
      <alignment horizontal="center"/>
    </xf>
    <xf numFmtId="44" fontId="14" fillId="0" borderId="3" xfId="9" applyNumberFormat="1" applyFont="1" applyFill="1" applyBorder="1"/>
    <xf numFmtId="0" fontId="13" fillId="0" borderId="10" xfId="10" applyFont="1" applyFill="1" applyBorder="1" applyProtection="1">
      <alignment horizontal="center"/>
    </xf>
    <xf numFmtId="168" fontId="13" fillId="0" borderId="10" xfId="4" applyNumberFormat="1" applyFont="1" applyFill="1" applyBorder="1">
      <protection locked="0"/>
    </xf>
    <xf numFmtId="0" fontId="14" fillId="0" borderId="7" xfId="7" applyFont="1" applyFill="1" applyBorder="1" applyAlignment="1" applyProtection="1">
      <alignment horizontal="center"/>
    </xf>
    <xf numFmtId="0" fontId="13" fillId="0" borderId="14" xfId="11" applyFont="1" applyFill="1" applyBorder="1" applyAlignment="1" applyProtection="1">
      <alignment horizontal="center"/>
    </xf>
    <xf numFmtId="0" fontId="14" fillId="0" borderId="15" xfId="7" applyFont="1" applyFill="1" applyBorder="1" applyProtection="1">
      <alignment horizontal="left"/>
    </xf>
    <xf numFmtId="0" fontId="13" fillId="0" borderId="7" xfId="10" applyFont="1" applyFill="1" applyBorder="1" applyProtection="1">
      <alignment horizontal="center"/>
    </xf>
    <xf numFmtId="168" fontId="15" fillId="0" borderId="7" xfId="4" applyNumberFormat="1" applyFont="1" applyFill="1" applyBorder="1">
      <protection locked="0"/>
    </xf>
    <xf numFmtId="168" fontId="13" fillId="0" borderId="7" xfId="4" applyNumberFormat="1" applyFont="1" applyFill="1" applyBorder="1">
      <protection locked="0"/>
    </xf>
    <xf numFmtId="168" fontId="13" fillId="0" borderId="7" xfId="5" applyNumberFormat="1" applyFont="1" applyFill="1" applyBorder="1"/>
    <xf numFmtId="0" fontId="13" fillId="0" borderId="10" xfId="7" applyFont="1" applyFill="1" applyBorder="1" applyAlignment="1" applyProtection="1">
      <alignment horizontal="center"/>
    </xf>
    <xf numFmtId="0" fontId="13" fillId="0" borderId="13" xfId="11" applyFont="1" applyFill="1" applyBorder="1" applyAlignment="1" applyProtection="1">
      <alignment horizontal="center"/>
    </xf>
    <xf numFmtId="0" fontId="13" fillId="0" borderId="11" xfId="7" applyFont="1" applyFill="1" applyBorder="1" applyProtection="1">
      <alignment horizontal="left"/>
    </xf>
    <xf numFmtId="168" fontId="16" fillId="0" borderId="10" xfId="4" applyNumberFormat="1" applyFont="1" applyFill="1" applyBorder="1">
      <protection locked="0"/>
    </xf>
    <xf numFmtId="168" fontId="13" fillId="0" borderId="10" xfId="5" applyNumberFormat="1" applyFont="1" applyFill="1" applyBorder="1"/>
    <xf numFmtId="0" fontId="13" fillId="0" borderId="8" xfId="11" applyFont="1" applyFill="1" applyBorder="1" applyAlignment="1" applyProtection="1">
      <alignment horizontal="center"/>
    </xf>
    <xf numFmtId="0" fontId="13" fillId="0" borderId="7" xfId="7" applyFont="1" applyFill="1" applyBorder="1" applyAlignment="1" applyProtection="1">
      <alignment horizontal="center"/>
    </xf>
    <xf numFmtId="0" fontId="13" fillId="0" borderId="15" xfId="7" applyFont="1" applyFill="1" applyBorder="1" applyProtection="1">
      <alignment horizontal="left"/>
    </xf>
    <xf numFmtId="168" fontId="16" fillId="0" borderId="7" xfId="4" applyNumberFormat="1" applyFont="1" applyFill="1" applyBorder="1">
      <protection locked="0"/>
    </xf>
    <xf numFmtId="168" fontId="10" fillId="2" borderId="7" xfId="4" applyNumberFormat="1" applyFont="1" applyFill="1" applyBorder="1">
      <protection locked="0"/>
    </xf>
    <xf numFmtId="44" fontId="10" fillId="0" borderId="7" xfId="5" applyNumberFormat="1" applyFont="1" applyFill="1" applyBorder="1"/>
    <xf numFmtId="0" fontId="13" fillId="0" borderId="10" xfId="11" applyFont="1" applyFill="1" applyBorder="1" applyAlignment="1" applyProtection="1">
      <alignment horizontal="center"/>
    </xf>
    <xf numFmtId="0" fontId="13" fillId="0" borderId="11" xfId="11" applyFont="1" applyFill="1" applyBorder="1" applyProtection="1"/>
    <xf numFmtId="168" fontId="15" fillId="0" borderId="10" xfId="4" applyNumberFormat="1" applyFont="1" applyFill="1" applyBorder="1">
      <protection locked="0"/>
    </xf>
    <xf numFmtId="0" fontId="13" fillId="0" borderId="6" xfId="11" applyFont="1" applyFill="1" applyBorder="1" applyAlignment="1" applyProtection="1">
      <alignment horizontal="center"/>
    </xf>
    <xf numFmtId="168" fontId="15" fillId="0" borderId="6" xfId="4" applyNumberFormat="1" applyFont="1" applyFill="1" applyBorder="1">
      <protection locked="0"/>
    </xf>
    <xf numFmtId="168" fontId="13" fillId="0" borderId="6" xfId="4" applyNumberFormat="1" applyFont="1" applyFill="1" applyBorder="1">
      <protection locked="0"/>
    </xf>
    <xf numFmtId="0" fontId="13" fillId="0" borderId="7" xfId="11" applyFont="1" applyFill="1" applyBorder="1" applyAlignment="1" applyProtection="1">
      <alignment horizontal="center"/>
    </xf>
    <xf numFmtId="0" fontId="13" fillId="0" borderId="15" xfId="11" applyFont="1" applyFill="1" applyBorder="1" applyProtection="1"/>
    <xf numFmtId="168" fontId="16" fillId="2" borderId="6" xfId="4" applyNumberFormat="1" applyFont="1" applyFill="1" applyBorder="1">
      <protection locked="0"/>
    </xf>
    <xf numFmtId="0" fontId="16" fillId="0" borderId="7" xfId="10" applyFont="1" applyFill="1" applyBorder="1" applyProtection="1">
      <alignment horizontal="center"/>
    </xf>
    <xf numFmtId="0" fontId="13" fillId="2" borderId="10" xfId="11" applyFont="1" applyFill="1" applyBorder="1" applyAlignment="1" applyProtection="1">
      <alignment horizontal="center"/>
    </xf>
    <xf numFmtId="168" fontId="15" fillId="2" borderId="10" xfId="4" applyNumberFormat="1" applyFont="1" applyFill="1" applyBorder="1">
      <protection locked="0"/>
    </xf>
    <xf numFmtId="0" fontId="13" fillId="2" borderId="6" xfId="11" applyFont="1" applyFill="1" applyBorder="1" applyAlignment="1" applyProtection="1">
      <alignment horizontal="center"/>
    </xf>
    <xf numFmtId="168" fontId="15" fillId="2" borderId="6" xfId="4" applyNumberFormat="1" applyFont="1" applyFill="1" applyBorder="1">
      <protection locked="0"/>
    </xf>
    <xf numFmtId="0" fontId="14" fillId="3" borderId="10" xfId="2" applyFont="1" applyFill="1" applyBorder="1" applyAlignment="1" applyProtection="1">
      <alignment horizontal="center"/>
    </xf>
    <xf numFmtId="0" fontId="14" fillId="3" borderId="11" xfId="2" applyFont="1" applyFill="1" applyBorder="1" applyAlignment="1" applyProtection="1">
      <alignment horizontal="left"/>
    </xf>
    <xf numFmtId="0" fontId="14" fillId="3" borderId="11" xfId="2" applyFont="1" applyFill="1" applyBorder="1" applyAlignment="1" applyProtection="1"/>
    <xf numFmtId="0" fontId="13" fillId="3" borderId="10" xfId="10" applyFont="1" applyFill="1" applyBorder="1" applyProtection="1">
      <alignment horizontal="center"/>
    </xf>
    <xf numFmtId="168" fontId="13" fillId="3" borderId="10" xfId="4" applyNumberFormat="1" applyFont="1" applyFill="1" applyBorder="1">
      <protection locked="0"/>
    </xf>
    <xf numFmtId="168" fontId="13" fillId="3" borderId="10" xfId="6" applyNumberFormat="1" applyFont="1" applyFill="1" applyBorder="1" applyProtection="1"/>
    <xf numFmtId="168" fontId="14" fillId="3" borderId="10" xfId="9" applyNumberFormat="1" applyFont="1" applyFill="1" applyBorder="1"/>
    <xf numFmtId="0" fontId="17" fillId="3" borderId="1" xfId="2" applyFont="1" applyFill="1" applyBorder="1" applyAlignment="1" applyProtection="1">
      <alignment wrapText="1"/>
    </xf>
    <xf numFmtId="0" fontId="17" fillId="3" borderId="0" xfId="2" applyFont="1" applyFill="1" applyBorder="1" applyAlignment="1" applyProtection="1">
      <alignment horizontal="left" wrapText="1"/>
    </xf>
    <xf numFmtId="0" fontId="14" fillId="3" borderId="4" xfId="8" applyFont="1" applyFill="1" applyBorder="1" applyProtection="1">
      <alignment horizontal="right"/>
    </xf>
    <xf numFmtId="0" fontId="13" fillId="3" borderId="1" xfId="10" applyFont="1" applyFill="1" applyBorder="1" applyProtection="1">
      <alignment horizontal="center"/>
    </xf>
    <xf numFmtId="168" fontId="13" fillId="3" borderId="1" xfId="4" applyNumberFormat="1" applyFont="1" applyFill="1" applyBorder="1" applyProtection="1"/>
    <xf numFmtId="168" fontId="13" fillId="3" borderId="1" xfId="6" applyNumberFormat="1" applyFont="1" applyFill="1" applyBorder="1" applyProtection="1"/>
    <xf numFmtId="44" fontId="14" fillId="3" borderId="3" xfId="9" applyNumberFormat="1" applyFont="1" applyFill="1" applyBorder="1"/>
    <xf numFmtId="44" fontId="14" fillId="3" borderId="1" xfId="9" applyNumberFormat="1" applyFont="1" applyFill="1" applyBorder="1"/>
    <xf numFmtId="0" fontId="17" fillId="3" borderId="6" xfId="2" applyFont="1" applyFill="1" applyBorder="1" applyAlignment="1" applyProtection="1">
      <alignment wrapText="1"/>
    </xf>
    <xf numFmtId="0" fontId="17" fillId="3" borderId="5" xfId="2" applyFont="1" applyFill="1" applyBorder="1" applyAlignment="1" applyProtection="1">
      <alignment horizontal="left" wrapText="1"/>
    </xf>
    <xf numFmtId="0" fontId="14" fillId="3" borderId="9" xfId="8" applyFont="1" applyFill="1" applyBorder="1" applyProtection="1">
      <alignment horizontal="right"/>
    </xf>
    <xf numFmtId="0" fontId="13" fillId="3" borderId="6" xfId="10" applyFont="1" applyFill="1" applyBorder="1" applyProtection="1">
      <alignment horizontal="center"/>
    </xf>
    <xf numFmtId="168" fontId="13" fillId="3" borderId="6" xfId="4" applyNumberFormat="1" applyFont="1" applyFill="1" applyBorder="1" applyProtection="1"/>
    <xf numFmtId="168" fontId="13" fillId="3" borderId="6" xfId="6" applyNumberFormat="1" applyFont="1" applyFill="1" applyBorder="1" applyProtection="1"/>
    <xf numFmtId="44" fontId="14" fillId="3" borderId="7" xfId="9" applyNumberFormat="1" applyFont="1" applyFill="1" applyBorder="1"/>
    <xf numFmtId="0" fontId="18" fillId="2" borderId="0" xfId="0" applyFont="1" applyFill="1" applyAlignment="1">
      <alignment horizontal="left" vertical="center"/>
    </xf>
    <xf numFmtId="4" fontId="18" fillId="2" borderId="0" xfId="0" applyNumberFormat="1" applyFont="1" applyFill="1" applyAlignment="1">
      <alignment horizontal="center" vertical="center"/>
    </xf>
    <xf numFmtId="170" fontId="18" fillId="2" borderId="0" xfId="0" applyNumberFormat="1" applyFont="1" applyFill="1" applyAlignment="1">
      <alignment vertical="center"/>
    </xf>
    <xf numFmtId="170" fontId="18" fillId="2" borderId="4" xfId="0" applyNumberFormat="1" applyFont="1" applyFill="1" applyBorder="1" applyAlignment="1">
      <alignment vertical="center"/>
    </xf>
    <xf numFmtId="4" fontId="18" fillId="2" borderId="0" xfId="0" applyNumberFormat="1" applyFont="1" applyFill="1" applyAlignment="1">
      <alignment horizontal="left" vertical="center"/>
    </xf>
    <xf numFmtId="0" fontId="3" fillId="0" borderId="13" xfId="3" applyBorder="1" applyProtection="1"/>
    <xf numFmtId="0" fontId="3" fillId="0" borderId="11" xfId="3" applyBorder="1" applyAlignment="1" applyProtection="1">
      <alignment horizontal="left"/>
    </xf>
    <xf numFmtId="0" fontId="3" fillId="0" borderId="2" xfId="3" applyBorder="1" applyProtection="1"/>
    <xf numFmtId="0" fontId="8" fillId="0" borderId="0" xfId="3" applyFont="1" applyAlignment="1" applyProtection="1">
      <alignment horizontal="left"/>
    </xf>
    <xf numFmtId="168" fontId="3" fillId="0" borderId="0" xfId="3" applyNumberFormat="1">
      <protection locked="0"/>
    </xf>
    <xf numFmtId="168" fontId="3" fillId="0" borderId="4" xfId="3" applyNumberFormat="1" applyBorder="1" applyProtection="1"/>
    <xf numFmtId="169" fontId="3" fillId="0" borderId="4" xfId="3" applyNumberFormat="1" applyBorder="1" applyProtection="1"/>
    <xf numFmtId="1" fontId="3" fillId="0" borderId="0" xfId="3" applyNumberFormat="1" applyProtection="1"/>
    <xf numFmtId="0" fontId="3" fillId="0" borderId="5" xfId="3" applyBorder="1" applyAlignment="1" applyProtection="1">
      <alignment horizontal="left"/>
    </xf>
    <xf numFmtId="1" fontId="3" fillId="0" borderId="5" xfId="3" applyNumberFormat="1" applyBorder="1" applyProtection="1"/>
    <xf numFmtId="2" fontId="3" fillId="0" borderId="5" xfId="3" applyNumberFormat="1" applyBorder="1" applyProtection="1"/>
    <xf numFmtId="2" fontId="3" fillId="0" borderId="5" xfId="3" applyNumberFormat="1" applyBorder="1">
      <protection locked="0"/>
    </xf>
    <xf numFmtId="169" fontId="3" fillId="0" borderId="9" xfId="3" applyNumberFormat="1" applyBorder="1" applyProtection="1"/>
    <xf numFmtId="0" fontId="10" fillId="4" borderId="10" xfId="3" applyFont="1" applyFill="1" applyBorder="1" applyAlignment="1" applyProtection="1">
      <alignment horizontal="center"/>
    </xf>
    <xf numFmtId="2" fontId="13" fillId="4" borderId="6" xfId="3" applyNumberFormat="1" applyFont="1" applyFill="1" applyBorder="1" applyAlignment="1">
      <alignment horizontal="center" vertical="center"/>
      <protection locked="0"/>
    </xf>
    <xf numFmtId="168" fontId="15" fillId="4" borderId="7" xfId="4" applyNumberFormat="1" applyFont="1" applyFill="1" applyBorder="1">
      <protection locked="0"/>
    </xf>
    <xf numFmtId="168" fontId="16" fillId="4" borderId="10" xfId="4" applyNumberFormat="1" applyFont="1" applyFill="1" applyBorder="1">
      <protection locked="0"/>
    </xf>
    <xf numFmtId="168" fontId="16" fillId="4" borderId="6" xfId="4" applyNumberFormat="1" applyFont="1" applyFill="1" applyBorder="1">
      <protection locked="0"/>
    </xf>
    <xf numFmtId="168" fontId="16" fillId="4" borderId="7" xfId="4" applyNumberFormat="1" applyFont="1" applyFill="1" applyBorder="1">
      <protection locked="0"/>
    </xf>
    <xf numFmtId="168" fontId="15" fillId="4" borderId="10" xfId="4" applyNumberFormat="1" applyFont="1" applyFill="1" applyBorder="1">
      <protection locked="0"/>
    </xf>
    <xf numFmtId="168" fontId="15" fillId="4" borderId="6" xfId="4" applyNumberFormat="1" applyFont="1" applyFill="1" applyBorder="1">
      <protection locked="0"/>
    </xf>
    <xf numFmtId="0" fontId="19" fillId="2" borderId="8" xfId="0" applyFont="1" applyFill="1" applyBorder="1" applyAlignment="1" applyProtection="1">
      <alignment vertical="center"/>
      <protection locked="0"/>
    </xf>
    <xf numFmtId="0" fontId="21" fillId="0" borderId="15" xfId="11" applyFont="1" applyFill="1" applyBorder="1" applyProtection="1"/>
    <xf numFmtId="0" fontId="23" fillId="0" borderId="16" xfId="17" applyFont="1" applyFill="1" applyBorder="1">
      <alignment horizontal="left" vertical="top" wrapText="1"/>
    </xf>
    <xf numFmtId="0" fontId="21" fillId="0" borderId="16" xfId="17" applyFont="1" applyFill="1" applyBorder="1">
      <alignment horizontal="left" vertical="top" wrapText="1"/>
    </xf>
    <xf numFmtId="0" fontId="13" fillId="4" borderId="15" xfId="3" applyFont="1" applyFill="1" applyBorder="1" applyProtection="1"/>
    <xf numFmtId="168" fontId="13" fillId="2" borderId="7" xfId="4" applyNumberFormat="1" applyFont="1" applyFill="1" applyBorder="1">
      <protection locked="0"/>
    </xf>
    <xf numFmtId="44" fontId="13" fillId="0" borderId="7" xfId="5" applyNumberFormat="1" applyFont="1" applyFill="1" applyBorder="1"/>
    <xf numFmtId="168" fontId="13" fillId="2" borderId="10" xfId="4" applyNumberFormat="1" applyFont="1" applyFill="1" applyBorder="1">
      <protection locked="0"/>
    </xf>
    <xf numFmtId="44" fontId="13" fillId="0" borderId="10" xfId="5" applyNumberFormat="1" applyFont="1" applyFill="1" applyBorder="1"/>
    <xf numFmtId="44" fontId="21" fillId="0" borderId="3" xfId="9" applyNumberFormat="1" applyFont="1" applyFill="1" applyBorder="1"/>
    <xf numFmtId="44" fontId="21" fillId="0" borderId="7" xfId="5" applyNumberFormat="1" applyFont="1" applyFill="1" applyBorder="1"/>
    <xf numFmtId="0" fontId="0" fillId="0" borderId="2" xfId="0" applyBorder="1"/>
    <xf numFmtId="44" fontId="24" fillId="5" borderId="3" xfId="9" applyNumberFormat="1" applyFont="1" applyFill="1" applyBorder="1"/>
    <xf numFmtId="0" fontId="24" fillId="6" borderId="10" xfId="11" applyFont="1" applyFill="1" applyBorder="1" applyAlignment="1" applyProtection="1">
      <alignment horizontal="center"/>
    </xf>
    <xf numFmtId="0" fontId="24" fillId="6" borderId="11" xfId="11" applyFont="1" applyFill="1" applyBorder="1" applyAlignment="1" applyProtection="1">
      <alignment horizontal="left"/>
    </xf>
    <xf numFmtId="0" fontId="24" fillId="6" borderId="11" xfId="11" applyFont="1" applyFill="1" applyBorder="1" applyAlignment="1" applyProtection="1"/>
    <xf numFmtId="0" fontId="21" fillId="6" borderId="10" xfId="10" applyFont="1" applyFill="1" applyBorder="1" applyProtection="1">
      <alignment horizontal="center"/>
    </xf>
    <xf numFmtId="168" fontId="21" fillId="6" borderId="10" xfId="4" applyNumberFormat="1" applyFont="1" applyFill="1" applyBorder="1">
      <protection locked="0"/>
    </xf>
    <xf numFmtId="168" fontId="21" fillId="6" borderId="10" xfId="6" applyNumberFormat="1" applyFont="1" applyFill="1" applyBorder="1" applyProtection="1"/>
    <xf numFmtId="168" fontId="24" fillId="6" borderId="10" xfId="9" applyNumberFormat="1" applyFont="1" applyFill="1" applyBorder="1"/>
    <xf numFmtId="0" fontId="29" fillId="6" borderId="1" xfId="11" applyFont="1" applyFill="1" applyBorder="1" applyAlignment="1" applyProtection="1">
      <alignment wrapText="1"/>
    </xf>
    <xf numFmtId="0" fontId="29" fillId="6" borderId="0" xfId="11" applyFont="1" applyFill="1" applyBorder="1" applyAlignment="1" applyProtection="1">
      <alignment horizontal="left" wrapText="1"/>
    </xf>
    <xf numFmtId="0" fontId="24" fillId="6" borderId="4" xfId="8" applyFont="1" applyFill="1" applyBorder="1" applyProtection="1">
      <alignment horizontal="right"/>
    </xf>
    <xf numFmtId="0" fontId="21" fillId="6" borderId="1" xfId="10" applyFont="1" applyFill="1" applyBorder="1" applyProtection="1">
      <alignment horizontal="center"/>
    </xf>
    <xf numFmtId="168" fontId="21" fillId="6" borderId="1" xfId="4" applyNumberFormat="1" applyFont="1" applyFill="1" applyBorder="1" applyProtection="1"/>
    <xf numFmtId="168" fontId="21" fillId="6" borderId="1" xfId="6" applyNumberFormat="1" applyFont="1" applyFill="1" applyBorder="1" applyProtection="1"/>
    <xf numFmtId="44" fontId="24" fillId="6" borderId="3" xfId="9" applyNumberFormat="1" applyFont="1" applyFill="1" applyBorder="1"/>
    <xf numFmtId="44" fontId="24" fillId="6" borderId="1" xfId="9" applyNumberFormat="1" applyFont="1" applyFill="1" applyBorder="1"/>
    <xf numFmtId="0" fontId="17" fillId="6" borderId="6" xfId="11" applyFont="1" applyFill="1" applyBorder="1" applyAlignment="1" applyProtection="1">
      <alignment wrapText="1"/>
    </xf>
    <xf numFmtId="0" fontId="17" fillId="6" borderId="5" xfId="11" applyFont="1" applyFill="1" applyBorder="1" applyAlignment="1" applyProtection="1">
      <alignment horizontal="left" wrapText="1"/>
    </xf>
    <xf numFmtId="0" fontId="14" fillId="6" borderId="9" xfId="8" applyFont="1" applyFill="1" applyBorder="1" applyProtection="1">
      <alignment horizontal="right"/>
    </xf>
    <xf numFmtId="0" fontId="13" fillId="6" borderId="6" xfId="10" applyFont="1" applyFill="1" applyBorder="1" applyProtection="1">
      <alignment horizontal="center"/>
    </xf>
    <xf numFmtId="168" fontId="13" fillId="6" borderId="6" xfId="4" applyNumberFormat="1" applyFont="1" applyFill="1" applyBorder="1" applyProtection="1"/>
    <xf numFmtId="168" fontId="13" fillId="6" borderId="6" xfId="6" applyNumberFormat="1" applyFont="1" applyFill="1" applyBorder="1" applyProtection="1"/>
    <xf numFmtId="44" fontId="14" fillId="6" borderId="7" xfId="9" applyNumberFormat="1" applyFont="1" applyFill="1" applyBorder="1"/>
    <xf numFmtId="0" fontId="23" fillId="5" borderId="23" xfId="16" applyFont="1" applyFill="1" applyBorder="1">
      <alignment horizontal="left" vertical="top" wrapText="1"/>
    </xf>
    <xf numFmtId="0" fontId="23" fillId="5" borderId="24" xfId="16" applyFont="1" applyFill="1" applyBorder="1">
      <alignment horizontal="left" vertical="top" wrapText="1"/>
    </xf>
    <xf numFmtId="0" fontId="26" fillId="5" borderId="24" xfId="18" applyFont="1" applyFill="1" applyBorder="1">
      <alignment horizontal="left" vertical="top" wrapText="1"/>
    </xf>
    <xf numFmtId="0" fontId="21" fillId="5" borderId="8" xfId="0" applyFont="1" applyFill="1" applyBorder="1" applyAlignment="1">
      <alignment horizontal="center" vertical="top" wrapText="1"/>
    </xf>
    <xf numFmtId="0" fontId="21" fillId="5" borderId="6" xfId="0" applyFont="1" applyFill="1" applyBorder="1" applyAlignment="1">
      <alignment horizontal="center" vertical="top" wrapText="1"/>
    </xf>
    <xf numFmtId="0" fontId="21" fillId="5" borderId="5" xfId="0" applyFont="1" applyFill="1" applyBorder="1" applyAlignment="1">
      <alignment horizontal="right" vertical="top" wrapText="1"/>
    </xf>
    <xf numFmtId="0" fontId="21" fillId="5" borderId="7" xfId="0" applyFont="1" applyFill="1" applyBorder="1"/>
    <xf numFmtId="0" fontId="23" fillId="5" borderId="17" xfId="16" applyFont="1" applyFill="1" applyBorder="1">
      <alignment horizontal="left" vertical="top" wrapText="1"/>
    </xf>
    <xf numFmtId="0" fontId="23" fillId="5" borderId="19" xfId="17" applyFont="1" applyFill="1" applyBorder="1">
      <alignment horizontal="left" vertical="top" wrapText="1"/>
    </xf>
    <xf numFmtId="0" fontId="21" fillId="5" borderId="7" xfId="0" applyFont="1" applyFill="1" applyBorder="1" applyAlignment="1" applyProtection="1">
      <alignment horizontal="center" vertical="top"/>
      <protection locked="0"/>
    </xf>
    <xf numFmtId="171" fontId="21" fillId="5" borderId="7" xfId="0" applyNumberFormat="1" applyFont="1" applyFill="1" applyBorder="1" applyAlignment="1" applyProtection="1">
      <alignment horizontal="center" vertical="top" wrapText="1"/>
      <protection locked="0"/>
    </xf>
    <xf numFmtId="172" fontId="21" fillId="5" borderId="7" xfId="0" applyNumberFormat="1" applyFont="1" applyFill="1" applyBorder="1" applyAlignment="1" applyProtection="1">
      <alignment horizontal="center" vertical="top" wrapText="1"/>
      <protection locked="0"/>
    </xf>
    <xf numFmtId="172" fontId="21" fillId="5" borderId="20" xfId="0" applyNumberFormat="1" applyFont="1" applyFill="1" applyBorder="1" applyAlignment="1" applyProtection="1">
      <alignment horizontal="right" vertical="top" wrapText="1"/>
      <protection locked="0"/>
    </xf>
    <xf numFmtId="44" fontId="22" fillId="5" borderId="6" xfId="5" applyNumberFormat="1" applyFont="1" applyFill="1" applyBorder="1"/>
    <xf numFmtId="0" fontId="23" fillId="5" borderId="7" xfId="16" applyFont="1" applyFill="1" applyBorder="1">
      <alignment horizontal="left" vertical="top" wrapText="1"/>
    </xf>
    <xf numFmtId="0" fontId="23" fillId="5" borderId="14" xfId="16" applyFont="1" applyFill="1" applyBorder="1">
      <alignment horizontal="left" vertical="top" wrapText="1"/>
    </xf>
    <xf numFmtId="0" fontId="23" fillId="5" borderId="16" xfId="17" applyFont="1" applyFill="1" applyBorder="1">
      <alignment horizontal="left" vertical="top" wrapText="1"/>
    </xf>
    <xf numFmtId="0" fontId="21" fillId="5" borderId="16" xfId="17" applyFont="1" applyFill="1" applyBorder="1">
      <alignment horizontal="left" vertical="top" wrapText="1"/>
    </xf>
    <xf numFmtId="172" fontId="21" fillId="5" borderId="6" xfId="0" applyNumberFormat="1" applyFont="1" applyFill="1" applyBorder="1" applyAlignment="1" applyProtection="1">
      <alignment horizontal="center" vertical="top" wrapText="1"/>
      <protection locked="0"/>
    </xf>
    <xf numFmtId="172" fontId="21" fillId="5" borderId="21" xfId="0" applyNumberFormat="1" applyFont="1" applyFill="1" applyBorder="1" applyAlignment="1" applyProtection="1">
      <alignment horizontal="right" vertical="top" wrapText="1"/>
      <protection locked="0"/>
    </xf>
    <xf numFmtId="0" fontId="23" fillId="5" borderId="13" xfId="16" applyFont="1" applyFill="1" applyBorder="1">
      <alignment horizontal="left" vertical="top" wrapText="1"/>
    </xf>
    <xf numFmtId="0" fontId="23" fillId="5" borderId="15" xfId="17" applyFont="1" applyFill="1" applyBorder="1">
      <alignment horizontal="left" vertical="top" wrapText="1"/>
    </xf>
    <xf numFmtId="0" fontId="27" fillId="5" borderId="2" xfId="0" applyFont="1" applyFill="1" applyBorder="1" applyAlignment="1">
      <alignment horizontal="left" vertical="top" wrapText="1"/>
    </xf>
    <xf numFmtId="0" fontId="27" fillId="5" borderId="13" xfId="0" applyFont="1" applyFill="1" applyBorder="1" applyAlignment="1">
      <alignment horizontal="left" vertical="top" wrapText="1"/>
    </xf>
    <xf numFmtId="0" fontId="21" fillId="5" borderId="11" xfId="0" applyFont="1" applyFill="1" applyBorder="1" applyAlignment="1">
      <alignment horizontal="left" vertical="top" wrapText="1"/>
    </xf>
    <xf numFmtId="0" fontId="21" fillId="5" borderId="13" xfId="0" applyFont="1" applyFill="1" applyBorder="1" applyAlignment="1">
      <alignment horizontal="left" vertical="top" wrapText="1"/>
    </xf>
    <xf numFmtId="0" fontId="21" fillId="5" borderId="13" xfId="0" applyFont="1" applyFill="1" applyBorder="1" applyAlignment="1">
      <alignment horizontal="center" vertical="top" wrapText="1"/>
    </xf>
    <xf numFmtId="0" fontId="21" fillId="5" borderId="10" xfId="0" applyFont="1" applyFill="1" applyBorder="1" applyAlignment="1">
      <alignment horizontal="center" vertical="top" wrapText="1"/>
    </xf>
    <xf numFmtId="0" fontId="21" fillId="5" borderId="22" xfId="0" applyFont="1" applyFill="1" applyBorder="1" applyAlignment="1">
      <alignment horizontal="right" vertical="top" wrapText="1"/>
    </xf>
    <xf numFmtId="0" fontId="21" fillId="5" borderId="18" xfId="0" applyFont="1" applyFill="1" applyBorder="1"/>
    <xf numFmtId="0" fontId="20" fillId="5" borderId="2" xfId="19" applyFill="1" applyBorder="1">
      <alignment horizontal="left" vertical="top" wrapText="1"/>
    </xf>
    <xf numFmtId="0" fontId="28" fillId="5" borderId="0" xfId="19" applyFont="1" applyFill="1" applyAlignment="1">
      <alignment horizontal="right" vertical="top" wrapText="1"/>
    </xf>
    <xf numFmtId="0" fontId="0" fillId="5" borderId="8" xfId="0" applyFill="1" applyBorder="1" applyAlignment="1">
      <alignment horizontal="left" vertical="top" wrapText="1"/>
    </xf>
    <xf numFmtId="0" fontId="0" fillId="5" borderId="8" xfId="0" applyFill="1" applyBorder="1" applyAlignment="1">
      <alignment horizontal="center" vertical="top" wrapText="1"/>
    </xf>
    <xf numFmtId="0" fontId="0" fillId="5" borderId="6" xfId="0" applyFill="1" applyBorder="1" applyAlignment="1">
      <alignment horizontal="center" vertical="top" wrapText="1"/>
    </xf>
    <xf numFmtId="172" fontId="0" fillId="5" borderId="22" xfId="0" applyNumberFormat="1" applyFill="1" applyBorder="1" applyAlignment="1" applyProtection="1">
      <alignment horizontal="right" vertical="top" wrapText="1"/>
      <protection locked="0"/>
    </xf>
    <xf numFmtId="0" fontId="32" fillId="0" borderId="0" xfId="0" applyFont="1" applyAlignment="1">
      <alignment vertical="center"/>
    </xf>
    <xf numFmtId="0" fontId="0" fillId="0" borderId="0" xfId="0" applyAlignment="1">
      <alignment vertical="center" wrapText="1"/>
    </xf>
    <xf numFmtId="0" fontId="33" fillId="0" borderId="0" xfId="0" applyFont="1" applyAlignment="1">
      <alignment vertical="center"/>
    </xf>
    <xf numFmtId="14" fontId="33" fillId="0" borderId="0" xfId="0" applyNumberFormat="1" applyFont="1" applyAlignment="1">
      <alignment horizontal="right" vertical="center"/>
    </xf>
    <xf numFmtId="0" fontId="33" fillId="0" borderId="0" xfId="0" applyFont="1" applyAlignment="1">
      <alignment horizontal="left" vertical="center" wrapText="1"/>
    </xf>
    <xf numFmtId="0" fontId="0" fillId="0" borderId="0" xfId="0" applyAlignment="1" applyProtection="1">
      <alignment vertical="center" wrapText="1"/>
      <protection locked="0"/>
    </xf>
    <xf numFmtId="0" fontId="35" fillId="0" borderId="25" xfId="0" applyFont="1" applyBorder="1" applyAlignment="1" applyProtection="1">
      <alignment horizontal="center" vertical="center"/>
      <protection locked="0"/>
    </xf>
    <xf numFmtId="0" fontId="36" fillId="0" borderId="26" xfId="0" applyFont="1" applyBorder="1" applyAlignment="1" applyProtection="1">
      <alignment horizontal="center" vertical="center" wrapText="1"/>
      <protection locked="0"/>
    </xf>
    <xf numFmtId="173" fontId="36" fillId="0" borderId="26" xfId="20" applyNumberFormat="1" applyFont="1" applyBorder="1" applyAlignment="1" applyProtection="1">
      <alignment horizontal="center" vertical="center"/>
      <protection locked="0"/>
    </xf>
    <xf numFmtId="173" fontId="36" fillId="0" borderId="27" xfId="20" applyNumberFormat="1" applyFont="1" applyBorder="1" applyAlignment="1">
      <alignment horizontal="center" vertical="center" wrapText="1"/>
    </xf>
    <xf numFmtId="173" fontId="36" fillId="0" borderId="28" xfId="20" applyNumberFormat="1" applyFont="1" applyBorder="1" applyAlignment="1">
      <alignment horizontal="center" vertical="center"/>
    </xf>
    <xf numFmtId="0" fontId="38" fillId="0" borderId="29" xfId="0" applyFont="1" applyBorder="1" applyAlignment="1" applyProtection="1">
      <alignment horizontal="center" vertical="center" wrapText="1"/>
      <protection locked="0"/>
    </xf>
    <xf numFmtId="0" fontId="39" fillId="0" borderId="33" xfId="0" applyFont="1" applyBorder="1" applyAlignment="1">
      <alignment horizontal="center" vertical="center"/>
    </xf>
    <xf numFmtId="0" fontId="40" fillId="0" borderId="34" xfId="0" applyFont="1" applyBorder="1" applyAlignment="1">
      <alignment vertical="center"/>
    </xf>
    <xf numFmtId="173" fontId="33" fillId="0" borderId="35" xfId="20" applyNumberFormat="1" applyFont="1" applyBorder="1" applyAlignment="1" applyProtection="1">
      <alignment horizontal="center" vertical="center"/>
    </xf>
    <xf numFmtId="174" fontId="33" fillId="0" borderId="35" xfId="20" applyNumberFormat="1" applyFont="1" applyBorder="1" applyAlignment="1" applyProtection="1">
      <alignment horizontal="center" vertical="center"/>
      <protection locked="0"/>
    </xf>
    <xf numFmtId="173" fontId="33" fillId="0" borderId="36" xfId="20" applyNumberFormat="1" applyFont="1" applyBorder="1" applyAlignment="1" applyProtection="1">
      <alignment horizontal="center" vertical="center"/>
    </xf>
    <xf numFmtId="170" fontId="33" fillId="0" borderId="37" xfId="20" applyNumberFormat="1" applyFont="1" applyBorder="1" applyAlignment="1" applyProtection="1">
      <alignment horizontal="right" vertical="center"/>
    </xf>
    <xf numFmtId="4" fontId="33" fillId="0" borderId="38" xfId="0" applyNumberFormat="1" applyFont="1" applyBorder="1" applyAlignment="1">
      <alignment horizontal="center" vertical="center"/>
    </xf>
    <xf numFmtId="0" fontId="41" fillId="0" borderId="39" xfId="0" applyFont="1" applyBorder="1" applyAlignment="1">
      <alignment vertical="center" wrapText="1"/>
    </xf>
    <xf numFmtId="173" fontId="33" fillId="0" borderId="40" xfId="20" applyNumberFormat="1" applyFont="1" applyBorder="1" applyAlignment="1" applyProtection="1">
      <alignment horizontal="center" vertical="center"/>
    </xf>
    <xf numFmtId="174" fontId="33" fillId="0" borderId="40" xfId="20" applyNumberFormat="1" applyFont="1" applyBorder="1" applyAlignment="1" applyProtection="1">
      <alignment horizontal="center" vertical="center"/>
      <protection locked="0"/>
    </xf>
    <xf numFmtId="4" fontId="33" fillId="0" borderId="41" xfId="20" applyNumberFormat="1" applyFont="1" applyBorder="1" applyAlignment="1" applyProtection="1">
      <alignment horizontal="center" vertical="center"/>
    </xf>
    <xf numFmtId="170" fontId="33" fillId="0" borderId="42" xfId="20" applyNumberFormat="1" applyFont="1" applyBorder="1" applyAlignment="1" applyProtection="1">
      <alignment horizontal="right" vertical="center"/>
    </xf>
    <xf numFmtId="4" fontId="33" fillId="0" borderId="43" xfId="0" applyNumberFormat="1" applyFont="1" applyBorder="1" applyAlignment="1">
      <alignment horizontal="center" vertical="center"/>
    </xf>
    <xf numFmtId="0" fontId="33" fillId="0" borderId="44" xfId="21" applyFont="1" applyBorder="1" applyAlignment="1">
      <alignment vertical="center" wrapText="1"/>
    </xf>
    <xf numFmtId="173" fontId="33" fillId="0" borderId="44" xfId="20" applyNumberFormat="1" applyFont="1" applyBorder="1" applyAlignment="1" applyProtection="1">
      <alignment horizontal="center" vertical="center"/>
    </xf>
    <xf numFmtId="174" fontId="33" fillId="0" borderId="44" xfId="20" applyNumberFormat="1" applyFont="1" applyBorder="1" applyAlignment="1" applyProtection="1">
      <alignment horizontal="center" vertical="center"/>
      <protection locked="0"/>
    </xf>
    <xf numFmtId="4" fontId="33" fillId="0" borderId="45" xfId="20" applyNumberFormat="1" applyFont="1" applyBorder="1" applyAlignment="1" applyProtection="1">
      <alignment horizontal="center" vertical="center"/>
    </xf>
    <xf numFmtId="173" fontId="43" fillId="0" borderId="46" xfId="0" applyNumberFormat="1" applyFont="1" applyBorder="1" applyAlignment="1">
      <alignment vertical="center"/>
    </xf>
    <xf numFmtId="0" fontId="39" fillId="0" borderId="47" xfId="0" applyFont="1" applyBorder="1" applyAlignment="1">
      <alignment horizontal="right" vertical="center" wrapText="1"/>
    </xf>
    <xf numFmtId="0" fontId="39" fillId="0" borderId="47" xfId="0" applyFont="1" applyBorder="1" applyAlignment="1">
      <alignment vertical="center"/>
    </xf>
    <xf numFmtId="174" fontId="39" fillId="0" borderId="28" xfId="0" applyNumberFormat="1" applyFont="1" applyBorder="1" applyAlignment="1">
      <alignment vertical="center"/>
    </xf>
    <xf numFmtId="0" fontId="39" fillId="0" borderId="38" xfId="0" applyFont="1" applyBorder="1" applyAlignment="1">
      <alignment horizontal="center" vertical="center"/>
    </xf>
    <xf numFmtId="0" fontId="39" fillId="0" borderId="40" xfId="0" applyFont="1" applyBorder="1" applyAlignment="1">
      <alignment vertical="center" wrapText="1"/>
    </xf>
    <xf numFmtId="0" fontId="41" fillId="0" borderId="0" xfId="0" applyFont="1" applyAlignment="1">
      <alignment vertical="center"/>
    </xf>
    <xf numFmtId="174" fontId="33" fillId="0" borderId="1" xfId="20" applyNumberFormat="1" applyFont="1" applyBorder="1" applyAlignment="1" applyProtection="1">
      <alignment horizontal="center" vertical="center"/>
      <protection locked="0"/>
    </xf>
    <xf numFmtId="4" fontId="33" fillId="0" borderId="2" xfId="20" applyNumberFormat="1" applyFont="1" applyBorder="1" applyAlignment="1" applyProtection="1">
      <alignment horizontal="center" vertical="center"/>
    </xf>
    <xf numFmtId="4" fontId="33" fillId="0" borderId="48" xfId="0" applyNumberFormat="1" applyFont="1" applyBorder="1" applyAlignment="1">
      <alignment horizontal="center" vertical="center"/>
    </xf>
    <xf numFmtId="0" fontId="33" fillId="0" borderId="49" xfId="0" applyFont="1" applyBorder="1" applyAlignment="1">
      <alignment vertical="center" wrapText="1"/>
    </xf>
    <xf numFmtId="173" fontId="33" fillId="0" borderId="49" xfId="20" applyNumberFormat="1" applyFont="1" applyBorder="1" applyAlignment="1" applyProtection="1">
      <alignment horizontal="center" vertical="center"/>
    </xf>
    <xf numFmtId="174" fontId="33" fillId="0" borderId="49" xfId="20" applyNumberFormat="1" applyFont="1" applyBorder="1" applyAlignment="1" applyProtection="1">
      <alignment horizontal="center" vertical="center"/>
      <protection locked="0"/>
    </xf>
    <xf numFmtId="4" fontId="33" fillId="0" borderId="50" xfId="20" applyNumberFormat="1" applyFont="1" applyBorder="1" applyAlignment="1" applyProtection="1">
      <alignment horizontal="center" vertical="center"/>
    </xf>
    <xf numFmtId="170" fontId="33" fillId="0" borderId="51" xfId="20" applyNumberFormat="1" applyFont="1" applyBorder="1" applyAlignment="1" applyProtection="1">
      <alignment horizontal="right" vertical="center"/>
    </xf>
    <xf numFmtId="4" fontId="44" fillId="0" borderId="52" xfId="0" applyNumberFormat="1" applyFont="1" applyBorder="1" applyAlignment="1">
      <alignment horizontal="center" vertical="center"/>
    </xf>
    <xf numFmtId="0" fontId="44" fillId="0" borderId="1" xfId="0" applyFont="1" applyBorder="1" applyAlignment="1">
      <alignment vertical="center" wrapText="1"/>
    </xf>
    <xf numFmtId="173" fontId="44" fillId="0" borderId="1" xfId="20" applyNumberFormat="1" applyFont="1" applyBorder="1" applyAlignment="1" applyProtection="1">
      <alignment horizontal="center" vertical="center"/>
    </xf>
    <xf numFmtId="170" fontId="33" fillId="0" borderId="53" xfId="20" applyNumberFormat="1" applyFont="1" applyBorder="1" applyAlignment="1" applyProtection="1">
      <alignment horizontal="right" vertical="center"/>
    </xf>
    <xf numFmtId="0" fontId="44" fillId="0" borderId="1" xfId="21" applyFont="1" applyBorder="1" applyAlignment="1">
      <alignment vertical="center" wrapText="1"/>
    </xf>
    <xf numFmtId="173" fontId="44" fillId="0" borderId="1" xfId="22" applyNumberFormat="1" applyFont="1" applyBorder="1" applyAlignment="1" applyProtection="1">
      <alignment horizontal="center" vertical="center"/>
    </xf>
    <xf numFmtId="4" fontId="33" fillId="0" borderId="54" xfId="0" applyNumberFormat="1" applyFont="1" applyBorder="1" applyAlignment="1">
      <alignment horizontal="center" vertical="center"/>
    </xf>
    <xf numFmtId="0" fontId="41" fillId="0" borderId="55" xfId="0" applyFont="1" applyBorder="1" applyAlignment="1">
      <alignment vertical="center"/>
    </xf>
    <xf numFmtId="173" fontId="33" fillId="0" borderId="56" xfId="20" applyNumberFormat="1" applyFont="1" applyBorder="1" applyAlignment="1" applyProtection="1">
      <alignment horizontal="center" vertical="center"/>
    </xf>
    <xf numFmtId="174" fontId="33" fillId="0" borderId="56" xfId="20" applyNumberFormat="1" applyFont="1" applyBorder="1" applyAlignment="1" applyProtection="1">
      <alignment horizontal="center" vertical="center"/>
      <protection locked="0"/>
    </xf>
    <xf numFmtId="4" fontId="33" fillId="0" borderId="57" xfId="20" applyNumberFormat="1" applyFont="1" applyBorder="1" applyAlignment="1" applyProtection="1">
      <alignment horizontal="center" vertical="center"/>
    </xf>
    <xf numFmtId="170" fontId="33" fillId="0" borderId="58" xfId="20" applyNumberFormat="1" applyFont="1" applyBorder="1" applyAlignment="1" applyProtection="1">
      <alignment horizontal="right" vertical="center"/>
    </xf>
    <xf numFmtId="0" fontId="39" fillId="0" borderId="43" xfId="0" applyFont="1" applyBorder="1" applyAlignment="1">
      <alignment horizontal="center" vertical="center"/>
    </xf>
    <xf numFmtId="0" fontId="39" fillId="0" borderId="44" xfId="0" applyFont="1" applyBorder="1" applyAlignment="1">
      <alignment vertical="center" wrapText="1"/>
    </xf>
    <xf numFmtId="170" fontId="33" fillId="0" borderId="59" xfId="20" applyNumberFormat="1" applyFont="1" applyBorder="1" applyAlignment="1" applyProtection="1">
      <alignment horizontal="right" vertical="center"/>
    </xf>
    <xf numFmtId="0" fontId="39" fillId="0" borderId="60" xfId="0" applyFont="1" applyBorder="1" applyAlignment="1">
      <alignment horizontal="center" vertical="center"/>
    </xf>
    <xf numFmtId="0" fontId="39" fillId="0" borderId="61" xfId="0" applyFont="1" applyBorder="1" applyAlignment="1">
      <alignment vertical="center" wrapText="1"/>
    </xf>
    <xf numFmtId="173" fontId="33" fillId="0" borderId="61" xfId="20" applyNumberFormat="1" applyFont="1" applyBorder="1" applyAlignment="1" applyProtection="1">
      <alignment horizontal="center" vertical="center"/>
    </xf>
    <xf numFmtId="174" fontId="33" fillId="0" borderId="61" xfId="20" applyNumberFormat="1" applyFont="1" applyBorder="1" applyAlignment="1" applyProtection="1">
      <alignment horizontal="center" vertical="center"/>
      <protection locked="0"/>
    </xf>
    <xf numFmtId="4" fontId="33" fillId="0" borderId="62" xfId="20" applyNumberFormat="1" applyFont="1" applyBorder="1" applyAlignment="1" applyProtection="1">
      <alignment horizontal="center" vertical="center"/>
    </xf>
    <xf numFmtId="170" fontId="33" fillId="0" borderId="63" xfId="20" applyNumberFormat="1" applyFont="1" applyBorder="1" applyAlignment="1" applyProtection="1">
      <alignment horizontal="right" vertical="center"/>
    </xf>
    <xf numFmtId="0" fontId="45" fillId="0" borderId="0" xfId="0" applyFont="1" applyAlignment="1">
      <alignment vertical="center"/>
    </xf>
    <xf numFmtId="173" fontId="43" fillId="0" borderId="64" xfId="0" applyNumberFormat="1" applyFont="1" applyBorder="1" applyAlignment="1">
      <alignment vertical="center"/>
    </xf>
    <xf numFmtId="0" fontId="39" fillId="0" borderId="31" xfId="0" applyFont="1" applyBorder="1" applyAlignment="1">
      <alignment vertical="center" wrapText="1"/>
    </xf>
    <xf numFmtId="0" fontId="39" fillId="0" borderId="31" xfId="0" applyFont="1" applyBorder="1" applyAlignment="1">
      <alignment vertical="center"/>
    </xf>
    <xf numFmtId="174" fontId="39" fillId="0" borderId="65" xfId="0" applyNumberFormat="1" applyFont="1" applyBorder="1" applyAlignment="1">
      <alignment vertical="center"/>
    </xf>
    <xf numFmtId="2" fontId="43" fillId="0" borderId="66" xfId="0" applyNumberFormat="1" applyFont="1" applyBorder="1" applyAlignment="1">
      <alignment horizontal="center" vertical="center"/>
    </xf>
    <xf numFmtId="0" fontId="39" fillId="0" borderId="15" xfId="0" applyFont="1" applyBorder="1" applyAlignment="1">
      <alignment vertical="center" wrapText="1"/>
    </xf>
    <xf numFmtId="0" fontId="33" fillId="0" borderId="15" xfId="0" applyFont="1" applyBorder="1" applyAlignment="1">
      <alignment vertical="center"/>
    </xf>
    <xf numFmtId="174" fontId="39" fillId="0" borderId="67" xfId="0" applyNumberFormat="1" applyFont="1" applyBorder="1" applyAlignment="1">
      <alignment vertical="center"/>
    </xf>
    <xf numFmtId="0" fontId="46" fillId="0" borderId="68" xfId="0" applyFont="1" applyBorder="1" applyAlignment="1">
      <alignment horizontal="center" vertical="center" wrapText="1"/>
    </xf>
    <xf numFmtId="0" fontId="39" fillId="0" borderId="69" xfId="0" applyFont="1" applyBorder="1" applyAlignment="1">
      <alignment vertical="center" wrapText="1"/>
    </xf>
    <xf numFmtId="0" fontId="33" fillId="0" borderId="69" xfId="0" applyFont="1" applyBorder="1" applyAlignment="1">
      <alignment vertical="center"/>
    </xf>
    <xf numFmtId="174" fontId="39" fillId="0" borderId="70" xfId="0" applyNumberFormat="1" applyFont="1" applyBorder="1" applyAlignment="1">
      <alignment vertical="center"/>
    </xf>
    <xf numFmtId="0" fontId="46" fillId="0" borderId="71" xfId="0" applyFont="1" applyBorder="1" applyAlignment="1">
      <alignment horizontal="center" vertical="center" wrapText="1"/>
    </xf>
    <xf numFmtId="0" fontId="39" fillId="0" borderId="0" xfId="0" applyFont="1" applyAlignment="1">
      <alignment vertical="center" wrapText="1"/>
    </xf>
    <xf numFmtId="174" fontId="39" fillId="0" borderId="72" xfId="0" applyNumberFormat="1" applyFont="1" applyBorder="1" applyAlignment="1">
      <alignment vertical="center"/>
    </xf>
    <xf numFmtId="0" fontId="24" fillId="0" borderId="7" xfId="7" applyFont="1" applyFill="1" applyBorder="1" applyAlignment="1" applyProtection="1">
      <alignment horizontal="center"/>
    </xf>
    <xf numFmtId="0" fontId="21" fillId="0" borderId="14" xfId="11" applyFont="1" applyFill="1" applyBorder="1" applyAlignment="1" applyProtection="1">
      <alignment horizontal="center"/>
    </xf>
    <xf numFmtId="0" fontId="24" fillId="0" borderId="15" xfId="7" applyFont="1" applyFill="1" applyBorder="1" applyProtection="1">
      <alignment horizontal="left"/>
    </xf>
    <xf numFmtId="0" fontId="21" fillId="0" borderId="7" xfId="10" applyFont="1" applyFill="1" applyBorder="1" applyProtection="1">
      <alignment horizontal="center"/>
    </xf>
    <xf numFmtId="168" fontId="47" fillId="4" borderId="7" xfId="4" applyNumberFormat="1" applyFont="1" applyFill="1" applyBorder="1">
      <protection locked="0"/>
    </xf>
    <xf numFmtId="168" fontId="21" fillId="0" borderId="7" xfId="4" applyNumberFormat="1" applyFont="1" applyFill="1" applyBorder="1">
      <protection locked="0"/>
    </xf>
    <xf numFmtId="168" fontId="47" fillId="0" borderId="7" xfId="4" applyNumberFormat="1" applyFont="1" applyFill="1" applyBorder="1">
      <protection locked="0"/>
    </xf>
    <xf numFmtId="168" fontId="21" fillId="0" borderId="7" xfId="5" applyNumberFormat="1" applyFont="1" applyFill="1" applyBorder="1"/>
    <xf numFmtId="0" fontId="21" fillId="0" borderId="7" xfId="11" applyFont="1" applyFill="1" applyBorder="1" applyAlignment="1" applyProtection="1">
      <alignment horizontal="center"/>
    </xf>
    <xf numFmtId="0" fontId="21" fillId="0" borderId="16" xfId="11" applyFont="1" applyFill="1" applyBorder="1" applyProtection="1"/>
    <xf numFmtId="168" fontId="27" fillId="4" borderId="7" xfId="4" applyNumberFormat="1" applyFont="1" applyFill="1" applyBorder="1">
      <protection locked="0"/>
    </xf>
    <xf numFmtId="168" fontId="22" fillId="2" borderId="6" xfId="4" applyNumberFormat="1" applyFont="1" applyFill="1" applyBorder="1">
      <protection locked="0"/>
    </xf>
    <xf numFmtId="44" fontId="22" fillId="0" borderId="6" xfId="5" applyNumberFormat="1" applyFont="1" applyFill="1" applyBorder="1"/>
    <xf numFmtId="0" fontId="21" fillId="0" borderId="7" xfId="7" applyFont="1" applyFill="1" applyBorder="1" applyAlignment="1" applyProtection="1">
      <alignment horizontal="center"/>
    </xf>
    <xf numFmtId="0" fontId="21" fillId="0" borderId="16" xfId="0" applyFont="1" applyBorder="1"/>
    <xf numFmtId="0" fontId="21" fillId="0" borderId="10" xfId="11" applyFont="1" applyFill="1" applyBorder="1" applyAlignment="1" applyProtection="1">
      <alignment horizontal="center"/>
    </xf>
    <xf numFmtId="0" fontId="21" fillId="0" borderId="13" xfId="11" applyFont="1" applyFill="1" applyBorder="1" applyAlignment="1" applyProtection="1">
      <alignment horizontal="center"/>
    </xf>
    <xf numFmtId="0" fontId="21" fillId="0" borderId="11" xfId="11" applyFont="1" applyFill="1" applyBorder="1" applyProtection="1"/>
    <xf numFmtId="0" fontId="27" fillId="0" borderId="10" xfId="10" applyFont="1" applyFill="1" applyBorder="1" applyProtection="1">
      <alignment horizontal="center"/>
    </xf>
    <xf numFmtId="168" fontId="27" fillId="4" borderId="10" xfId="4" applyNumberFormat="1" applyFont="1" applyFill="1" applyBorder="1">
      <protection locked="0"/>
    </xf>
    <xf numFmtId="168" fontId="21" fillId="0" borderId="10" xfId="4" applyNumberFormat="1" applyFont="1" applyFill="1" applyBorder="1">
      <protection locked="0"/>
    </xf>
    <xf numFmtId="168" fontId="47" fillId="0" borderId="10" xfId="4" applyNumberFormat="1" applyFont="1" applyFill="1" applyBorder="1">
      <protection locked="0"/>
    </xf>
    <xf numFmtId="168" fontId="21" fillId="0" borderId="10" xfId="5" applyNumberFormat="1" applyFont="1" applyFill="1" applyBorder="1"/>
    <xf numFmtId="0" fontId="21" fillId="0" borderId="6" xfId="11" applyFont="1" applyFill="1" applyBorder="1" applyAlignment="1" applyProtection="1">
      <alignment horizontal="center"/>
    </xf>
    <xf numFmtId="0" fontId="21" fillId="0" borderId="8" xfId="11" applyFont="1" applyFill="1" applyBorder="1" applyAlignment="1" applyProtection="1">
      <alignment horizontal="center"/>
    </xf>
    <xf numFmtId="0" fontId="24" fillId="0" borderId="9" xfId="8" applyFont="1" applyFill="1" applyBorder="1" applyProtection="1">
      <alignment horizontal="right"/>
    </xf>
    <xf numFmtId="0" fontId="27" fillId="0" borderId="6" xfId="10" applyFont="1" applyFill="1" applyBorder="1" applyProtection="1">
      <alignment horizontal="center"/>
    </xf>
    <xf numFmtId="168" fontId="27" fillId="4" borderId="6" xfId="4" applyNumberFormat="1" applyFont="1" applyFill="1" applyBorder="1">
      <protection locked="0"/>
    </xf>
    <xf numFmtId="168" fontId="21" fillId="0" borderId="6" xfId="4" applyNumberFormat="1" applyFont="1" applyFill="1" applyBorder="1">
      <protection locked="0"/>
    </xf>
    <xf numFmtId="168" fontId="47" fillId="0" borderId="6" xfId="4" applyNumberFormat="1" applyFont="1" applyFill="1" applyBorder="1">
      <protection locked="0"/>
    </xf>
    <xf numFmtId="44" fontId="24" fillId="0" borderId="3" xfId="9" applyNumberFormat="1" applyFont="1" applyFill="1" applyBorder="1"/>
    <xf numFmtId="0" fontId="27" fillId="0" borderId="7" xfId="10" applyFont="1" applyFill="1" applyBorder="1" applyProtection="1">
      <alignment horizontal="center"/>
    </xf>
    <xf numFmtId="0" fontId="27" fillId="0" borderId="16" xfId="11" applyFont="1" applyFill="1" applyBorder="1" applyProtection="1"/>
    <xf numFmtId="168" fontId="22" fillId="2" borderId="7" xfId="4" applyNumberFormat="1" applyFont="1" applyFill="1" applyBorder="1">
      <protection locked="0"/>
    </xf>
    <xf numFmtId="44" fontId="22" fillId="0" borderId="7" xfId="5" applyNumberFormat="1" applyFont="1" applyFill="1" applyBorder="1"/>
    <xf numFmtId="0" fontId="21" fillId="0" borderId="10" xfId="10" applyFont="1" applyFill="1" applyBorder="1" applyProtection="1">
      <alignment horizontal="center"/>
    </xf>
    <xf numFmtId="168" fontId="47" fillId="4" borderId="10" xfId="4" applyNumberFormat="1" applyFont="1" applyFill="1" applyBorder="1">
      <protection locked="0"/>
    </xf>
    <xf numFmtId="0" fontId="21" fillId="0" borderId="6" xfId="10" applyFont="1" applyFill="1" applyBorder="1" applyProtection="1">
      <alignment horizontal="center"/>
    </xf>
    <xf numFmtId="168" fontId="47" fillId="4" borderId="6" xfId="4" applyNumberFormat="1" applyFont="1" applyFill="1" applyBorder="1">
      <protection locked="0"/>
    </xf>
    <xf numFmtId="0" fontId="27" fillId="0" borderId="10" xfId="7" applyFont="1" applyFill="1" applyBorder="1" applyAlignment="1" applyProtection="1">
      <alignment horizontal="center"/>
    </xf>
    <xf numFmtId="0" fontId="27" fillId="0" borderId="13" xfId="11" applyFont="1" applyFill="1" applyBorder="1" applyAlignment="1" applyProtection="1">
      <alignment horizontal="center"/>
    </xf>
    <xf numFmtId="0" fontId="27" fillId="0" borderId="11" xfId="7" applyFont="1" applyFill="1" applyBorder="1" applyProtection="1">
      <alignment horizontal="left"/>
    </xf>
    <xf numFmtId="0" fontId="21" fillId="2" borderId="10" xfId="11" applyFont="1" applyFill="1" applyBorder="1" applyAlignment="1" applyProtection="1">
      <alignment horizontal="center"/>
    </xf>
    <xf numFmtId="168" fontId="47" fillId="2" borderId="10" xfId="4" applyNumberFormat="1" applyFont="1" applyFill="1" applyBorder="1">
      <protection locked="0"/>
    </xf>
    <xf numFmtId="0" fontId="21" fillId="2" borderId="6" xfId="11" applyFont="1" applyFill="1" applyBorder="1" applyAlignment="1" applyProtection="1">
      <alignment horizontal="center"/>
    </xf>
    <xf numFmtId="168" fontId="47" fillId="2" borderId="6" xfId="4" applyNumberFormat="1" applyFont="1" applyFill="1" applyBorder="1">
      <protection locked="0"/>
    </xf>
    <xf numFmtId="0" fontId="24" fillId="3" borderId="10" xfId="11" applyFont="1" applyFill="1" applyBorder="1" applyAlignment="1" applyProtection="1">
      <alignment horizontal="center"/>
    </xf>
    <xf numFmtId="0" fontId="24" fillId="3" borderId="11" xfId="11" applyFont="1" applyFill="1" applyBorder="1" applyAlignment="1" applyProtection="1">
      <alignment horizontal="left"/>
    </xf>
    <xf numFmtId="0" fontId="24" fillId="3" borderId="11" xfId="11" applyFont="1" applyFill="1" applyBorder="1" applyAlignment="1" applyProtection="1"/>
    <xf numFmtId="0" fontId="21" fillId="3" borderId="10" xfId="10" applyFont="1" applyFill="1" applyBorder="1" applyProtection="1">
      <alignment horizontal="center"/>
    </xf>
    <xf numFmtId="168" fontId="21" fillId="3" borderId="10" xfId="4" applyNumberFormat="1" applyFont="1" applyFill="1" applyBorder="1">
      <protection locked="0"/>
    </xf>
    <xf numFmtId="168" fontId="21" fillId="3" borderId="10" xfId="6" applyNumberFormat="1" applyFont="1" applyFill="1" applyBorder="1" applyProtection="1"/>
    <xf numFmtId="168" fontId="24" fillId="3" borderId="10" xfId="9" applyNumberFormat="1" applyFont="1" applyFill="1" applyBorder="1"/>
    <xf numFmtId="0" fontId="29" fillId="3" borderId="1" xfId="11" applyFont="1" applyFill="1" applyBorder="1" applyAlignment="1" applyProtection="1">
      <alignment wrapText="1"/>
    </xf>
    <xf numFmtId="0" fontId="29" fillId="3" borderId="0" xfId="11" applyFont="1" applyFill="1" applyBorder="1" applyAlignment="1" applyProtection="1">
      <alignment horizontal="left" wrapText="1"/>
    </xf>
    <xf numFmtId="0" fontId="24" fillId="3" borderId="4" xfId="8" applyFont="1" applyFill="1" applyBorder="1" applyProtection="1">
      <alignment horizontal="right"/>
    </xf>
    <xf numFmtId="0" fontId="21" fillId="3" borderId="1" xfId="10" applyFont="1" applyFill="1" applyBorder="1" applyProtection="1">
      <alignment horizontal="center"/>
    </xf>
    <xf numFmtId="168" fontId="21" fillId="3" borderId="1" xfId="4" applyNumberFormat="1" applyFont="1" applyFill="1" applyBorder="1" applyProtection="1"/>
    <xf numFmtId="168" fontId="21" fillId="3" borderId="1" xfId="6" applyNumberFormat="1" applyFont="1" applyFill="1" applyBorder="1" applyProtection="1"/>
    <xf numFmtId="44" fontId="24" fillId="3" borderId="3" xfId="9" applyNumberFormat="1" applyFont="1" applyFill="1" applyBorder="1"/>
    <xf numFmtId="44" fontId="24" fillId="3" borderId="1" xfId="9" applyNumberFormat="1" applyFont="1" applyFill="1" applyBorder="1"/>
    <xf numFmtId="0" fontId="29" fillId="3" borderId="6" xfId="11" applyFont="1" applyFill="1" applyBorder="1" applyAlignment="1" applyProtection="1">
      <alignment wrapText="1"/>
    </xf>
    <xf numFmtId="0" fontId="29" fillId="3" borderId="5" xfId="11" applyFont="1" applyFill="1" applyBorder="1" applyAlignment="1" applyProtection="1">
      <alignment horizontal="left" wrapText="1"/>
    </xf>
    <xf numFmtId="0" fontId="24" fillId="3" borderId="9" xfId="8" applyFont="1" applyFill="1" applyBorder="1" applyProtection="1">
      <alignment horizontal="right"/>
    </xf>
    <xf numFmtId="0" fontId="21" fillId="3" borderId="6" xfId="10" applyFont="1" applyFill="1" applyBorder="1" applyProtection="1">
      <alignment horizontal="center"/>
    </xf>
    <xf numFmtId="168" fontId="21" fillId="3" borderId="6" xfId="4" applyNumberFormat="1" applyFont="1" applyFill="1" applyBorder="1" applyProtection="1"/>
    <xf numFmtId="168" fontId="21" fillId="3" borderId="6" xfId="6" applyNumberFormat="1" applyFont="1" applyFill="1" applyBorder="1" applyProtection="1"/>
    <xf numFmtId="44" fontId="24" fillId="3" borderId="7" xfId="9" applyNumberFormat="1" applyFont="1" applyFill="1" applyBorder="1"/>
    <xf numFmtId="0" fontId="24" fillId="5" borderId="6" xfId="11" applyFont="1" applyFill="1" applyBorder="1" applyAlignment="1" applyProtection="1">
      <alignment horizontal="center"/>
    </xf>
    <xf numFmtId="0" fontId="21" fillId="5" borderId="8" xfId="11" applyFont="1" applyFill="1" applyBorder="1" applyAlignment="1" applyProtection="1">
      <alignment horizontal="center"/>
    </xf>
    <xf numFmtId="0" fontId="24" fillId="5" borderId="9" xfId="8" applyFont="1" applyFill="1" applyBorder="1" applyAlignment="1" applyProtection="1">
      <alignment horizontal="left"/>
    </xf>
    <xf numFmtId="0" fontId="27" fillId="5" borderId="6" xfId="10" applyFont="1" applyFill="1" applyBorder="1" applyProtection="1">
      <alignment horizontal="center"/>
    </xf>
    <xf numFmtId="168" fontId="27" fillId="5" borderId="6" xfId="4" applyNumberFormat="1" applyFont="1" applyFill="1" applyBorder="1">
      <protection locked="0"/>
    </xf>
    <xf numFmtId="168" fontId="21" fillId="5" borderId="6" xfId="4" applyNumberFormat="1" applyFont="1" applyFill="1" applyBorder="1">
      <protection locked="0"/>
    </xf>
    <xf numFmtId="168" fontId="47" fillId="5" borderId="6" xfId="4" applyNumberFormat="1" applyFont="1" applyFill="1" applyBorder="1">
      <protection locked="0"/>
    </xf>
    <xf numFmtId="44" fontId="24" fillId="5" borderId="6" xfId="9" applyNumberFormat="1" applyFont="1" applyFill="1" applyBorder="1"/>
    <xf numFmtId="0" fontId="21" fillId="5" borderId="6" xfId="11" applyFont="1" applyFill="1" applyBorder="1" applyAlignment="1" applyProtection="1">
      <alignment horizontal="center"/>
    </xf>
    <xf numFmtId="0" fontId="21" fillId="5" borderId="9" xfId="8" applyFont="1" applyFill="1" applyBorder="1" applyAlignment="1" applyProtection="1">
      <alignment horizontal="left"/>
    </xf>
    <xf numFmtId="0" fontId="21" fillId="5" borderId="7" xfId="7" applyFont="1" applyFill="1" applyBorder="1" applyAlignment="1" applyProtection="1">
      <alignment horizontal="center"/>
    </xf>
    <xf numFmtId="0" fontId="21" fillId="5" borderId="14" xfId="11" applyFont="1" applyFill="1" applyBorder="1" applyAlignment="1" applyProtection="1">
      <alignment horizontal="center"/>
    </xf>
    <xf numFmtId="0" fontId="21" fillId="5" borderId="16" xfId="0" applyFont="1" applyFill="1" applyBorder="1" applyAlignment="1">
      <alignment horizontal="justify" vertical="center"/>
    </xf>
    <xf numFmtId="0" fontId="21" fillId="5" borderId="7" xfId="10" applyFont="1" applyFill="1" applyBorder="1" applyProtection="1">
      <alignment horizontal="center"/>
    </xf>
    <xf numFmtId="168" fontId="27" fillId="5" borderId="7" xfId="4" applyNumberFormat="1" applyFont="1" applyFill="1" applyBorder="1">
      <protection locked="0"/>
    </xf>
    <xf numFmtId="168" fontId="22" fillId="5" borderId="6" xfId="4" applyNumberFormat="1" applyFont="1" applyFill="1" applyBorder="1">
      <protection locked="0"/>
    </xf>
    <xf numFmtId="0" fontId="21" fillId="5" borderId="10" xfId="11" applyFont="1" applyFill="1" applyBorder="1" applyAlignment="1" applyProtection="1">
      <alignment horizontal="center"/>
    </xf>
    <xf numFmtId="0" fontId="21" fillId="5" borderId="13" xfId="11" applyFont="1" applyFill="1" applyBorder="1" applyAlignment="1" applyProtection="1">
      <alignment horizontal="center"/>
    </xf>
    <xf numFmtId="0" fontId="21" fillId="5" borderId="11" xfId="11" applyFont="1" applyFill="1" applyBorder="1" applyProtection="1"/>
    <xf numFmtId="0" fontId="27" fillId="5" borderId="10" xfId="10" applyFont="1" applyFill="1" applyBorder="1" applyProtection="1">
      <alignment horizontal="center"/>
    </xf>
    <xf numFmtId="168" fontId="27" fillId="5" borderId="10" xfId="4" applyNumberFormat="1" applyFont="1" applyFill="1" applyBorder="1">
      <protection locked="0"/>
    </xf>
    <xf numFmtId="168" fontId="21" fillId="5" borderId="10" xfId="4" applyNumberFormat="1" applyFont="1" applyFill="1" applyBorder="1">
      <protection locked="0"/>
    </xf>
    <xf numFmtId="168" fontId="47" fillId="5" borderId="10" xfId="4" applyNumberFormat="1" applyFont="1" applyFill="1" applyBorder="1">
      <protection locked="0"/>
    </xf>
    <xf numFmtId="168" fontId="21" fillId="5" borderId="10" xfId="5" applyNumberFormat="1" applyFont="1" applyFill="1" applyBorder="1"/>
    <xf numFmtId="0" fontId="24" fillId="5" borderId="9" xfId="8" applyFont="1" applyFill="1" applyBorder="1" applyProtection="1">
      <alignment horizontal="right"/>
    </xf>
    <xf numFmtId="0" fontId="1" fillId="0" borderId="16" xfId="11" applyFill="1" applyBorder="1" applyProtection="1"/>
    <xf numFmtId="168" fontId="48" fillId="4" borderId="7" xfId="4" applyNumberFormat="1" applyFont="1" applyFill="1" applyBorder="1">
      <protection locked="0"/>
    </xf>
    <xf numFmtId="0" fontId="14" fillId="3" borderId="10" xfId="11" applyFont="1" applyFill="1" applyBorder="1" applyAlignment="1" applyProtection="1">
      <alignment horizontal="center"/>
    </xf>
    <xf numFmtId="0" fontId="14" fillId="3" borderId="11" xfId="11" applyFont="1" applyFill="1" applyBorder="1" applyAlignment="1" applyProtection="1">
      <alignment horizontal="left"/>
    </xf>
    <xf numFmtId="0" fontId="14" fillId="3" borderId="11" xfId="11" applyFont="1" applyFill="1" applyBorder="1" applyAlignment="1" applyProtection="1"/>
    <xf numFmtId="0" fontId="17" fillId="3" borderId="1" xfId="11" applyFont="1" applyFill="1" applyBorder="1" applyAlignment="1" applyProtection="1">
      <alignment wrapText="1"/>
    </xf>
    <xf numFmtId="0" fontId="17" fillId="3" borderId="0" xfId="11" applyFont="1" applyFill="1" applyBorder="1" applyAlignment="1" applyProtection="1">
      <alignment horizontal="left" wrapText="1"/>
    </xf>
    <xf numFmtId="0" fontId="17" fillId="3" borderId="6" xfId="11" applyFont="1" applyFill="1" applyBorder="1" applyAlignment="1" applyProtection="1">
      <alignment wrapText="1"/>
    </xf>
    <xf numFmtId="0" fontId="17" fillId="3" borderId="5" xfId="11" applyFont="1" applyFill="1" applyBorder="1" applyAlignment="1" applyProtection="1">
      <alignment horizontal="left" wrapText="1"/>
    </xf>
    <xf numFmtId="0" fontId="24" fillId="5" borderId="7" xfId="3" applyFont="1" applyFill="1" applyBorder="1" applyAlignment="1" applyProtection="1">
      <alignment horizontal="center"/>
    </xf>
    <xf numFmtId="0" fontId="21" fillId="5" borderId="14" xfId="3" applyFont="1" applyFill="1" applyBorder="1" applyAlignment="1" applyProtection="1">
      <alignment horizontal="left"/>
    </xf>
    <xf numFmtId="0" fontId="21" fillId="5" borderId="7" xfId="3" applyFont="1" applyFill="1" applyBorder="1" applyProtection="1"/>
    <xf numFmtId="168" fontId="21" fillId="5" borderId="7" xfId="9" applyNumberFormat="1" applyFont="1" applyFill="1" applyBorder="1"/>
    <xf numFmtId="0" fontId="21" fillId="5" borderId="7" xfId="8" applyFont="1" applyFill="1" applyBorder="1" applyAlignment="1" applyProtection="1">
      <alignment horizontal="center"/>
    </xf>
    <xf numFmtId="0" fontId="21" fillId="5" borderId="7" xfId="11" applyFont="1" applyFill="1" applyBorder="1" applyProtection="1"/>
    <xf numFmtId="168" fontId="21" fillId="5" borderId="7" xfId="5" applyNumberFormat="1" applyFont="1" applyFill="1" applyBorder="1"/>
    <xf numFmtId="44" fontId="10" fillId="5" borderId="7" xfId="5" applyNumberFormat="1" applyFont="1" applyFill="1" applyBorder="1"/>
    <xf numFmtId="0" fontId="21" fillId="5" borderId="1" xfId="3" applyFont="1" applyFill="1" applyBorder="1" applyProtection="1"/>
    <xf numFmtId="0" fontId="21" fillId="5" borderId="2" xfId="3" applyFont="1" applyFill="1" applyBorder="1" applyAlignment="1" applyProtection="1">
      <alignment horizontal="left"/>
    </xf>
    <xf numFmtId="0" fontId="21" fillId="5" borderId="10" xfId="3" applyFont="1" applyFill="1" applyBorder="1" applyProtection="1"/>
    <xf numFmtId="168" fontId="24" fillId="5" borderId="0" xfId="9" applyNumberFormat="1" applyFont="1" applyFill="1" applyBorder="1"/>
    <xf numFmtId="168" fontId="21" fillId="5" borderId="1" xfId="9" applyNumberFormat="1" applyFont="1" applyFill="1" applyBorder="1"/>
    <xf numFmtId="0" fontId="24" fillId="5" borderId="6" xfId="0" applyFont="1" applyFill="1" applyBorder="1" applyAlignment="1">
      <alignment horizontal="right"/>
    </xf>
    <xf numFmtId="168" fontId="24" fillId="5" borderId="1" xfId="9" applyNumberFormat="1" applyFont="1" applyFill="1" applyBorder="1"/>
    <xf numFmtId="44" fontId="14" fillId="5" borderId="7" xfId="9" applyNumberFormat="1" applyFont="1" applyFill="1" applyBorder="1"/>
    <xf numFmtId="0" fontId="21" fillId="6" borderId="10" xfId="3" applyFont="1" applyFill="1" applyBorder="1" applyProtection="1"/>
    <xf numFmtId="0" fontId="21" fillId="6" borderId="13" xfId="3" applyFont="1" applyFill="1" applyBorder="1" applyAlignment="1" applyProtection="1">
      <alignment horizontal="left"/>
    </xf>
    <xf numFmtId="1" fontId="21" fillId="6" borderId="10" xfId="3" applyNumberFormat="1" applyFont="1" applyFill="1" applyBorder="1" applyProtection="1"/>
    <xf numFmtId="1" fontId="21" fillId="6" borderId="11" xfId="3" applyNumberFormat="1" applyFont="1" applyFill="1" applyBorder="1" applyProtection="1"/>
    <xf numFmtId="0" fontId="21" fillId="6" borderId="1" xfId="3" applyFont="1" applyFill="1" applyBorder="1" applyProtection="1"/>
    <xf numFmtId="0" fontId="21" fillId="6" borderId="2" xfId="3" applyFont="1" applyFill="1" applyBorder="1" applyAlignment="1" applyProtection="1">
      <alignment horizontal="left"/>
    </xf>
    <xf numFmtId="0" fontId="21" fillId="6" borderId="0" xfId="3" applyFont="1" applyFill="1" applyProtection="1"/>
    <xf numFmtId="0" fontId="24" fillId="6" borderId="4" xfId="3" applyFont="1" applyFill="1" applyBorder="1" applyAlignment="1" applyProtection="1">
      <alignment horizontal="right"/>
    </xf>
    <xf numFmtId="2" fontId="21" fillId="6" borderId="1" xfId="6" applyNumberFormat="1" applyFont="1" applyFill="1" applyBorder="1" applyProtection="1"/>
    <xf numFmtId="0" fontId="24" fillId="6" borderId="1" xfId="8" applyFont="1" applyFill="1" applyBorder="1" applyProtection="1">
      <alignment horizontal="right"/>
    </xf>
    <xf numFmtId="0" fontId="21" fillId="6" borderId="6" xfId="3" applyFont="1" applyFill="1" applyBorder="1" applyProtection="1"/>
    <xf numFmtId="0" fontId="21" fillId="6" borderId="8" xfId="3" applyFont="1" applyFill="1" applyBorder="1" applyAlignment="1" applyProtection="1">
      <alignment horizontal="left"/>
    </xf>
    <xf numFmtId="0" fontId="24" fillId="6" borderId="6" xfId="8" applyFont="1" applyFill="1" applyBorder="1" applyProtection="1">
      <alignment horizontal="right"/>
    </xf>
    <xf numFmtId="0" fontId="21" fillId="6" borderId="6" xfId="10" applyFont="1" applyFill="1" applyBorder="1" applyProtection="1">
      <alignment horizontal="center"/>
    </xf>
    <xf numFmtId="2" fontId="21" fillId="6" borderId="6" xfId="6" applyNumberFormat="1" applyFont="1" applyFill="1" applyBorder="1" applyProtection="1"/>
    <xf numFmtId="0" fontId="21" fillId="0" borderId="16" xfId="0" applyFont="1" applyBorder="1" applyAlignment="1">
      <alignment horizontal="justify" vertical="center"/>
    </xf>
    <xf numFmtId="0" fontId="21" fillId="0" borderId="11" xfId="0" applyFont="1" applyBorder="1" applyAlignment="1">
      <alignment horizontal="justify" vertical="center"/>
    </xf>
    <xf numFmtId="168" fontId="22" fillId="2" borderId="1" xfId="4" applyNumberFormat="1" applyFont="1" applyFill="1" applyBorder="1">
      <protection locked="0"/>
    </xf>
    <xf numFmtId="44" fontId="22" fillId="0" borderId="1" xfId="5" applyNumberFormat="1" applyFont="1" applyFill="1" applyBorder="1"/>
    <xf numFmtId="0" fontId="21" fillId="0" borderId="16" xfId="0" applyFont="1" applyBorder="1" applyAlignment="1">
      <alignment vertical="center"/>
    </xf>
    <xf numFmtId="168" fontId="21" fillId="4" borderId="6" xfId="4" applyNumberFormat="1" applyFont="1" applyFill="1" applyBorder="1" applyAlignment="1">
      <alignment horizontal="right"/>
      <protection locked="0"/>
    </xf>
    <xf numFmtId="44" fontId="24" fillId="0" borderId="6" xfId="9" applyNumberFormat="1" applyFont="1" applyFill="1" applyBorder="1"/>
    <xf numFmtId="0" fontId="13" fillId="0" borderId="16" xfId="11" applyFont="1" applyFill="1" applyBorder="1" applyProtection="1"/>
    <xf numFmtId="0" fontId="10" fillId="4" borderId="15" xfId="3" applyFont="1" applyFill="1" applyBorder="1" applyProtection="1"/>
    <xf numFmtId="0" fontId="16" fillId="2" borderId="7" xfId="11" applyFont="1" applyFill="1" applyBorder="1" applyAlignment="1" applyProtection="1">
      <alignment horizontal="center"/>
    </xf>
    <xf numFmtId="0" fontId="16" fillId="0" borderId="15" xfId="11" applyFont="1" applyFill="1" applyBorder="1" applyProtection="1"/>
    <xf numFmtId="44" fontId="14" fillId="5" borderId="3" xfId="9" applyNumberFormat="1" applyFont="1" applyFill="1" applyBorder="1"/>
    <xf numFmtId="168" fontId="10" fillId="2" borderId="6" xfId="4" applyNumberFormat="1" applyFont="1" applyFill="1" applyBorder="1">
      <protection locked="0"/>
    </xf>
    <xf numFmtId="44" fontId="10" fillId="0" borderId="6" xfId="5" applyNumberFormat="1" applyFont="1" applyFill="1" applyBorder="1"/>
    <xf numFmtId="0" fontId="16" fillId="0" borderId="16" xfId="11" applyFont="1" applyFill="1" applyBorder="1" applyProtection="1"/>
    <xf numFmtId="0" fontId="16" fillId="0" borderId="0" xfId="11" applyFont="1" applyFill="1" applyBorder="1" applyProtection="1"/>
    <xf numFmtId="44" fontId="10" fillId="6" borderId="7" xfId="5" applyNumberFormat="1" applyFont="1" applyFill="1" applyBorder="1"/>
    <xf numFmtId="2" fontId="21" fillId="0" borderId="2" xfId="6" applyNumberFormat="1" applyFont="1" applyFill="1" applyBorder="1" applyProtection="1"/>
    <xf numFmtId="44" fontId="21" fillId="6" borderId="1" xfId="20" applyFont="1" applyFill="1" applyBorder="1" applyProtection="1"/>
    <xf numFmtId="44" fontId="3" fillId="6" borderId="6" xfId="3" applyNumberFormat="1" applyFill="1" applyBorder="1" applyProtection="1"/>
    <xf numFmtId="44" fontId="3" fillId="0" borderId="0" xfId="3" applyNumberFormat="1" applyProtection="1"/>
    <xf numFmtId="0" fontId="14" fillId="5" borderId="7" xfId="7" applyFont="1" applyFill="1" applyBorder="1" applyAlignment="1" applyProtection="1">
      <alignment horizontal="center"/>
    </xf>
    <xf numFmtId="0" fontId="13" fillId="5" borderId="14" xfId="11" applyFont="1" applyFill="1" applyBorder="1" applyAlignment="1" applyProtection="1">
      <alignment horizontal="center"/>
    </xf>
    <xf numFmtId="0" fontId="14" fillId="5" borderId="15" xfId="7" applyFont="1" applyFill="1" applyBorder="1" applyProtection="1">
      <alignment horizontal="left"/>
    </xf>
    <xf numFmtId="0" fontId="13" fillId="5" borderId="7" xfId="10" applyFont="1" applyFill="1" applyBorder="1" applyProtection="1">
      <alignment horizontal="center"/>
    </xf>
    <xf numFmtId="168" fontId="16" fillId="5" borderId="7" xfId="4" applyNumberFormat="1" applyFont="1" applyFill="1" applyBorder="1">
      <protection locked="0"/>
    </xf>
    <xf numFmtId="168" fontId="10" fillId="5" borderId="7" xfId="4" applyNumberFormat="1" applyFont="1" applyFill="1" applyBorder="1">
      <protection locked="0"/>
    </xf>
    <xf numFmtId="0" fontId="14" fillId="5" borderId="10" xfId="7" applyFont="1" applyFill="1" applyBorder="1" applyAlignment="1" applyProtection="1">
      <alignment horizontal="center"/>
    </xf>
    <xf numFmtId="0" fontId="13" fillId="5" borderId="13" xfId="11" applyFont="1" applyFill="1" applyBorder="1" applyAlignment="1" applyProtection="1">
      <alignment horizontal="center"/>
    </xf>
    <xf numFmtId="0" fontId="14" fillId="5" borderId="11" xfId="7" applyFont="1" applyFill="1" applyBorder="1" applyProtection="1">
      <alignment horizontal="left"/>
    </xf>
    <xf numFmtId="0" fontId="13" fillId="5" borderId="10" xfId="10" applyFont="1" applyFill="1" applyBorder="1" applyProtection="1">
      <alignment horizontal="center"/>
    </xf>
    <xf numFmtId="168" fontId="16" fillId="5" borderId="10" xfId="4" applyNumberFormat="1" applyFont="1" applyFill="1" applyBorder="1">
      <protection locked="0"/>
    </xf>
    <xf numFmtId="168" fontId="10" fillId="5" borderId="10" xfId="4" applyNumberFormat="1" applyFont="1" applyFill="1" applyBorder="1">
      <protection locked="0"/>
    </xf>
    <xf numFmtId="44" fontId="10" fillId="5" borderId="10" xfId="5" applyNumberFormat="1" applyFont="1" applyFill="1" applyBorder="1"/>
    <xf numFmtId="0" fontId="13" fillId="5" borderId="10" xfId="11" applyFont="1" applyFill="1" applyBorder="1" applyAlignment="1" applyProtection="1">
      <alignment horizontal="center"/>
    </xf>
    <xf numFmtId="0" fontId="13" fillId="5" borderId="11" xfId="11" applyFont="1" applyFill="1" applyBorder="1" applyProtection="1"/>
    <xf numFmtId="168" fontId="15" fillId="5" borderId="10" xfId="4" applyNumberFormat="1" applyFont="1" applyFill="1" applyBorder="1">
      <protection locked="0"/>
    </xf>
    <xf numFmtId="168" fontId="13" fillId="5" borderId="10" xfId="4" applyNumberFormat="1" applyFont="1" applyFill="1" applyBorder="1">
      <protection locked="0"/>
    </xf>
    <xf numFmtId="168" fontId="13" fillId="5" borderId="10" xfId="5" applyNumberFormat="1" applyFont="1" applyFill="1" applyBorder="1"/>
    <xf numFmtId="0" fontId="13" fillId="5" borderId="6" xfId="11" applyFont="1" applyFill="1" applyBorder="1" applyAlignment="1" applyProtection="1">
      <alignment horizontal="center"/>
    </xf>
    <xf numFmtId="0" fontId="13" fillId="5" borderId="8" xfId="11" applyFont="1" applyFill="1" applyBorder="1" applyAlignment="1" applyProtection="1">
      <alignment horizontal="center"/>
    </xf>
    <xf numFmtId="0" fontId="14" fillId="5" borderId="9" xfId="8" applyFont="1" applyFill="1" applyBorder="1" applyProtection="1">
      <alignment horizontal="right"/>
    </xf>
    <xf numFmtId="0" fontId="13" fillId="5" borderId="6" xfId="10" applyFont="1" applyFill="1" applyBorder="1" applyProtection="1">
      <alignment horizontal="center"/>
    </xf>
    <xf numFmtId="168" fontId="15" fillId="5" borderId="6" xfId="4" applyNumberFormat="1" applyFont="1" applyFill="1" applyBorder="1">
      <protection locked="0"/>
    </xf>
    <xf numFmtId="168" fontId="13" fillId="5" borderId="6" xfId="4" applyNumberFormat="1" applyFont="1" applyFill="1" applyBorder="1">
      <protection locked="0"/>
    </xf>
    <xf numFmtId="0" fontId="14" fillId="6" borderId="10" xfId="11" applyFont="1" applyFill="1" applyBorder="1" applyAlignment="1" applyProtection="1">
      <alignment horizontal="center"/>
    </xf>
    <xf numFmtId="0" fontId="14" fillId="6" borderId="11" xfId="11" applyFont="1" applyFill="1" applyBorder="1" applyAlignment="1" applyProtection="1">
      <alignment horizontal="left"/>
    </xf>
    <xf numFmtId="0" fontId="14" fillId="6" borderId="11" xfId="11" applyFont="1" applyFill="1" applyBorder="1" applyAlignment="1" applyProtection="1"/>
    <xf numFmtId="0" fontId="13" fillId="6" borderId="10" xfId="10" applyFont="1" applyFill="1" applyBorder="1" applyProtection="1">
      <alignment horizontal="center"/>
    </xf>
    <xf numFmtId="168" fontId="13" fillId="6" borderId="10" xfId="4" applyNumberFormat="1" applyFont="1" applyFill="1" applyBorder="1">
      <protection locked="0"/>
    </xf>
    <xf numFmtId="168" fontId="13" fillId="6" borderId="10" xfId="6" applyNumberFormat="1" applyFont="1" applyFill="1" applyBorder="1" applyProtection="1"/>
    <xf numFmtId="168" fontId="14" fillId="6" borderId="10" xfId="9" applyNumberFormat="1" applyFont="1" applyFill="1" applyBorder="1"/>
    <xf numFmtId="0" fontId="17" fillId="6" borderId="1" xfId="11" applyFont="1" applyFill="1" applyBorder="1" applyAlignment="1" applyProtection="1">
      <alignment wrapText="1"/>
    </xf>
    <xf numFmtId="0" fontId="17" fillId="6" borderId="0" xfId="11" applyFont="1" applyFill="1" applyBorder="1" applyAlignment="1" applyProtection="1">
      <alignment horizontal="left" wrapText="1"/>
    </xf>
    <xf numFmtId="0" fontId="14" fillId="6" borderId="4" xfId="8" applyFont="1" applyFill="1" applyBorder="1" applyProtection="1">
      <alignment horizontal="right"/>
    </xf>
    <xf numFmtId="0" fontId="13" fillId="6" borderId="1" xfId="10" applyFont="1" applyFill="1" applyBorder="1" applyProtection="1">
      <alignment horizontal="center"/>
    </xf>
    <xf numFmtId="168" fontId="13" fillId="6" borderId="1" xfId="4" applyNumberFormat="1" applyFont="1" applyFill="1" applyBorder="1" applyProtection="1"/>
    <xf numFmtId="168" fontId="13" fillId="6" borderId="1" xfId="6" applyNumberFormat="1" applyFont="1" applyFill="1" applyBorder="1" applyProtection="1"/>
    <xf numFmtId="44" fontId="14" fillId="6" borderId="3" xfId="9" applyNumberFormat="1" applyFont="1" applyFill="1" applyBorder="1"/>
    <xf numFmtId="44" fontId="14" fillId="6" borderId="1" xfId="9" applyNumberFormat="1" applyFont="1" applyFill="1" applyBorder="1"/>
    <xf numFmtId="49" fontId="3" fillId="0" borderId="0" xfId="3" quotePrefix="1" applyNumberFormat="1" applyProtection="1"/>
    <xf numFmtId="0" fontId="50" fillId="0" borderId="6" xfId="3" applyFont="1" applyBorder="1" applyAlignment="1" applyProtection="1">
      <alignment horizontal="center" vertical="center"/>
    </xf>
    <xf numFmtId="0" fontId="50" fillId="0" borderId="8" xfId="3" applyFont="1" applyBorder="1" applyAlignment="1" applyProtection="1">
      <alignment horizontal="center" vertical="center"/>
    </xf>
    <xf numFmtId="0" fontId="50" fillId="0" borderId="7" xfId="3" applyFont="1" applyBorder="1" applyAlignment="1" applyProtection="1">
      <alignment horizontal="center" vertical="center"/>
    </xf>
    <xf numFmtId="2" fontId="50" fillId="0" borderId="5" xfId="3" applyNumberFormat="1" applyFont="1" applyBorder="1" applyAlignment="1" applyProtection="1">
      <alignment horizontal="center" vertical="center"/>
    </xf>
    <xf numFmtId="168" fontId="50" fillId="0" borderId="6" xfId="3" applyNumberFormat="1" applyFont="1" applyBorder="1" applyAlignment="1">
      <alignment horizontal="center" vertical="center"/>
      <protection locked="0"/>
    </xf>
    <xf numFmtId="168" fontId="50" fillId="0" borderId="9" xfId="3" applyNumberFormat="1" applyFont="1" applyBorder="1" applyAlignment="1" applyProtection="1">
      <alignment horizontal="center" vertical="center"/>
    </xf>
    <xf numFmtId="0" fontId="24" fillId="0" borderId="16" xfId="7" applyFont="1" applyFill="1" applyBorder="1" applyProtection="1">
      <alignment horizontal="left"/>
    </xf>
    <xf numFmtId="0" fontId="21" fillId="0" borderId="15" xfId="3" applyFont="1" applyBorder="1" applyProtection="1"/>
    <xf numFmtId="168" fontId="22" fillId="0" borderId="7" xfId="5" applyNumberFormat="1" applyFont="1" applyFill="1" applyBorder="1"/>
    <xf numFmtId="168" fontId="22" fillId="0" borderId="16" xfId="5" applyNumberFormat="1" applyFont="1" applyFill="1" applyBorder="1"/>
    <xf numFmtId="0" fontId="21" fillId="0" borderId="16" xfId="7" applyFont="1" applyFill="1" applyBorder="1" applyProtection="1">
      <alignment horizontal="left"/>
    </xf>
    <xf numFmtId="168" fontId="21" fillId="0" borderId="7" xfId="5" applyNumberFormat="1" applyFont="1" applyFill="1" applyBorder="1" applyAlignment="1">
      <alignment horizontal="center"/>
    </xf>
    <xf numFmtId="0" fontId="21" fillId="0" borderId="2" xfId="11" applyFont="1" applyFill="1" applyBorder="1" applyAlignment="1" applyProtection="1">
      <alignment horizontal="center"/>
    </xf>
    <xf numFmtId="0" fontId="21" fillId="0" borderId="12" xfId="11" applyFont="1" applyFill="1" applyBorder="1" applyProtection="1"/>
    <xf numFmtId="0" fontId="21" fillId="0" borderId="1" xfId="10" applyFont="1" applyFill="1" applyBorder="1" applyProtection="1">
      <alignment horizontal="center"/>
    </xf>
    <xf numFmtId="168" fontId="21" fillId="0" borderId="1" xfId="5" applyNumberFormat="1" applyFont="1" applyFill="1" applyBorder="1"/>
    <xf numFmtId="0" fontId="21" fillId="0" borderId="0" xfId="3" applyFont="1" applyProtection="1"/>
    <xf numFmtId="168" fontId="22" fillId="0" borderId="1" xfId="5" applyNumberFormat="1" applyFont="1" applyFill="1" applyBorder="1"/>
    <xf numFmtId="0" fontId="24" fillId="0" borderId="5" xfId="8" applyFont="1" applyFill="1" applyBorder="1" applyProtection="1">
      <alignment horizontal="right"/>
    </xf>
    <xf numFmtId="168" fontId="21" fillId="0" borderId="6" xfId="5" applyNumberFormat="1" applyFont="1" applyFill="1" applyBorder="1"/>
    <xf numFmtId="168" fontId="22" fillId="0" borderId="6" xfId="5" applyNumberFormat="1" applyFont="1" applyFill="1" applyBorder="1"/>
    <xf numFmtId="0" fontId="21" fillId="0" borderId="7" xfId="8" applyFont="1" applyFill="1" applyBorder="1" applyAlignment="1" applyProtection="1">
      <alignment horizontal="center"/>
    </xf>
    <xf numFmtId="0" fontId="21" fillId="0" borderId="7" xfId="3" applyFont="1" applyBorder="1" applyProtection="1"/>
    <xf numFmtId="0" fontId="18" fillId="0" borderId="7" xfId="7" applyFont="1" applyFill="1" applyBorder="1" applyAlignment="1" applyProtection="1">
      <alignment horizontal="center"/>
    </xf>
    <xf numFmtId="0" fontId="22" fillId="0" borderId="14" xfId="11" applyFont="1" applyFill="1" applyBorder="1" applyAlignment="1" applyProtection="1">
      <alignment horizontal="center"/>
    </xf>
    <xf numFmtId="0" fontId="18" fillId="0" borderId="7" xfId="7" applyFont="1" applyFill="1" applyBorder="1" applyProtection="1">
      <alignment horizontal="left"/>
    </xf>
    <xf numFmtId="0" fontId="22" fillId="0" borderId="7" xfId="10" applyFont="1" applyFill="1" applyBorder="1" applyProtection="1">
      <alignment horizontal="center"/>
    </xf>
    <xf numFmtId="0" fontId="22" fillId="0" borderId="7" xfId="8" applyFont="1" applyFill="1" applyBorder="1" applyAlignment="1" applyProtection="1">
      <alignment horizontal="center"/>
    </xf>
    <xf numFmtId="0" fontId="22" fillId="0" borderId="1" xfId="8" applyFont="1" applyFill="1" applyBorder="1" applyAlignment="1" applyProtection="1">
      <alignment horizontal="center"/>
    </xf>
    <xf numFmtId="0" fontId="22" fillId="0" borderId="2" xfId="11" applyFont="1" applyFill="1" applyBorder="1" applyAlignment="1" applyProtection="1">
      <alignment horizontal="center"/>
    </xf>
    <xf numFmtId="0" fontId="22" fillId="0" borderId="1" xfId="10" applyFont="1" applyFill="1" applyBorder="1" applyProtection="1">
      <alignment horizontal="center"/>
    </xf>
    <xf numFmtId="0" fontId="22" fillId="0" borderId="6" xfId="10" applyFont="1" applyFill="1" applyBorder="1" applyProtection="1">
      <alignment horizontal="center"/>
    </xf>
    <xf numFmtId="0" fontId="21" fillId="0" borderId="1" xfId="11" applyFont="1" applyFill="1" applyBorder="1" applyAlignment="1" applyProtection="1">
      <alignment horizontal="center"/>
    </xf>
    <xf numFmtId="0" fontId="24" fillId="0" borderId="6" xfId="7" applyFont="1" applyFill="1" applyBorder="1" applyAlignment="1" applyProtection="1">
      <alignment horizontal="center"/>
    </xf>
    <xf numFmtId="168" fontId="21" fillId="0" borderId="0" xfId="5" applyNumberFormat="1" applyFont="1" applyFill="1" applyBorder="1"/>
    <xf numFmtId="0" fontId="24" fillId="3" borderId="12" xfId="11" applyFont="1" applyFill="1" applyBorder="1" applyAlignment="1" applyProtection="1"/>
    <xf numFmtId="165" fontId="21" fillId="3" borderId="10" xfId="6" applyFont="1" applyFill="1" applyBorder="1" applyProtection="1"/>
    <xf numFmtId="168" fontId="22" fillId="3" borderId="10" xfId="4" applyNumberFormat="1" applyFont="1" applyFill="1" applyBorder="1">
      <protection locked="0"/>
    </xf>
    <xf numFmtId="168" fontId="18" fillId="3" borderId="4" xfId="9" applyNumberFormat="1" applyFont="1" applyFill="1" applyBorder="1"/>
    <xf numFmtId="2" fontId="21" fillId="3" borderId="1" xfId="6" applyNumberFormat="1" applyFont="1" applyFill="1" applyBorder="1" applyProtection="1"/>
    <xf numFmtId="168" fontId="22" fillId="3" borderId="1" xfId="4" applyNumberFormat="1" applyFont="1" applyFill="1" applyBorder="1" applyProtection="1"/>
    <xf numFmtId="168" fontId="18" fillId="3" borderId="73" xfId="9" applyNumberFormat="1" applyFont="1" applyFill="1" applyBorder="1"/>
    <xf numFmtId="168" fontId="3" fillId="0" borderId="0" xfId="3" applyNumberFormat="1" applyProtection="1"/>
    <xf numFmtId="2" fontId="21" fillId="3" borderId="6" xfId="6" applyNumberFormat="1" applyFont="1" applyFill="1" applyBorder="1" applyProtection="1"/>
    <xf numFmtId="168" fontId="22" fillId="3" borderId="6" xfId="4" applyNumberFormat="1" applyFont="1" applyFill="1" applyBorder="1" applyProtection="1"/>
    <xf numFmtId="168" fontId="18" fillId="3" borderId="16" xfId="9" applyNumberFormat="1" applyFont="1" applyFill="1" applyBorder="1"/>
    <xf numFmtId="168" fontId="21" fillId="5" borderId="7" xfId="3" applyNumberFormat="1" applyFont="1" applyFill="1" applyBorder="1">
      <protection locked="0"/>
    </xf>
    <xf numFmtId="168" fontId="24" fillId="6" borderId="74" xfId="9" applyNumberFormat="1" applyFont="1" applyFill="1" applyBorder="1"/>
    <xf numFmtId="0" fontId="3" fillId="0" borderId="0" xfId="3" applyAlignment="1" applyProtection="1">
      <alignment horizontal="center"/>
    </xf>
    <xf numFmtId="168" fontId="21" fillId="0" borderId="7" xfId="6" applyNumberFormat="1" applyFont="1" applyFill="1" applyBorder="1" applyProtection="1"/>
    <xf numFmtId="0" fontId="21" fillId="2" borderId="15" xfId="11" applyFont="1" applyFill="1" applyBorder="1" applyProtection="1"/>
    <xf numFmtId="0" fontId="21" fillId="2" borderId="7" xfId="10" applyFont="1" applyFill="1" applyBorder="1" applyProtection="1">
      <alignment horizontal="center"/>
    </xf>
    <xf numFmtId="168" fontId="21" fillId="2" borderId="7" xfId="4" applyNumberFormat="1" applyFont="1" applyFill="1" applyBorder="1">
      <protection locked="0"/>
    </xf>
    <xf numFmtId="0" fontId="21" fillId="0" borderId="0" xfId="11" applyFont="1" applyFill="1" applyBorder="1" applyProtection="1"/>
    <xf numFmtId="168" fontId="21" fillId="2" borderId="1" xfId="4" applyNumberFormat="1" applyFont="1" applyFill="1" applyBorder="1">
      <protection locked="0"/>
    </xf>
    <xf numFmtId="168" fontId="21" fillId="0" borderId="1" xfId="4" applyNumberFormat="1" applyFont="1" applyFill="1" applyBorder="1">
      <protection locked="0"/>
    </xf>
    <xf numFmtId="0" fontId="21" fillId="0" borderId="1" xfId="3" applyFont="1" applyBorder="1" applyProtection="1"/>
    <xf numFmtId="168" fontId="24" fillId="0" borderId="3" xfId="9" applyNumberFormat="1" applyFont="1" applyFill="1" applyBorder="1"/>
    <xf numFmtId="168" fontId="21" fillId="0" borderId="1" xfId="6" applyNumberFormat="1" applyFont="1" applyFill="1" applyBorder="1" applyProtection="1"/>
    <xf numFmtId="168" fontId="21" fillId="2" borderId="10" xfId="4" applyNumberFormat="1" applyFont="1" applyFill="1" applyBorder="1">
      <protection locked="0"/>
    </xf>
    <xf numFmtId="0" fontId="21" fillId="0" borderId="10" xfId="3" applyFont="1" applyBorder="1" applyProtection="1"/>
    <xf numFmtId="168" fontId="21" fillId="0" borderId="1" xfId="20" applyNumberFormat="1" applyFont="1" applyFill="1" applyBorder="1" applyAlignment="1" applyProtection="1">
      <alignment horizontal="right"/>
    </xf>
    <xf numFmtId="0" fontId="21" fillId="2" borderId="0" xfId="11" applyFont="1" applyFill="1" applyBorder="1" applyProtection="1"/>
    <xf numFmtId="0" fontId="21" fillId="2" borderId="1" xfId="10" applyFont="1" applyFill="1" applyBorder="1" applyProtection="1">
      <alignment horizontal="center"/>
    </xf>
    <xf numFmtId="0" fontId="21" fillId="2" borderId="12" xfId="11" applyFont="1" applyFill="1" applyBorder="1" applyProtection="1"/>
    <xf numFmtId="0" fontId="21" fillId="2" borderId="10" xfId="10" applyFont="1" applyFill="1" applyBorder="1" applyProtection="1">
      <alignment horizontal="center"/>
    </xf>
    <xf numFmtId="168" fontId="24" fillId="0" borderId="1" xfId="9" applyNumberFormat="1" applyFont="1" applyFill="1" applyBorder="1"/>
    <xf numFmtId="0" fontId="21" fillId="0" borderId="6" xfId="3" applyFont="1" applyBorder="1" applyProtection="1"/>
    <xf numFmtId="0" fontId="21" fillId="0" borderId="2" xfId="3" applyFont="1" applyBorder="1" applyProtection="1"/>
    <xf numFmtId="0" fontId="3" fillId="0" borderId="4" xfId="3" applyBorder="1" applyProtection="1"/>
    <xf numFmtId="168" fontId="24" fillId="0" borderId="6" xfId="9" applyNumberFormat="1" applyFont="1" applyFill="1" applyBorder="1"/>
    <xf numFmtId="0" fontId="24" fillId="0" borderId="1" xfId="7" applyFont="1" applyFill="1" applyBorder="1" applyAlignment="1" applyProtection="1">
      <alignment horizontal="center"/>
    </xf>
    <xf numFmtId="0" fontId="24" fillId="0" borderId="0" xfId="7" applyFont="1" applyFill="1" applyBorder="1" applyProtection="1">
      <alignment horizontal="left"/>
    </xf>
    <xf numFmtId="0" fontId="21" fillId="2" borderId="16" xfId="11" applyFont="1" applyFill="1" applyBorder="1" applyProtection="1"/>
    <xf numFmtId="0" fontId="24" fillId="0" borderId="16" xfId="8" applyFont="1" applyFill="1" applyBorder="1" applyProtection="1">
      <alignment horizontal="right"/>
    </xf>
    <xf numFmtId="168" fontId="24" fillId="0" borderId="7" xfId="9" applyNumberFormat="1" applyFont="1" applyFill="1" applyBorder="1"/>
    <xf numFmtId="0" fontId="24" fillId="0" borderId="10" xfId="7" applyFont="1" applyFill="1" applyBorder="1" applyAlignment="1" applyProtection="1">
      <alignment horizontal="center"/>
    </xf>
    <xf numFmtId="0" fontId="24" fillId="0" borderId="12" xfId="7" applyFont="1" applyFill="1" applyBorder="1" applyProtection="1">
      <alignment horizontal="left"/>
    </xf>
    <xf numFmtId="168" fontId="21" fillId="0" borderId="10" xfId="6" applyNumberFormat="1" applyFont="1" applyFill="1" applyBorder="1" applyProtection="1"/>
    <xf numFmtId="0" fontId="24" fillId="3" borderId="1" xfId="11" applyFont="1" applyFill="1" applyBorder="1" applyAlignment="1" applyProtection="1">
      <alignment horizontal="center"/>
    </xf>
    <xf numFmtId="0" fontId="24" fillId="3" borderId="0" xfId="11" applyFont="1" applyFill="1" applyBorder="1" applyAlignment="1" applyProtection="1">
      <alignment horizontal="left"/>
    </xf>
    <xf numFmtId="0" fontId="24" fillId="3" borderId="0" xfId="11" applyFont="1" applyFill="1" applyBorder="1" applyAlignment="1" applyProtection="1"/>
    <xf numFmtId="168" fontId="21" fillId="3" borderId="1" xfId="4" applyNumberFormat="1" applyFont="1" applyFill="1" applyBorder="1">
      <protection locked="0"/>
    </xf>
    <xf numFmtId="0" fontId="21" fillId="3" borderId="1" xfId="3" applyFont="1" applyFill="1" applyBorder="1" applyProtection="1"/>
    <xf numFmtId="168" fontId="24" fillId="3" borderId="1" xfId="9" applyNumberFormat="1" applyFont="1" applyFill="1" applyBorder="1"/>
    <xf numFmtId="168" fontId="24" fillId="3" borderId="6" xfId="9" applyNumberFormat="1" applyFont="1" applyFill="1" applyBorder="1"/>
    <xf numFmtId="0" fontId="21" fillId="7" borderId="16" xfId="3" applyFont="1" applyFill="1" applyBorder="1" applyProtection="1"/>
    <xf numFmtId="0" fontId="24" fillId="7" borderId="7" xfId="7" applyFont="1" applyFill="1" applyBorder="1" applyAlignment="1" applyProtection="1">
      <alignment horizontal="center"/>
    </xf>
    <xf numFmtId="0" fontId="21" fillId="7" borderId="14" xfId="11" applyFont="1" applyFill="1" applyBorder="1" applyAlignment="1" applyProtection="1">
      <alignment horizontal="center"/>
    </xf>
    <xf numFmtId="0" fontId="24" fillId="7" borderId="16" xfId="7" applyFont="1" applyFill="1" applyBorder="1" applyProtection="1">
      <alignment horizontal="left"/>
    </xf>
    <xf numFmtId="0" fontId="21" fillId="7" borderId="7" xfId="10" applyFont="1" applyFill="1" applyBorder="1" applyProtection="1">
      <alignment horizontal="center"/>
    </xf>
    <xf numFmtId="168" fontId="21" fillId="7" borderId="7" xfId="6" applyNumberFormat="1" applyFont="1" applyFill="1" applyBorder="1" applyProtection="1"/>
    <xf numFmtId="168" fontId="21" fillId="7" borderId="7" xfId="4" applyNumberFormat="1" applyFont="1" applyFill="1" applyBorder="1">
      <protection locked="0"/>
    </xf>
    <xf numFmtId="168" fontId="21" fillId="7" borderId="7" xfId="5" applyNumberFormat="1" applyFont="1" applyFill="1" applyBorder="1"/>
    <xf numFmtId="0" fontId="21" fillId="7" borderId="7" xfId="3" applyFont="1" applyFill="1" applyBorder="1" applyProtection="1"/>
    <xf numFmtId="0" fontId="21" fillId="7" borderId="7" xfId="7" applyFont="1" applyFill="1" applyBorder="1" applyAlignment="1" applyProtection="1">
      <alignment horizontal="center"/>
    </xf>
    <xf numFmtId="0" fontId="21" fillId="7" borderId="16" xfId="7" applyFont="1" applyFill="1" applyBorder="1" applyAlignment="1" applyProtection="1"/>
    <xf numFmtId="44" fontId="22" fillId="7" borderId="6" xfId="5" applyNumberFormat="1" applyFont="1" applyFill="1" applyBorder="1"/>
    <xf numFmtId="0" fontId="21" fillId="7" borderId="7" xfId="11" applyFont="1" applyFill="1" applyBorder="1" applyAlignment="1" applyProtection="1">
      <alignment horizontal="center"/>
    </xf>
    <xf numFmtId="0" fontId="21" fillId="7" borderId="16" xfId="8" applyFont="1" applyFill="1" applyBorder="1" applyAlignment="1" applyProtection="1"/>
    <xf numFmtId="168" fontId="24" fillId="7" borderId="7" xfId="9" applyNumberFormat="1" applyFont="1" applyFill="1" applyBorder="1"/>
    <xf numFmtId="0" fontId="24" fillId="7" borderId="1" xfId="7" applyFont="1" applyFill="1" applyBorder="1" applyAlignment="1" applyProtection="1">
      <alignment horizontal="center"/>
    </xf>
    <xf numFmtId="0" fontId="21" fillId="7" borderId="0" xfId="11" applyFont="1" applyFill="1" applyBorder="1" applyAlignment="1" applyProtection="1">
      <alignment horizontal="center"/>
    </xf>
    <xf numFmtId="0" fontId="24" fillId="7" borderId="0" xfId="7" applyFont="1" applyFill="1" applyBorder="1" applyProtection="1">
      <alignment horizontal="left"/>
    </xf>
    <xf numFmtId="0" fontId="21" fillId="7" borderId="1" xfId="10" applyFont="1" applyFill="1" applyBorder="1" applyProtection="1">
      <alignment horizontal="center"/>
    </xf>
    <xf numFmtId="168" fontId="21" fillId="7" borderId="4" xfId="6" applyNumberFormat="1" applyFont="1" applyFill="1" applyBorder="1" applyProtection="1"/>
    <xf numFmtId="168" fontId="21" fillId="7" borderId="4" xfId="4" applyNumberFormat="1" applyFont="1" applyFill="1" applyBorder="1">
      <protection locked="0"/>
    </xf>
    <xf numFmtId="168" fontId="21" fillId="7" borderId="4" xfId="5" applyNumberFormat="1" applyFont="1" applyFill="1" applyBorder="1"/>
    <xf numFmtId="0" fontId="21" fillId="7" borderId="10" xfId="3" applyFont="1" applyFill="1" applyBorder="1" applyProtection="1"/>
    <xf numFmtId="0" fontId="21" fillId="7" borderId="6" xfId="11" applyFont="1" applyFill="1" applyBorder="1" applyAlignment="1" applyProtection="1">
      <alignment horizontal="center"/>
    </xf>
    <xf numFmtId="0" fontId="21" fillId="7" borderId="5" xfId="11" applyFont="1" applyFill="1" applyBorder="1" applyAlignment="1" applyProtection="1">
      <alignment horizontal="center"/>
    </xf>
    <xf numFmtId="0" fontId="24" fillId="7" borderId="5" xfId="8" applyFont="1" applyFill="1" applyBorder="1" applyProtection="1">
      <alignment horizontal="right"/>
    </xf>
    <xf numFmtId="0" fontId="21" fillId="7" borderId="6" xfId="10" applyFont="1" applyFill="1" applyBorder="1" applyProtection="1">
      <alignment horizontal="center"/>
    </xf>
    <xf numFmtId="168" fontId="21" fillId="7" borderId="9" xfId="4" applyNumberFormat="1" applyFont="1" applyFill="1" applyBorder="1">
      <protection locked="0"/>
    </xf>
    <xf numFmtId="168" fontId="24" fillId="7" borderId="6" xfId="9" applyNumberFormat="1" applyFont="1" applyFill="1" applyBorder="1"/>
    <xf numFmtId="44" fontId="24" fillId="7" borderId="6" xfId="9" applyNumberFormat="1" applyFont="1" applyFill="1" applyBorder="1"/>
    <xf numFmtId="0" fontId="24" fillId="5" borderId="1" xfId="11" applyFont="1" applyFill="1" applyBorder="1" applyAlignment="1" applyProtection="1">
      <alignment horizontal="center"/>
    </xf>
    <xf numFmtId="0" fontId="24" fillId="5" borderId="0" xfId="11" applyFont="1" applyFill="1" applyBorder="1" applyAlignment="1" applyProtection="1">
      <alignment horizontal="left"/>
    </xf>
    <xf numFmtId="0" fontId="24" fillId="5" borderId="0" xfId="11" applyFont="1" applyFill="1" applyBorder="1" applyAlignment="1" applyProtection="1"/>
    <xf numFmtId="0" fontId="21" fillId="5" borderId="1" xfId="10" applyFont="1" applyFill="1" applyBorder="1" applyProtection="1">
      <alignment horizontal="center"/>
    </xf>
    <xf numFmtId="168" fontId="21" fillId="5" borderId="1" xfId="6" applyNumberFormat="1" applyFont="1" applyFill="1" applyBorder="1" applyProtection="1"/>
    <xf numFmtId="168" fontId="21" fillId="5" borderId="1" xfId="4" applyNumberFormat="1" applyFont="1" applyFill="1" applyBorder="1">
      <protection locked="0"/>
    </xf>
    <xf numFmtId="168" fontId="24" fillId="5" borderId="10" xfId="9" applyNumberFormat="1" applyFont="1" applyFill="1" applyBorder="1"/>
    <xf numFmtId="0" fontId="29" fillId="5" borderId="1" xfId="11" applyFont="1" applyFill="1" applyBorder="1" applyAlignment="1" applyProtection="1">
      <alignment wrapText="1"/>
    </xf>
    <xf numFmtId="0" fontId="29" fillId="5" borderId="0" xfId="11" applyFont="1" applyFill="1" applyBorder="1" applyAlignment="1" applyProtection="1">
      <alignment horizontal="left" wrapText="1"/>
    </xf>
    <xf numFmtId="0" fontId="24" fillId="5" borderId="4" xfId="8" applyFont="1" applyFill="1" applyBorder="1" applyProtection="1">
      <alignment horizontal="right"/>
    </xf>
    <xf numFmtId="168" fontId="21" fillId="5" borderId="1" xfId="4" applyNumberFormat="1" applyFont="1" applyFill="1" applyBorder="1" applyProtection="1"/>
    <xf numFmtId="44" fontId="24" fillId="5" borderId="1" xfId="9" applyNumberFormat="1" applyFont="1" applyFill="1" applyBorder="1"/>
    <xf numFmtId="0" fontId="29" fillId="5" borderId="6" xfId="11" applyFont="1" applyFill="1" applyBorder="1" applyAlignment="1" applyProtection="1">
      <alignment wrapText="1"/>
    </xf>
    <xf numFmtId="0" fontId="29" fillId="5" borderId="5" xfId="11" applyFont="1" applyFill="1" applyBorder="1" applyAlignment="1" applyProtection="1">
      <alignment horizontal="left" wrapText="1"/>
    </xf>
    <xf numFmtId="0" fontId="21" fillId="5" borderId="6" xfId="10" applyFont="1" applyFill="1" applyBorder="1" applyProtection="1">
      <alignment horizontal="center"/>
    </xf>
    <xf numFmtId="168" fontId="21" fillId="5" borderId="6" xfId="6" applyNumberFormat="1" applyFont="1" applyFill="1" applyBorder="1" applyProtection="1"/>
    <xf numFmtId="168" fontId="21" fillId="5" borderId="6" xfId="4" applyNumberFormat="1" applyFont="1" applyFill="1" applyBorder="1" applyProtection="1"/>
    <xf numFmtId="168" fontId="24" fillId="5" borderId="6" xfId="9" applyNumberFormat="1" applyFont="1" applyFill="1" applyBorder="1"/>
    <xf numFmtId="44" fontId="24" fillId="5" borderId="7" xfId="9" applyNumberFormat="1" applyFont="1" applyFill="1" applyBorder="1"/>
    <xf numFmtId="0" fontId="51" fillId="0" borderId="7" xfId="11" applyFont="1" applyFill="1" applyBorder="1" applyAlignment="1" applyProtection="1">
      <alignment horizontal="center"/>
    </xf>
    <xf numFmtId="0" fontId="51" fillId="0" borderId="14" xfId="11" applyFont="1" applyFill="1" applyBorder="1" applyAlignment="1" applyProtection="1">
      <alignment horizontal="center"/>
    </xf>
    <xf numFmtId="0" fontId="51" fillId="0" borderId="16" xfId="11" applyFont="1" applyFill="1" applyBorder="1" applyProtection="1"/>
    <xf numFmtId="0" fontId="51" fillId="0" borderId="15" xfId="11" applyFont="1" applyFill="1" applyBorder="1" applyProtection="1"/>
    <xf numFmtId="0" fontId="10" fillId="2" borderId="10" xfId="3" applyFont="1" applyFill="1" applyBorder="1" applyAlignment="1" applyProtection="1">
      <alignment horizontal="center"/>
    </xf>
    <xf numFmtId="2" fontId="13" fillId="2" borderId="6" xfId="3" applyNumberFormat="1" applyFont="1" applyFill="1" applyBorder="1" applyAlignment="1">
      <alignment horizontal="center" vertical="center"/>
      <protection locked="0"/>
    </xf>
    <xf numFmtId="0" fontId="21" fillId="0" borderId="7" xfId="11" applyFont="1" applyFill="1" applyBorder="1" applyAlignment="1" applyProtection="1">
      <alignment horizontal="center" vertical="center"/>
    </xf>
    <xf numFmtId="0" fontId="21" fillId="0" borderId="14" xfId="11" applyFont="1" applyFill="1" applyBorder="1" applyAlignment="1" applyProtection="1">
      <alignment horizontal="center" vertical="center"/>
    </xf>
    <xf numFmtId="0" fontId="21" fillId="2" borderId="7" xfId="10" applyFont="1" applyFill="1" applyBorder="1" applyAlignment="1" applyProtection="1">
      <alignment horizontal="center" vertical="center"/>
    </xf>
    <xf numFmtId="168" fontId="21" fillId="0" borderId="7" xfId="4" applyNumberFormat="1" applyFont="1" applyFill="1" applyBorder="1" applyAlignment="1">
      <alignment vertical="center"/>
      <protection locked="0"/>
    </xf>
    <xf numFmtId="168" fontId="21" fillId="0" borderId="7" xfId="5" applyNumberFormat="1" applyFont="1" applyFill="1" applyBorder="1" applyAlignment="1">
      <alignment vertical="center"/>
    </xf>
    <xf numFmtId="44" fontId="22" fillId="0" borderId="6" xfId="5" applyNumberFormat="1" applyFont="1" applyFill="1" applyBorder="1" applyAlignment="1">
      <alignment vertical="center"/>
    </xf>
    <xf numFmtId="0" fontId="21" fillId="0" borderId="0" xfId="3" applyFont="1" applyAlignment="1" applyProtection="1">
      <alignment vertical="center"/>
    </xf>
    <xf numFmtId="0" fontId="3" fillId="0" borderId="0" xfId="3" applyAlignment="1" applyProtection="1">
      <alignment vertical="center"/>
    </xf>
    <xf numFmtId="0" fontId="21" fillId="2" borderId="15" xfId="11" applyFont="1" applyFill="1" applyBorder="1" applyAlignment="1" applyProtection="1">
      <alignment horizontal="right"/>
    </xf>
    <xf numFmtId="0" fontId="21" fillId="2" borderId="16" xfId="11" applyFont="1" applyFill="1" applyBorder="1" applyAlignment="1" applyProtection="1">
      <alignment horizontal="right"/>
    </xf>
    <xf numFmtId="0" fontId="21" fillId="2" borderId="16" xfId="11" applyFont="1" applyFill="1" applyBorder="1" applyAlignment="1" applyProtection="1">
      <alignment horizontal="right" vertical="center" wrapText="1"/>
    </xf>
    <xf numFmtId="0" fontId="21" fillId="0" borderId="15" xfId="11" applyFont="1" applyFill="1" applyBorder="1" applyAlignment="1" applyProtection="1">
      <alignment horizontal="center"/>
    </xf>
    <xf numFmtId="0" fontId="24" fillId="0" borderId="15" xfId="8" applyFont="1" applyFill="1" applyBorder="1" applyProtection="1">
      <alignment horizontal="right"/>
    </xf>
    <xf numFmtId="44" fontId="24" fillId="0" borderId="7" xfId="9" applyNumberFormat="1" applyFont="1" applyFill="1" applyBorder="1"/>
    <xf numFmtId="44" fontId="22" fillId="0" borderId="9" xfId="5" applyNumberFormat="1" applyFont="1" applyFill="1" applyBorder="1"/>
    <xf numFmtId="44" fontId="24" fillId="0" borderId="9" xfId="9" applyNumberFormat="1" applyFont="1" applyFill="1" applyBorder="1"/>
    <xf numFmtId="0" fontId="21" fillId="5" borderId="7" xfId="11" applyFont="1" applyFill="1" applyBorder="1" applyAlignment="1" applyProtection="1">
      <alignment horizontal="center"/>
    </xf>
    <xf numFmtId="0" fontId="21" fillId="0" borderId="0" xfId="11" applyFont="1" applyFill="1" applyBorder="1" applyAlignment="1" applyProtection="1">
      <alignment horizontal="center"/>
    </xf>
    <xf numFmtId="0" fontId="24" fillId="0" borderId="0" xfId="8" applyFont="1" applyFill="1" applyBorder="1" applyProtection="1">
      <alignment horizontal="right"/>
    </xf>
    <xf numFmtId="0" fontId="24" fillId="0" borderId="4" xfId="8" applyFont="1" applyFill="1" applyBorder="1" applyProtection="1">
      <alignment horizontal="right"/>
    </xf>
    <xf numFmtId="0" fontId="24" fillId="0" borderId="6" xfId="8" applyFont="1" applyFill="1" applyBorder="1" applyProtection="1">
      <alignment horizontal="right"/>
    </xf>
    <xf numFmtId="168" fontId="21" fillId="0" borderId="5" xfId="5" applyNumberFormat="1" applyFont="1" applyFill="1" applyBorder="1"/>
    <xf numFmtId="0" fontId="47" fillId="2" borderId="16" xfId="11" applyFont="1" applyFill="1" applyBorder="1" applyAlignment="1" applyProtection="1">
      <alignment horizontal="right" vertical="center" wrapText="1"/>
    </xf>
    <xf numFmtId="0" fontId="51" fillId="0" borderId="16" xfId="11" applyFont="1" applyFill="1" applyBorder="1" applyAlignment="1" applyProtection="1">
      <alignment wrapText="1"/>
    </xf>
    <xf numFmtId="0" fontId="13" fillId="0" borderId="8" xfId="3" applyFont="1" applyBorder="1" applyAlignment="1" applyProtection="1">
      <alignment horizontal="center" vertical="center"/>
    </xf>
    <xf numFmtId="0" fontId="13" fillId="0" borderId="9" xfId="3" applyFont="1" applyBorder="1" applyAlignment="1" applyProtection="1">
      <alignment horizontal="center" vertical="center"/>
    </xf>
    <xf numFmtId="0" fontId="11" fillId="0" borderId="8" xfId="3" applyFont="1" applyBorder="1" applyAlignment="1" applyProtection="1">
      <alignment horizontal="center"/>
    </xf>
    <xf numFmtId="0" fontId="11" fillId="0" borderId="5" xfId="3" applyFont="1" applyBorder="1" applyAlignment="1" applyProtection="1">
      <alignment horizontal="center"/>
    </xf>
    <xf numFmtId="0" fontId="11" fillId="0" borderId="9" xfId="3" applyFont="1" applyBorder="1" applyAlignment="1" applyProtection="1">
      <alignment horizontal="center"/>
    </xf>
    <xf numFmtId="0" fontId="11" fillId="0" borderId="13" xfId="3" applyFont="1" applyBorder="1" applyAlignment="1" applyProtection="1">
      <alignment horizontal="center"/>
    </xf>
    <xf numFmtId="0" fontId="11" fillId="0" borderId="11" xfId="3" applyFont="1" applyBorder="1" applyAlignment="1" applyProtection="1">
      <alignment horizontal="center"/>
    </xf>
    <xf numFmtId="0" fontId="11" fillId="0" borderId="12" xfId="3" applyFont="1" applyBorder="1" applyAlignment="1" applyProtection="1">
      <alignment horizontal="center"/>
    </xf>
    <xf numFmtId="0" fontId="24" fillId="5" borderId="14" xfId="11" applyFont="1" applyFill="1" applyBorder="1" applyAlignment="1" applyProtection="1">
      <alignment horizontal="center"/>
    </xf>
    <xf numFmtId="0" fontId="13" fillId="5" borderId="15" xfId="11" applyFont="1" applyFill="1" applyBorder="1" applyAlignment="1" applyProtection="1">
      <alignment horizontal="center"/>
    </xf>
    <xf numFmtId="0" fontId="13" fillId="5" borderId="16" xfId="11" applyFont="1" applyFill="1" applyBorder="1" applyAlignment="1" applyProtection="1">
      <alignment horizontal="center"/>
    </xf>
    <xf numFmtId="14" fontId="32" fillId="0" borderId="0" xfId="0" applyNumberFormat="1" applyFont="1" applyAlignment="1">
      <alignment horizontal="left" vertical="center" wrapText="1"/>
    </xf>
    <xf numFmtId="0" fontId="34" fillId="0" borderId="0" xfId="0" applyFont="1" applyAlignment="1">
      <alignment horizontal="center" vertical="center" wrapText="1"/>
    </xf>
    <xf numFmtId="0" fontId="33" fillId="0" borderId="30" xfId="0" applyFont="1" applyBorder="1" applyAlignment="1" applyProtection="1">
      <alignment horizontal="left" vertical="center" wrapText="1"/>
      <protection locked="0"/>
    </xf>
    <xf numFmtId="0" fontId="33" fillId="0" borderId="31" xfId="0" applyFont="1" applyBorder="1" applyAlignment="1" applyProtection="1">
      <alignment horizontal="left" vertical="center" wrapText="1"/>
      <protection locked="0"/>
    </xf>
    <xf numFmtId="0" fontId="33" fillId="0" borderId="32" xfId="0" applyFont="1" applyBorder="1" applyAlignment="1" applyProtection="1">
      <alignment horizontal="left" vertical="center" wrapText="1"/>
      <protection locked="0"/>
    </xf>
    <xf numFmtId="0" fontId="24" fillId="5" borderId="14" xfId="11" applyFont="1" applyFill="1" applyBorder="1" applyAlignment="1" applyProtection="1">
      <alignment horizontal="center" wrapText="1"/>
    </xf>
    <xf numFmtId="0" fontId="29" fillId="5" borderId="15" xfId="11" applyFont="1" applyFill="1" applyBorder="1" applyAlignment="1" applyProtection="1">
      <alignment horizontal="center" wrapText="1"/>
    </xf>
    <xf numFmtId="0" fontId="29" fillId="5" borderId="16" xfId="11" applyFont="1" applyFill="1" applyBorder="1" applyAlignment="1" applyProtection="1">
      <alignment horizontal="center" wrapText="1"/>
    </xf>
    <xf numFmtId="0" fontId="24" fillId="6" borderId="5" xfId="8" applyFont="1" applyFill="1" applyBorder="1" applyProtection="1">
      <alignment horizontal="right"/>
    </xf>
    <xf numFmtId="0" fontId="24" fillId="6" borderId="9" xfId="8" applyFont="1" applyFill="1" applyBorder="1" applyProtection="1">
      <alignment horizontal="right"/>
    </xf>
    <xf numFmtId="0" fontId="24" fillId="5" borderId="14" xfId="3" applyFont="1" applyFill="1" applyBorder="1" applyAlignment="1" applyProtection="1">
      <alignment horizontal="center"/>
    </xf>
    <xf numFmtId="0" fontId="21" fillId="5" borderId="15" xfId="3" applyFont="1" applyFill="1" applyBorder="1" applyAlignment="1" applyProtection="1">
      <alignment horizontal="center"/>
    </xf>
    <xf numFmtId="0" fontId="21" fillId="5" borderId="16" xfId="3" applyFont="1" applyFill="1" applyBorder="1" applyAlignment="1" applyProtection="1">
      <alignment horizontal="center"/>
    </xf>
    <xf numFmtId="0" fontId="24" fillId="5" borderId="15" xfId="3" applyFont="1" applyFill="1" applyBorder="1" applyAlignment="1" applyProtection="1">
      <alignment horizontal="left"/>
    </xf>
    <xf numFmtId="0" fontId="24" fillId="5" borderId="16" xfId="3" applyFont="1" applyFill="1" applyBorder="1" applyAlignment="1" applyProtection="1">
      <alignment horizontal="left"/>
    </xf>
    <xf numFmtId="0" fontId="21" fillId="5" borderId="15" xfId="11" applyFont="1" applyFill="1" applyBorder="1" applyAlignment="1" applyProtection="1">
      <alignment horizontal="left"/>
    </xf>
    <xf numFmtId="0" fontId="21" fillId="5" borderId="16" xfId="11" applyFont="1" applyFill="1" applyBorder="1" applyAlignment="1" applyProtection="1">
      <alignment horizontal="left"/>
    </xf>
    <xf numFmtId="0" fontId="21" fillId="5" borderId="11" xfId="3" applyFont="1" applyFill="1" applyBorder="1" applyAlignment="1" applyProtection="1">
      <alignment horizontal="center"/>
    </xf>
    <xf numFmtId="0" fontId="21" fillId="5" borderId="12" xfId="3" applyFont="1" applyFill="1" applyBorder="1" applyAlignment="1" applyProtection="1">
      <alignment horizontal="center"/>
    </xf>
    <xf numFmtId="0" fontId="24" fillId="5" borderId="5" xfId="3" applyFont="1" applyFill="1" applyBorder="1" applyAlignment="1" applyProtection="1">
      <alignment horizontal="right"/>
    </xf>
    <xf numFmtId="0" fontId="24" fillId="5" borderId="9" xfId="3" applyFont="1" applyFill="1" applyBorder="1" applyAlignment="1" applyProtection="1">
      <alignment horizontal="right"/>
    </xf>
    <xf numFmtId="0" fontId="21" fillId="6" borderId="11" xfId="3" applyFont="1" applyFill="1" applyBorder="1" applyAlignment="1" applyProtection="1">
      <alignment horizontal="center"/>
    </xf>
    <xf numFmtId="0" fontId="21" fillId="6" borderId="12" xfId="3" applyFont="1" applyFill="1" applyBorder="1" applyAlignment="1" applyProtection="1">
      <alignment horizontal="center"/>
    </xf>
    <xf numFmtId="0" fontId="24" fillId="6" borderId="0" xfId="8" applyFont="1" applyFill="1" applyBorder="1" applyProtection="1">
      <alignment horizontal="right"/>
    </xf>
    <xf numFmtId="0" fontId="24" fillId="6" borderId="4" xfId="8" applyFont="1" applyFill="1" applyBorder="1" applyProtection="1">
      <alignment horizontal="right"/>
    </xf>
    <xf numFmtId="0" fontId="17" fillId="5" borderId="15" xfId="11" applyFont="1" applyFill="1" applyBorder="1" applyAlignment="1" applyProtection="1">
      <alignment horizontal="center" wrapText="1"/>
    </xf>
    <xf numFmtId="0" fontId="17" fillId="5" borderId="16" xfId="11" applyFont="1" applyFill="1" applyBorder="1" applyAlignment="1" applyProtection="1">
      <alignment horizontal="center" wrapText="1"/>
    </xf>
    <xf numFmtId="0" fontId="21" fillId="0" borderId="15" xfId="7" applyFont="1" applyFill="1" applyBorder="1" applyProtection="1">
      <alignment horizontal="left"/>
    </xf>
    <xf numFmtId="0" fontId="21" fillId="0" borderId="16" xfId="7" applyFont="1" applyFill="1" applyBorder="1" applyProtection="1">
      <alignment horizontal="left"/>
    </xf>
    <xf numFmtId="0" fontId="21" fillId="0" borderId="15" xfId="7" applyFont="1" applyFill="1" applyBorder="1" applyAlignment="1" applyProtection="1">
      <alignment horizontal="right"/>
    </xf>
    <xf numFmtId="0" fontId="21" fillId="0" borderId="16" xfId="7" applyFont="1" applyFill="1" applyBorder="1" applyAlignment="1" applyProtection="1">
      <alignment horizontal="right"/>
    </xf>
    <xf numFmtId="0" fontId="18" fillId="2" borderId="11" xfId="0" applyFont="1" applyFill="1" applyBorder="1" applyAlignment="1">
      <alignment horizontal="left" vertical="center"/>
    </xf>
    <xf numFmtId="0" fontId="24" fillId="0" borderId="5" xfId="8" applyFont="1" applyFill="1" applyBorder="1" applyProtection="1">
      <alignment horizontal="right"/>
    </xf>
    <xf numFmtId="0" fontId="24" fillId="0" borderId="9" xfId="8" applyFont="1" applyFill="1" applyBorder="1" applyProtection="1">
      <alignment horizontal="right"/>
    </xf>
    <xf numFmtId="0" fontId="24" fillId="3" borderId="11" xfId="11" applyFont="1" applyFill="1" applyBorder="1" applyAlignment="1" applyProtection="1">
      <alignment horizontal="center"/>
    </xf>
    <xf numFmtId="0" fontId="24" fillId="3" borderId="12" xfId="11" applyFont="1" applyFill="1" applyBorder="1" applyAlignment="1" applyProtection="1">
      <alignment horizontal="center"/>
    </xf>
    <xf numFmtId="0" fontId="24" fillId="3" borderId="0" xfId="8" applyFont="1" applyFill="1" applyBorder="1" applyProtection="1">
      <alignment horizontal="right"/>
    </xf>
    <xf numFmtId="0" fontId="24" fillId="3" borderId="4" xfId="8" applyFont="1" applyFill="1" applyBorder="1" applyProtection="1">
      <alignment horizontal="right"/>
    </xf>
    <xf numFmtId="0" fontId="24" fillId="3" borderId="5" xfId="8" applyFont="1" applyFill="1" applyBorder="1" applyProtection="1">
      <alignment horizontal="right"/>
    </xf>
    <xf numFmtId="0" fontId="24" fillId="3" borderId="9" xfId="8" applyFont="1" applyFill="1" applyBorder="1" applyProtection="1">
      <alignment horizontal="right"/>
    </xf>
    <xf numFmtId="0" fontId="18" fillId="2" borderId="0" xfId="0" applyFont="1" applyFill="1" applyAlignment="1">
      <alignment horizontal="left" vertical="center"/>
    </xf>
    <xf numFmtId="0" fontId="22" fillId="0" borderId="15" xfId="11" applyFont="1" applyFill="1" applyBorder="1" applyProtection="1"/>
    <xf numFmtId="0" fontId="22" fillId="0" borderId="16" xfId="11" applyFont="1" applyFill="1" applyBorder="1" applyProtection="1"/>
    <xf numFmtId="0" fontId="21" fillId="0" borderId="15" xfId="11" applyFont="1" applyFill="1" applyBorder="1" applyProtection="1"/>
    <xf numFmtId="0" fontId="21" fillId="0" borderId="16" xfId="11" applyFont="1" applyFill="1" applyBorder="1" applyProtection="1"/>
    <xf numFmtId="0" fontId="24" fillId="0" borderId="15" xfId="7" applyFont="1" applyFill="1" applyBorder="1" applyProtection="1">
      <alignment horizontal="left"/>
    </xf>
    <xf numFmtId="0" fontId="24" fillId="0" borderId="16" xfId="7" applyFont="1" applyFill="1" applyBorder="1" applyProtection="1">
      <alignment horizontal="left"/>
    </xf>
    <xf numFmtId="0" fontId="21" fillId="0" borderId="15" xfId="11" applyFont="1" applyFill="1" applyBorder="1" applyAlignment="1" applyProtection="1">
      <alignment horizontal="right"/>
    </xf>
    <xf numFmtId="0" fontId="21" fillId="0" borderId="16" xfId="11" applyFont="1" applyFill="1" applyBorder="1" applyAlignment="1" applyProtection="1">
      <alignment horizontal="right"/>
    </xf>
    <xf numFmtId="0" fontId="21" fillId="0" borderId="15" xfId="11" applyFont="1" applyFill="1" applyBorder="1" applyAlignment="1" applyProtection="1">
      <alignment horizontal="left"/>
    </xf>
    <xf numFmtId="0" fontId="21" fillId="0" borderId="16" xfId="11" applyFont="1" applyFill="1" applyBorder="1" applyAlignment="1" applyProtection="1">
      <alignment horizontal="left"/>
    </xf>
    <xf numFmtId="0" fontId="13" fillId="0" borderId="10" xfId="3" applyFont="1" applyBorder="1" applyAlignment="1" applyProtection="1">
      <alignment horizontal="center" vertical="center"/>
    </xf>
    <xf numFmtId="0" fontId="13" fillId="0" borderId="6" xfId="3" applyFont="1" applyBorder="1" applyAlignment="1" applyProtection="1">
      <alignment horizontal="center" vertical="center"/>
    </xf>
    <xf numFmtId="0" fontId="13" fillId="0" borderId="13" xfId="3" applyFont="1" applyBorder="1" applyAlignment="1" applyProtection="1">
      <alignment horizontal="center" vertical="center"/>
    </xf>
    <xf numFmtId="0" fontId="13" fillId="0" borderId="11" xfId="3" applyFont="1" applyBorder="1" applyAlignment="1" applyProtection="1">
      <alignment horizontal="center" vertical="center"/>
    </xf>
    <xf numFmtId="0" fontId="13" fillId="0" borderId="12" xfId="3" applyFont="1" applyBorder="1" applyAlignment="1" applyProtection="1">
      <alignment horizontal="center" vertical="center"/>
    </xf>
    <xf numFmtId="0" fontId="13" fillId="0" borderId="5" xfId="3" applyFont="1" applyBorder="1" applyAlignment="1" applyProtection="1">
      <alignment horizontal="center" vertical="center"/>
    </xf>
    <xf numFmtId="2" fontId="13" fillId="0" borderId="10" xfId="3" applyNumberFormat="1" applyFont="1" applyBorder="1" applyAlignment="1">
      <alignment horizontal="center" vertical="center"/>
      <protection locked="0"/>
    </xf>
    <xf numFmtId="2" fontId="13" fillId="0" borderId="6" xfId="3" applyNumberFormat="1" applyFont="1" applyBorder="1" applyAlignment="1">
      <alignment horizontal="center" vertical="center"/>
      <protection locked="0"/>
    </xf>
    <xf numFmtId="0" fontId="49" fillId="0" borderId="8" xfId="3" applyFont="1" applyBorder="1" applyAlignment="1" applyProtection="1">
      <alignment horizontal="center"/>
    </xf>
    <xf numFmtId="0" fontId="49" fillId="0" borderId="5" xfId="3" applyFont="1" applyBorder="1" applyAlignment="1" applyProtection="1">
      <alignment horizontal="center"/>
    </xf>
    <xf numFmtId="0" fontId="49" fillId="0" borderId="9" xfId="3" applyFont="1" applyBorder="1" applyAlignment="1" applyProtection="1">
      <alignment horizontal="center"/>
    </xf>
    <xf numFmtId="169" fontId="13" fillId="0" borderId="10" xfId="3" applyNumberFormat="1" applyFont="1" applyBorder="1" applyAlignment="1" applyProtection="1">
      <alignment horizontal="center" vertical="center"/>
    </xf>
    <xf numFmtId="169" fontId="13" fillId="0" borderId="6" xfId="3" applyNumberFormat="1" applyFont="1" applyBorder="1" applyAlignment="1" applyProtection="1">
      <alignment horizontal="center" vertical="center"/>
    </xf>
    <xf numFmtId="0" fontId="50" fillId="0" borderId="5" xfId="3" applyFont="1" applyBorder="1" applyAlignment="1" applyProtection="1">
      <alignment horizontal="center" vertical="center"/>
    </xf>
    <xf numFmtId="0" fontId="50" fillId="0" borderId="9" xfId="3" applyFont="1" applyBorder="1" applyAlignment="1" applyProtection="1">
      <alignment horizontal="center" vertical="center"/>
    </xf>
    <xf numFmtId="0" fontId="24" fillId="7" borderId="14" xfId="7" applyFont="1" applyFill="1" applyBorder="1" applyAlignment="1" applyProtection="1">
      <alignment horizontal="center"/>
    </xf>
    <xf numFmtId="0" fontId="24" fillId="7" borderId="15" xfId="7" applyFont="1" applyFill="1" applyBorder="1" applyAlignment="1" applyProtection="1">
      <alignment horizontal="center"/>
    </xf>
  </cellXfs>
  <cellStyles count="23">
    <cellStyle name="article" xfId="1" xr:uid="{00000000-0005-0000-0000-000000000000}"/>
    <cellStyle name="ArtTitre" xfId="17" xr:uid="{8879A088-6F29-495F-B7D4-7A0548343C47}"/>
    <cellStyle name="ChapRecap2" xfId="19" xr:uid="{00E00BE5-B357-4344-AE64-44DCB95B3A98}"/>
    <cellStyle name="ChapTitre2" xfId="18" xr:uid="{1DDDA78E-F6C8-48F7-9688-E7A26FBF41E4}"/>
    <cellStyle name="Désignation" xfId="2" xr:uid="{00000000-0005-0000-0000-000001000000}"/>
    <cellStyle name="Désignation 2" xfId="11" xr:uid="{00000000-0005-0000-0000-000002000000}"/>
    <cellStyle name="Lien hypertexte" xfId="12" builtinId="8" hidden="1"/>
    <cellStyle name="Lien hypertexte" xfId="14" builtinId="8" hidden="1"/>
    <cellStyle name="Lien hypertexte visité" xfId="13" builtinId="9" hidden="1"/>
    <cellStyle name="Lien hypertexte visité" xfId="15" builtinId="9" hidden="1"/>
    <cellStyle name="Monétaire" xfId="20" builtinId="4"/>
    <cellStyle name="Monétaire 2" xfId="22" xr:uid="{1F22EBE3-5DB5-4D4B-80A0-482FF86620E4}"/>
    <cellStyle name="Normal" xfId="0" builtinId="0"/>
    <cellStyle name="Normal 5" xfId="21" xr:uid="{B273666C-542A-D449-A4E6-2B7013356BF6}"/>
    <cellStyle name="Normal_CDPGF-TYPE" xfId="3" xr:uid="{00000000-0005-0000-0000-000009000000}"/>
    <cellStyle name="Numerotation" xfId="16" xr:uid="{748AAC00-8063-4A72-8424-FA586A62F9EE}"/>
    <cellStyle name="Prix_unit" xfId="4" xr:uid="{00000000-0005-0000-0000-00000B000000}"/>
    <cellStyle name="Produits" xfId="5" xr:uid="{00000000-0005-0000-0000-00000C000000}"/>
    <cellStyle name="Quantités" xfId="6" xr:uid="{00000000-0005-0000-0000-00000D000000}"/>
    <cellStyle name="soustitre" xfId="7" xr:uid="{00000000-0005-0000-0000-00000E000000}"/>
    <cellStyle name="soustotal" xfId="8" xr:uid="{00000000-0005-0000-0000-00000F000000}"/>
    <cellStyle name="stproduit" xfId="9" xr:uid="{00000000-0005-0000-0000-000010000000}"/>
    <cellStyle name="Unités" xfId="10" xr:uid="{00000000-0005-0000-0000-00001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9.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19274</xdr:colOff>
      <xdr:row>0</xdr:row>
      <xdr:rowOff>0</xdr:rowOff>
    </xdr:from>
    <xdr:to>
      <xdr:col>3</xdr:col>
      <xdr:colOff>625686</xdr:colOff>
      <xdr:row>4</xdr:row>
      <xdr:rowOff>10583</xdr:rowOff>
    </xdr:to>
    <xdr:pic>
      <xdr:nvPicPr>
        <xdr:cNvPr id="2" name="Image 1">
          <a:extLst>
            <a:ext uri="{FF2B5EF4-FFF2-40B4-BE49-F238E27FC236}">
              <a16:creationId xmlns:a16="http://schemas.microsoft.com/office/drawing/2014/main" id="{5A32EBA9-03DE-A74A-BFAC-1C8D33F664EF}"/>
            </a:ext>
          </a:extLst>
        </xdr:cNvPr>
        <xdr:cNvPicPr>
          <a:picLocks noChangeAspect="1"/>
        </xdr:cNvPicPr>
      </xdr:nvPicPr>
      <xdr:blipFill>
        <a:blip xmlns:r="http://schemas.openxmlformats.org/officeDocument/2006/relationships" r:embed="rId1"/>
        <a:stretch>
          <a:fillRect/>
        </a:stretch>
      </xdr:blipFill>
      <xdr:spPr>
        <a:xfrm>
          <a:off x="19274" y="0"/>
          <a:ext cx="1389579" cy="687916"/>
        </a:xfrm>
        <a:prstGeom prst="rect">
          <a:avLst/>
        </a:prstGeom>
      </xdr:spPr>
    </xdr:pic>
    <xdr:clientData/>
  </xdr:twoCellAnchor>
  <xdr:twoCellAnchor editAs="oneCell">
    <xdr:from>
      <xdr:col>7</xdr:col>
      <xdr:colOff>285750</xdr:colOff>
      <xdr:row>0</xdr:row>
      <xdr:rowOff>0</xdr:rowOff>
    </xdr:from>
    <xdr:to>
      <xdr:col>9</xdr:col>
      <xdr:colOff>2328</xdr:colOff>
      <xdr:row>3</xdr:row>
      <xdr:rowOff>19181</xdr:rowOff>
    </xdr:to>
    <xdr:pic>
      <xdr:nvPicPr>
        <xdr:cNvPr id="3" name="Image 2">
          <a:extLst>
            <a:ext uri="{FF2B5EF4-FFF2-40B4-BE49-F238E27FC236}">
              <a16:creationId xmlns:a16="http://schemas.microsoft.com/office/drawing/2014/main" id="{A161F7A5-8625-764D-9748-A171F26BE46D}"/>
            </a:ext>
          </a:extLst>
        </xdr:cNvPr>
        <xdr:cNvPicPr>
          <a:picLocks noChangeAspect="1"/>
        </xdr:cNvPicPr>
      </xdr:nvPicPr>
      <xdr:blipFill>
        <a:blip xmlns:r="http://schemas.openxmlformats.org/officeDocument/2006/relationships" r:embed="rId2"/>
        <a:stretch>
          <a:fillRect/>
        </a:stretch>
      </xdr:blipFill>
      <xdr:spPr>
        <a:xfrm>
          <a:off x="8710083" y="0"/>
          <a:ext cx="1746462" cy="527181"/>
        </a:xfrm>
        <a:prstGeom prst="rect">
          <a:avLst/>
        </a:prstGeom>
      </xdr:spPr>
    </xdr:pic>
    <xdr:clientData/>
  </xdr:twoCellAnchor>
  <xdr:twoCellAnchor>
    <xdr:from>
      <xdr:col>2</xdr:col>
      <xdr:colOff>63500</xdr:colOff>
      <xdr:row>72</xdr:row>
      <xdr:rowOff>74084</xdr:rowOff>
    </xdr:from>
    <xdr:to>
      <xdr:col>3</xdr:col>
      <xdr:colOff>3369027</xdr:colOff>
      <xdr:row>79</xdr:row>
      <xdr:rowOff>74083</xdr:rowOff>
    </xdr:to>
    <xdr:sp macro="" textlink="">
      <xdr:nvSpPr>
        <xdr:cNvPr id="6" name="Rectangle à coins arrondis 3">
          <a:extLst>
            <a:ext uri="{FF2B5EF4-FFF2-40B4-BE49-F238E27FC236}">
              <a16:creationId xmlns:a16="http://schemas.microsoft.com/office/drawing/2014/main" id="{0EC2C37D-489C-8D40-BE4A-46C062A60261}"/>
            </a:ext>
          </a:extLst>
        </xdr:cNvPr>
        <xdr:cNvSpPr/>
      </xdr:nvSpPr>
      <xdr:spPr bwMode="auto">
        <a:xfrm>
          <a:off x="730250" y="10668001"/>
          <a:ext cx="3421944" cy="1185332"/>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fr-FR" sz="1100"/>
        </a:p>
      </xdr:txBody>
    </xdr:sp>
    <xdr:clientData/>
  </xdr:twoCellAnchor>
  <xdr:twoCellAnchor>
    <xdr:from>
      <xdr:col>4</xdr:col>
      <xdr:colOff>264583</xdr:colOff>
      <xdr:row>72</xdr:row>
      <xdr:rowOff>74083</xdr:rowOff>
    </xdr:from>
    <xdr:to>
      <xdr:col>8</xdr:col>
      <xdr:colOff>617360</xdr:colOff>
      <xdr:row>79</xdr:row>
      <xdr:rowOff>84667</xdr:rowOff>
    </xdr:to>
    <xdr:sp macro="" textlink="">
      <xdr:nvSpPr>
        <xdr:cNvPr id="7" name="Rectangle à coins arrondis 3">
          <a:extLst>
            <a:ext uri="{FF2B5EF4-FFF2-40B4-BE49-F238E27FC236}">
              <a16:creationId xmlns:a16="http://schemas.microsoft.com/office/drawing/2014/main" id="{28CA4789-8FE7-054B-BC9F-5277B8496BC0}"/>
            </a:ext>
          </a:extLst>
        </xdr:cNvPr>
        <xdr:cNvSpPr/>
      </xdr:nvSpPr>
      <xdr:spPr bwMode="auto">
        <a:xfrm>
          <a:off x="6487583" y="10668000"/>
          <a:ext cx="3421944" cy="1195917"/>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fr-FR" sz="1100"/>
        </a:p>
      </xdr:txBody>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19274</xdr:colOff>
      <xdr:row>0</xdr:row>
      <xdr:rowOff>0</xdr:rowOff>
    </xdr:from>
    <xdr:to>
      <xdr:col>3</xdr:col>
      <xdr:colOff>625198</xdr:colOff>
      <xdr:row>3</xdr:row>
      <xdr:rowOff>217202</xdr:rowOff>
    </xdr:to>
    <xdr:pic>
      <xdr:nvPicPr>
        <xdr:cNvPr id="2" name="Image 1">
          <a:extLst>
            <a:ext uri="{FF2B5EF4-FFF2-40B4-BE49-F238E27FC236}">
              <a16:creationId xmlns:a16="http://schemas.microsoft.com/office/drawing/2014/main" id="{462D9186-5FC4-564A-8414-BB55D240D793}"/>
            </a:ext>
          </a:extLst>
        </xdr:cNvPr>
        <xdr:cNvPicPr>
          <a:picLocks noChangeAspect="1"/>
        </xdr:cNvPicPr>
      </xdr:nvPicPr>
      <xdr:blipFill>
        <a:blip xmlns:r="http://schemas.openxmlformats.org/officeDocument/2006/relationships" r:embed="rId1"/>
        <a:stretch>
          <a:fillRect/>
        </a:stretch>
      </xdr:blipFill>
      <xdr:spPr>
        <a:xfrm>
          <a:off x="19274" y="0"/>
          <a:ext cx="1393812" cy="709083"/>
        </a:xfrm>
        <a:prstGeom prst="rect">
          <a:avLst/>
        </a:prstGeom>
      </xdr:spPr>
    </xdr:pic>
    <xdr:clientData/>
  </xdr:twoCellAnchor>
  <xdr:twoCellAnchor editAs="oneCell">
    <xdr:from>
      <xdr:col>7</xdr:col>
      <xdr:colOff>514350</xdr:colOff>
      <xdr:row>1</xdr:row>
      <xdr:rowOff>114300</xdr:rowOff>
    </xdr:from>
    <xdr:to>
      <xdr:col>8</xdr:col>
      <xdr:colOff>1085099</xdr:colOff>
      <xdr:row>4</xdr:row>
      <xdr:rowOff>37498</xdr:rowOff>
    </xdr:to>
    <xdr:pic>
      <xdr:nvPicPr>
        <xdr:cNvPr id="3" name="Image 2">
          <a:extLst>
            <a:ext uri="{FF2B5EF4-FFF2-40B4-BE49-F238E27FC236}">
              <a16:creationId xmlns:a16="http://schemas.microsoft.com/office/drawing/2014/main" id="{73EC8E5C-9C29-9646-AC52-21997CC6F1C3}"/>
            </a:ext>
          </a:extLst>
        </xdr:cNvPr>
        <xdr:cNvPicPr>
          <a:picLocks noChangeAspect="1"/>
        </xdr:cNvPicPr>
      </xdr:nvPicPr>
      <xdr:blipFill>
        <a:blip xmlns:r="http://schemas.openxmlformats.org/officeDocument/2006/relationships" r:embed="rId2"/>
        <a:stretch>
          <a:fillRect/>
        </a:stretch>
      </xdr:blipFill>
      <xdr:spPr>
        <a:xfrm>
          <a:off x="7572375" y="285750"/>
          <a:ext cx="1599450" cy="562106"/>
        </a:xfrm>
        <a:prstGeom prst="rect">
          <a:avLst/>
        </a:prstGeom>
      </xdr:spPr>
    </xdr:pic>
    <xdr:clientData/>
  </xdr:twoCellAnchor>
  <xdr:twoCellAnchor>
    <xdr:from>
      <xdr:col>2</xdr:col>
      <xdr:colOff>63500</xdr:colOff>
      <xdr:row>131</xdr:row>
      <xdr:rowOff>74084</xdr:rowOff>
    </xdr:from>
    <xdr:to>
      <xdr:col>3</xdr:col>
      <xdr:colOff>3369027</xdr:colOff>
      <xdr:row>138</xdr:row>
      <xdr:rowOff>74083</xdr:rowOff>
    </xdr:to>
    <xdr:sp macro="" textlink="">
      <xdr:nvSpPr>
        <xdr:cNvPr id="4" name="Rectangle à coins arrondis 3">
          <a:extLst>
            <a:ext uri="{FF2B5EF4-FFF2-40B4-BE49-F238E27FC236}">
              <a16:creationId xmlns:a16="http://schemas.microsoft.com/office/drawing/2014/main" id="{C052B2A2-475D-204E-A961-23CC99615E6F}"/>
            </a:ext>
          </a:extLst>
        </xdr:cNvPr>
        <xdr:cNvSpPr/>
      </xdr:nvSpPr>
      <xdr:spPr bwMode="auto">
        <a:xfrm>
          <a:off x="736600" y="21232284"/>
          <a:ext cx="3419827" cy="1155699"/>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fr-FR" sz="1100"/>
        </a:p>
      </xdr:txBody>
    </xdr:sp>
    <xdr:clientData/>
  </xdr:twoCellAnchor>
  <xdr:twoCellAnchor>
    <xdr:from>
      <xdr:col>4</xdr:col>
      <xdr:colOff>264583</xdr:colOff>
      <xdr:row>131</xdr:row>
      <xdr:rowOff>74083</xdr:rowOff>
    </xdr:from>
    <xdr:to>
      <xdr:col>8</xdr:col>
      <xdr:colOff>617360</xdr:colOff>
      <xdr:row>138</xdr:row>
      <xdr:rowOff>84667</xdr:rowOff>
    </xdr:to>
    <xdr:sp macro="" textlink="">
      <xdr:nvSpPr>
        <xdr:cNvPr id="5" name="Rectangle à coins arrondis 3">
          <a:extLst>
            <a:ext uri="{FF2B5EF4-FFF2-40B4-BE49-F238E27FC236}">
              <a16:creationId xmlns:a16="http://schemas.microsoft.com/office/drawing/2014/main" id="{4B7D0267-962C-0C4C-8E1E-BFDCE5A3619A}"/>
            </a:ext>
          </a:extLst>
        </xdr:cNvPr>
        <xdr:cNvSpPr/>
      </xdr:nvSpPr>
      <xdr:spPr bwMode="auto">
        <a:xfrm>
          <a:off x="6081183" y="21232283"/>
          <a:ext cx="3781777" cy="1166284"/>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fr-FR"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xdr:row>
      <xdr:rowOff>63500</xdr:rowOff>
    </xdr:from>
    <xdr:to>
      <xdr:col>6</xdr:col>
      <xdr:colOff>254000</xdr:colOff>
      <xdr:row>4</xdr:row>
      <xdr:rowOff>12700</xdr:rowOff>
    </xdr:to>
    <xdr:pic>
      <xdr:nvPicPr>
        <xdr:cNvPr id="2" name="Image 2">
          <a:extLst>
            <a:ext uri="{FF2B5EF4-FFF2-40B4-BE49-F238E27FC236}">
              <a16:creationId xmlns:a16="http://schemas.microsoft.com/office/drawing/2014/main" id="{6E916877-EDA7-F344-9001-9C9C3C9728B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62700" y="215900"/>
          <a:ext cx="1905000" cy="444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19274</xdr:colOff>
      <xdr:row>0</xdr:row>
      <xdr:rowOff>0</xdr:rowOff>
    </xdr:from>
    <xdr:to>
      <xdr:col>3</xdr:col>
      <xdr:colOff>676486</xdr:colOff>
      <xdr:row>4</xdr:row>
      <xdr:rowOff>10583</xdr:rowOff>
    </xdr:to>
    <xdr:pic>
      <xdr:nvPicPr>
        <xdr:cNvPr id="2" name="Image 1">
          <a:extLst>
            <a:ext uri="{FF2B5EF4-FFF2-40B4-BE49-F238E27FC236}">
              <a16:creationId xmlns:a16="http://schemas.microsoft.com/office/drawing/2014/main" id="{C9F49F61-3871-FB42-930A-F918ADAFC770}"/>
            </a:ext>
          </a:extLst>
        </xdr:cNvPr>
        <xdr:cNvPicPr>
          <a:picLocks noChangeAspect="1"/>
        </xdr:cNvPicPr>
      </xdr:nvPicPr>
      <xdr:blipFill>
        <a:blip xmlns:r="http://schemas.openxmlformats.org/officeDocument/2006/relationships" r:embed="rId1"/>
        <a:stretch>
          <a:fillRect/>
        </a:stretch>
      </xdr:blipFill>
      <xdr:spPr>
        <a:xfrm>
          <a:off x="19274" y="0"/>
          <a:ext cx="1393812" cy="670983"/>
        </a:xfrm>
        <a:prstGeom prst="rect">
          <a:avLst/>
        </a:prstGeom>
      </xdr:spPr>
    </xdr:pic>
    <xdr:clientData/>
  </xdr:twoCellAnchor>
  <xdr:twoCellAnchor editAs="oneCell">
    <xdr:from>
      <xdr:col>7</xdr:col>
      <xdr:colOff>285750</xdr:colOff>
      <xdr:row>0</xdr:row>
      <xdr:rowOff>0</xdr:rowOff>
    </xdr:from>
    <xdr:to>
      <xdr:col>9</xdr:col>
      <xdr:colOff>103928</xdr:colOff>
      <xdr:row>3</xdr:row>
      <xdr:rowOff>19181</xdr:rowOff>
    </xdr:to>
    <xdr:pic>
      <xdr:nvPicPr>
        <xdr:cNvPr id="3" name="Image 2">
          <a:extLst>
            <a:ext uri="{FF2B5EF4-FFF2-40B4-BE49-F238E27FC236}">
              <a16:creationId xmlns:a16="http://schemas.microsoft.com/office/drawing/2014/main" id="{7B909154-F6EE-6041-8234-4CDEDC6AD91C}"/>
            </a:ext>
          </a:extLst>
        </xdr:cNvPr>
        <xdr:cNvPicPr>
          <a:picLocks noChangeAspect="1"/>
        </xdr:cNvPicPr>
      </xdr:nvPicPr>
      <xdr:blipFill>
        <a:blip xmlns:r="http://schemas.openxmlformats.org/officeDocument/2006/relationships" r:embed="rId2"/>
        <a:stretch>
          <a:fillRect/>
        </a:stretch>
      </xdr:blipFill>
      <xdr:spPr>
        <a:xfrm>
          <a:off x="8705850" y="0"/>
          <a:ext cx="1761278" cy="514481"/>
        </a:xfrm>
        <a:prstGeom prst="rect">
          <a:avLst/>
        </a:prstGeom>
      </xdr:spPr>
    </xdr:pic>
    <xdr:clientData/>
  </xdr:twoCellAnchor>
  <xdr:twoCellAnchor>
    <xdr:from>
      <xdr:col>2</xdr:col>
      <xdr:colOff>63500</xdr:colOff>
      <xdr:row>42</xdr:row>
      <xdr:rowOff>74084</xdr:rowOff>
    </xdr:from>
    <xdr:to>
      <xdr:col>3</xdr:col>
      <xdr:colOff>3369027</xdr:colOff>
      <xdr:row>49</xdr:row>
      <xdr:rowOff>74083</xdr:rowOff>
    </xdr:to>
    <xdr:sp macro="" textlink="">
      <xdr:nvSpPr>
        <xdr:cNvPr id="4" name="Rectangle à coins arrondis 3">
          <a:extLst>
            <a:ext uri="{FF2B5EF4-FFF2-40B4-BE49-F238E27FC236}">
              <a16:creationId xmlns:a16="http://schemas.microsoft.com/office/drawing/2014/main" id="{1F4420F3-6BE7-DF46-9409-86A7F3519322}"/>
            </a:ext>
          </a:extLst>
        </xdr:cNvPr>
        <xdr:cNvSpPr/>
      </xdr:nvSpPr>
      <xdr:spPr bwMode="auto">
        <a:xfrm>
          <a:off x="736600" y="7452784"/>
          <a:ext cx="3419827" cy="1155699"/>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fr-FR" sz="1100"/>
        </a:p>
      </xdr:txBody>
    </xdr:sp>
    <xdr:clientData/>
  </xdr:twoCellAnchor>
  <xdr:twoCellAnchor>
    <xdr:from>
      <xdr:col>4</xdr:col>
      <xdr:colOff>264583</xdr:colOff>
      <xdr:row>42</xdr:row>
      <xdr:rowOff>74083</xdr:rowOff>
    </xdr:from>
    <xdr:to>
      <xdr:col>8</xdr:col>
      <xdr:colOff>617360</xdr:colOff>
      <xdr:row>49</xdr:row>
      <xdr:rowOff>84667</xdr:rowOff>
    </xdr:to>
    <xdr:sp macro="" textlink="">
      <xdr:nvSpPr>
        <xdr:cNvPr id="5" name="Rectangle à coins arrondis 3">
          <a:extLst>
            <a:ext uri="{FF2B5EF4-FFF2-40B4-BE49-F238E27FC236}">
              <a16:creationId xmlns:a16="http://schemas.microsoft.com/office/drawing/2014/main" id="{FD1EB7AE-583A-DE42-BB10-47FCCD8C5BBA}"/>
            </a:ext>
          </a:extLst>
        </xdr:cNvPr>
        <xdr:cNvSpPr/>
      </xdr:nvSpPr>
      <xdr:spPr bwMode="auto">
        <a:xfrm>
          <a:off x="6487583" y="7452783"/>
          <a:ext cx="3413477" cy="1166284"/>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fr-FR" sz="1100"/>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19274</xdr:colOff>
      <xdr:row>0</xdr:row>
      <xdr:rowOff>0</xdr:rowOff>
    </xdr:from>
    <xdr:to>
      <xdr:col>3</xdr:col>
      <xdr:colOff>676486</xdr:colOff>
      <xdr:row>4</xdr:row>
      <xdr:rowOff>10583</xdr:rowOff>
    </xdr:to>
    <xdr:pic>
      <xdr:nvPicPr>
        <xdr:cNvPr id="2" name="Image 1">
          <a:extLst>
            <a:ext uri="{FF2B5EF4-FFF2-40B4-BE49-F238E27FC236}">
              <a16:creationId xmlns:a16="http://schemas.microsoft.com/office/drawing/2014/main" id="{05EB9BD9-98C1-3244-97BD-75A2361D6A08}"/>
            </a:ext>
          </a:extLst>
        </xdr:cNvPr>
        <xdr:cNvPicPr>
          <a:picLocks noChangeAspect="1"/>
        </xdr:cNvPicPr>
      </xdr:nvPicPr>
      <xdr:blipFill>
        <a:blip xmlns:r="http://schemas.openxmlformats.org/officeDocument/2006/relationships" r:embed="rId1"/>
        <a:stretch>
          <a:fillRect/>
        </a:stretch>
      </xdr:blipFill>
      <xdr:spPr>
        <a:xfrm>
          <a:off x="19274" y="0"/>
          <a:ext cx="1393812" cy="670983"/>
        </a:xfrm>
        <a:prstGeom prst="rect">
          <a:avLst/>
        </a:prstGeom>
      </xdr:spPr>
    </xdr:pic>
    <xdr:clientData/>
  </xdr:twoCellAnchor>
  <xdr:twoCellAnchor editAs="oneCell">
    <xdr:from>
      <xdr:col>7</xdr:col>
      <xdr:colOff>285750</xdr:colOff>
      <xdr:row>0</xdr:row>
      <xdr:rowOff>0</xdr:rowOff>
    </xdr:from>
    <xdr:to>
      <xdr:col>8</xdr:col>
      <xdr:colOff>1132628</xdr:colOff>
      <xdr:row>3</xdr:row>
      <xdr:rowOff>19181</xdr:rowOff>
    </xdr:to>
    <xdr:pic>
      <xdr:nvPicPr>
        <xdr:cNvPr id="3" name="Image 2">
          <a:extLst>
            <a:ext uri="{FF2B5EF4-FFF2-40B4-BE49-F238E27FC236}">
              <a16:creationId xmlns:a16="http://schemas.microsoft.com/office/drawing/2014/main" id="{66C35ED9-585E-BC4E-A433-41877D9B4CD5}"/>
            </a:ext>
          </a:extLst>
        </xdr:cNvPr>
        <xdr:cNvPicPr>
          <a:picLocks noChangeAspect="1"/>
        </xdr:cNvPicPr>
      </xdr:nvPicPr>
      <xdr:blipFill>
        <a:blip xmlns:r="http://schemas.openxmlformats.org/officeDocument/2006/relationships" r:embed="rId2"/>
        <a:stretch>
          <a:fillRect/>
        </a:stretch>
      </xdr:blipFill>
      <xdr:spPr>
        <a:xfrm>
          <a:off x="8705850" y="0"/>
          <a:ext cx="1608878" cy="514481"/>
        </a:xfrm>
        <a:prstGeom prst="rect">
          <a:avLst/>
        </a:prstGeom>
      </xdr:spPr>
    </xdr:pic>
    <xdr:clientData/>
  </xdr:twoCellAnchor>
  <xdr:twoCellAnchor>
    <xdr:from>
      <xdr:col>2</xdr:col>
      <xdr:colOff>63500</xdr:colOff>
      <xdr:row>51</xdr:row>
      <xdr:rowOff>74084</xdr:rowOff>
    </xdr:from>
    <xdr:to>
      <xdr:col>3</xdr:col>
      <xdr:colOff>3369027</xdr:colOff>
      <xdr:row>58</xdr:row>
      <xdr:rowOff>74083</xdr:rowOff>
    </xdr:to>
    <xdr:sp macro="" textlink="">
      <xdr:nvSpPr>
        <xdr:cNvPr id="4" name="Rectangle à coins arrondis 3">
          <a:extLst>
            <a:ext uri="{FF2B5EF4-FFF2-40B4-BE49-F238E27FC236}">
              <a16:creationId xmlns:a16="http://schemas.microsoft.com/office/drawing/2014/main" id="{ACFF76A0-9667-C845-90DF-EC9D965A8274}"/>
            </a:ext>
          </a:extLst>
        </xdr:cNvPr>
        <xdr:cNvSpPr/>
      </xdr:nvSpPr>
      <xdr:spPr bwMode="auto">
        <a:xfrm>
          <a:off x="736600" y="8938684"/>
          <a:ext cx="3419827" cy="1155699"/>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fr-FR" sz="1100"/>
        </a:p>
      </xdr:txBody>
    </xdr:sp>
    <xdr:clientData/>
  </xdr:twoCellAnchor>
  <xdr:twoCellAnchor>
    <xdr:from>
      <xdr:col>4</xdr:col>
      <xdr:colOff>264583</xdr:colOff>
      <xdr:row>51</xdr:row>
      <xdr:rowOff>74083</xdr:rowOff>
    </xdr:from>
    <xdr:to>
      <xdr:col>8</xdr:col>
      <xdr:colOff>617360</xdr:colOff>
      <xdr:row>58</xdr:row>
      <xdr:rowOff>84667</xdr:rowOff>
    </xdr:to>
    <xdr:sp macro="" textlink="">
      <xdr:nvSpPr>
        <xdr:cNvPr id="5" name="Rectangle à coins arrondis 3">
          <a:extLst>
            <a:ext uri="{FF2B5EF4-FFF2-40B4-BE49-F238E27FC236}">
              <a16:creationId xmlns:a16="http://schemas.microsoft.com/office/drawing/2014/main" id="{0C265EE3-0C6B-AF4B-B343-B3AB2DB8C3D6}"/>
            </a:ext>
          </a:extLst>
        </xdr:cNvPr>
        <xdr:cNvSpPr/>
      </xdr:nvSpPr>
      <xdr:spPr bwMode="auto">
        <a:xfrm>
          <a:off x="6487583" y="8938683"/>
          <a:ext cx="3413477" cy="1166284"/>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fr-FR" sz="1100"/>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19274</xdr:colOff>
      <xdr:row>0</xdr:row>
      <xdr:rowOff>0</xdr:rowOff>
    </xdr:from>
    <xdr:to>
      <xdr:col>3</xdr:col>
      <xdr:colOff>676486</xdr:colOff>
      <xdr:row>4</xdr:row>
      <xdr:rowOff>10583</xdr:rowOff>
    </xdr:to>
    <xdr:pic>
      <xdr:nvPicPr>
        <xdr:cNvPr id="2" name="Image 1">
          <a:extLst>
            <a:ext uri="{FF2B5EF4-FFF2-40B4-BE49-F238E27FC236}">
              <a16:creationId xmlns:a16="http://schemas.microsoft.com/office/drawing/2014/main" id="{DF135A09-2093-FA4A-84FD-D8F067D2EE63}"/>
            </a:ext>
          </a:extLst>
        </xdr:cNvPr>
        <xdr:cNvPicPr>
          <a:picLocks noChangeAspect="1"/>
        </xdr:cNvPicPr>
      </xdr:nvPicPr>
      <xdr:blipFill>
        <a:blip xmlns:r="http://schemas.openxmlformats.org/officeDocument/2006/relationships" r:embed="rId1"/>
        <a:stretch>
          <a:fillRect/>
        </a:stretch>
      </xdr:blipFill>
      <xdr:spPr>
        <a:xfrm>
          <a:off x="19274" y="0"/>
          <a:ext cx="1393812" cy="670983"/>
        </a:xfrm>
        <a:prstGeom prst="rect">
          <a:avLst/>
        </a:prstGeom>
      </xdr:spPr>
    </xdr:pic>
    <xdr:clientData/>
  </xdr:twoCellAnchor>
  <xdr:twoCellAnchor editAs="oneCell">
    <xdr:from>
      <xdr:col>7</xdr:col>
      <xdr:colOff>285750</xdr:colOff>
      <xdr:row>0</xdr:row>
      <xdr:rowOff>0</xdr:rowOff>
    </xdr:from>
    <xdr:to>
      <xdr:col>9</xdr:col>
      <xdr:colOff>103928</xdr:colOff>
      <xdr:row>3</xdr:row>
      <xdr:rowOff>19181</xdr:rowOff>
    </xdr:to>
    <xdr:pic>
      <xdr:nvPicPr>
        <xdr:cNvPr id="3" name="Image 2">
          <a:extLst>
            <a:ext uri="{FF2B5EF4-FFF2-40B4-BE49-F238E27FC236}">
              <a16:creationId xmlns:a16="http://schemas.microsoft.com/office/drawing/2014/main" id="{2EDB5E87-CABA-0B49-8C75-89AA8A84196E}"/>
            </a:ext>
          </a:extLst>
        </xdr:cNvPr>
        <xdr:cNvPicPr>
          <a:picLocks noChangeAspect="1"/>
        </xdr:cNvPicPr>
      </xdr:nvPicPr>
      <xdr:blipFill>
        <a:blip xmlns:r="http://schemas.openxmlformats.org/officeDocument/2006/relationships" r:embed="rId2"/>
        <a:stretch>
          <a:fillRect/>
        </a:stretch>
      </xdr:blipFill>
      <xdr:spPr>
        <a:xfrm>
          <a:off x="8705850" y="0"/>
          <a:ext cx="1761278" cy="514481"/>
        </a:xfrm>
        <a:prstGeom prst="rect">
          <a:avLst/>
        </a:prstGeom>
      </xdr:spPr>
    </xdr:pic>
    <xdr:clientData/>
  </xdr:twoCellAnchor>
  <xdr:twoCellAnchor>
    <xdr:from>
      <xdr:col>2</xdr:col>
      <xdr:colOff>63500</xdr:colOff>
      <xdr:row>53</xdr:row>
      <xdr:rowOff>74084</xdr:rowOff>
    </xdr:from>
    <xdr:to>
      <xdr:col>3</xdr:col>
      <xdr:colOff>3369027</xdr:colOff>
      <xdr:row>60</xdr:row>
      <xdr:rowOff>74083</xdr:rowOff>
    </xdr:to>
    <xdr:sp macro="" textlink="">
      <xdr:nvSpPr>
        <xdr:cNvPr id="4" name="Rectangle à coins arrondis 3">
          <a:extLst>
            <a:ext uri="{FF2B5EF4-FFF2-40B4-BE49-F238E27FC236}">
              <a16:creationId xmlns:a16="http://schemas.microsoft.com/office/drawing/2014/main" id="{A46062FC-AB1E-DF43-9B88-D1CA117F6AE3}"/>
            </a:ext>
          </a:extLst>
        </xdr:cNvPr>
        <xdr:cNvSpPr/>
      </xdr:nvSpPr>
      <xdr:spPr bwMode="auto">
        <a:xfrm>
          <a:off x="736600" y="9306984"/>
          <a:ext cx="3419827" cy="1155699"/>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fr-FR" sz="1100"/>
        </a:p>
      </xdr:txBody>
    </xdr:sp>
    <xdr:clientData/>
  </xdr:twoCellAnchor>
  <xdr:twoCellAnchor>
    <xdr:from>
      <xdr:col>4</xdr:col>
      <xdr:colOff>264583</xdr:colOff>
      <xdr:row>53</xdr:row>
      <xdr:rowOff>74083</xdr:rowOff>
    </xdr:from>
    <xdr:to>
      <xdr:col>8</xdr:col>
      <xdr:colOff>617360</xdr:colOff>
      <xdr:row>60</xdr:row>
      <xdr:rowOff>84667</xdr:rowOff>
    </xdr:to>
    <xdr:sp macro="" textlink="">
      <xdr:nvSpPr>
        <xdr:cNvPr id="5" name="Rectangle à coins arrondis 3">
          <a:extLst>
            <a:ext uri="{FF2B5EF4-FFF2-40B4-BE49-F238E27FC236}">
              <a16:creationId xmlns:a16="http://schemas.microsoft.com/office/drawing/2014/main" id="{FB9A7D81-66D6-0B40-A3EF-864B08341514}"/>
            </a:ext>
          </a:extLst>
        </xdr:cNvPr>
        <xdr:cNvSpPr/>
      </xdr:nvSpPr>
      <xdr:spPr bwMode="auto">
        <a:xfrm>
          <a:off x="6487583" y="9306983"/>
          <a:ext cx="3413477" cy="1166284"/>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fr-FR" sz="1100"/>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19274</xdr:colOff>
      <xdr:row>0</xdr:row>
      <xdr:rowOff>0</xdr:rowOff>
    </xdr:from>
    <xdr:to>
      <xdr:col>3</xdr:col>
      <xdr:colOff>676486</xdr:colOff>
      <xdr:row>4</xdr:row>
      <xdr:rowOff>10583</xdr:rowOff>
    </xdr:to>
    <xdr:pic>
      <xdr:nvPicPr>
        <xdr:cNvPr id="2" name="Image 1">
          <a:extLst>
            <a:ext uri="{FF2B5EF4-FFF2-40B4-BE49-F238E27FC236}">
              <a16:creationId xmlns:a16="http://schemas.microsoft.com/office/drawing/2014/main" id="{E235F632-FE6E-CD49-9139-7373A515AC6D}"/>
            </a:ext>
          </a:extLst>
        </xdr:cNvPr>
        <xdr:cNvPicPr>
          <a:picLocks noChangeAspect="1"/>
        </xdr:cNvPicPr>
      </xdr:nvPicPr>
      <xdr:blipFill>
        <a:blip xmlns:r="http://schemas.openxmlformats.org/officeDocument/2006/relationships" r:embed="rId1"/>
        <a:stretch>
          <a:fillRect/>
        </a:stretch>
      </xdr:blipFill>
      <xdr:spPr>
        <a:xfrm>
          <a:off x="19274" y="0"/>
          <a:ext cx="1393812" cy="670983"/>
        </a:xfrm>
        <a:prstGeom prst="rect">
          <a:avLst/>
        </a:prstGeom>
      </xdr:spPr>
    </xdr:pic>
    <xdr:clientData/>
  </xdr:twoCellAnchor>
  <xdr:twoCellAnchor editAs="oneCell">
    <xdr:from>
      <xdr:col>7</xdr:col>
      <xdr:colOff>285750</xdr:colOff>
      <xdr:row>0</xdr:row>
      <xdr:rowOff>0</xdr:rowOff>
    </xdr:from>
    <xdr:to>
      <xdr:col>9</xdr:col>
      <xdr:colOff>108434</xdr:colOff>
      <xdr:row>3</xdr:row>
      <xdr:rowOff>19181</xdr:rowOff>
    </xdr:to>
    <xdr:pic>
      <xdr:nvPicPr>
        <xdr:cNvPr id="3" name="Image 2">
          <a:extLst>
            <a:ext uri="{FF2B5EF4-FFF2-40B4-BE49-F238E27FC236}">
              <a16:creationId xmlns:a16="http://schemas.microsoft.com/office/drawing/2014/main" id="{20ED4FF1-7BCF-A346-9A1E-9AF02D2F4217}"/>
            </a:ext>
          </a:extLst>
        </xdr:cNvPr>
        <xdr:cNvPicPr>
          <a:picLocks noChangeAspect="1"/>
        </xdr:cNvPicPr>
      </xdr:nvPicPr>
      <xdr:blipFill>
        <a:blip xmlns:r="http://schemas.openxmlformats.org/officeDocument/2006/relationships" r:embed="rId2"/>
        <a:stretch>
          <a:fillRect/>
        </a:stretch>
      </xdr:blipFill>
      <xdr:spPr>
        <a:xfrm>
          <a:off x="8705850" y="0"/>
          <a:ext cx="1765784" cy="514481"/>
        </a:xfrm>
        <a:prstGeom prst="rect">
          <a:avLst/>
        </a:prstGeom>
      </xdr:spPr>
    </xdr:pic>
    <xdr:clientData/>
  </xdr:twoCellAnchor>
  <xdr:twoCellAnchor>
    <xdr:from>
      <xdr:col>2</xdr:col>
      <xdr:colOff>63500</xdr:colOff>
      <xdr:row>52</xdr:row>
      <xdr:rowOff>74084</xdr:rowOff>
    </xdr:from>
    <xdr:to>
      <xdr:col>3</xdr:col>
      <xdr:colOff>3369027</xdr:colOff>
      <xdr:row>59</xdr:row>
      <xdr:rowOff>74083</xdr:rowOff>
    </xdr:to>
    <xdr:sp macro="" textlink="">
      <xdr:nvSpPr>
        <xdr:cNvPr id="4" name="Rectangle à coins arrondis 3">
          <a:extLst>
            <a:ext uri="{FF2B5EF4-FFF2-40B4-BE49-F238E27FC236}">
              <a16:creationId xmlns:a16="http://schemas.microsoft.com/office/drawing/2014/main" id="{6D7CAB45-8E37-BC47-A14C-41D25CD7CCED}"/>
            </a:ext>
          </a:extLst>
        </xdr:cNvPr>
        <xdr:cNvSpPr/>
      </xdr:nvSpPr>
      <xdr:spPr bwMode="auto">
        <a:xfrm>
          <a:off x="736600" y="8290984"/>
          <a:ext cx="3419827" cy="1155699"/>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fr-FR" sz="1100"/>
        </a:p>
      </xdr:txBody>
    </xdr:sp>
    <xdr:clientData/>
  </xdr:twoCellAnchor>
  <xdr:twoCellAnchor>
    <xdr:from>
      <xdr:col>4</xdr:col>
      <xdr:colOff>264583</xdr:colOff>
      <xdr:row>52</xdr:row>
      <xdr:rowOff>74083</xdr:rowOff>
    </xdr:from>
    <xdr:to>
      <xdr:col>8</xdr:col>
      <xdr:colOff>617360</xdr:colOff>
      <xdr:row>59</xdr:row>
      <xdr:rowOff>84667</xdr:rowOff>
    </xdr:to>
    <xdr:sp macro="" textlink="">
      <xdr:nvSpPr>
        <xdr:cNvPr id="5" name="Rectangle à coins arrondis 3">
          <a:extLst>
            <a:ext uri="{FF2B5EF4-FFF2-40B4-BE49-F238E27FC236}">
              <a16:creationId xmlns:a16="http://schemas.microsoft.com/office/drawing/2014/main" id="{B9967E2A-2390-1A47-8FA5-BCBEF8EF1AB1}"/>
            </a:ext>
          </a:extLst>
        </xdr:cNvPr>
        <xdr:cNvSpPr/>
      </xdr:nvSpPr>
      <xdr:spPr bwMode="auto">
        <a:xfrm>
          <a:off x="6487583" y="8290983"/>
          <a:ext cx="3413477" cy="1166284"/>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fr-FR" sz="1100"/>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19274</xdr:colOff>
      <xdr:row>0</xdr:row>
      <xdr:rowOff>0</xdr:rowOff>
    </xdr:from>
    <xdr:to>
      <xdr:col>3</xdr:col>
      <xdr:colOff>676486</xdr:colOff>
      <xdr:row>4</xdr:row>
      <xdr:rowOff>10583</xdr:rowOff>
    </xdr:to>
    <xdr:pic>
      <xdr:nvPicPr>
        <xdr:cNvPr id="2" name="Image 1">
          <a:extLst>
            <a:ext uri="{FF2B5EF4-FFF2-40B4-BE49-F238E27FC236}">
              <a16:creationId xmlns:a16="http://schemas.microsoft.com/office/drawing/2014/main" id="{0C082094-A807-084D-A695-87A695DF336D}"/>
            </a:ext>
          </a:extLst>
        </xdr:cNvPr>
        <xdr:cNvPicPr>
          <a:picLocks noChangeAspect="1"/>
        </xdr:cNvPicPr>
      </xdr:nvPicPr>
      <xdr:blipFill>
        <a:blip xmlns:r="http://schemas.openxmlformats.org/officeDocument/2006/relationships" r:embed="rId1"/>
        <a:stretch>
          <a:fillRect/>
        </a:stretch>
      </xdr:blipFill>
      <xdr:spPr>
        <a:xfrm>
          <a:off x="19274" y="0"/>
          <a:ext cx="1393812" cy="670983"/>
        </a:xfrm>
        <a:prstGeom prst="rect">
          <a:avLst/>
        </a:prstGeom>
      </xdr:spPr>
    </xdr:pic>
    <xdr:clientData/>
  </xdr:twoCellAnchor>
  <xdr:twoCellAnchor editAs="oneCell">
    <xdr:from>
      <xdr:col>7</xdr:col>
      <xdr:colOff>285750</xdr:colOff>
      <xdr:row>0</xdr:row>
      <xdr:rowOff>0</xdr:rowOff>
    </xdr:from>
    <xdr:to>
      <xdr:col>9</xdr:col>
      <xdr:colOff>101686</xdr:colOff>
      <xdr:row>3</xdr:row>
      <xdr:rowOff>19181</xdr:rowOff>
    </xdr:to>
    <xdr:pic>
      <xdr:nvPicPr>
        <xdr:cNvPr id="3" name="Image 2">
          <a:extLst>
            <a:ext uri="{FF2B5EF4-FFF2-40B4-BE49-F238E27FC236}">
              <a16:creationId xmlns:a16="http://schemas.microsoft.com/office/drawing/2014/main" id="{B0E139D5-9BC8-914C-9C03-D78690E667D5}"/>
            </a:ext>
          </a:extLst>
        </xdr:cNvPr>
        <xdr:cNvPicPr>
          <a:picLocks noChangeAspect="1"/>
        </xdr:cNvPicPr>
      </xdr:nvPicPr>
      <xdr:blipFill>
        <a:blip xmlns:r="http://schemas.openxmlformats.org/officeDocument/2006/relationships" r:embed="rId2"/>
        <a:stretch>
          <a:fillRect/>
        </a:stretch>
      </xdr:blipFill>
      <xdr:spPr>
        <a:xfrm>
          <a:off x="9201150" y="0"/>
          <a:ext cx="1759036" cy="514481"/>
        </a:xfrm>
        <a:prstGeom prst="rect">
          <a:avLst/>
        </a:prstGeom>
      </xdr:spPr>
    </xdr:pic>
    <xdr:clientData/>
  </xdr:twoCellAnchor>
  <xdr:twoCellAnchor>
    <xdr:from>
      <xdr:col>2</xdr:col>
      <xdr:colOff>63500</xdr:colOff>
      <xdr:row>56</xdr:row>
      <xdr:rowOff>74084</xdr:rowOff>
    </xdr:from>
    <xdr:to>
      <xdr:col>3</xdr:col>
      <xdr:colOff>3369027</xdr:colOff>
      <xdr:row>63</xdr:row>
      <xdr:rowOff>74083</xdr:rowOff>
    </xdr:to>
    <xdr:sp macro="" textlink="">
      <xdr:nvSpPr>
        <xdr:cNvPr id="4" name="Rectangle à coins arrondis 3">
          <a:extLst>
            <a:ext uri="{FF2B5EF4-FFF2-40B4-BE49-F238E27FC236}">
              <a16:creationId xmlns:a16="http://schemas.microsoft.com/office/drawing/2014/main" id="{D367D791-37F5-544A-976F-C112984FC4BB}"/>
            </a:ext>
          </a:extLst>
        </xdr:cNvPr>
        <xdr:cNvSpPr/>
      </xdr:nvSpPr>
      <xdr:spPr bwMode="auto">
        <a:xfrm>
          <a:off x="736600" y="8748184"/>
          <a:ext cx="3419827" cy="1155699"/>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fr-FR" sz="1100"/>
        </a:p>
      </xdr:txBody>
    </xdr:sp>
    <xdr:clientData/>
  </xdr:twoCellAnchor>
  <xdr:twoCellAnchor>
    <xdr:from>
      <xdr:col>4</xdr:col>
      <xdr:colOff>264583</xdr:colOff>
      <xdr:row>56</xdr:row>
      <xdr:rowOff>74083</xdr:rowOff>
    </xdr:from>
    <xdr:to>
      <xdr:col>8</xdr:col>
      <xdr:colOff>617360</xdr:colOff>
      <xdr:row>63</xdr:row>
      <xdr:rowOff>84667</xdr:rowOff>
    </xdr:to>
    <xdr:sp macro="" textlink="">
      <xdr:nvSpPr>
        <xdr:cNvPr id="5" name="Rectangle à coins arrondis 3">
          <a:extLst>
            <a:ext uri="{FF2B5EF4-FFF2-40B4-BE49-F238E27FC236}">
              <a16:creationId xmlns:a16="http://schemas.microsoft.com/office/drawing/2014/main" id="{1519C7F5-DD22-E94F-AF04-0D7121E3383E}"/>
            </a:ext>
          </a:extLst>
        </xdr:cNvPr>
        <xdr:cNvSpPr/>
      </xdr:nvSpPr>
      <xdr:spPr bwMode="auto">
        <a:xfrm>
          <a:off x="6982883" y="8748183"/>
          <a:ext cx="3413477" cy="1166284"/>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fr-FR" sz="1100"/>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19274</xdr:colOff>
      <xdr:row>0</xdr:row>
      <xdr:rowOff>0</xdr:rowOff>
    </xdr:from>
    <xdr:to>
      <xdr:col>3</xdr:col>
      <xdr:colOff>676486</xdr:colOff>
      <xdr:row>4</xdr:row>
      <xdr:rowOff>10583</xdr:rowOff>
    </xdr:to>
    <xdr:pic>
      <xdr:nvPicPr>
        <xdr:cNvPr id="2" name="Image 1">
          <a:extLst>
            <a:ext uri="{FF2B5EF4-FFF2-40B4-BE49-F238E27FC236}">
              <a16:creationId xmlns:a16="http://schemas.microsoft.com/office/drawing/2014/main" id="{F6DCD629-2CE9-324A-9BE7-7FA569CF3833}"/>
            </a:ext>
          </a:extLst>
        </xdr:cNvPr>
        <xdr:cNvPicPr>
          <a:picLocks noChangeAspect="1"/>
        </xdr:cNvPicPr>
      </xdr:nvPicPr>
      <xdr:blipFill>
        <a:blip xmlns:r="http://schemas.openxmlformats.org/officeDocument/2006/relationships" r:embed="rId1"/>
        <a:stretch>
          <a:fillRect/>
        </a:stretch>
      </xdr:blipFill>
      <xdr:spPr>
        <a:xfrm>
          <a:off x="19274" y="0"/>
          <a:ext cx="1393812" cy="670983"/>
        </a:xfrm>
        <a:prstGeom prst="rect">
          <a:avLst/>
        </a:prstGeom>
      </xdr:spPr>
    </xdr:pic>
    <xdr:clientData/>
  </xdr:twoCellAnchor>
  <xdr:twoCellAnchor editAs="oneCell">
    <xdr:from>
      <xdr:col>7</xdr:col>
      <xdr:colOff>285750</xdr:colOff>
      <xdr:row>0</xdr:row>
      <xdr:rowOff>0</xdr:rowOff>
    </xdr:from>
    <xdr:to>
      <xdr:col>9</xdr:col>
      <xdr:colOff>106044</xdr:colOff>
      <xdr:row>3</xdr:row>
      <xdr:rowOff>19181</xdr:rowOff>
    </xdr:to>
    <xdr:pic>
      <xdr:nvPicPr>
        <xdr:cNvPr id="3" name="Image 2">
          <a:extLst>
            <a:ext uri="{FF2B5EF4-FFF2-40B4-BE49-F238E27FC236}">
              <a16:creationId xmlns:a16="http://schemas.microsoft.com/office/drawing/2014/main" id="{7C6A5FE8-A32D-DF47-90E2-858882B8EDB6}"/>
            </a:ext>
          </a:extLst>
        </xdr:cNvPr>
        <xdr:cNvPicPr>
          <a:picLocks noChangeAspect="1"/>
        </xdr:cNvPicPr>
      </xdr:nvPicPr>
      <xdr:blipFill>
        <a:blip xmlns:r="http://schemas.openxmlformats.org/officeDocument/2006/relationships" r:embed="rId2"/>
        <a:stretch>
          <a:fillRect/>
        </a:stretch>
      </xdr:blipFill>
      <xdr:spPr>
        <a:xfrm>
          <a:off x="8705850" y="0"/>
          <a:ext cx="1763394" cy="514481"/>
        </a:xfrm>
        <a:prstGeom prst="rect">
          <a:avLst/>
        </a:prstGeom>
      </xdr:spPr>
    </xdr:pic>
    <xdr:clientData/>
  </xdr:twoCellAnchor>
  <xdr:twoCellAnchor>
    <xdr:from>
      <xdr:col>2</xdr:col>
      <xdr:colOff>63500</xdr:colOff>
      <xdr:row>46</xdr:row>
      <xdr:rowOff>74084</xdr:rowOff>
    </xdr:from>
    <xdr:to>
      <xdr:col>3</xdr:col>
      <xdr:colOff>3369027</xdr:colOff>
      <xdr:row>53</xdr:row>
      <xdr:rowOff>74083</xdr:rowOff>
    </xdr:to>
    <xdr:sp macro="" textlink="">
      <xdr:nvSpPr>
        <xdr:cNvPr id="4" name="Rectangle à coins arrondis 3">
          <a:extLst>
            <a:ext uri="{FF2B5EF4-FFF2-40B4-BE49-F238E27FC236}">
              <a16:creationId xmlns:a16="http://schemas.microsoft.com/office/drawing/2014/main" id="{18F6FE60-81CB-B74E-B46D-A14D1966D8E6}"/>
            </a:ext>
          </a:extLst>
        </xdr:cNvPr>
        <xdr:cNvSpPr/>
      </xdr:nvSpPr>
      <xdr:spPr bwMode="auto">
        <a:xfrm>
          <a:off x="736600" y="8024284"/>
          <a:ext cx="3419827" cy="1155699"/>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fr-FR" sz="1100"/>
        </a:p>
      </xdr:txBody>
    </xdr:sp>
    <xdr:clientData/>
  </xdr:twoCellAnchor>
  <xdr:twoCellAnchor>
    <xdr:from>
      <xdr:col>4</xdr:col>
      <xdr:colOff>264583</xdr:colOff>
      <xdr:row>46</xdr:row>
      <xdr:rowOff>74083</xdr:rowOff>
    </xdr:from>
    <xdr:to>
      <xdr:col>8</xdr:col>
      <xdr:colOff>617360</xdr:colOff>
      <xdr:row>53</xdr:row>
      <xdr:rowOff>84667</xdr:rowOff>
    </xdr:to>
    <xdr:sp macro="" textlink="">
      <xdr:nvSpPr>
        <xdr:cNvPr id="5" name="Rectangle à coins arrondis 3">
          <a:extLst>
            <a:ext uri="{FF2B5EF4-FFF2-40B4-BE49-F238E27FC236}">
              <a16:creationId xmlns:a16="http://schemas.microsoft.com/office/drawing/2014/main" id="{21563A9B-8A5C-8C4A-AD69-D3598B19E4DD}"/>
            </a:ext>
          </a:extLst>
        </xdr:cNvPr>
        <xdr:cNvSpPr/>
      </xdr:nvSpPr>
      <xdr:spPr bwMode="auto">
        <a:xfrm>
          <a:off x="6487583" y="8024283"/>
          <a:ext cx="3413477" cy="1166284"/>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fr-FR" sz="1100"/>
        </a:p>
      </xdr:txBody>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4</xdr:col>
      <xdr:colOff>2143350</xdr:colOff>
      <xdr:row>0</xdr:row>
      <xdr:rowOff>85725</xdr:rowOff>
    </xdr:from>
    <xdr:to>
      <xdr:col>4</xdr:col>
      <xdr:colOff>3228976</xdr:colOff>
      <xdr:row>3</xdr:row>
      <xdr:rowOff>178544</xdr:rowOff>
    </xdr:to>
    <xdr:pic>
      <xdr:nvPicPr>
        <xdr:cNvPr id="2" name="Image 1">
          <a:extLst>
            <a:ext uri="{FF2B5EF4-FFF2-40B4-BE49-F238E27FC236}">
              <a16:creationId xmlns:a16="http://schemas.microsoft.com/office/drawing/2014/main" id="{C9F62FAD-5F76-9D4B-87F4-454742BE9741}"/>
            </a:ext>
          </a:extLst>
        </xdr:cNvPr>
        <xdr:cNvPicPr>
          <a:picLocks noChangeAspect="1"/>
        </xdr:cNvPicPr>
      </xdr:nvPicPr>
      <xdr:blipFill>
        <a:blip xmlns:r="http://schemas.openxmlformats.org/officeDocument/2006/relationships" r:embed="rId1"/>
        <a:stretch>
          <a:fillRect/>
        </a:stretch>
      </xdr:blipFill>
      <xdr:spPr>
        <a:xfrm>
          <a:off x="3476850" y="85725"/>
          <a:ext cx="1085626" cy="664319"/>
        </a:xfrm>
        <a:prstGeom prst="rect">
          <a:avLst/>
        </a:prstGeom>
      </xdr:spPr>
    </xdr:pic>
    <xdr:clientData/>
  </xdr:twoCellAnchor>
  <xdr:twoCellAnchor editAs="oneCell">
    <xdr:from>
      <xdr:col>8</xdr:col>
      <xdr:colOff>428625</xdr:colOff>
      <xdr:row>0</xdr:row>
      <xdr:rowOff>85725</xdr:rowOff>
    </xdr:from>
    <xdr:to>
      <xdr:col>9</xdr:col>
      <xdr:colOff>1078888</xdr:colOff>
      <xdr:row>3</xdr:row>
      <xdr:rowOff>120781</xdr:rowOff>
    </xdr:to>
    <xdr:pic>
      <xdr:nvPicPr>
        <xdr:cNvPr id="3" name="Image 2">
          <a:extLst>
            <a:ext uri="{FF2B5EF4-FFF2-40B4-BE49-F238E27FC236}">
              <a16:creationId xmlns:a16="http://schemas.microsoft.com/office/drawing/2014/main" id="{F1B833AE-CA3E-4145-805B-8A0CDBBA5FE9}"/>
            </a:ext>
          </a:extLst>
        </xdr:cNvPr>
        <xdr:cNvPicPr>
          <a:picLocks noChangeAspect="1"/>
        </xdr:cNvPicPr>
      </xdr:nvPicPr>
      <xdr:blipFill>
        <a:blip xmlns:r="http://schemas.openxmlformats.org/officeDocument/2006/relationships" r:embed="rId2"/>
        <a:stretch>
          <a:fillRect/>
        </a:stretch>
      </xdr:blipFill>
      <xdr:spPr>
        <a:xfrm>
          <a:off x="7381875" y="85725"/>
          <a:ext cx="1602763" cy="606556"/>
        </a:xfrm>
        <a:prstGeom prst="rect">
          <a:avLst/>
        </a:prstGeom>
      </xdr:spPr>
    </xdr:pic>
    <xdr:clientData/>
  </xdr:twoCellAnchor>
  <xdr:twoCellAnchor>
    <xdr:from>
      <xdr:col>1</xdr:col>
      <xdr:colOff>400050</xdr:colOff>
      <xdr:row>75</xdr:row>
      <xdr:rowOff>74084</xdr:rowOff>
    </xdr:from>
    <xdr:to>
      <xdr:col>4</xdr:col>
      <xdr:colOff>2152650</xdr:colOff>
      <xdr:row>82</xdr:row>
      <xdr:rowOff>74083</xdr:rowOff>
    </xdr:to>
    <xdr:sp macro="" textlink="">
      <xdr:nvSpPr>
        <xdr:cNvPr id="4" name="Rectangle à coins arrondis 3">
          <a:extLst>
            <a:ext uri="{FF2B5EF4-FFF2-40B4-BE49-F238E27FC236}">
              <a16:creationId xmlns:a16="http://schemas.microsoft.com/office/drawing/2014/main" id="{8CB6CFCE-43C7-3843-88D8-93CCE0E8DE0E}"/>
            </a:ext>
          </a:extLst>
        </xdr:cNvPr>
        <xdr:cNvSpPr/>
      </xdr:nvSpPr>
      <xdr:spPr bwMode="auto">
        <a:xfrm>
          <a:off x="590550" y="12316884"/>
          <a:ext cx="3086100" cy="1155699"/>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fr-FR" sz="1100"/>
        </a:p>
      </xdr:txBody>
    </xdr:sp>
    <xdr:clientData/>
  </xdr:twoCellAnchor>
  <xdr:twoCellAnchor>
    <xdr:from>
      <xdr:col>5</xdr:col>
      <xdr:colOff>264583</xdr:colOff>
      <xdr:row>75</xdr:row>
      <xdr:rowOff>74083</xdr:rowOff>
    </xdr:from>
    <xdr:to>
      <xdr:col>9</xdr:col>
      <xdr:colOff>617360</xdr:colOff>
      <xdr:row>82</xdr:row>
      <xdr:rowOff>84667</xdr:rowOff>
    </xdr:to>
    <xdr:sp macro="" textlink="">
      <xdr:nvSpPr>
        <xdr:cNvPr id="5" name="Rectangle à coins arrondis 3">
          <a:extLst>
            <a:ext uri="{FF2B5EF4-FFF2-40B4-BE49-F238E27FC236}">
              <a16:creationId xmlns:a16="http://schemas.microsoft.com/office/drawing/2014/main" id="{12AAE766-0C7F-0D48-824E-630E7EA10141}"/>
            </a:ext>
          </a:extLst>
        </xdr:cNvPr>
        <xdr:cNvSpPr/>
      </xdr:nvSpPr>
      <xdr:spPr bwMode="auto">
        <a:xfrm>
          <a:off x="6055783" y="12316883"/>
          <a:ext cx="3603977" cy="1166284"/>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fr-FR" sz="1100"/>
        </a:p>
      </xdr:txBody>
    </xdr:sp>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3.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BM81"/>
  <sheetViews>
    <sheetView showGridLines="0" showZeros="0" zoomScaleNormal="100" zoomScaleSheetLayoutView="85" zoomScalePageLayoutView="125" workbookViewId="0">
      <pane ySplit="13" topLeftCell="A33" activePane="bottomLeft" state="frozen"/>
      <selection pane="bottomLeft" activeCell="F49" sqref="F49"/>
    </sheetView>
  </sheetViews>
  <sheetFormatPr baseColWidth="10" defaultColWidth="11.5" defaultRowHeight="13" x14ac:dyDescent="0.15"/>
  <cols>
    <col min="1" max="1" width="2" style="1" customWidth="1"/>
    <col min="2" max="2" width="6.83203125" style="1" customWidth="1"/>
    <col min="3" max="3" width="1.5" style="4" customWidth="1"/>
    <col min="4" max="4" width="71.33203125" style="1" customWidth="1"/>
    <col min="5" max="5" width="7.33203125" style="1" customWidth="1"/>
    <col min="6" max="6" width="10" style="1" customWidth="1"/>
    <col min="7" max="7" width="11.5" style="5" customWidth="1"/>
    <col min="8" max="8" width="11.33203125" style="7" customWidth="1"/>
    <col min="9" max="9" width="15.5" style="6" customWidth="1"/>
    <col min="10" max="10" width="2.5" style="1" customWidth="1"/>
    <col min="11" max="16384" width="11.5" style="1"/>
  </cols>
  <sheetData>
    <row r="1" spans="2:11" x14ac:dyDescent="0.15">
      <c r="B1" s="10"/>
      <c r="C1" s="11"/>
      <c r="D1" s="12"/>
      <c r="E1" s="13"/>
      <c r="F1" s="13"/>
      <c r="G1" s="14"/>
      <c r="H1" s="15"/>
      <c r="I1" s="16"/>
    </row>
    <row r="2" spans="2:11" x14ac:dyDescent="0.15">
      <c r="B2" s="10"/>
      <c r="C2" s="11"/>
      <c r="D2" s="12"/>
      <c r="E2" s="13"/>
      <c r="F2" s="13"/>
      <c r="G2" s="14"/>
      <c r="H2" s="15"/>
      <c r="I2" s="16"/>
    </row>
    <row r="3" spans="2:11" x14ac:dyDescent="0.15">
      <c r="B3" s="10"/>
      <c r="C3" s="11"/>
      <c r="D3" s="12"/>
      <c r="E3" s="13"/>
      <c r="F3" s="13"/>
      <c r="G3" s="14"/>
      <c r="H3" s="15"/>
      <c r="I3" s="16"/>
    </row>
    <row r="4" spans="2:11" x14ac:dyDescent="0.15">
      <c r="B4" s="10"/>
      <c r="C4" s="11"/>
      <c r="D4" s="12"/>
      <c r="E4" s="13"/>
      <c r="F4" s="13"/>
      <c r="G4" s="14"/>
      <c r="H4" s="15"/>
      <c r="I4" s="16"/>
    </row>
    <row r="5" spans="2:11" x14ac:dyDescent="0.15">
      <c r="B5" s="10" t="s">
        <v>240</v>
      </c>
      <c r="C5" s="11"/>
      <c r="D5" s="12"/>
      <c r="E5" s="13"/>
      <c r="F5" s="13"/>
      <c r="G5" s="14"/>
      <c r="H5" s="15"/>
      <c r="I5" s="16"/>
    </row>
    <row r="6" spans="2:11" x14ac:dyDescent="0.15">
      <c r="B6" s="10" t="s">
        <v>487</v>
      </c>
      <c r="C6" s="11"/>
      <c r="D6" s="12"/>
      <c r="E6" s="13"/>
      <c r="F6" s="13"/>
      <c r="G6" s="14"/>
      <c r="H6" s="15"/>
      <c r="I6" s="16"/>
    </row>
    <row r="7" spans="2:11" x14ac:dyDescent="0.15">
      <c r="B7" s="10"/>
      <c r="C7" s="17"/>
      <c r="D7" s="13"/>
      <c r="E7" s="13"/>
      <c r="F7" s="13"/>
      <c r="G7" s="14"/>
      <c r="H7" s="15"/>
      <c r="I7" s="16"/>
    </row>
    <row r="8" spans="2:11" ht="16" x14ac:dyDescent="0.2">
      <c r="B8" s="633" t="s">
        <v>28</v>
      </c>
      <c r="C8" s="634"/>
      <c r="D8" s="634"/>
      <c r="E8" s="634"/>
      <c r="F8" s="634"/>
      <c r="G8" s="634"/>
      <c r="H8" s="634"/>
      <c r="I8" s="635"/>
    </row>
    <row r="9" spans="2:11" ht="15" customHeight="1" x14ac:dyDescent="0.2">
      <c r="B9" s="630" t="s">
        <v>19</v>
      </c>
      <c r="C9" s="631"/>
      <c r="D9" s="631"/>
      <c r="E9" s="631"/>
      <c r="F9" s="631"/>
      <c r="G9" s="631"/>
      <c r="H9" s="631"/>
      <c r="I9" s="632"/>
    </row>
    <row r="10" spans="2:11" ht="15" customHeight="1" x14ac:dyDescent="0.2">
      <c r="B10" s="18"/>
      <c r="C10" s="18"/>
      <c r="D10" s="18"/>
      <c r="E10" s="18"/>
      <c r="F10" s="18"/>
      <c r="G10" s="18"/>
      <c r="H10" s="18"/>
      <c r="I10" s="18"/>
    </row>
    <row r="11" spans="2:11" ht="15" customHeight="1" x14ac:dyDescent="0.2">
      <c r="B11" s="18"/>
      <c r="C11" s="18"/>
      <c r="D11" s="18"/>
      <c r="E11" s="18"/>
      <c r="F11" s="18"/>
      <c r="G11" s="19" t="s">
        <v>20</v>
      </c>
      <c r="H11" s="20"/>
      <c r="I11" s="21"/>
    </row>
    <row r="12" spans="2:11" ht="15" customHeight="1" x14ac:dyDescent="0.2">
      <c r="B12" s="22"/>
      <c r="C12" s="23"/>
      <c r="D12" s="24"/>
      <c r="E12" s="22"/>
      <c r="F12" s="109" t="s">
        <v>24</v>
      </c>
      <c r="G12" s="26"/>
      <c r="H12" s="25" t="s">
        <v>24</v>
      </c>
      <c r="I12" s="27"/>
    </row>
    <row r="13" spans="2:11" ht="15" customHeight="1" x14ac:dyDescent="0.15">
      <c r="B13" s="28" t="s">
        <v>21</v>
      </c>
      <c r="C13" s="628" t="s">
        <v>22</v>
      </c>
      <c r="D13" s="629"/>
      <c r="E13" s="28" t="s">
        <v>23</v>
      </c>
      <c r="F13" s="110" t="s">
        <v>34</v>
      </c>
      <c r="G13" s="30" t="s">
        <v>25</v>
      </c>
      <c r="H13" s="29" t="s">
        <v>26</v>
      </c>
      <c r="I13" s="31" t="s">
        <v>27</v>
      </c>
    </row>
    <row r="14" spans="2:11" ht="15" customHeight="1" x14ac:dyDescent="0.15">
      <c r="B14" s="37" t="s">
        <v>59</v>
      </c>
      <c r="C14" s="38"/>
      <c r="D14" s="39" t="s">
        <v>7</v>
      </c>
      <c r="E14" s="40"/>
      <c r="F14" s="111"/>
      <c r="G14" s="42"/>
      <c r="H14" s="41"/>
      <c r="I14" s="43"/>
      <c r="K14" s="9"/>
    </row>
    <row r="15" spans="2:11" ht="15" customHeight="1" x14ac:dyDescent="0.15">
      <c r="B15" s="44" t="s">
        <v>60</v>
      </c>
      <c r="C15" s="45"/>
      <c r="D15" s="46" t="s">
        <v>57</v>
      </c>
      <c r="E15" s="35"/>
      <c r="F15" s="112"/>
      <c r="G15" s="47"/>
      <c r="H15" s="47"/>
      <c r="I15" s="48"/>
      <c r="K15" s="9"/>
    </row>
    <row r="16" spans="2:11" ht="15" customHeight="1" x14ac:dyDescent="0.15">
      <c r="B16" s="50" t="s">
        <v>61</v>
      </c>
      <c r="C16" s="38"/>
      <c r="D16" s="51" t="s">
        <v>9</v>
      </c>
      <c r="E16" s="40" t="s">
        <v>16</v>
      </c>
      <c r="F16" s="114">
        <v>1</v>
      </c>
      <c r="G16" s="53"/>
      <c r="H16" s="53"/>
      <c r="I16" s="54">
        <f t="shared" ref="I16" si="0">H16*G16</f>
        <v>0</v>
      </c>
      <c r="K16" s="9"/>
    </row>
    <row r="17" spans="2:11" ht="15" customHeight="1" x14ac:dyDescent="0.15">
      <c r="B17" s="44" t="s">
        <v>62</v>
      </c>
      <c r="C17" s="38"/>
      <c r="D17" s="51" t="s">
        <v>10</v>
      </c>
      <c r="E17" s="40" t="s">
        <v>5</v>
      </c>
      <c r="F17" s="114"/>
      <c r="G17" s="52"/>
      <c r="H17" s="52"/>
      <c r="I17" s="43"/>
      <c r="K17" s="9"/>
    </row>
    <row r="18" spans="2:11" ht="15" customHeight="1" x14ac:dyDescent="0.15">
      <c r="B18" s="50" t="s">
        <v>63</v>
      </c>
      <c r="C18" s="38"/>
      <c r="D18" s="51" t="s">
        <v>11</v>
      </c>
      <c r="E18" s="40" t="s">
        <v>4</v>
      </c>
      <c r="F18" s="114">
        <v>130</v>
      </c>
      <c r="G18" s="53"/>
      <c r="H18" s="53"/>
      <c r="I18" s="54">
        <f t="shared" ref="I18:I25" si="1">H18*G18</f>
        <v>0</v>
      </c>
      <c r="K18" s="9"/>
    </row>
    <row r="19" spans="2:11" ht="15" customHeight="1" x14ac:dyDescent="0.15">
      <c r="B19" s="44" t="s">
        <v>64</v>
      </c>
      <c r="C19" s="38"/>
      <c r="D19" s="51" t="s">
        <v>12</v>
      </c>
      <c r="E19" s="40" t="s">
        <v>17</v>
      </c>
      <c r="F19" s="114">
        <v>1</v>
      </c>
      <c r="G19" s="53"/>
      <c r="H19" s="53"/>
      <c r="I19" s="54">
        <f t="shared" si="1"/>
        <v>0</v>
      </c>
      <c r="K19" s="9"/>
    </row>
    <row r="20" spans="2:11" ht="15" customHeight="1" x14ac:dyDescent="0.15">
      <c r="B20" s="50" t="s">
        <v>65</v>
      </c>
      <c r="C20" s="38"/>
      <c r="D20" s="51" t="s">
        <v>492</v>
      </c>
      <c r="E20" s="40" t="s">
        <v>17</v>
      </c>
      <c r="F20" s="114">
        <v>1</v>
      </c>
      <c r="G20" s="53"/>
      <c r="H20" s="53"/>
      <c r="I20" s="54">
        <f t="shared" ref="I20" si="2">H20*G20</f>
        <v>0</v>
      </c>
      <c r="K20" s="9"/>
    </row>
    <row r="21" spans="2:11" ht="15" customHeight="1" x14ac:dyDescent="0.15">
      <c r="B21" s="50" t="s">
        <v>66</v>
      </c>
      <c r="C21" s="38"/>
      <c r="D21" s="51" t="s">
        <v>13</v>
      </c>
      <c r="E21" s="40" t="s">
        <v>17</v>
      </c>
      <c r="F21" s="114">
        <v>1</v>
      </c>
      <c r="G21" s="53"/>
      <c r="H21" s="53"/>
      <c r="I21" s="54">
        <f t="shared" si="1"/>
        <v>0</v>
      </c>
      <c r="K21" s="9"/>
    </row>
    <row r="22" spans="2:11" ht="15" customHeight="1" x14ac:dyDescent="0.15">
      <c r="B22" s="44" t="s">
        <v>67</v>
      </c>
      <c r="C22" s="38"/>
      <c r="D22" s="51" t="s">
        <v>15</v>
      </c>
      <c r="E22" s="40" t="s">
        <v>17</v>
      </c>
      <c r="F22" s="114">
        <v>1</v>
      </c>
      <c r="G22" s="53"/>
      <c r="H22" s="53"/>
      <c r="I22" s="54">
        <f t="shared" si="1"/>
        <v>0</v>
      </c>
      <c r="K22" s="9"/>
    </row>
    <row r="23" spans="2:11" ht="15" customHeight="1" x14ac:dyDescent="0.15">
      <c r="B23" s="50" t="s">
        <v>68</v>
      </c>
      <c r="C23" s="38"/>
      <c r="D23" s="51" t="s">
        <v>420</v>
      </c>
      <c r="E23" s="40" t="s">
        <v>17</v>
      </c>
      <c r="F23" s="114">
        <v>1</v>
      </c>
      <c r="G23" s="53"/>
      <c r="H23" s="53"/>
      <c r="I23" s="54">
        <f t="shared" ref="I23" si="3">H23*G23</f>
        <v>0</v>
      </c>
      <c r="K23" s="9"/>
    </row>
    <row r="24" spans="2:11" ht="15" customHeight="1" x14ac:dyDescent="0.15">
      <c r="B24" s="50" t="s">
        <v>69</v>
      </c>
      <c r="C24" s="38"/>
      <c r="D24" s="51" t="s">
        <v>14</v>
      </c>
      <c r="E24" s="40" t="s">
        <v>17</v>
      </c>
      <c r="F24" s="114">
        <v>1</v>
      </c>
      <c r="G24" s="53"/>
      <c r="H24" s="53"/>
      <c r="I24" s="54">
        <f t="shared" si="1"/>
        <v>0</v>
      </c>
      <c r="K24" s="9"/>
    </row>
    <row r="25" spans="2:11" ht="15" customHeight="1" x14ac:dyDescent="0.15">
      <c r="B25" s="44" t="s">
        <v>421</v>
      </c>
      <c r="C25" s="38"/>
      <c r="D25" s="51" t="s">
        <v>35</v>
      </c>
      <c r="E25" s="40" t="s">
        <v>17</v>
      </c>
      <c r="F25" s="114">
        <v>1</v>
      </c>
      <c r="G25" s="53"/>
      <c r="H25" s="53"/>
      <c r="I25" s="54">
        <f t="shared" si="1"/>
        <v>0</v>
      </c>
      <c r="K25" s="9"/>
    </row>
    <row r="26" spans="2:11" ht="15" customHeight="1" x14ac:dyDescent="0.15">
      <c r="B26" s="44" t="s">
        <v>493</v>
      </c>
      <c r="C26" s="38"/>
      <c r="D26" s="51" t="s">
        <v>494</v>
      </c>
      <c r="E26" s="40" t="s">
        <v>17</v>
      </c>
      <c r="F26" s="114">
        <v>1</v>
      </c>
      <c r="G26" s="53"/>
      <c r="H26" s="53"/>
      <c r="I26" s="54">
        <f t="shared" ref="I26" si="4">H26*G26</f>
        <v>0</v>
      </c>
      <c r="K26" s="9"/>
    </row>
    <row r="27" spans="2:11" ht="15" customHeight="1" x14ac:dyDescent="0.15">
      <c r="B27" s="55"/>
      <c r="C27" s="45"/>
      <c r="D27" s="56"/>
      <c r="E27" s="35"/>
      <c r="F27" s="115"/>
      <c r="G27" s="36"/>
      <c r="H27" s="57"/>
      <c r="I27" s="48"/>
    </row>
    <row r="28" spans="2:11" x14ac:dyDescent="0.15">
      <c r="B28" s="58"/>
      <c r="C28" s="49"/>
      <c r="D28" s="32" t="str">
        <f>"Sous total  "&amp;D14&amp;" hors taxes"</f>
        <v>Sous total  Installation de chantier hors taxes</v>
      </c>
      <c r="E28" s="33"/>
      <c r="F28" s="116"/>
      <c r="G28" s="60"/>
      <c r="H28" s="59"/>
      <c r="I28" s="34">
        <f>SUM(I16:I27)</f>
        <v>0</v>
      </c>
    </row>
    <row r="29" spans="2:11" ht="15" customHeight="1" x14ac:dyDescent="0.15">
      <c r="B29" s="37" t="s">
        <v>75</v>
      </c>
      <c r="C29" s="38"/>
      <c r="D29" s="39" t="s">
        <v>427</v>
      </c>
      <c r="E29" s="40"/>
      <c r="F29" s="111"/>
      <c r="G29" s="42"/>
      <c r="H29" s="41"/>
      <c r="I29" s="43"/>
    </row>
    <row r="30" spans="2:11" ht="15" customHeight="1" x14ac:dyDescent="0.15">
      <c r="B30" s="61" t="s">
        <v>76</v>
      </c>
      <c r="C30" s="38"/>
      <c r="D30" s="62" t="s">
        <v>18</v>
      </c>
      <c r="E30" s="40" t="s">
        <v>3</v>
      </c>
      <c r="F30" s="114">
        <v>509.55</v>
      </c>
      <c r="G30" s="122"/>
      <c r="H30" s="122"/>
      <c r="I30" s="123">
        <f t="shared" ref="I30:I34" si="5">H30*G30</f>
        <v>0</v>
      </c>
    </row>
    <row r="31" spans="2:11" ht="15" customHeight="1" x14ac:dyDescent="0.15">
      <c r="B31" s="61" t="s">
        <v>77</v>
      </c>
      <c r="C31" s="38"/>
      <c r="D31" s="118" t="s">
        <v>36</v>
      </c>
      <c r="E31" s="40" t="s">
        <v>3</v>
      </c>
      <c r="F31" s="114">
        <v>422.6</v>
      </c>
      <c r="G31" s="122"/>
      <c r="H31" s="122"/>
      <c r="I31" s="123">
        <f t="shared" si="5"/>
        <v>0</v>
      </c>
    </row>
    <row r="32" spans="2:11" ht="15" customHeight="1" x14ac:dyDescent="0.15">
      <c r="B32" s="61" t="s">
        <v>78</v>
      </c>
      <c r="C32" s="38"/>
      <c r="D32" s="118" t="s">
        <v>37</v>
      </c>
      <c r="E32" s="40" t="s">
        <v>3</v>
      </c>
      <c r="F32" s="114">
        <v>17.02</v>
      </c>
      <c r="G32" s="122"/>
      <c r="H32" s="122"/>
      <c r="I32" s="123">
        <f t="shared" si="5"/>
        <v>0</v>
      </c>
    </row>
    <row r="33" spans="2:9" ht="15" customHeight="1" x14ac:dyDescent="0.15">
      <c r="B33" s="61" t="s">
        <v>79</v>
      </c>
      <c r="C33" s="38"/>
      <c r="D33" s="119" t="s">
        <v>38</v>
      </c>
      <c r="E33" s="40" t="s">
        <v>8</v>
      </c>
      <c r="F33" s="114">
        <v>34</v>
      </c>
      <c r="G33" s="122"/>
      <c r="H33" s="122"/>
      <c r="I33" s="123">
        <f t="shared" si="5"/>
        <v>0</v>
      </c>
    </row>
    <row r="34" spans="2:9" x14ac:dyDescent="0.15">
      <c r="B34" s="61" t="s">
        <v>80</v>
      </c>
      <c r="C34" s="38"/>
      <c r="D34" s="120" t="s">
        <v>40</v>
      </c>
      <c r="E34" s="40" t="s">
        <v>8</v>
      </c>
      <c r="F34" s="114">
        <v>2</v>
      </c>
      <c r="G34" s="122"/>
      <c r="H34" s="122"/>
      <c r="I34" s="123">
        <f t="shared" si="5"/>
        <v>0</v>
      </c>
    </row>
    <row r="35" spans="2:9" ht="15" customHeight="1" x14ac:dyDescent="0.15">
      <c r="B35" s="61" t="s">
        <v>81</v>
      </c>
      <c r="C35" s="38"/>
      <c r="D35" s="119" t="s">
        <v>41</v>
      </c>
      <c r="E35" s="40" t="s">
        <v>8</v>
      </c>
      <c r="F35" s="114">
        <v>4</v>
      </c>
      <c r="G35" s="122"/>
      <c r="H35" s="122"/>
      <c r="I35" s="123">
        <f t="shared" ref="I35:I40" si="6">H35*G35</f>
        <v>0</v>
      </c>
    </row>
    <row r="36" spans="2:9" ht="15" customHeight="1" x14ac:dyDescent="0.15">
      <c r="B36" s="61" t="s">
        <v>82</v>
      </c>
      <c r="C36" s="38"/>
      <c r="D36" s="119" t="s">
        <v>42</v>
      </c>
      <c r="E36" s="40" t="s">
        <v>8</v>
      </c>
      <c r="F36" s="114">
        <v>4</v>
      </c>
      <c r="G36" s="122"/>
      <c r="H36" s="122"/>
      <c r="I36" s="123">
        <f t="shared" si="6"/>
        <v>0</v>
      </c>
    </row>
    <row r="37" spans="2:9" ht="15" customHeight="1" x14ac:dyDescent="0.15">
      <c r="B37" s="61" t="s">
        <v>83</v>
      </c>
      <c r="C37" s="38"/>
      <c r="D37" s="119" t="s">
        <v>43</v>
      </c>
      <c r="E37" s="40" t="s">
        <v>8</v>
      </c>
      <c r="F37" s="114">
        <v>6</v>
      </c>
      <c r="G37" s="122"/>
      <c r="H37" s="122"/>
      <c r="I37" s="123">
        <f t="shared" si="6"/>
        <v>0</v>
      </c>
    </row>
    <row r="38" spans="2:9" ht="15" customHeight="1" x14ac:dyDescent="0.15">
      <c r="B38" s="61" t="s">
        <v>84</v>
      </c>
      <c r="C38" s="38"/>
      <c r="D38" s="119" t="s">
        <v>44</v>
      </c>
      <c r="E38" s="40" t="s">
        <v>3</v>
      </c>
      <c r="F38" s="121">
        <v>1109</v>
      </c>
      <c r="G38" s="122"/>
      <c r="H38" s="122"/>
      <c r="I38" s="123">
        <f t="shared" si="6"/>
        <v>0</v>
      </c>
    </row>
    <row r="39" spans="2:9" x14ac:dyDescent="0.15">
      <c r="B39" s="61" t="s">
        <v>85</v>
      </c>
      <c r="C39" s="45"/>
      <c r="D39" s="119" t="s">
        <v>46</v>
      </c>
      <c r="E39" s="35" t="s">
        <v>3</v>
      </c>
      <c r="F39" s="112">
        <v>1085.0999999999999</v>
      </c>
      <c r="G39" s="124"/>
      <c r="H39" s="124"/>
      <c r="I39" s="125">
        <f t="shared" si="6"/>
        <v>0</v>
      </c>
    </row>
    <row r="40" spans="2:9" x14ac:dyDescent="0.15">
      <c r="B40" s="61" t="s">
        <v>86</v>
      </c>
      <c r="C40" s="38"/>
      <c r="D40" s="119" t="s">
        <v>6</v>
      </c>
      <c r="E40" s="40" t="s">
        <v>5</v>
      </c>
      <c r="F40" s="114"/>
      <c r="G40" s="122"/>
      <c r="H40" s="122"/>
      <c r="I40" s="123">
        <f t="shared" si="6"/>
        <v>0</v>
      </c>
    </row>
    <row r="41" spans="2:9" ht="15" customHeight="1" x14ac:dyDescent="0.15">
      <c r="B41" s="61" t="s">
        <v>87</v>
      </c>
      <c r="C41" s="38"/>
      <c r="D41" s="119" t="s">
        <v>47</v>
      </c>
      <c r="E41" s="40" t="s">
        <v>5</v>
      </c>
      <c r="F41" s="114"/>
      <c r="G41" s="122"/>
      <c r="H41" s="122"/>
      <c r="I41" s="123">
        <f>H41*G41</f>
        <v>0</v>
      </c>
    </row>
    <row r="42" spans="2:9" ht="15" customHeight="1" x14ac:dyDescent="0.15">
      <c r="B42" s="61" t="s">
        <v>88</v>
      </c>
      <c r="C42" s="38"/>
      <c r="D42" s="119" t="s">
        <v>48</v>
      </c>
      <c r="E42" s="64" t="s">
        <v>5</v>
      </c>
      <c r="F42" s="114"/>
      <c r="G42" s="52"/>
      <c r="H42" s="52"/>
      <c r="I42" s="126">
        <f>H42*G42</f>
        <v>0</v>
      </c>
    </row>
    <row r="43" spans="2:9" ht="15" customHeight="1" x14ac:dyDescent="0.15">
      <c r="B43" s="61" t="s">
        <v>89</v>
      </c>
      <c r="C43" s="49"/>
      <c r="D43" s="119" t="s">
        <v>49</v>
      </c>
      <c r="E43" s="33" t="s">
        <v>5</v>
      </c>
      <c r="F43" s="113"/>
      <c r="G43" s="63"/>
      <c r="H43" s="63"/>
      <c r="I43" s="126">
        <f>H43*G43</f>
        <v>0</v>
      </c>
    </row>
    <row r="44" spans="2:9" ht="15" customHeight="1" x14ac:dyDescent="0.15">
      <c r="B44" s="61" t="s">
        <v>90</v>
      </c>
      <c r="C44" s="38"/>
      <c r="D44" s="119" t="s">
        <v>50</v>
      </c>
      <c r="E44" s="40" t="s">
        <v>5</v>
      </c>
      <c r="F44" s="114"/>
      <c r="G44" s="122"/>
      <c r="H44" s="122"/>
      <c r="I44" s="127">
        <f t="shared" ref="I44" si="7">H44*G44</f>
        <v>0</v>
      </c>
    </row>
    <row r="45" spans="2:9" ht="12" customHeight="1" x14ac:dyDescent="0.15">
      <c r="B45" s="65"/>
      <c r="C45" s="45"/>
      <c r="D45" s="56"/>
      <c r="E45" s="35"/>
      <c r="F45" s="66"/>
      <c r="G45" s="36"/>
      <c r="H45" s="66"/>
      <c r="I45" s="48"/>
    </row>
    <row r="46" spans="2:9" x14ac:dyDescent="0.15">
      <c r="B46" s="67"/>
      <c r="C46" s="49"/>
      <c r="D46" s="32" t="str">
        <f>"Sous total  "&amp;D29&amp;" hors taxes"</f>
        <v>Sous total  Travaux de curage - Bureaux du R+1 hors taxes</v>
      </c>
      <c r="E46" s="33"/>
      <c r="F46" s="68"/>
      <c r="G46" s="60"/>
      <c r="H46" s="68"/>
      <c r="I46" s="34">
        <f>SUM(I30:I45)</f>
        <v>0</v>
      </c>
    </row>
    <row r="47" spans="2:9" ht="15" customHeight="1" x14ac:dyDescent="0.15">
      <c r="B47" s="37" t="s">
        <v>70</v>
      </c>
      <c r="C47" s="38"/>
      <c r="D47" s="39" t="s">
        <v>481</v>
      </c>
      <c r="E47" s="40"/>
      <c r="F47" s="111"/>
      <c r="G47" s="42"/>
      <c r="H47" s="41"/>
      <c r="I47" s="43"/>
    </row>
    <row r="48" spans="2:9" ht="15" customHeight="1" x14ac:dyDescent="0.15">
      <c r="B48" s="61" t="s">
        <v>71</v>
      </c>
      <c r="C48" s="38"/>
      <c r="D48" s="119" t="s">
        <v>44</v>
      </c>
      <c r="E48" s="40" t="s">
        <v>3</v>
      </c>
      <c r="F48" s="121">
        <v>39</v>
      </c>
      <c r="G48" s="122"/>
      <c r="H48" s="122"/>
      <c r="I48" s="123">
        <f t="shared" ref="I48:I50" si="8">H48*G48</f>
        <v>0</v>
      </c>
    </row>
    <row r="49" spans="2:65" ht="15" customHeight="1" x14ac:dyDescent="0.15">
      <c r="B49" s="61" t="s">
        <v>72</v>
      </c>
      <c r="C49" s="45"/>
      <c r="D49" s="119" t="s">
        <v>46</v>
      </c>
      <c r="E49" s="35" t="s">
        <v>3</v>
      </c>
      <c r="F49" s="112">
        <v>22</v>
      </c>
      <c r="G49" s="124"/>
      <c r="H49" s="124"/>
      <c r="I49" s="125">
        <f t="shared" si="8"/>
        <v>0</v>
      </c>
    </row>
    <row r="50" spans="2:65" ht="15" customHeight="1" x14ac:dyDescent="0.15">
      <c r="B50" s="61" t="s">
        <v>73</v>
      </c>
      <c r="C50" s="38"/>
      <c r="D50" s="119" t="s">
        <v>6</v>
      </c>
      <c r="E50" s="40" t="s">
        <v>5</v>
      </c>
      <c r="F50" s="114"/>
      <c r="G50" s="122"/>
      <c r="H50" s="122"/>
      <c r="I50" s="123">
        <f t="shared" si="8"/>
        <v>0</v>
      </c>
    </row>
    <row r="51" spans="2:65" x14ac:dyDescent="0.15">
      <c r="B51" s="61" t="s">
        <v>74</v>
      </c>
      <c r="C51" s="38"/>
      <c r="D51" s="119" t="s">
        <v>48</v>
      </c>
      <c r="E51" s="64" t="s">
        <v>5</v>
      </c>
      <c r="F51" s="114"/>
      <c r="G51" s="52"/>
      <c r="H51" s="52"/>
      <c r="I51" s="126">
        <f>H51*G51</f>
        <v>0</v>
      </c>
    </row>
    <row r="52" spans="2:65" ht="15" customHeight="1" x14ac:dyDescent="0.15">
      <c r="B52" s="61" t="s">
        <v>423</v>
      </c>
      <c r="C52" s="49"/>
      <c r="D52" s="119" t="s">
        <v>49</v>
      </c>
      <c r="E52" s="33" t="s">
        <v>5</v>
      </c>
      <c r="F52" s="113"/>
      <c r="G52" s="63"/>
      <c r="H52" s="63"/>
      <c r="I52" s="126">
        <f>H52*G52</f>
        <v>0</v>
      </c>
    </row>
    <row r="53" spans="2:65" ht="12" customHeight="1" x14ac:dyDescent="0.15">
      <c r="B53" s="65"/>
      <c r="C53" s="45"/>
      <c r="D53" s="56"/>
      <c r="E53" s="35"/>
      <c r="F53" s="66"/>
      <c r="G53" s="36"/>
      <c r="H53" s="66"/>
      <c r="I53" s="48"/>
    </row>
    <row r="54" spans="2:65" x14ac:dyDescent="0.15">
      <c r="B54" s="67"/>
      <c r="C54" s="49"/>
      <c r="D54" s="32" t="str">
        <f>"Sous total  "&amp;D47&amp;" hors taxes"</f>
        <v>Sous total  Travaux de curage - Local technique du RDC (Intervention en sous-section 4) hors taxes</v>
      </c>
      <c r="E54" s="33"/>
      <c r="F54" s="68"/>
      <c r="G54" s="60"/>
      <c r="H54" s="68"/>
      <c r="I54" s="34">
        <f>SUM(I38:I53)</f>
        <v>0</v>
      </c>
    </row>
    <row r="55" spans="2:65" x14ac:dyDescent="0.15">
      <c r="B55" s="69"/>
      <c r="C55" s="70"/>
      <c r="D55" s="71"/>
      <c r="E55" s="72"/>
      <c r="F55" s="73"/>
      <c r="G55" s="74"/>
      <c r="H55" s="73"/>
      <c r="I55" s="75"/>
    </row>
    <row r="56" spans="2:65" x14ac:dyDescent="0.15">
      <c r="B56" s="76"/>
      <c r="C56" s="77"/>
      <c r="D56" s="78" t="s">
        <v>0</v>
      </c>
      <c r="E56" s="79"/>
      <c r="F56" s="80"/>
      <c r="G56" s="81"/>
      <c r="H56" s="80"/>
      <c r="I56" s="82">
        <f>I46+I28</f>
        <v>0</v>
      </c>
    </row>
    <row r="57" spans="2:65" x14ac:dyDescent="0.15">
      <c r="B57" s="76"/>
      <c r="C57" s="77"/>
      <c r="D57" s="78" t="s">
        <v>2</v>
      </c>
      <c r="E57" s="79"/>
      <c r="F57" s="80"/>
      <c r="G57" s="81"/>
      <c r="H57" s="80"/>
      <c r="I57" s="83">
        <f>I56*20%</f>
        <v>0</v>
      </c>
      <c r="J57" s="128"/>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c r="AW57"/>
      <c r="AX57"/>
      <c r="AY57"/>
      <c r="AZ57"/>
      <c r="BA57"/>
      <c r="BB57"/>
      <c r="BC57"/>
      <c r="BD57"/>
      <c r="BE57"/>
      <c r="BF57"/>
      <c r="BG57"/>
      <c r="BH57"/>
      <c r="BI57"/>
      <c r="BJ57"/>
      <c r="BK57"/>
      <c r="BL57"/>
      <c r="BM57"/>
    </row>
    <row r="58" spans="2:65" x14ac:dyDescent="0.15">
      <c r="B58" s="84"/>
      <c r="C58" s="85"/>
      <c r="D58" s="86" t="s">
        <v>1</v>
      </c>
      <c r="E58" s="87"/>
      <c r="F58" s="88"/>
      <c r="G58" s="89"/>
      <c r="H58" s="88"/>
      <c r="I58" s="90">
        <f>I57+I56</f>
        <v>0</v>
      </c>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c r="BI58"/>
      <c r="BJ58"/>
      <c r="BK58"/>
      <c r="BL58"/>
      <c r="BM58"/>
    </row>
    <row r="59" spans="2:65" x14ac:dyDescent="0.15">
      <c r="B59" s="636" t="s">
        <v>51</v>
      </c>
      <c r="C59" s="637"/>
      <c r="D59" s="637"/>
      <c r="E59" s="637"/>
      <c r="F59" s="637"/>
      <c r="G59" s="637"/>
      <c r="H59" s="637"/>
      <c r="I59" s="638"/>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c r="BI59"/>
      <c r="BJ59"/>
      <c r="BK59"/>
      <c r="BL59"/>
      <c r="BM59"/>
    </row>
    <row r="60" spans="2:65" x14ac:dyDescent="0.15">
      <c r="B60" s="152" t="s">
        <v>181</v>
      </c>
      <c r="C60" s="153"/>
      <c r="D60" s="154" t="s">
        <v>58</v>
      </c>
      <c r="E60" s="155"/>
      <c r="F60" s="156"/>
      <c r="G60" s="156"/>
      <c r="H60" s="157"/>
      <c r="I60" s="158"/>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c r="BI60"/>
      <c r="BJ60"/>
      <c r="BK60"/>
      <c r="BL60"/>
      <c r="BM60"/>
    </row>
    <row r="61" spans="2:65" s="2" customFormat="1" x14ac:dyDescent="0.15">
      <c r="B61" s="159" t="s">
        <v>183</v>
      </c>
      <c r="C61" s="159"/>
      <c r="D61" s="160" t="s">
        <v>52</v>
      </c>
      <c r="E61" s="161" t="s">
        <v>39</v>
      </c>
      <c r="F61" s="162">
        <v>8</v>
      </c>
      <c r="G61" s="163"/>
      <c r="H61" s="164"/>
      <c r="I61" s="165">
        <f>H61*G61</f>
        <v>0</v>
      </c>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c r="BE61"/>
      <c r="BF61"/>
      <c r="BG61"/>
      <c r="BH61"/>
      <c r="BI61"/>
      <c r="BJ61"/>
      <c r="BK61"/>
      <c r="BL61"/>
      <c r="BM61"/>
    </row>
    <row r="62" spans="2:65" x14ac:dyDescent="0.15">
      <c r="B62" s="166" t="s">
        <v>185</v>
      </c>
      <c r="C62" s="167"/>
      <c r="D62" s="168" t="s">
        <v>53</v>
      </c>
      <c r="E62" s="161" t="s">
        <v>45</v>
      </c>
      <c r="F62" s="163">
        <v>16</v>
      </c>
      <c r="G62" s="163"/>
      <c r="H62" s="164"/>
      <c r="I62" s="165">
        <f>H62*G62</f>
        <v>0</v>
      </c>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c r="AW62"/>
      <c r="AX62"/>
      <c r="AY62"/>
      <c r="AZ62"/>
      <c r="BA62"/>
      <c r="BB62"/>
      <c r="BC62"/>
      <c r="BD62"/>
      <c r="BE62"/>
      <c r="BF62"/>
      <c r="BG62"/>
      <c r="BH62"/>
      <c r="BI62"/>
      <c r="BJ62"/>
      <c r="BK62"/>
      <c r="BL62"/>
      <c r="BM62"/>
    </row>
    <row r="63" spans="2:65" x14ac:dyDescent="0.15">
      <c r="B63" s="166" t="s">
        <v>428</v>
      </c>
      <c r="C63" s="167"/>
      <c r="D63" s="169" t="s">
        <v>54</v>
      </c>
      <c r="E63" s="161" t="s">
        <v>45</v>
      </c>
      <c r="F63" s="170">
        <v>32</v>
      </c>
      <c r="G63" s="170"/>
      <c r="H63" s="171"/>
      <c r="I63" s="165">
        <f>H63*G63</f>
        <v>0</v>
      </c>
    </row>
    <row r="64" spans="2:65" x14ac:dyDescent="0.15">
      <c r="B64" s="166" t="s">
        <v>429</v>
      </c>
      <c r="C64" s="172"/>
      <c r="D64" s="173" t="s">
        <v>55</v>
      </c>
      <c r="E64" s="161" t="s">
        <v>45</v>
      </c>
      <c r="F64" s="163">
        <v>31</v>
      </c>
      <c r="G64" s="163"/>
      <c r="H64" s="164"/>
      <c r="I64" s="165">
        <f>H64*G64</f>
        <v>0</v>
      </c>
    </row>
    <row r="65" spans="2:65" x14ac:dyDescent="0.15">
      <c r="B65" s="174"/>
      <c r="C65" s="175"/>
      <c r="D65" s="176"/>
      <c r="E65" s="177"/>
      <c r="F65" s="178"/>
      <c r="G65" s="179"/>
      <c r="H65" s="180"/>
      <c r="I65" s="181"/>
    </row>
    <row r="66" spans="2:65" ht="14" x14ac:dyDescent="0.15">
      <c r="B66" s="182"/>
      <c r="C66" s="182"/>
      <c r="D66" s="183" t="str">
        <f>"Sous total "&amp;D60&amp;" hors taxes"</f>
        <v>Sous total Curage (option) hors taxes</v>
      </c>
      <c r="E66" s="184"/>
      <c r="F66" s="185"/>
      <c r="G66" s="186"/>
      <c r="H66" s="187"/>
      <c r="I66" s="129">
        <f>SUM(I60:I65)</f>
        <v>0</v>
      </c>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row>
    <row r="67" spans="2:65" x14ac:dyDescent="0.15">
      <c r="B67" s="130"/>
      <c r="C67" s="131"/>
      <c r="D67" s="132"/>
      <c r="E67" s="133"/>
      <c r="F67" s="134"/>
      <c r="G67" s="135"/>
      <c r="H67" s="134"/>
      <c r="I67" s="136"/>
    </row>
    <row r="68" spans="2:65" x14ac:dyDescent="0.15">
      <c r="B68" s="137"/>
      <c r="C68" s="138"/>
      <c r="D68" s="139" t="s">
        <v>56</v>
      </c>
      <c r="E68" s="140"/>
      <c r="F68" s="141"/>
      <c r="G68" s="142"/>
      <c r="H68" s="141"/>
      <c r="I68" s="143">
        <f>SUM(I66+I56)</f>
        <v>0</v>
      </c>
    </row>
    <row r="69" spans="2:65" x14ac:dyDescent="0.15">
      <c r="B69" s="137"/>
      <c r="C69" s="138"/>
      <c r="D69" s="139" t="s">
        <v>2</v>
      </c>
      <c r="E69" s="140"/>
      <c r="F69" s="141"/>
      <c r="G69" s="142"/>
      <c r="H69" s="141"/>
      <c r="I69" s="144">
        <f>I68*20%</f>
        <v>0</v>
      </c>
    </row>
    <row r="70" spans="2:65" x14ac:dyDescent="0.15">
      <c r="B70" s="145"/>
      <c r="C70" s="146"/>
      <c r="D70" s="147" t="s">
        <v>1</v>
      </c>
      <c r="E70" s="148"/>
      <c r="F70" s="149"/>
      <c r="G70" s="150"/>
      <c r="H70" s="149"/>
      <c r="I70" s="151">
        <f>I69+I68</f>
        <v>0</v>
      </c>
    </row>
    <row r="71" spans="2:65" x14ac:dyDescent="0.15">
      <c r="B71" s="96"/>
      <c r="C71" s="97"/>
      <c r="D71" s="91"/>
      <c r="E71" s="95" t="s">
        <v>29</v>
      </c>
      <c r="F71" s="92"/>
      <c r="G71" s="92"/>
      <c r="H71" s="93"/>
      <c r="I71" s="94" t="s">
        <v>30</v>
      </c>
    </row>
    <row r="72" spans="2:65" x14ac:dyDescent="0.15">
      <c r="B72" s="98"/>
      <c r="D72" s="91" t="s">
        <v>31</v>
      </c>
      <c r="E72" s="95" t="s">
        <v>32</v>
      </c>
      <c r="F72" s="92"/>
      <c r="G72" s="92"/>
      <c r="H72" s="93"/>
      <c r="I72" s="94"/>
    </row>
    <row r="73" spans="2:65" x14ac:dyDescent="0.15">
      <c r="B73" s="98"/>
      <c r="C73" s="99"/>
      <c r="E73" s="3"/>
      <c r="F73" s="3"/>
      <c r="G73" s="3"/>
      <c r="H73" s="100"/>
      <c r="I73" s="101"/>
    </row>
    <row r="74" spans="2:65" x14ac:dyDescent="0.15">
      <c r="B74" s="98"/>
      <c r="C74" s="99"/>
      <c r="E74" s="3"/>
      <c r="F74" s="3"/>
      <c r="G74" s="8"/>
      <c r="I74" s="102"/>
    </row>
    <row r="75" spans="2:65" x14ac:dyDescent="0.15">
      <c r="B75" s="98"/>
      <c r="E75" s="3"/>
      <c r="F75" s="3"/>
      <c r="G75" s="8"/>
      <c r="I75" s="102"/>
    </row>
    <row r="76" spans="2:65" x14ac:dyDescent="0.15">
      <c r="B76" s="98"/>
      <c r="E76" s="3"/>
      <c r="F76" s="3"/>
      <c r="G76" s="8"/>
      <c r="I76" s="102"/>
    </row>
    <row r="77" spans="2:65" x14ac:dyDescent="0.15">
      <c r="B77" s="98"/>
      <c r="I77" s="102"/>
    </row>
    <row r="78" spans="2:65" x14ac:dyDescent="0.15">
      <c r="B78" s="98"/>
      <c r="E78" s="103"/>
      <c r="F78" s="103"/>
      <c r="I78" s="102"/>
    </row>
    <row r="79" spans="2:65" x14ac:dyDescent="0.15">
      <c r="B79" s="98"/>
      <c r="E79" s="103"/>
      <c r="F79" s="103"/>
      <c r="I79" s="102"/>
    </row>
    <row r="80" spans="2:65" x14ac:dyDescent="0.15">
      <c r="B80" s="98"/>
      <c r="E80" s="103"/>
      <c r="F80" s="103"/>
      <c r="I80" s="102"/>
    </row>
    <row r="81" spans="2:9" x14ac:dyDescent="0.15">
      <c r="B81" s="117" t="s">
        <v>33</v>
      </c>
      <c r="C81" s="104"/>
      <c r="D81" s="2"/>
      <c r="E81" s="105"/>
      <c r="F81" s="105"/>
      <c r="G81" s="106"/>
      <c r="H81" s="107"/>
      <c r="I81" s="108"/>
    </row>
  </sheetData>
  <mergeCells count="4">
    <mergeCell ref="C13:D13"/>
    <mergeCell ref="B9:I9"/>
    <mergeCell ref="B8:I8"/>
    <mergeCell ref="B59:I59"/>
  </mergeCells>
  <phoneticPr fontId="30" type="noConversion"/>
  <pageMargins left="0.31496062992125984" right="0.31496062992125984" top="0.31496062992125984" bottom="0.43307086614173229" header="0.31496062992125984" footer="0.23622047244094491"/>
  <pageSetup paperSize="9" scale="67" fitToHeight="0" orientation="portrait" r:id="rId1"/>
  <headerFooter alignWithMargins="0">
    <oddFooter>&amp;L&amp;9AME Architecture et Ingénierie&amp;R&amp;"Helvetica,Normal"&amp;9&amp;P /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7F496A-D1CE-D943-B788-22F2C48D8F86}">
  <sheetPr>
    <pageSetUpPr fitToPage="1"/>
  </sheetPr>
  <dimension ref="A1:CA140"/>
  <sheetViews>
    <sheetView showGridLines="0" tabSelected="1" topLeftCell="A100" zoomScale="130" zoomScaleNormal="130" zoomScaleSheetLayoutView="85" workbookViewId="0">
      <selection activeCell="G119" sqref="G119:G125"/>
    </sheetView>
  </sheetViews>
  <sheetFormatPr baseColWidth="10" defaultColWidth="11.5" defaultRowHeight="13" x14ac:dyDescent="0.15"/>
  <cols>
    <col min="1" max="1" width="2" style="1" customWidth="1"/>
    <col min="2" max="2" width="7.5" style="1" customWidth="1"/>
    <col min="3" max="3" width="1.5" style="4" customWidth="1"/>
    <col min="4" max="4" width="66" style="1" customWidth="1"/>
    <col min="5" max="5" width="9.83203125" style="1" customWidth="1"/>
    <col min="6" max="6" width="9.83203125" style="505" customWidth="1"/>
    <col min="7" max="7" width="9.83203125" style="100" customWidth="1"/>
    <col min="8" max="8" width="15.5" style="505" customWidth="1"/>
    <col min="9" max="9" width="17.83203125" style="1" customWidth="1"/>
    <col min="10" max="16384" width="11.5" style="1"/>
  </cols>
  <sheetData>
    <row r="1" spans="2:12" x14ac:dyDescent="0.15">
      <c r="B1" s="10"/>
      <c r="C1" s="11"/>
      <c r="D1" s="12"/>
      <c r="E1" s="13"/>
      <c r="F1" s="13"/>
      <c r="G1" s="14"/>
      <c r="H1" s="15"/>
      <c r="I1" s="16"/>
    </row>
    <row r="2" spans="2:12" x14ac:dyDescent="0.15">
      <c r="B2" s="10"/>
      <c r="C2" s="11"/>
      <c r="D2" s="12"/>
      <c r="E2" s="13"/>
      <c r="F2" s="13"/>
      <c r="G2" s="14"/>
      <c r="H2" s="15"/>
      <c r="I2" s="16"/>
    </row>
    <row r="3" spans="2:12" x14ac:dyDescent="0.15">
      <c r="B3" s="10"/>
      <c r="C3" s="11"/>
      <c r="D3" s="12"/>
      <c r="E3" s="13"/>
      <c r="F3" s="13"/>
      <c r="G3" s="14"/>
      <c r="H3" s="15"/>
      <c r="I3" s="16"/>
    </row>
    <row r="4" spans="2:12" ht="23.25" customHeight="1" x14ac:dyDescent="0.15">
      <c r="B4" s="10"/>
      <c r="C4" s="11"/>
      <c r="D4" s="12"/>
      <c r="E4" s="13"/>
      <c r="F4" s="13"/>
      <c r="G4" s="14"/>
      <c r="H4" s="15"/>
      <c r="I4" s="16"/>
    </row>
    <row r="5" spans="2:12" x14ac:dyDescent="0.15">
      <c r="B5" s="10" t="s">
        <v>172</v>
      </c>
      <c r="C5" s="11"/>
      <c r="D5" s="12"/>
      <c r="E5" s="13"/>
      <c r="F5" s="13"/>
      <c r="G5" s="14"/>
      <c r="H5" s="15"/>
      <c r="I5" s="16"/>
    </row>
    <row r="6" spans="2:12" x14ac:dyDescent="0.15">
      <c r="B6" s="10" t="s">
        <v>488</v>
      </c>
      <c r="C6" s="11"/>
      <c r="D6" s="12"/>
      <c r="E6" s="13"/>
      <c r="F6" s="13"/>
      <c r="G6" s="14"/>
      <c r="H6" s="15"/>
      <c r="I6" s="16"/>
    </row>
    <row r="7" spans="2:12" x14ac:dyDescent="0.15">
      <c r="B7" s="10"/>
      <c r="C7" s="17"/>
      <c r="D7" s="13"/>
      <c r="E7" s="13"/>
      <c r="F7" s="13"/>
      <c r="G7" s="14"/>
      <c r="H7" s="15"/>
      <c r="I7" s="16"/>
    </row>
    <row r="8" spans="2:12" ht="16" x14ac:dyDescent="0.2">
      <c r="B8" s="633" t="s">
        <v>28</v>
      </c>
      <c r="C8" s="634"/>
      <c r="D8" s="634"/>
      <c r="E8" s="634"/>
      <c r="F8" s="634"/>
      <c r="G8" s="634"/>
      <c r="H8" s="634"/>
      <c r="I8" s="635"/>
    </row>
    <row r="9" spans="2:12" ht="16" x14ac:dyDescent="0.2">
      <c r="B9" s="630" t="s">
        <v>321</v>
      </c>
      <c r="C9" s="631"/>
      <c r="D9" s="631"/>
      <c r="E9" s="631"/>
      <c r="F9" s="631"/>
      <c r="G9" s="631"/>
      <c r="H9" s="631"/>
      <c r="I9" s="632"/>
    </row>
    <row r="10" spans="2:12" ht="16" x14ac:dyDescent="0.2">
      <c r="B10" s="18"/>
      <c r="C10" s="18"/>
      <c r="D10" s="18"/>
      <c r="E10" s="18"/>
      <c r="F10" s="18"/>
      <c r="G10" s="18"/>
      <c r="H10" s="18"/>
      <c r="I10" s="18"/>
    </row>
    <row r="11" spans="2:12" ht="15" customHeight="1" x14ac:dyDescent="0.2">
      <c r="B11" s="18"/>
      <c r="C11" s="18"/>
      <c r="D11" s="18"/>
      <c r="E11" s="18"/>
      <c r="F11" s="18"/>
      <c r="G11" s="19" t="s">
        <v>20</v>
      </c>
      <c r="H11" s="20"/>
      <c r="I11" s="21"/>
    </row>
    <row r="12" spans="2:12" ht="15" customHeight="1" x14ac:dyDescent="0.15">
      <c r="B12" s="690" t="s">
        <v>21</v>
      </c>
      <c r="C12" s="692" t="s">
        <v>22</v>
      </c>
      <c r="D12" s="694"/>
      <c r="E12" s="690" t="s">
        <v>23</v>
      </c>
      <c r="F12" s="602" t="s">
        <v>24</v>
      </c>
      <c r="G12" s="109" t="s">
        <v>24</v>
      </c>
      <c r="H12" s="696" t="s">
        <v>457</v>
      </c>
      <c r="I12" s="701" t="s">
        <v>27</v>
      </c>
    </row>
    <row r="13" spans="2:12" ht="15" customHeight="1" x14ac:dyDescent="0.15">
      <c r="B13" s="691"/>
      <c r="C13" s="628"/>
      <c r="D13" s="629"/>
      <c r="E13" s="691"/>
      <c r="F13" s="603" t="s">
        <v>34</v>
      </c>
      <c r="G13" s="110" t="s">
        <v>458</v>
      </c>
      <c r="H13" s="697"/>
      <c r="I13" s="702"/>
    </row>
    <row r="14" spans="2:12" x14ac:dyDescent="0.15">
      <c r="B14" s="269" t="s">
        <v>166</v>
      </c>
      <c r="C14" s="270"/>
      <c r="D14" s="271" t="s">
        <v>7</v>
      </c>
      <c r="E14" s="272"/>
      <c r="F14" s="512"/>
      <c r="G14" s="274"/>
      <c r="H14" s="276"/>
      <c r="I14" s="485"/>
      <c r="J14" s="479"/>
      <c r="K14" s="479"/>
      <c r="L14" s="479"/>
    </row>
    <row r="15" spans="2:12" x14ac:dyDescent="0.15">
      <c r="B15" s="277"/>
      <c r="C15" s="270"/>
      <c r="D15" s="513" t="s">
        <v>322</v>
      </c>
      <c r="E15" s="514" t="s">
        <v>274</v>
      </c>
      <c r="F15" s="274">
        <v>5</v>
      </c>
      <c r="G15" s="274"/>
      <c r="H15" s="276"/>
      <c r="I15" s="281">
        <f>H15*G15</f>
        <v>0</v>
      </c>
      <c r="J15" s="479"/>
      <c r="K15" s="479"/>
      <c r="L15" s="479"/>
    </row>
    <row r="16" spans="2:12" x14ac:dyDescent="0.15">
      <c r="B16" s="277"/>
      <c r="C16" s="270"/>
      <c r="D16" s="513" t="s">
        <v>323</v>
      </c>
      <c r="E16" s="514" t="s">
        <v>274</v>
      </c>
      <c r="F16" s="274">
        <v>8</v>
      </c>
      <c r="G16" s="274"/>
      <c r="H16" s="276"/>
      <c r="I16" s="281">
        <f>H16*G16</f>
        <v>0</v>
      </c>
      <c r="J16" s="479"/>
      <c r="K16" s="479"/>
      <c r="L16" s="479"/>
    </row>
    <row r="17" spans="2:12" x14ac:dyDescent="0.15">
      <c r="B17" s="277"/>
      <c r="C17" s="270"/>
      <c r="D17" s="513" t="s">
        <v>324</v>
      </c>
      <c r="E17" s="514" t="s">
        <v>274</v>
      </c>
      <c r="F17" s="274">
        <v>1</v>
      </c>
      <c r="G17" s="274"/>
      <c r="H17" s="276"/>
      <c r="I17" s="281">
        <f>H17*G17</f>
        <v>0</v>
      </c>
      <c r="J17" s="479"/>
      <c r="K17" s="479"/>
      <c r="L17" s="479"/>
    </row>
    <row r="18" spans="2:12" x14ac:dyDescent="0.15">
      <c r="B18" s="495"/>
      <c r="C18" s="475"/>
      <c r="D18" s="516"/>
      <c r="E18" s="477"/>
      <c r="F18" s="517"/>
      <c r="G18" s="517"/>
      <c r="H18" s="478"/>
      <c r="I18" s="519"/>
      <c r="J18" s="479"/>
      <c r="K18" s="479"/>
      <c r="L18" s="479"/>
    </row>
    <row r="19" spans="2:12" x14ac:dyDescent="0.15">
      <c r="B19" s="292"/>
      <c r="C19" s="293"/>
      <c r="D19" s="294" t="str">
        <f>"Sous total "&amp;D14&amp;" hors taxes"</f>
        <v>Sous total Installation de chantier hors taxes</v>
      </c>
      <c r="E19" s="306"/>
      <c r="F19" s="297"/>
      <c r="G19" s="297"/>
      <c r="H19" s="520"/>
      <c r="I19" s="299">
        <f>SUM(I15:I18)</f>
        <v>0</v>
      </c>
      <c r="J19" s="479"/>
      <c r="K19" s="479"/>
      <c r="L19" s="479"/>
    </row>
    <row r="20" spans="2:12" x14ac:dyDescent="0.15">
      <c r="B20" s="495"/>
      <c r="C20" s="475"/>
      <c r="D20" s="516"/>
      <c r="E20" s="477"/>
      <c r="F20" s="521"/>
      <c r="G20" s="521"/>
      <c r="H20" s="478"/>
      <c r="I20" s="519"/>
      <c r="J20" s="479"/>
      <c r="K20" s="479"/>
      <c r="L20" s="479"/>
    </row>
    <row r="21" spans="2:12" x14ac:dyDescent="0.15">
      <c r="B21" s="269" t="s">
        <v>168</v>
      </c>
      <c r="C21" s="270"/>
      <c r="D21" s="271" t="s">
        <v>325</v>
      </c>
      <c r="E21" s="272"/>
      <c r="F21" s="512"/>
      <c r="G21" s="512"/>
      <c r="H21" s="276"/>
      <c r="I21" s="485"/>
      <c r="J21" s="479"/>
      <c r="K21" s="479"/>
      <c r="L21" s="479"/>
    </row>
    <row r="22" spans="2:12" x14ac:dyDescent="0.15">
      <c r="B22" s="277"/>
      <c r="C22" s="270"/>
      <c r="D22" s="513" t="s">
        <v>326</v>
      </c>
      <c r="E22" s="514" t="s">
        <v>274</v>
      </c>
      <c r="F22" s="274">
        <v>1</v>
      </c>
      <c r="G22" s="274"/>
      <c r="H22" s="276"/>
      <c r="I22" s="281">
        <f>H22*G22</f>
        <v>0</v>
      </c>
      <c r="J22" s="479"/>
      <c r="K22" s="479"/>
      <c r="L22" s="479"/>
    </row>
    <row r="23" spans="2:12" x14ac:dyDescent="0.15">
      <c r="B23" s="277"/>
      <c r="C23" s="270"/>
      <c r="D23" s="513" t="s">
        <v>459</v>
      </c>
      <c r="E23" s="514" t="s">
        <v>274</v>
      </c>
      <c r="F23" s="274">
        <v>2</v>
      </c>
      <c r="G23" s="274"/>
      <c r="H23" s="276"/>
      <c r="I23" s="281">
        <f>H23*G23</f>
        <v>0</v>
      </c>
      <c r="J23" s="479"/>
      <c r="K23" s="479"/>
      <c r="L23" s="479"/>
    </row>
    <row r="24" spans="2:12" x14ac:dyDescent="0.15">
      <c r="B24" s="284"/>
      <c r="C24" s="285"/>
      <c r="D24" s="286"/>
      <c r="E24" s="304"/>
      <c r="F24" s="522"/>
      <c r="G24" s="522"/>
      <c r="H24" s="291"/>
      <c r="I24" s="523"/>
      <c r="J24" s="479"/>
      <c r="K24" s="479"/>
      <c r="L24" s="479"/>
    </row>
    <row r="25" spans="2:12" x14ac:dyDescent="0.15">
      <c r="B25" s="292"/>
      <c r="C25" s="293"/>
      <c r="D25" s="294" t="str">
        <f>"Sous total  "&amp;D21&amp;" hors taxes"</f>
        <v>Sous total  Curage et condamnation de réseaux électique hors taxes</v>
      </c>
      <c r="E25" s="306"/>
      <c r="F25" s="297"/>
      <c r="G25" s="297"/>
      <c r="H25" s="520"/>
      <c r="I25" s="299">
        <f>SUM(I21:I24)</f>
        <v>0</v>
      </c>
      <c r="J25" s="479"/>
      <c r="K25" s="479"/>
      <c r="L25" s="479"/>
    </row>
    <row r="26" spans="2:12" x14ac:dyDescent="0.15">
      <c r="B26" s="495"/>
      <c r="C26" s="475"/>
      <c r="D26" s="516"/>
      <c r="E26" s="477"/>
      <c r="F26" s="524"/>
      <c r="G26" s="524"/>
      <c r="H26" s="478"/>
      <c r="I26" s="519"/>
      <c r="J26" s="479"/>
      <c r="K26" s="479"/>
      <c r="L26" s="479"/>
    </row>
    <row r="27" spans="2:12" x14ac:dyDescent="0.15">
      <c r="B27" s="269" t="s">
        <v>170</v>
      </c>
      <c r="C27" s="270"/>
      <c r="D27" s="271" t="s">
        <v>327</v>
      </c>
      <c r="E27" s="272"/>
      <c r="F27" s="512"/>
      <c r="G27" s="512"/>
      <c r="H27" s="276"/>
      <c r="I27" s="485"/>
      <c r="J27" s="479"/>
      <c r="K27" s="479"/>
      <c r="L27" s="479"/>
    </row>
    <row r="28" spans="2:12" x14ac:dyDescent="0.15">
      <c r="B28" s="277" t="s">
        <v>282</v>
      </c>
      <c r="C28" s="270"/>
      <c r="D28" s="513" t="s">
        <v>328</v>
      </c>
      <c r="E28" s="514" t="s">
        <v>274</v>
      </c>
      <c r="F28" s="274">
        <v>1</v>
      </c>
      <c r="G28" s="274"/>
      <c r="H28" s="276"/>
      <c r="I28" s="281">
        <f>H28*G28</f>
        <v>0</v>
      </c>
      <c r="J28" s="479"/>
      <c r="K28" s="479"/>
      <c r="L28" s="479"/>
    </row>
    <row r="29" spans="2:12" x14ac:dyDescent="0.15">
      <c r="B29" s="277" t="s">
        <v>284</v>
      </c>
      <c r="C29" s="270"/>
      <c r="D29" s="513" t="s">
        <v>329</v>
      </c>
      <c r="E29" s="514" t="s">
        <v>274</v>
      </c>
      <c r="F29" s="274">
        <v>1</v>
      </c>
      <c r="G29" s="274"/>
      <c r="H29" s="276"/>
      <c r="I29" s="281">
        <f>H29*G29</f>
        <v>0</v>
      </c>
      <c r="J29" s="479"/>
      <c r="K29" s="479"/>
      <c r="L29" s="479"/>
    </row>
    <row r="30" spans="2:12" x14ac:dyDescent="0.15">
      <c r="B30" s="495" t="s">
        <v>286</v>
      </c>
      <c r="C30" s="475"/>
      <c r="D30" s="525" t="s">
        <v>330</v>
      </c>
      <c r="E30" s="526" t="s">
        <v>274</v>
      </c>
      <c r="F30" s="274">
        <v>1</v>
      </c>
      <c r="G30" s="274"/>
      <c r="H30" s="276"/>
      <c r="I30" s="281">
        <f>H30*G30</f>
        <v>0</v>
      </c>
      <c r="J30" s="479"/>
      <c r="K30" s="479"/>
      <c r="L30" s="479"/>
    </row>
    <row r="31" spans="2:12" x14ac:dyDescent="0.15">
      <c r="B31" s="284"/>
      <c r="C31" s="285"/>
      <c r="D31" s="527"/>
      <c r="E31" s="528"/>
      <c r="F31" s="518"/>
      <c r="G31" s="518"/>
      <c r="H31" s="478"/>
      <c r="I31" s="519"/>
      <c r="J31" s="479"/>
      <c r="K31" s="479"/>
      <c r="L31" s="479"/>
    </row>
    <row r="32" spans="2:12" x14ac:dyDescent="0.15">
      <c r="B32" s="292"/>
      <c r="C32" s="293"/>
      <c r="D32" s="294" t="str">
        <f>"Sous total "&amp;D27&amp;" hors taxes"</f>
        <v>Sous total Armoire R+1 hors taxes</v>
      </c>
      <c r="E32" s="306"/>
      <c r="F32" s="297"/>
      <c r="G32" s="297"/>
      <c r="H32" s="520"/>
      <c r="I32" s="299">
        <f>SUM(I27:I31)</f>
        <v>0</v>
      </c>
      <c r="J32" s="479"/>
      <c r="K32" s="479"/>
      <c r="L32" s="479"/>
    </row>
    <row r="33" spans="1:12" x14ac:dyDescent="0.15">
      <c r="B33" s="292"/>
      <c r="C33" s="293"/>
      <c r="D33" s="294"/>
      <c r="E33" s="477"/>
      <c r="F33" s="297"/>
      <c r="G33" s="297"/>
      <c r="H33" s="529"/>
      <c r="I33" s="530"/>
      <c r="J33" s="479"/>
      <c r="K33" s="479"/>
      <c r="L33" s="479"/>
    </row>
    <row r="34" spans="1:12" x14ac:dyDescent="0.15">
      <c r="B34" s="269" t="s">
        <v>171</v>
      </c>
      <c r="C34" s="270"/>
      <c r="D34" s="469" t="s">
        <v>331</v>
      </c>
      <c r="E34" s="304" t="s">
        <v>5</v>
      </c>
      <c r="F34" s="512"/>
      <c r="G34" s="512"/>
      <c r="H34" s="291"/>
      <c r="I34" s="281"/>
      <c r="J34" s="531"/>
      <c r="K34" s="479"/>
      <c r="L34" s="479"/>
    </row>
    <row r="35" spans="1:12" x14ac:dyDescent="0.15">
      <c r="A35" s="532"/>
      <c r="B35" s="284"/>
      <c r="C35" s="285"/>
      <c r="D35" s="527"/>
      <c r="E35" s="528"/>
      <c r="F35" s="518"/>
      <c r="G35" s="518"/>
      <c r="H35" s="291"/>
      <c r="I35" s="531"/>
      <c r="J35" s="531"/>
      <c r="K35" s="479"/>
      <c r="L35" s="479"/>
    </row>
    <row r="36" spans="1:12" x14ac:dyDescent="0.15">
      <c r="B36" s="292"/>
      <c r="C36" s="293"/>
      <c r="D36" s="294" t="str">
        <f>"Sous total  "&amp;D34&amp;" hors taxes"</f>
        <v>Sous total  Raccordement à la terre hors taxes</v>
      </c>
      <c r="E36" s="306"/>
      <c r="F36" s="297"/>
      <c r="G36" s="297"/>
      <c r="H36" s="533"/>
      <c r="I36" s="299">
        <f>SUM(I33:I35)</f>
        <v>0</v>
      </c>
      <c r="J36" s="479"/>
      <c r="K36" s="479"/>
      <c r="L36" s="479"/>
    </row>
    <row r="37" spans="1:12" x14ac:dyDescent="0.15">
      <c r="B37" s="292"/>
      <c r="C37" s="293"/>
      <c r="D37" s="481"/>
      <c r="E37" s="306"/>
      <c r="F37" s="297"/>
      <c r="G37" s="297"/>
      <c r="H37" s="533"/>
      <c r="I37" s="530"/>
      <c r="J37" s="479"/>
      <c r="K37" s="479"/>
      <c r="L37" s="479"/>
    </row>
    <row r="38" spans="1:12" x14ac:dyDescent="0.15">
      <c r="B38" s="269" t="s">
        <v>310</v>
      </c>
      <c r="C38" s="270"/>
      <c r="D38" s="271" t="s">
        <v>332</v>
      </c>
      <c r="E38" s="272"/>
      <c r="F38" s="512"/>
      <c r="G38" s="512"/>
      <c r="H38" s="276"/>
      <c r="I38" s="485"/>
      <c r="J38" s="479"/>
      <c r="K38" s="479"/>
      <c r="L38" s="479"/>
    </row>
    <row r="39" spans="1:12" x14ac:dyDescent="0.15">
      <c r="B39" s="277" t="s">
        <v>312</v>
      </c>
      <c r="C39" s="270"/>
      <c r="D39" s="513" t="s">
        <v>283</v>
      </c>
      <c r="E39" s="514" t="s">
        <v>5</v>
      </c>
      <c r="F39" s="274"/>
      <c r="G39" s="274"/>
      <c r="H39" s="276"/>
      <c r="I39" s="485"/>
      <c r="J39" s="479"/>
      <c r="K39" s="479"/>
      <c r="L39" s="479"/>
    </row>
    <row r="40" spans="1:12" x14ac:dyDescent="0.15">
      <c r="B40" s="277" t="s">
        <v>314</v>
      </c>
      <c r="C40" s="270"/>
      <c r="D40" s="513" t="s">
        <v>333</v>
      </c>
      <c r="E40" s="514"/>
      <c r="F40" s="274"/>
      <c r="G40" s="274"/>
      <c r="H40" s="276"/>
      <c r="I40" s="485"/>
      <c r="J40" s="479"/>
      <c r="K40" s="479"/>
      <c r="L40" s="479"/>
    </row>
    <row r="41" spans="1:12" x14ac:dyDescent="0.15">
      <c r="B41" s="277"/>
      <c r="C41" s="270"/>
      <c r="D41" s="612" t="s">
        <v>334</v>
      </c>
      <c r="E41" s="514" t="s">
        <v>4</v>
      </c>
      <c r="F41" s="274">
        <v>130</v>
      </c>
      <c r="G41" s="274"/>
      <c r="H41" s="276"/>
      <c r="I41" s="281">
        <f>H41*G41</f>
        <v>0</v>
      </c>
      <c r="J41" s="479"/>
      <c r="K41" s="479"/>
      <c r="L41" s="479"/>
    </row>
    <row r="42" spans="1:12" x14ac:dyDescent="0.15">
      <c r="B42" s="277"/>
      <c r="C42" s="270"/>
      <c r="D42" s="612" t="s">
        <v>335</v>
      </c>
      <c r="E42" s="514" t="s">
        <v>4</v>
      </c>
      <c r="F42" s="274">
        <v>130</v>
      </c>
      <c r="G42" s="274"/>
      <c r="H42" s="276"/>
      <c r="I42" s="281">
        <f>H42*G42</f>
        <v>0</v>
      </c>
      <c r="J42" s="479"/>
      <c r="K42" s="479"/>
      <c r="L42" s="479"/>
    </row>
    <row r="43" spans="1:12" x14ac:dyDescent="0.15">
      <c r="B43" s="277"/>
      <c r="C43" s="270"/>
      <c r="D43" s="612" t="s">
        <v>336</v>
      </c>
      <c r="E43" s="514" t="s">
        <v>5</v>
      </c>
      <c r="F43" s="274"/>
      <c r="G43" s="515"/>
      <c r="H43" s="276"/>
      <c r="I43" s="281">
        <f>H43*G43</f>
        <v>0</v>
      </c>
      <c r="J43" s="479"/>
      <c r="K43" s="479"/>
      <c r="L43" s="479"/>
    </row>
    <row r="44" spans="1:12" x14ac:dyDescent="0.15">
      <c r="B44" s="277"/>
      <c r="C44" s="270"/>
      <c r="D44" s="612" t="s">
        <v>337</v>
      </c>
      <c r="E44" s="514" t="s">
        <v>5</v>
      </c>
      <c r="F44" s="274"/>
      <c r="G44" s="515"/>
      <c r="H44" s="276"/>
      <c r="I44" s="281">
        <f>H44*G44</f>
        <v>0</v>
      </c>
      <c r="J44" s="479"/>
      <c r="K44" s="479"/>
      <c r="L44" s="479"/>
    </row>
    <row r="45" spans="1:12" x14ac:dyDescent="0.15">
      <c r="B45" s="277"/>
      <c r="C45" s="270"/>
      <c r="D45" s="612" t="s">
        <v>338</v>
      </c>
      <c r="E45" s="514" t="s">
        <v>5</v>
      </c>
      <c r="F45" s="274"/>
      <c r="G45" s="515"/>
      <c r="H45" s="276"/>
      <c r="I45" s="281">
        <f>H45*G45</f>
        <v>0</v>
      </c>
      <c r="J45" s="479"/>
      <c r="K45" s="479"/>
      <c r="L45" s="479"/>
    </row>
    <row r="46" spans="1:12" x14ac:dyDescent="0.15">
      <c r="B46" s="277" t="s">
        <v>339</v>
      </c>
      <c r="C46" s="270"/>
      <c r="D46" s="513" t="s">
        <v>340</v>
      </c>
      <c r="E46" s="514"/>
      <c r="F46" s="274"/>
      <c r="G46" s="515"/>
      <c r="H46" s="276"/>
      <c r="I46" s="485"/>
      <c r="J46" s="479"/>
      <c r="K46" s="479"/>
      <c r="L46" s="479"/>
    </row>
    <row r="47" spans="1:12" x14ac:dyDescent="0.15">
      <c r="B47" s="277"/>
      <c r="C47" s="270"/>
      <c r="D47" s="612" t="s">
        <v>341</v>
      </c>
      <c r="E47" s="514" t="s">
        <v>4</v>
      </c>
      <c r="F47" s="274">
        <v>10</v>
      </c>
      <c r="G47" s="274"/>
      <c r="H47" s="276"/>
      <c r="I47" s="281">
        <f>H47*G47</f>
        <v>0</v>
      </c>
      <c r="J47" s="479"/>
      <c r="K47" s="479"/>
      <c r="L47" s="479"/>
    </row>
    <row r="48" spans="1:12" x14ac:dyDescent="0.15">
      <c r="B48" s="277"/>
      <c r="C48" s="270"/>
      <c r="D48" s="612" t="s">
        <v>342</v>
      </c>
      <c r="E48" s="514" t="s">
        <v>4</v>
      </c>
      <c r="F48" s="274">
        <v>10</v>
      </c>
      <c r="G48" s="274"/>
      <c r="H48" s="276"/>
      <c r="I48" s="281">
        <f>H48*G48</f>
        <v>0</v>
      </c>
      <c r="J48" s="479"/>
      <c r="K48" s="479"/>
      <c r="L48" s="479"/>
    </row>
    <row r="49" spans="2:12" x14ac:dyDescent="0.15">
      <c r="B49" s="495"/>
      <c r="C49" s="475"/>
      <c r="D49" s="525"/>
      <c r="E49" s="526"/>
      <c r="F49" s="518"/>
      <c r="G49" s="517"/>
      <c r="H49" s="478"/>
      <c r="I49" s="519"/>
      <c r="J49" s="479"/>
      <c r="K49" s="479"/>
      <c r="L49" s="479"/>
    </row>
    <row r="50" spans="2:12" x14ac:dyDescent="0.15">
      <c r="B50" s="292"/>
      <c r="C50" s="293"/>
      <c r="D50" s="294" t="str">
        <f>"Sous total "&amp;D38&amp;" hors taxes"</f>
        <v>Sous total Distribution  hors taxes</v>
      </c>
      <c r="E50" s="306"/>
      <c r="F50" s="297"/>
      <c r="G50" s="297"/>
      <c r="H50" s="520"/>
      <c r="I50" s="299">
        <f>SUM(I38:I49)</f>
        <v>0</v>
      </c>
      <c r="J50" s="479"/>
      <c r="K50" s="479"/>
      <c r="L50" s="479"/>
    </row>
    <row r="51" spans="2:12" x14ac:dyDescent="0.15">
      <c r="B51" s="534" t="s">
        <v>343</v>
      </c>
      <c r="C51" s="475"/>
      <c r="D51" s="535" t="s">
        <v>344</v>
      </c>
      <c r="E51" s="477"/>
      <c r="F51" s="521"/>
      <c r="G51" s="518"/>
      <c r="H51" s="478"/>
      <c r="I51" s="530"/>
      <c r="J51" s="479"/>
      <c r="K51" s="479"/>
      <c r="L51" s="479"/>
    </row>
    <row r="52" spans="2:12" x14ac:dyDescent="0.15">
      <c r="B52" s="277" t="s">
        <v>345</v>
      </c>
      <c r="C52" s="270"/>
      <c r="D52" s="536" t="s">
        <v>346</v>
      </c>
      <c r="E52" s="514" t="s">
        <v>274</v>
      </c>
      <c r="F52" s="515">
        <v>1</v>
      </c>
      <c r="G52" s="515"/>
      <c r="H52" s="276"/>
      <c r="I52" s="281">
        <f>H52*G52</f>
        <v>0</v>
      </c>
      <c r="J52" s="479"/>
      <c r="K52" s="479"/>
      <c r="L52" s="479"/>
    </row>
    <row r="53" spans="2:12" x14ac:dyDescent="0.15">
      <c r="B53" s="277" t="s">
        <v>347</v>
      </c>
      <c r="C53" s="270"/>
      <c r="D53" s="536" t="s">
        <v>348</v>
      </c>
      <c r="E53" s="514"/>
      <c r="F53" s="515"/>
      <c r="G53" s="515"/>
      <c r="H53" s="276"/>
      <c r="I53" s="485"/>
      <c r="J53" s="479"/>
      <c r="K53" s="479"/>
      <c r="L53" s="479"/>
    </row>
    <row r="54" spans="2:12" x14ac:dyDescent="0.15">
      <c r="B54" s="277"/>
      <c r="C54" s="270"/>
      <c r="D54" s="613" t="s">
        <v>349</v>
      </c>
      <c r="E54" s="514" t="s">
        <v>350</v>
      </c>
      <c r="F54" s="274">
        <v>126</v>
      </c>
      <c r="G54" s="274"/>
      <c r="H54" s="276"/>
      <c r="I54" s="281">
        <f>H54*G54</f>
        <v>0</v>
      </c>
      <c r="J54" s="479"/>
      <c r="K54" s="479"/>
      <c r="L54" s="479"/>
    </row>
    <row r="55" spans="2:12" x14ac:dyDescent="0.15">
      <c r="B55" s="277"/>
      <c r="C55" s="270"/>
      <c r="D55" s="613" t="s">
        <v>351</v>
      </c>
      <c r="E55" s="514" t="s">
        <v>350</v>
      </c>
      <c r="F55" s="274">
        <v>63</v>
      </c>
      <c r="G55" s="274"/>
      <c r="H55" s="276"/>
      <c r="I55" s="281">
        <f>H55*G55</f>
        <v>0</v>
      </c>
      <c r="J55" s="479"/>
      <c r="K55" s="479"/>
      <c r="L55" s="479"/>
    </row>
    <row r="56" spans="2:12" x14ac:dyDescent="0.15">
      <c r="B56" s="277"/>
      <c r="C56" s="270"/>
      <c r="D56" s="613" t="s">
        <v>352</v>
      </c>
      <c r="E56" s="514" t="s">
        <v>350</v>
      </c>
      <c r="F56" s="274">
        <v>4</v>
      </c>
      <c r="G56" s="274"/>
      <c r="H56" s="276"/>
      <c r="I56" s="281">
        <f>H56*G56</f>
        <v>0</v>
      </c>
      <c r="J56" s="479"/>
      <c r="K56" s="479"/>
      <c r="L56" s="479"/>
    </row>
    <row r="57" spans="2:12" s="611" customFormat="1" ht="26" x14ac:dyDescent="0.15">
      <c r="B57" s="604"/>
      <c r="C57" s="605"/>
      <c r="D57" s="614" t="s">
        <v>353</v>
      </c>
      <c r="E57" s="606" t="s">
        <v>350</v>
      </c>
      <c r="F57" s="607">
        <v>8</v>
      </c>
      <c r="G57" s="607"/>
      <c r="H57" s="608"/>
      <c r="I57" s="609">
        <f>H57*G57</f>
        <v>0</v>
      </c>
      <c r="J57" s="610"/>
      <c r="K57" s="610"/>
      <c r="L57" s="610"/>
    </row>
    <row r="58" spans="2:12" s="611" customFormat="1" x14ac:dyDescent="0.15">
      <c r="B58" s="604"/>
      <c r="C58" s="605"/>
      <c r="D58" s="626" t="s">
        <v>474</v>
      </c>
      <c r="E58" s="606" t="s">
        <v>350</v>
      </c>
      <c r="F58" s="607">
        <v>6</v>
      </c>
      <c r="G58" s="607"/>
      <c r="H58" s="608"/>
      <c r="I58" s="609">
        <f>H58*G58</f>
        <v>0</v>
      </c>
      <c r="J58" s="610"/>
      <c r="K58" s="610"/>
      <c r="L58" s="610"/>
    </row>
    <row r="59" spans="2:12" x14ac:dyDescent="0.15">
      <c r="B59" s="277" t="s">
        <v>354</v>
      </c>
      <c r="C59" s="270"/>
      <c r="D59" s="536" t="s">
        <v>355</v>
      </c>
      <c r="E59" s="514" t="s">
        <v>5</v>
      </c>
      <c r="F59" s="515"/>
      <c r="G59" s="515"/>
      <c r="H59" s="276"/>
      <c r="I59" s="485"/>
      <c r="J59" s="479"/>
      <c r="K59" s="479"/>
      <c r="L59" s="479"/>
    </row>
    <row r="60" spans="2:12" x14ac:dyDescent="0.15">
      <c r="B60" s="277"/>
      <c r="C60" s="270"/>
      <c r="D60" s="536" t="s">
        <v>356</v>
      </c>
      <c r="E60" s="514" t="s">
        <v>350</v>
      </c>
      <c r="F60" s="515">
        <v>17</v>
      </c>
      <c r="G60" s="515"/>
      <c r="H60" s="276"/>
      <c r="I60" s="281">
        <f>H60*G60</f>
        <v>0</v>
      </c>
      <c r="J60" s="479"/>
      <c r="K60" s="479"/>
      <c r="L60" s="479"/>
    </row>
    <row r="61" spans="2:12" x14ac:dyDescent="0.15">
      <c r="B61" s="277"/>
      <c r="C61" s="270"/>
      <c r="D61" s="536" t="s">
        <v>357</v>
      </c>
      <c r="E61" s="514" t="s">
        <v>350</v>
      </c>
      <c r="F61" s="515">
        <v>30</v>
      </c>
      <c r="G61" s="515"/>
      <c r="H61" s="276"/>
      <c r="I61" s="281">
        <f>H61*G61</f>
        <v>0</v>
      </c>
      <c r="J61" s="479"/>
      <c r="K61" s="479"/>
      <c r="L61" s="479"/>
    </row>
    <row r="62" spans="2:12" x14ac:dyDescent="0.15">
      <c r="B62" s="284"/>
      <c r="C62" s="285"/>
      <c r="D62" s="527"/>
      <c r="E62" s="528"/>
      <c r="F62" s="522"/>
      <c r="G62" s="522"/>
      <c r="H62" s="291"/>
      <c r="I62" s="523"/>
      <c r="J62" s="479"/>
      <c r="K62" s="479"/>
      <c r="L62" s="479"/>
    </row>
    <row r="63" spans="2:12" x14ac:dyDescent="0.15">
      <c r="B63" s="292"/>
      <c r="C63" s="293"/>
      <c r="D63" s="294" t="str">
        <f>"Sous total "&amp;D51&amp;" hors taxes"</f>
        <v>Sous total Eclairage hors taxes</v>
      </c>
      <c r="E63" s="306"/>
      <c r="F63" s="297"/>
      <c r="G63" s="297"/>
      <c r="H63" s="533"/>
      <c r="I63" s="299">
        <f>SUM(I51:I62)</f>
        <v>0</v>
      </c>
      <c r="J63" s="479"/>
      <c r="K63" s="479"/>
      <c r="L63" s="479"/>
    </row>
    <row r="64" spans="2:12" x14ac:dyDescent="0.15">
      <c r="B64" s="277"/>
      <c r="C64" s="270"/>
      <c r="D64" s="537"/>
      <c r="E64" s="272"/>
      <c r="F64" s="274"/>
      <c r="G64" s="274"/>
      <c r="H64" s="538"/>
      <c r="I64" s="485"/>
      <c r="J64" s="479"/>
      <c r="K64" s="479"/>
      <c r="L64" s="479"/>
    </row>
    <row r="65" spans="1:79" x14ac:dyDescent="0.15">
      <c r="B65" s="269" t="s">
        <v>358</v>
      </c>
      <c r="C65" s="270"/>
      <c r="D65" s="469" t="s">
        <v>359</v>
      </c>
      <c r="E65" s="272"/>
      <c r="F65" s="274"/>
      <c r="G65" s="274"/>
      <c r="H65" s="276"/>
      <c r="I65" s="281"/>
      <c r="J65" s="479"/>
      <c r="K65" s="479"/>
      <c r="L65" s="479"/>
    </row>
    <row r="66" spans="1:79" x14ac:dyDescent="0.15">
      <c r="B66" s="277" t="s">
        <v>360</v>
      </c>
      <c r="C66" s="270"/>
      <c r="D66" s="536" t="s">
        <v>361</v>
      </c>
      <c r="E66" s="514" t="s">
        <v>350</v>
      </c>
      <c r="F66" s="515">
        <v>20</v>
      </c>
      <c r="G66" s="515"/>
      <c r="H66" s="276"/>
      <c r="I66" s="281">
        <f>H66*G66</f>
        <v>0</v>
      </c>
      <c r="J66" s="479"/>
      <c r="K66" s="479"/>
      <c r="L66" s="479"/>
    </row>
    <row r="67" spans="1:79" s="2" customFormat="1" x14ac:dyDescent="0.15">
      <c r="A67" s="1"/>
      <c r="B67" s="284"/>
      <c r="C67" s="285"/>
      <c r="D67" s="476"/>
      <c r="E67" s="304"/>
      <c r="F67" s="289"/>
      <c r="G67" s="289"/>
      <c r="H67" s="291"/>
      <c r="I67" s="523"/>
      <c r="J67" s="479"/>
      <c r="K67" s="479"/>
      <c r="L67" s="479"/>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row>
    <row r="68" spans="1:79" x14ac:dyDescent="0.15">
      <c r="B68" s="292"/>
      <c r="C68" s="293"/>
      <c r="D68" s="294" t="str">
        <f>"Sous total "&amp;D65&amp;" hors taxes"</f>
        <v>Sous total Eclairage de sécurité hors taxes</v>
      </c>
      <c r="E68" s="306"/>
      <c r="F68" s="297"/>
      <c r="G68" s="297"/>
      <c r="H68" s="533"/>
      <c r="I68" s="299">
        <f>SUM(I64:I67)</f>
        <v>0</v>
      </c>
      <c r="J68" s="479"/>
      <c r="K68" s="479"/>
      <c r="L68" s="479"/>
    </row>
    <row r="69" spans="1:79" x14ac:dyDescent="0.15">
      <c r="B69" s="269" t="s">
        <v>362</v>
      </c>
      <c r="C69" s="270"/>
      <c r="D69" s="469" t="s">
        <v>363</v>
      </c>
      <c r="E69" s="272" t="s">
        <v>5</v>
      </c>
      <c r="F69" s="274"/>
      <c r="G69" s="274"/>
      <c r="H69" s="276"/>
      <c r="I69" s="485"/>
      <c r="J69" s="479"/>
      <c r="K69" s="479"/>
      <c r="L69" s="479"/>
    </row>
    <row r="70" spans="1:79" x14ac:dyDescent="0.15">
      <c r="B70" s="277"/>
      <c r="C70" s="270"/>
      <c r="D70" s="537"/>
      <c r="E70" s="272"/>
      <c r="F70" s="274"/>
      <c r="G70" s="274"/>
      <c r="H70" s="538"/>
      <c r="I70" s="485"/>
      <c r="J70" s="479"/>
      <c r="K70" s="479"/>
      <c r="L70" s="479"/>
    </row>
    <row r="71" spans="1:79" x14ac:dyDescent="0.15">
      <c r="B71" s="269" t="s">
        <v>364</v>
      </c>
      <c r="C71" s="270"/>
      <c r="D71" s="469" t="s">
        <v>365</v>
      </c>
      <c r="E71" s="272"/>
      <c r="F71" s="274"/>
      <c r="G71" s="274"/>
      <c r="H71" s="276"/>
      <c r="I71" s="485"/>
      <c r="J71" s="479"/>
      <c r="K71" s="479"/>
      <c r="L71" s="479"/>
    </row>
    <row r="72" spans="1:79" x14ac:dyDescent="0.15">
      <c r="B72" s="277" t="s">
        <v>366</v>
      </c>
      <c r="C72" s="270"/>
      <c r="D72" s="536" t="s">
        <v>367</v>
      </c>
      <c r="E72" s="514" t="s">
        <v>350</v>
      </c>
      <c r="F72" s="515">
        <v>17</v>
      </c>
      <c r="G72" s="515"/>
      <c r="H72" s="276"/>
      <c r="I72" s="281">
        <f>H72*G72</f>
        <v>0</v>
      </c>
      <c r="J72" s="479"/>
      <c r="K72" s="479"/>
      <c r="L72" s="479"/>
    </row>
    <row r="73" spans="1:79" x14ac:dyDescent="0.15">
      <c r="B73" s="277" t="s">
        <v>368</v>
      </c>
      <c r="C73" s="270"/>
      <c r="D73" s="536" t="s">
        <v>369</v>
      </c>
      <c r="E73" s="514"/>
      <c r="F73" s="515"/>
      <c r="G73" s="515"/>
      <c r="H73" s="276"/>
      <c r="I73" s="281"/>
      <c r="J73" s="479"/>
      <c r="K73" s="479"/>
      <c r="L73" s="479"/>
    </row>
    <row r="74" spans="1:79" x14ac:dyDescent="0.15">
      <c r="B74" s="277"/>
      <c r="C74" s="270"/>
      <c r="D74" s="613" t="s">
        <v>370</v>
      </c>
      <c r="E74" s="514" t="s">
        <v>350</v>
      </c>
      <c r="F74" s="515">
        <v>12</v>
      </c>
      <c r="G74" s="515"/>
      <c r="H74" s="276"/>
      <c r="I74" s="281">
        <f>H74*G74</f>
        <v>0</v>
      </c>
      <c r="J74" s="479"/>
      <c r="K74" s="479"/>
      <c r="L74" s="479"/>
    </row>
    <row r="75" spans="1:79" x14ac:dyDescent="0.15">
      <c r="B75" s="277"/>
      <c r="C75" s="270"/>
      <c r="D75" s="613" t="s">
        <v>371</v>
      </c>
      <c r="E75" s="514" t="s">
        <v>350</v>
      </c>
      <c r="F75" s="515">
        <v>12</v>
      </c>
      <c r="G75" s="515"/>
      <c r="H75" s="276"/>
      <c r="I75" s="281">
        <f>H75*G75</f>
        <v>0</v>
      </c>
      <c r="J75" s="479"/>
      <c r="K75" s="479"/>
      <c r="L75" s="479"/>
    </row>
    <row r="76" spans="1:79" x14ac:dyDescent="0.15">
      <c r="B76" s="277"/>
      <c r="C76" s="270"/>
      <c r="D76" s="613" t="s">
        <v>372</v>
      </c>
      <c r="E76" s="514" t="s">
        <v>5</v>
      </c>
      <c r="F76" s="515"/>
      <c r="G76" s="515"/>
      <c r="H76" s="276"/>
      <c r="I76" s="485"/>
      <c r="J76" s="479"/>
      <c r="K76" s="479"/>
      <c r="L76" s="479"/>
    </row>
    <row r="77" spans="1:79" x14ac:dyDescent="0.15">
      <c r="B77" s="277"/>
      <c r="C77" s="270"/>
      <c r="D77" s="613" t="s">
        <v>373</v>
      </c>
      <c r="E77" s="514" t="s">
        <v>350</v>
      </c>
      <c r="F77" s="515">
        <v>46</v>
      </c>
      <c r="G77" s="515"/>
      <c r="H77" s="276"/>
      <c r="I77" s="281">
        <f>H77*G77</f>
        <v>0</v>
      </c>
      <c r="J77" s="479"/>
      <c r="K77" s="479"/>
      <c r="L77" s="479"/>
    </row>
    <row r="78" spans="1:79" x14ac:dyDescent="0.15">
      <c r="B78" s="284"/>
      <c r="C78" s="285"/>
      <c r="D78" s="527"/>
      <c r="E78" s="528"/>
      <c r="F78" s="289"/>
      <c r="G78" s="289"/>
      <c r="H78" s="291"/>
      <c r="I78" s="523"/>
      <c r="J78" s="479"/>
      <c r="K78" s="479"/>
      <c r="L78" s="479"/>
    </row>
    <row r="79" spans="1:79" s="2" customFormat="1" x14ac:dyDescent="0.15">
      <c r="A79" s="532"/>
      <c r="B79" s="292"/>
      <c r="C79" s="293"/>
      <c r="D79" s="294" t="str">
        <f>"Sous total  "&amp;D71&amp;" hors taxes"</f>
        <v>Sous total  Raccordement des terminaux hors taxes</v>
      </c>
      <c r="E79" s="306"/>
      <c r="F79" s="297"/>
      <c r="G79" s="297"/>
      <c r="H79" s="533"/>
      <c r="I79" s="299">
        <f>SUM(I69:I78)</f>
        <v>0</v>
      </c>
      <c r="J79" s="531"/>
      <c r="K79" s="479"/>
      <c r="L79" s="479"/>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1"/>
      <c r="BT79" s="1"/>
      <c r="BU79" s="1"/>
      <c r="BV79" s="1"/>
      <c r="BW79" s="1"/>
      <c r="BX79" s="1"/>
      <c r="BY79" s="1"/>
      <c r="BZ79" s="1"/>
      <c r="CA79" s="1"/>
    </row>
    <row r="80" spans="1:79" x14ac:dyDescent="0.15">
      <c r="B80" s="269" t="s">
        <v>374</v>
      </c>
      <c r="C80" s="270"/>
      <c r="D80" s="469" t="s">
        <v>375</v>
      </c>
      <c r="E80" s="272"/>
      <c r="F80" s="274"/>
      <c r="G80" s="274"/>
      <c r="H80" s="276"/>
      <c r="I80" s="485"/>
      <c r="J80" s="479"/>
      <c r="K80" s="479"/>
      <c r="L80" s="479"/>
    </row>
    <row r="81" spans="2:12" x14ac:dyDescent="0.15">
      <c r="B81" s="277" t="s">
        <v>376</v>
      </c>
      <c r="C81" s="270"/>
      <c r="D81" s="536" t="s">
        <v>460</v>
      </c>
      <c r="E81" s="514" t="s">
        <v>274</v>
      </c>
      <c r="F81" s="274">
        <v>11</v>
      </c>
      <c r="G81" s="274"/>
      <c r="H81" s="276"/>
      <c r="I81" s="281">
        <f>H81*G81</f>
        <v>0</v>
      </c>
      <c r="J81" s="479"/>
      <c r="K81" s="479"/>
      <c r="L81" s="479"/>
    </row>
    <row r="82" spans="2:12" x14ac:dyDescent="0.15">
      <c r="B82" s="277" t="s">
        <v>376</v>
      </c>
      <c r="C82" s="270"/>
      <c r="D82" s="536" t="s">
        <v>461</v>
      </c>
      <c r="E82" s="514" t="s">
        <v>274</v>
      </c>
      <c r="F82" s="274">
        <v>6</v>
      </c>
      <c r="G82" s="274"/>
      <c r="H82" s="276"/>
      <c r="I82" s="281">
        <f>H82*G82</f>
        <v>0</v>
      </c>
      <c r="J82" s="479"/>
      <c r="K82" s="479"/>
      <c r="L82" s="479"/>
    </row>
    <row r="83" spans="2:12" x14ac:dyDescent="0.15">
      <c r="B83" s="277" t="s">
        <v>376</v>
      </c>
      <c r="C83" s="270"/>
      <c r="D83" s="536" t="s">
        <v>462</v>
      </c>
      <c r="E83" s="514" t="s">
        <v>274</v>
      </c>
      <c r="F83" s="274">
        <v>1</v>
      </c>
      <c r="G83" s="274"/>
      <c r="H83" s="276"/>
      <c r="I83" s="281">
        <f>H83*G83</f>
        <v>0</v>
      </c>
      <c r="J83" s="479"/>
      <c r="K83" s="479"/>
      <c r="L83" s="479"/>
    </row>
    <row r="84" spans="2:12" x14ac:dyDescent="0.15">
      <c r="B84" s="284"/>
      <c r="C84" s="285"/>
      <c r="D84" s="527"/>
      <c r="E84" s="528"/>
      <c r="F84" s="289"/>
      <c r="G84" s="289"/>
      <c r="H84" s="291"/>
      <c r="I84" s="523"/>
      <c r="J84" s="479"/>
      <c r="K84" s="479"/>
      <c r="L84" s="479"/>
    </row>
    <row r="85" spans="2:12" x14ac:dyDescent="0.15">
      <c r="B85" s="292"/>
      <c r="C85" s="293"/>
      <c r="D85" s="294" t="str">
        <f>"Sous total  "&amp;D80&amp;" hors taxes"</f>
        <v>Sous total  Alimentations spécifiques hors taxes</v>
      </c>
      <c r="E85" s="306"/>
      <c r="F85" s="297"/>
      <c r="G85" s="297"/>
      <c r="H85" s="533"/>
      <c r="I85" s="299">
        <f>SUM(I83:I84)</f>
        <v>0</v>
      </c>
      <c r="J85" s="479"/>
      <c r="K85" s="479"/>
      <c r="L85" s="479"/>
    </row>
    <row r="86" spans="2:12" x14ac:dyDescent="0.15">
      <c r="B86" s="269" t="s">
        <v>377</v>
      </c>
      <c r="C86" s="270"/>
      <c r="D86" s="469" t="s">
        <v>378</v>
      </c>
      <c r="E86" s="272"/>
      <c r="F86" s="274"/>
      <c r="G86" s="274"/>
      <c r="H86" s="276"/>
      <c r="I86" s="485"/>
      <c r="J86" s="479"/>
      <c r="K86" s="479"/>
      <c r="L86" s="479"/>
    </row>
    <row r="87" spans="2:12" x14ac:dyDescent="0.15">
      <c r="B87" s="277" t="s">
        <v>379</v>
      </c>
      <c r="C87" s="270"/>
      <c r="D87" s="536" t="s">
        <v>380</v>
      </c>
      <c r="E87" s="514" t="s">
        <v>274</v>
      </c>
      <c r="F87" s="515">
        <v>1</v>
      </c>
      <c r="G87" s="515"/>
      <c r="H87" s="276"/>
      <c r="I87" s="281">
        <f t="shared" ref="I87:I91" si="0">H87*G87</f>
        <v>0</v>
      </c>
      <c r="J87" s="479"/>
      <c r="K87" s="479"/>
      <c r="L87" s="479"/>
    </row>
    <row r="88" spans="2:12" x14ac:dyDescent="0.15">
      <c r="B88" s="277" t="s">
        <v>381</v>
      </c>
      <c r="C88" s="270"/>
      <c r="D88" s="536" t="s">
        <v>476</v>
      </c>
      <c r="E88" s="514" t="s">
        <v>274</v>
      </c>
      <c r="F88" s="515">
        <v>1</v>
      </c>
      <c r="G88" s="515"/>
      <c r="H88" s="276"/>
      <c r="I88" s="281">
        <f t="shared" ref="I88" si="1">H88*G88</f>
        <v>0</v>
      </c>
      <c r="J88" s="479"/>
      <c r="K88" s="479"/>
      <c r="L88" s="479"/>
    </row>
    <row r="89" spans="2:12" x14ac:dyDescent="0.15">
      <c r="B89" s="277" t="s">
        <v>383</v>
      </c>
      <c r="C89" s="270"/>
      <c r="D89" s="536" t="s">
        <v>382</v>
      </c>
      <c r="E89" s="514" t="s">
        <v>350</v>
      </c>
      <c r="F89" s="515">
        <v>224</v>
      </c>
      <c r="G89" s="515"/>
      <c r="H89" s="276"/>
      <c r="I89" s="281">
        <f t="shared" si="0"/>
        <v>0</v>
      </c>
      <c r="J89" s="479"/>
      <c r="K89" s="479"/>
      <c r="L89" s="479"/>
    </row>
    <row r="90" spans="2:12" x14ac:dyDescent="0.15">
      <c r="B90" s="277" t="s">
        <v>385</v>
      </c>
      <c r="C90" s="270"/>
      <c r="D90" s="536" t="s">
        <v>384</v>
      </c>
      <c r="E90" s="514" t="s">
        <v>350</v>
      </c>
      <c r="F90" s="515">
        <v>6</v>
      </c>
      <c r="G90" s="515"/>
      <c r="H90" s="276"/>
      <c r="I90" s="281">
        <f t="shared" si="0"/>
        <v>0</v>
      </c>
      <c r="J90" s="479"/>
      <c r="K90" s="479"/>
      <c r="L90" s="479"/>
    </row>
    <row r="91" spans="2:12" x14ac:dyDescent="0.15">
      <c r="B91" s="277" t="s">
        <v>475</v>
      </c>
      <c r="C91" s="270"/>
      <c r="D91" s="536" t="s">
        <v>386</v>
      </c>
      <c r="E91" s="514" t="s">
        <v>274</v>
      </c>
      <c r="F91" s="274">
        <v>1</v>
      </c>
      <c r="G91" s="274"/>
      <c r="H91" s="276"/>
      <c r="I91" s="281">
        <f t="shared" si="0"/>
        <v>0</v>
      </c>
      <c r="J91" s="479"/>
      <c r="K91" s="479"/>
      <c r="L91" s="479"/>
    </row>
    <row r="92" spans="2:12" x14ac:dyDescent="0.15">
      <c r="B92" s="284"/>
      <c r="C92" s="285"/>
      <c r="D92" s="476"/>
      <c r="E92" s="304"/>
      <c r="F92" s="289"/>
      <c r="G92" s="289"/>
      <c r="H92" s="291"/>
      <c r="I92" s="523"/>
      <c r="J92" s="479"/>
      <c r="K92" s="479"/>
      <c r="L92" s="479"/>
    </row>
    <row r="93" spans="2:12" x14ac:dyDescent="0.15">
      <c r="B93" s="292"/>
      <c r="C93" s="293"/>
      <c r="D93" s="294" t="str">
        <f>"Sous total  "&amp;D86&amp;" hors taxes"</f>
        <v>Sous total  Réseau VDI hors taxes</v>
      </c>
      <c r="E93" s="306"/>
      <c r="F93" s="297"/>
      <c r="G93" s="297"/>
      <c r="H93" s="533"/>
      <c r="I93" s="299">
        <f>SUM(I87:I92)</f>
        <v>0</v>
      </c>
      <c r="J93" s="479"/>
      <c r="K93" s="479"/>
      <c r="L93" s="479"/>
    </row>
    <row r="94" spans="2:12" x14ac:dyDescent="0.15">
      <c r="B94" s="269" t="s">
        <v>387</v>
      </c>
      <c r="C94" s="270"/>
      <c r="D94" s="469" t="s">
        <v>388</v>
      </c>
      <c r="E94" s="272"/>
      <c r="F94" s="274"/>
      <c r="G94" s="274"/>
      <c r="H94" s="276"/>
      <c r="I94" s="485"/>
      <c r="J94" s="479"/>
      <c r="K94" s="479"/>
      <c r="L94" s="479"/>
    </row>
    <row r="95" spans="2:12" x14ac:dyDescent="0.15">
      <c r="B95" s="277" t="s">
        <v>389</v>
      </c>
      <c r="C95" s="270"/>
      <c r="D95" s="536" t="s">
        <v>390</v>
      </c>
      <c r="E95" s="514" t="s">
        <v>274</v>
      </c>
      <c r="F95" s="515">
        <v>1</v>
      </c>
      <c r="G95" s="515"/>
      <c r="H95" s="276"/>
      <c r="I95" s="281">
        <f>H95*G95</f>
        <v>0</v>
      </c>
      <c r="J95" s="479"/>
      <c r="K95" s="479"/>
      <c r="L95" s="479"/>
    </row>
    <row r="96" spans="2:12" x14ac:dyDescent="0.15">
      <c r="B96" s="277" t="s">
        <v>391</v>
      </c>
      <c r="C96" s="270"/>
      <c r="D96" s="536" t="s">
        <v>477</v>
      </c>
      <c r="E96" s="514" t="s">
        <v>350</v>
      </c>
      <c r="F96" s="515">
        <v>1</v>
      </c>
      <c r="G96" s="515"/>
      <c r="H96" s="276"/>
      <c r="I96" s="281">
        <f>H96*G96</f>
        <v>0</v>
      </c>
      <c r="J96" s="479"/>
      <c r="K96" s="479"/>
      <c r="L96" s="479"/>
    </row>
    <row r="97" spans="1:66" x14ac:dyDescent="0.15">
      <c r="B97" s="284"/>
      <c r="C97" s="285"/>
      <c r="D97" s="527"/>
      <c r="E97" s="528"/>
      <c r="F97" s="522"/>
      <c r="G97" s="522"/>
      <c r="H97" s="291"/>
      <c r="I97" s="523"/>
      <c r="J97" s="479"/>
      <c r="K97" s="479"/>
      <c r="L97" s="479"/>
    </row>
    <row r="98" spans="1:66" x14ac:dyDescent="0.15">
      <c r="B98" s="292"/>
      <c r="C98" s="293"/>
      <c r="D98" s="294" t="str">
        <f>"Sous total "&amp;D94&amp;" hors taxes"</f>
        <v>Sous total Pré-cablage pour équipement exploitant hors taxes</v>
      </c>
      <c r="E98" s="306"/>
      <c r="F98" s="297"/>
      <c r="G98" s="297"/>
      <c r="H98" s="533"/>
      <c r="I98" s="299">
        <f>SUM(I94:I97)</f>
        <v>0</v>
      </c>
      <c r="J98" s="479"/>
      <c r="K98" s="479"/>
      <c r="L98" s="479"/>
    </row>
    <row r="99" spans="1:66" x14ac:dyDescent="0.15">
      <c r="B99" s="269" t="s">
        <v>392</v>
      </c>
      <c r="C99" s="270"/>
      <c r="D99" s="469" t="s">
        <v>393</v>
      </c>
      <c r="E99" s="272"/>
      <c r="F99" s="274"/>
      <c r="G99" s="274"/>
      <c r="H99" s="276"/>
      <c r="I99" s="485"/>
      <c r="J99" s="479"/>
      <c r="K99" s="479"/>
      <c r="L99" s="479"/>
    </row>
    <row r="100" spans="1:66" x14ac:dyDescent="0.15">
      <c r="B100" s="282" t="s">
        <v>394</v>
      </c>
      <c r="C100" s="270"/>
      <c r="D100" s="473" t="s">
        <v>283</v>
      </c>
      <c r="E100" s="272" t="s">
        <v>5</v>
      </c>
      <c r="F100" s="274"/>
      <c r="G100" s="274"/>
      <c r="H100" s="276"/>
      <c r="I100" s="485"/>
      <c r="J100" s="479"/>
      <c r="K100" s="479"/>
      <c r="L100" s="479"/>
    </row>
    <row r="101" spans="1:66" x14ac:dyDescent="0.15">
      <c r="B101" s="277" t="s">
        <v>395</v>
      </c>
      <c r="C101" s="270"/>
      <c r="D101" s="536" t="s">
        <v>396</v>
      </c>
      <c r="E101" s="514" t="s">
        <v>274</v>
      </c>
      <c r="F101" s="274">
        <v>1</v>
      </c>
      <c r="G101" s="274"/>
      <c r="H101" s="276"/>
      <c r="I101" s="281">
        <f>H101*G101</f>
        <v>0</v>
      </c>
      <c r="J101" s="479"/>
      <c r="K101" s="479"/>
      <c r="L101" s="479"/>
    </row>
    <row r="102" spans="1:66" x14ac:dyDescent="0.15">
      <c r="B102" s="277" t="s">
        <v>397</v>
      </c>
      <c r="C102" s="270"/>
      <c r="D102" s="536" t="s">
        <v>398</v>
      </c>
      <c r="E102" s="514" t="s">
        <v>274</v>
      </c>
      <c r="F102" s="274">
        <v>1</v>
      </c>
      <c r="G102" s="274"/>
      <c r="H102" s="276"/>
      <c r="I102" s="281">
        <f>H102*G102</f>
        <v>0</v>
      </c>
      <c r="J102" s="479"/>
      <c r="K102" s="479"/>
      <c r="L102" s="479"/>
    </row>
    <row r="103" spans="1:66" s="2" customFormat="1" x14ac:dyDescent="0.15">
      <c r="A103" s="532"/>
      <c r="B103" s="284"/>
      <c r="C103" s="285"/>
      <c r="D103" s="527"/>
      <c r="E103" s="528"/>
      <c r="F103" s="289"/>
      <c r="G103" s="289"/>
      <c r="H103" s="291"/>
      <c r="I103" s="523"/>
      <c r="J103" s="479"/>
      <c r="K103" s="479"/>
      <c r="L103" s="479"/>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c r="BE103" s="1"/>
      <c r="BF103" s="1"/>
      <c r="BG103" s="1"/>
      <c r="BH103" s="1"/>
      <c r="BI103" s="1"/>
      <c r="BJ103" s="1"/>
      <c r="BK103" s="1"/>
      <c r="BL103" s="1"/>
      <c r="BM103" s="1"/>
      <c r="BN103" s="1"/>
    </row>
    <row r="104" spans="1:66" x14ac:dyDescent="0.15">
      <c r="A104" s="532"/>
      <c r="B104" s="292"/>
      <c r="C104" s="293"/>
      <c r="D104" s="294" t="str">
        <f>"Sous total  "&amp;D99&amp;" hors taxes"</f>
        <v>Sous total  Contrôle d'accès hors taxes</v>
      </c>
      <c r="E104" s="306"/>
      <c r="F104" s="297"/>
      <c r="G104" s="297"/>
      <c r="H104" s="533"/>
      <c r="I104" s="299">
        <f>SUM(I100:I103)</f>
        <v>0</v>
      </c>
      <c r="J104" s="479"/>
      <c r="K104" s="479"/>
      <c r="L104" s="479"/>
    </row>
    <row r="105" spans="1:66" x14ac:dyDescent="0.15">
      <c r="B105" s="269" t="s">
        <v>399</v>
      </c>
      <c r="C105" s="270"/>
      <c r="D105" s="469" t="s">
        <v>400</v>
      </c>
      <c r="E105" s="272"/>
      <c r="F105" s="274"/>
      <c r="G105" s="274"/>
      <c r="H105" s="276"/>
      <c r="I105" s="485"/>
      <c r="J105" s="479"/>
      <c r="K105" s="479"/>
      <c r="L105" s="479"/>
    </row>
    <row r="106" spans="1:66" x14ac:dyDescent="0.15">
      <c r="B106" s="277" t="s">
        <v>401</v>
      </c>
      <c r="C106" s="270"/>
      <c r="D106" s="536" t="s">
        <v>402</v>
      </c>
      <c r="E106" s="514" t="s">
        <v>350</v>
      </c>
      <c r="F106" s="515">
        <v>6</v>
      </c>
      <c r="G106" s="515"/>
      <c r="H106" s="276"/>
      <c r="I106" s="281">
        <f>H106*G106</f>
        <v>0</v>
      </c>
      <c r="J106" s="479"/>
      <c r="K106" s="479"/>
      <c r="L106" s="479"/>
    </row>
    <row r="107" spans="1:66" x14ac:dyDescent="0.15">
      <c r="B107" s="277" t="s">
        <v>403</v>
      </c>
      <c r="C107" s="270"/>
      <c r="D107" s="536" t="s">
        <v>404</v>
      </c>
      <c r="E107" s="514" t="s">
        <v>350</v>
      </c>
      <c r="F107" s="515">
        <v>7</v>
      </c>
      <c r="G107" s="515"/>
      <c r="H107" s="276"/>
      <c r="I107" s="281">
        <f>H107*G107</f>
        <v>0</v>
      </c>
      <c r="J107" s="479"/>
      <c r="K107" s="479"/>
      <c r="L107" s="479"/>
    </row>
    <row r="108" spans="1:66" x14ac:dyDescent="0.15">
      <c r="B108" s="277" t="s">
        <v>405</v>
      </c>
      <c r="C108" s="270"/>
      <c r="D108" s="536" t="s">
        <v>406</v>
      </c>
      <c r="E108" s="514" t="s">
        <v>350</v>
      </c>
      <c r="F108" s="515">
        <v>3</v>
      </c>
      <c r="G108" s="515"/>
      <c r="H108" s="276"/>
      <c r="I108" s="281">
        <f>H108*G108</f>
        <v>0</v>
      </c>
      <c r="J108" s="479"/>
      <c r="K108" s="479"/>
      <c r="L108" s="479"/>
    </row>
    <row r="109" spans="1:66" x14ac:dyDescent="0.15">
      <c r="B109" s="277" t="s">
        <v>407</v>
      </c>
      <c r="C109" s="270"/>
      <c r="D109" s="536" t="s">
        <v>408</v>
      </c>
      <c r="E109" s="514" t="s">
        <v>350</v>
      </c>
      <c r="F109" s="515">
        <v>4</v>
      </c>
      <c r="G109" s="515"/>
      <c r="H109" s="276"/>
      <c r="I109" s="281">
        <f>H109*G109</f>
        <v>0</v>
      </c>
      <c r="J109" s="479"/>
      <c r="K109" s="479"/>
      <c r="L109" s="479"/>
    </row>
    <row r="110" spans="1:66" x14ac:dyDescent="0.15">
      <c r="B110" s="277" t="s">
        <v>409</v>
      </c>
      <c r="C110" s="270"/>
      <c r="D110" s="536" t="s">
        <v>410</v>
      </c>
      <c r="E110" s="514" t="s">
        <v>350</v>
      </c>
      <c r="F110" s="515">
        <v>1</v>
      </c>
      <c r="G110" s="515"/>
      <c r="H110" s="276"/>
      <c r="I110" s="281">
        <f>H110*G110</f>
        <v>0</v>
      </c>
      <c r="J110" s="479"/>
      <c r="K110" s="479"/>
      <c r="L110" s="479"/>
    </row>
    <row r="111" spans="1:66" x14ac:dyDescent="0.15">
      <c r="B111" s="539"/>
      <c r="C111" s="285"/>
      <c r="D111" s="540"/>
      <c r="E111" s="304"/>
      <c r="F111" s="541"/>
      <c r="G111" s="289"/>
      <c r="H111" s="291"/>
      <c r="I111" s="523"/>
      <c r="J111" s="479"/>
      <c r="K111" s="479"/>
      <c r="L111" s="479"/>
    </row>
    <row r="112" spans="1:66" x14ac:dyDescent="0.15">
      <c r="B112" s="292"/>
      <c r="C112" s="293"/>
      <c r="D112" s="294" t="str">
        <f>"Sous total  "&amp;D105&amp;" hors taxes"</f>
        <v>Sous total  SSI   hors taxes</v>
      </c>
      <c r="E112" s="306"/>
      <c r="F112" s="297"/>
      <c r="G112" s="297"/>
      <c r="H112" s="533"/>
      <c r="I112" s="299">
        <f>SUM(I106:I111)</f>
        <v>0</v>
      </c>
      <c r="J112" s="479"/>
      <c r="K112" s="479"/>
      <c r="L112" s="479"/>
    </row>
    <row r="113" spans="2:12" x14ac:dyDescent="0.15">
      <c r="B113" s="277"/>
      <c r="C113" s="615"/>
      <c r="D113" s="616"/>
      <c r="E113" s="272"/>
      <c r="F113" s="274"/>
      <c r="G113" s="274"/>
      <c r="H113" s="538"/>
      <c r="I113" s="617"/>
      <c r="J113" s="479"/>
      <c r="K113" s="479"/>
      <c r="L113" s="479"/>
    </row>
    <row r="114" spans="2:12" x14ac:dyDescent="0.15">
      <c r="B114" s="542"/>
      <c r="C114" s="543"/>
      <c r="D114" s="544"/>
      <c r="E114" s="325"/>
      <c r="F114" s="327"/>
      <c r="G114" s="545"/>
      <c r="H114" s="547"/>
      <c r="I114" s="546"/>
      <c r="J114" s="479"/>
      <c r="K114" s="479"/>
      <c r="L114" s="479"/>
    </row>
    <row r="115" spans="2:12" x14ac:dyDescent="0.15">
      <c r="B115" s="322"/>
      <c r="C115" s="323"/>
      <c r="D115" s="324" t="s">
        <v>411</v>
      </c>
      <c r="E115" s="325"/>
      <c r="F115" s="327"/>
      <c r="G115" s="326"/>
      <c r="H115" s="547"/>
      <c r="I115" s="328">
        <f>I19+I25+I32+I36+I50+I63+I68+I79+I85+I93+I98+I104+I112</f>
        <v>0</v>
      </c>
      <c r="J115" s="479"/>
      <c r="K115" s="479"/>
      <c r="L115" s="479"/>
    </row>
    <row r="116" spans="2:12" x14ac:dyDescent="0.15">
      <c r="B116" s="322"/>
      <c r="C116" s="323"/>
      <c r="D116" s="324" t="s">
        <v>2</v>
      </c>
      <c r="E116" s="325"/>
      <c r="F116" s="327"/>
      <c r="G116" s="326"/>
      <c r="H116" s="547"/>
      <c r="I116" s="329">
        <f>I115*20%</f>
        <v>0</v>
      </c>
      <c r="J116" s="479"/>
      <c r="K116" s="479"/>
      <c r="L116" s="479"/>
    </row>
    <row r="117" spans="2:12" x14ac:dyDescent="0.15">
      <c r="B117" s="330"/>
      <c r="C117" s="331"/>
      <c r="D117" s="332" t="s">
        <v>1</v>
      </c>
      <c r="E117" s="333"/>
      <c r="F117" s="335"/>
      <c r="G117" s="334"/>
      <c r="H117" s="548"/>
      <c r="I117" s="336">
        <f>I116+I115</f>
        <v>0</v>
      </c>
      <c r="J117" s="479"/>
      <c r="K117" s="479"/>
      <c r="L117" s="479"/>
    </row>
    <row r="118" spans="2:12" x14ac:dyDescent="0.15">
      <c r="B118" s="705" t="s">
        <v>51</v>
      </c>
      <c r="C118" s="706"/>
      <c r="D118" s="706"/>
      <c r="E118" s="706"/>
      <c r="F118" s="706"/>
      <c r="G118" s="706"/>
      <c r="H118" s="706"/>
      <c r="I118" s="549"/>
      <c r="J118" s="479"/>
      <c r="K118" s="479"/>
      <c r="L118" s="479"/>
    </row>
    <row r="119" spans="2:12" x14ac:dyDescent="0.15">
      <c r="B119" s="550" t="s">
        <v>412</v>
      </c>
      <c r="C119" s="551"/>
      <c r="D119" s="552" t="s">
        <v>231</v>
      </c>
      <c r="E119" s="553"/>
      <c r="F119" s="554"/>
      <c r="G119" s="555"/>
      <c r="H119" s="556"/>
      <c r="I119" s="557"/>
      <c r="J119" s="479"/>
      <c r="K119" s="479"/>
      <c r="L119" s="479"/>
    </row>
    <row r="120" spans="2:12" x14ac:dyDescent="0.15">
      <c r="B120" s="558" t="s">
        <v>413</v>
      </c>
      <c r="C120" s="551"/>
      <c r="D120" s="559" t="s">
        <v>414</v>
      </c>
      <c r="E120" s="553" t="s">
        <v>350</v>
      </c>
      <c r="F120" s="554">
        <v>18</v>
      </c>
      <c r="G120" s="554"/>
      <c r="H120" s="556"/>
      <c r="I120" s="560">
        <f>H120*G120</f>
        <v>0</v>
      </c>
      <c r="J120" s="479"/>
      <c r="K120" s="479"/>
      <c r="L120" s="479"/>
    </row>
    <row r="121" spans="2:12" x14ac:dyDescent="0.15">
      <c r="B121" s="561" t="s">
        <v>415</v>
      </c>
      <c r="C121" s="551"/>
      <c r="D121" s="562" t="s">
        <v>357</v>
      </c>
      <c r="E121" s="553" t="s">
        <v>350</v>
      </c>
      <c r="F121" s="555">
        <v>10</v>
      </c>
      <c r="G121" s="555"/>
      <c r="H121" s="563"/>
      <c r="I121" s="560">
        <f>H121*G121</f>
        <v>0</v>
      </c>
      <c r="J121" s="479"/>
      <c r="K121" s="479"/>
      <c r="L121" s="479"/>
    </row>
    <row r="122" spans="2:12" x14ac:dyDescent="0.15">
      <c r="B122" s="561" t="s">
        <v>416</v>
      </c>
      <c r="C122" s="551"/>
      <c r="D122" s="562" t="s">
        <v>367</v>
      </c>
      <c r="E122" s="553" t="s">
        <v>350</v>
      </c>
      <c r="F122" s="555">
        <v>2</v>
      </c>
      <c r="G122" s="555"/>
      <c r="H122" s="563"/>
      <c r="I122" s="560">
        <f>H122*G122</f>
        <v>0</v>
      </c>
      <c r="J122" s="479"/>
      <c r="K122" s="479"/>
      <c r="L122" s="479"/>
    </row>
    <row r="123" spans="2:12" x14ac:dyDescent="0.15">
      <c r="B123" s="558" t="s">
        <v>417</v>
      </c>
      <c r="C123" s="551"/>
      <c r="D123" s="559" t="s">
        <v>418</v>
      </c>
      <c r="E123" s="553" t="s">
        <v>350</v>
      </c>
      <c r="F123" s="554">
        <v>2</v>
      </c>
      <c r="G123" s="554"/>
      <c r="H123" s="556"/>
      <c r="I123" s="560">
        <f>H123*G123</f>
        <v>0</v>
      </c>
      <c r="J123" s="479"/>
      <c r="K123" s="479"/>
      <c r="L123" s="479"/>
    </row>
    <row r="124" spans="2:12" x14ac:dyDescent="0.15">
      <c r="B124" s="564"/>
      <c r="C124" s="565"/>
      <c r="D124" s="566"/>
      <c r="E124" s="567"/>
      <c r="F124" s="568"/>
      <c r="G124" s="569"/>
      <c r="H124" s="570"/>
      <c r="I124" s="571"/>
      <c r="J124" s="479"/>
      <c r="K124" s="479"/>
      <c r="L124" s="479"/>
    </row>
    <row r="125" spans="2:12" x14ac:dyDescent="0.15">
      <c r="B125" s="572"/>
      <c r="C125" s="573"/>
      <c r="D125" s="574" t="str">
        <f>"Sous total "&amp;D119&amp;" hors taxes"</f>
        <v>Sous total Sanitaire (option) hors taxes</v>
      </c>
      <c r="E125" s="575"/>
      <c r="F125" s="576"/>
      <c r="G125" s="576"/>
      <c r="H125" s="577"/>
      <c r="I125" s="578">
        <f>SUM(I120:I124)</f>
        <v>0</v>
      </c>
      <c r="J125" s="479"/>
      <c r="K125" s="479"/>
      <c r="L125" s="479"/>
    </row>
    <row r="126" spans="2:12" x14ac:dyDescent="0.15">
      <c r="B126" s="579"/>
      <c r="C126" s="580"/>
      <c r="D126" s="581"/>
      <c r="E126" s="582"/>
      <c r="F126" s="583"/>
      <c r="G126" s="584"/>
      <c r="H126" s="585"/>
      <c r="I126" s="381"/>
      <c r="J126" s="479"/>
      <c r="K126" s="479"/>
      <c r="L126" s="479"/>
    </row>
    <row r="127" spans="2:12" x14ac:dyDescent="0.15">
      <c r="B127" s="586"/>
      <c r="C127" s="587"/>
      <c r="D127" s="588" t="s">
        <v>419</v>
      </c>
      <c r="E127" s="582"/>
      <c r="F127" s="583"/>
      <c r="G127" s="589"/>
      <c r="H127" s="385"/>
      <c r="I127" s="344">
        <f>I115+I125</f>
        <v>0</v>
      </c>
      <c r="J127" s="479"/>
      <c r="K127" s="479"/>
      <c r="L127" s="479"/>
    </row>
    <row r="128" spans="2:12" x14ac:dyDescent="0.15">
      <c r="B128" s="586"/>
      <c r="C128" s="587"/>
      <c r="D128" s="588" t="s">
        <v>2</v>
      </c>
      <c r="E128" s="582"/>
      <c r="F128" s="583"/>
      <c r="G128" s="589"/>
      <c r="H128" s="385"/>
      <c r="I128" s="590">
        <f>I127*20%</f>
        <v>0</v>
      </c>
      <c r="J128" s="479"/>
      <c r="K128" s="479"/>
      <c r="L128" s="479"/>
    </row>
    <row r="129" spans="2:22" x14ac:dyDescent="0.15">
      <c r="B129" s="591"/>
      <c r="C129" s="592"/>
      <c r="D129" s="361" t="s">
        <v>1</v>
      </c>
      <c r="E129" s="593"/>
      <c r="F129" s="594"/>
      <c r="G129" s="595"/>
      <c r="H129" s="596"/>
      <c r="I129" s="597">
        <f>I128+I127</f>
        <v>0</v>
      </c>
      <c r="J129" s="479"/>
      <c r="K129" s="479"/>
      <c r="L129" s="479"/>
    </row>
    <row r="130" spans="2:22" s="7" customFormat="1" x14ac:dyDescent="0.15">
      <c r="B130" s="96"/>
      <c r="C130" s="97"/>
      <c r="D130" s="91"/>
      <c r="E130" s="95" t="s">
        <v>29</v>
      </c>
      <c r="F130" s="92"/>
      <c r="G130" s="92"/>
      <c r="H130" s="93"/>
      <c r="I130" s="94" t="s">
        <v>30</v>
      </c>
      <c r="J130" s="479"/>
      <c r="K130" s="479"/>
      <c r="L130" s="479"/>
      <c r="M130" s="1"/>
      <c r="N130" s="1"/>
      <c r="O130" s="1"/>
      <c r="P130" s="1"/>
      <c r="Q130" s="1"/>
      <c r="R130" s="1"/>
      <c r="S130" s="1"/>
      <c r="T130" s="1"/>
      <c r="U130" s="1"/>
      <c r="V130" s="1"/>
    </row>
    <row r="131" spans="2:22" s="7" customFormat="1" x14ac:dyDescent="0.15">
      <c r="B131" s="98"/>
      <c r="C131" s="4"/>
      <c r="D131" s="91" t="s">
        <v>31</v>
      </c>
      <c r="E131" s="95" t="s">
        <v>32</v>
      </c>
      <c r="F131" s="92"/>
      <c r="G131" s="92"/>
      <c r="H131" s="93"/>
      <c r="I131" s="94"/>
      <c r="J131" s="479"/>
      <c r="K131" s="479"/>
      <c r="L131" s="479"/>
      <c r="M131" s="1"/>
      <c r="N131" s="1"/>
      <c r="O131" s="1"/>
      <c r="P131" s="1"/>
      <c r="Q131" s="1"/>
      <c r="R131" s="1"/>
      <c r="S131" s="1"/>
      <c r="T131" s="1"/>
      <c r="U131" s="1"/>
      <c r="V131" s="1"/>
    </row>
    <row r="132" spans="2:22" x14ac:dyDescent="0.15">
      <c r="B132" s="98"/>
      <c r="C132" s="99"/>
      <c r="E132" s="3"/>
      <c r="F132" s="3"/>
      <c r="G132" s="3"/>
      <c r="H132" s="100"/>
      <c r="I132" s="101"/>
      <c r="J132" s="479"/>
      <c r="K132" s="479"/>
      <c r="L132" s="479"/>
    </row>
    <row r="133" spans="2:22" x14ac:dyDescent="0.15">
      <c r="B133" s="98"/>
      <c r="C133" s="99"/>
      <c r="E133" s="3"/>
      <c r="F133" s="3"/>
      <c r="G133" s="8"/>
      <c r="H133" s="7"/>
      <c r="I133" s="102"/>
    </row>
    <row r="134" spans="2:22" x14ac:dyDescent="0.15">
      <c r="B134" s="98"/>
      <c r="E134" s="3"/>
      <c r="F134" s="3"/>
      <c r="G134" s="8"/>
      <c r="H134" s="7"/>
      <c r="I134" s="102"/>
    </row>
    <row r="135" spans="2:22" x14ac:dyDescent="0.15">
      <c r="B135" s="98"/>
      <c r="E135" s="3"/>
      <c r="F135" s="3"/>
      <c r="G135" s="8"/>
      <c r="H135" s="7"/>
      <c r="I135" s="102"/>
    </row>
    <row r="136" spans="2:22" x14ac:dyDescent="0.15">
      <c r="B136" s="98"/>
      <c r="F136" s="1"/>
      <c r="G136" s="5"/>
      <c r="H136" s="7"/>
      <c r="I136" s="102"/>
    </row>
    <row r="137" spans="2:22" x14ac:dyDescent="0.15">
      <c r="B137" s="98"/>
      <c r="E137" s="103"/>
      <c r="F137" s="103"/>
      <c r="G137" s="5"/>
      <c r="H137" s="7"/>
      <c r="I137" s="102"/>
    </row>
    <row r="138" spans="2:22" x14ac:dyDescent="0.15">
      <c r="B138" s="98"/>
      <c r="E138" s="103"/>
      <c r="F138" s="103"/>
      <c r="G138" s="5"/>
      <c r="H138" s="7"/>
      <c r="I138" s="102"/>
    </row>
    <row r="139" spans="2:22" x14ac:dyDescent="0.15">
      <c r="B139" s="98"/>
      <c r="E139" s="103"/>
      <c r="F139" s="103"/>
      <c r="G139" s="5"/>
      <c r="H139" s="7"/>
      <c r="I139" s="102"/>
    </row>
    <row r="140" spans="2:22" x14ac:dyDescent="0.15">
      <c r="B140" s="117" t="s">
        <v>33</v>
      </c>
      <c r="C140" s="104"/>
      <c r="D140" s="2"/>
      <c r="E140" s="105"/>
      <c r="F140" s="105"/>
      <c r="G140" s="106"/>
      <c r="H140" s="107"/>
      <c r="I140" s="108"/>
    </row>
  </sheetData>
  <mergeCells count="8">
    <mergeCell ref="B8:I8"/>
    <mergeCell ref="B9:I9"/>
    <mergeCell ref="B118:H118"/>
    <mergeCell ref="B12:B13"/>
    <mergeCell ref="C12:D13"/>
    <mergeCell ref="E12:E13"/>
    <mergeCell ref="H12:H13"/>
    <mergeCell ref="I12:I13"/>
  </mergeCells>
  <pageMargins left="0.7" right="0.7" top="0.75" bottom="0.75" header="0.3" footer="0.3"/>
  <pageSetup paperSize="9" scale="63" fitToHeight="0" orientation="portrait" r:id="rId1"/>
  <rowBreaks count="1" manualBreakCount="1">
    <brk id="79"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DD30A4-090A-1A45-B5C2-710612DC9538}">
  <dimension ref="A1:F58"/>
  <sheetViews>
    <sheetView workbookViewId="0">
      <selection activeCell="I9" sqref="I9"/>
    </sheetView>
  </sheetViews>
  <sheetFormatPr baseColWidth="10" defaultColWidth="11.5" defaultRowHeight="14" x14ac:dyDescent="0.15"/>
  <cols>
    <col min="1" max="1" width="7.1640625" style="190" customWidth="1"/>
    <col min="2" max="2" width="54.6640625" style="189" customWidth="1"/>
    <col min="3" max="3" width="9.6640625" style="190" customWidth="1"/>
    <col min="4" max="4" width="12" style="190" customWidth="1"/>
    <col min="5" max="5" width="11.5" style="190"/>
    <col min="6" max="6" width="23.5" style="190" customWidth="1"/>
    <col min="257" max="257" width="7.1640625" customWidth="1"/>
    <col min="258" max="258" width="54.6640625" customWidth="1"/>
    <col min="259" max="259" width="9.6640625" customWidth="1"/>
    <col min="260" max="260" width="12" customWidth="1"/>
    <col min="262" max="262" width="23.5" customWidth="1"/>
    <col min="513" max="513" width="7.1640625" customWidth="1"/>
    <col min="514" max="514" width="54.6640625" customWidth="1"/>
    <col min="515" max="515" width="9.6640625" customWidth="1"/>
    <col min="516" max="516" width="12" customWidth="1"/>
    <col min="518" max="518" width="23.5" customWidth="1"/>
    <col min="769" max="769" width="7.1640625" customWidth="1"/>
    <col min="770" max="770" width="54.6640625" customWidth="1"/>
    <col min="771" max="771" width="9.6640625" customWidth="1"/>
    <col min="772" max="772" width="12" customWidth="1"/>
    <col min="774" max="774" width="23.5" customWidth="1"/>
    <col min="1025" max="1025" width="7.1640625" customWidth="1"/>
    <col min="1026" max="1026" width="54.6640625" customWidth="1"/>
    <col min="1027" max="1027" width="9.6640625" customWidth="1"/>
    <col min="1028" max="1028" width="12" customWidth="1"/>
    <col min="1030" max="1030" width="23.5" customWidth="1"/>
    <col min="1281" max="1281" width="7.1640625" customWidth="1"/>
    <col min="1282" max="1282" width="54.6640625" customWidth="1"/>
    <col min="1283" max="1283" width="9.6640625" customWidth="1"/>
    <col min="1284" max="1284" width="12" customWidth="1"/>
    <col min="1286" max="1286" width="23.5" customWidth="1"/>
    <col min="1537" max="1537" width="7.1640625" customWidth="1"/>
    <col min="1538" max="1538" width="54.6640625" customWidth="1"/>
    <col min="1539" max="1539" width="9.6640625" customWidth="1"/>
    <col min="1540" max="1540" width="12" customWidth="1"/>
    <col min="1542" max="1542" width="23.5" customWidth="1"/>
    <col min="1793" max="1793" width="7.1640625" customWidth="1"/>
    <col min="1794" max="1794" width="54.6640625" customWidth="1"/>
    <col min="1795" max="1795" width="9.6640625" customWidth="1"/>
    <col min="1796" max="1796" width="12" customWidth="1"/>
    <col min="1798" max="1798" width="23.5" customWidth="1"/>
    <col min="2049" max="2049" width="7.1640625" customWidth="1"/>
    <col min="2050" max="2050" width="54.6640625" customWidth="1"/>
    <col min="2051" max="2051" width="9.6640625" customWidth="1"/>
    <col min="2052" max="2052" width="12" customWidth="1"/>
    <col min="2054" max="2054" width="23.5" customWidth="1"/>
    <col min="2305" max="2305" width="7.1640625" customWidth="1"/>
    <col min="2306" max="2306" width="54.6640625" customWidth="1"/>
    <col min="2307" max="2307" width="9.6640625" customWidth="1"/>
    <col min="2308" max="2308" width="12" customWidth="1"/>
    <col min="2310" max="2310" width="23.5" customWidth="1"/>
    <col min="2561" max="2561" width="7.1640625" customWidth="1"/>
    <col min="2562" max="2562" width="54.6640625" customWidth="1"/>
    <col min="2563" max="2563" width="9.6640625" customWidth="1"/>
    <col min="2564" max="2564" width="12" customWidth="1"/>
    <col min="2566" max="2566" width="23.5" customWidth="1"/>
    <col min="2817" max="2817" width="7.1640625" customWidth="1"/>
    <col min="2818" max="2818" width="54.6640625" customWidth="1"/>
    <col min="2819" max="2819" width="9.6640625" customWidth="1"/>
    <col min="2820" max="2820" width="12" customWidth="1"/>
    <col min="2822" max="2822" width="23.5" customWidth="1"/>
    <col min="3073" max="3073" width="7.1640625" customWidth="1"/>
    <col min="3074" max="3074" width="54.6640625" customWidth="1"/>
    <col min="3075" max="3075" width="9.6640625" customWidth="1"/>
    <col min="3076" max="3076" width="12" customWidth="1"/>
    <col min="3078" max="3078" width="23.5" customWidth="1"/>
    <col min="3329" max="3329" width="7.1640625" customWidth="1"/>
    <col min="3330" max="3330" width="54.6640625" customWidth="1"/>
    <col min="3331" max="3331" width="9.6640625" customWidth="1"/>
    <col min="3332" max="3332" width="12" customWidth="1"/>
    <col min="3334" max="3334" width="23.5" customWidth="1"/>
    <col min="3585" max="3585" width="7.1640625" customWidth="1"/>
    <col min="3586" max="3586" width="54.6640625" customWidth="1"/>
    <col min="3587" max="3587" width="9.6640625" customWidth="1"/>
    <col min="3588" max="3588" width="12" customWidth="1"/>
    <col min="3590" max="3590" width="23.5" customWidth="1"/>
    <col min="3841" max="3841" width="7.1640625" customWidth="1"/>
    <col min="3842" max="3842" width="54.6640625" customWidth="1"/>
    <col min="3843" max="3843" width="9.6640625" customWidth="1"/>
    <col min="3844" max="3844" width="12" customWidth="1"/>
    <col min="3846" max="3846" width="23.5" customWidth="1"/>
    <col min="4097" max="4097" width="7.1640625" customWidth="1"/>
    <col min="4098" max="4098" width="54.6640625" customWidth="1"/>
    <col min="4099" max="4099" width="9.6640625" customWidth="1"/>
    <col min="4100" max="4100" width="12" customWidth="1"/>
    <col min="4102" max="4102" width="23.5" customWidth="1"/>
    <col min="4353" max="4353" width="7.1640625" customWidth="1"/>
    <col min="4354" max="4354" width="54.6640625" customWidth="1"/>
    <col min="4355" max="4355" width="9.6640625" customWidth="1"/>
    <col min="4356" max="4356" width="12" customWidth="1"/>
    <col min="4358" max="4358" width="23.5" customWidth="1"/>
    <col min="4609" max="4609" width="7.1640625" customWidth="1"/>
    <col min="4610" max="4610" width="54.6640625" customWidth="1"/>
    <col min="4611" max="4611" width="9.6640625" customWidth="1"/>
    <col min="4612" max="4612" width="12" customWidth="1"/>
    <col min="4614" max="4614" width="23.5" customWidth="1"/>
    <col min="4865" max="4865" width="7.1640625" customWidth="1"/>
    <col min="4866" max="4866" width="54.6640625" customWidth="1"/>
    <col min="4867" max="4867" width="9.6640625" customWidth="1"/>
    <col min="4868" max="4868" width="12" customWidth="1"/>
    <col min="4870" max="4870" width="23.5" customWidth="1"/>
    <col min="5121" max="5121" width="7.1640625" customWidth="1"/>
    <col min="5122" max="5122" width="54.6640625" customWidth="1"/>
    <col min="5123" max="5123" width="9.6640625" customWidth="1"/>
    <col min="5124" max="5124" width="12" customWidth="1"/>
    <col min="5126" max="5126" width="23.5" customWidth="1"/>
    <col min="5377" max="5377" width="7.1640625" customWidth="1"/>
    <col min="5378" max="5378" width="54.6640625" customWidth="1"/>
    <col min="5379" max="5379" width="9.6640625" customWidth="1"/>
    <col min="5380" max="5380" width="12" customWidth="1"/>
    <col min="5382" max="5382" width="23.5" customWidth="1"/>
    <col min="5633" max="5633" width="7.1640625" customWidth="1"/>
    <col min="5634" max="5634" width="54.6640625" customWidth="1"/>
    <col min="5635" max="5635" width="9.6640625" customWidth="1"/>
    <col min="5636" max="5636" width="12" customWidth="1"/>
    <col min="5638" max="5638" width="23.5" customWidth="1"/>
    <col min="5889" max="5889" width="7.1640625" customWidth="1"/>
    <col min="5890" max="5890" width="54.6640625" customWidth="1"/>
    <col min="5891" max="5891" width="9.6640625" customWidth="1"/>
    <col min="5892" max="5892" width="12" customWidth="1"/>
    <col min="5894" max="5894" width="23.5" customWidth="1"/>
    <col min="6145" max="6145" width="7.1640625" customWidth="1"/>
    <col min="6146" max="6146" width="54.6640625" customWidth="1"/>
    <col min="6147" max="6147" width="9.6640625" customWidth="1"/>
    <col min="6148" max="6148" width="12" customWidth="1"/>
    <col min="6150" max="6150" width="23.5" customWidth="1"/>
    <col min="6401" max="6401" width="7.1640625" customWidth="1"/>
    <col min="6402" max="6402" width="54.6640625" customWidth="1"/>
    <col min="6403" max="6403" width="9.6640625" customWidth="1"/>
    <col min="6404" max="6404" width="12" customWidth="1"/>
    <col min="6406" max="6406" width="23.5" customWidth="1"/>
    <col min="6657" max="6657" width="7.1640625" customWidth="1"/>
    <col min="6658" max="6658" width="54.6640625" customWidth="1"/>
    <col min="6659" max="6659" width="9.6640625" customWidth="1"/>
    <col min="6660" max="6660" width="12" customWidth="1"/>
    <col min="6662" max="6662" width="23.5" customWidth="1"/>
    <col min="6913" max="6913" width="7.1640625" customWidth="1"/>
    <col min="6914" max="6914" width="54.6640625" customWidth="1"/>
    <col min="6915" max="6915" width="9.6640625" customWidth="1"/>
    <col min="6916" max="6916" width="12" customWidth="1"/>
    <col min="6918" max="6918" width="23.5" customWidth="1"/>
    <col min="7169" max="7169" width="7.1640625" customWidth="1"/>
    <col min="7170" max="7170" width="54.6640625" customWidth="1"/>
    <col min="7171" max="7171" width="9.6640625" customWidth="1"/>
    <col min="7172" max="7172" width="12" customWidth="1"/>
    <col min="7174" max="7174" width="23.5" customWidth="1"/>
    <col min="7425" max="7425" width="7.1640625" customWidth="1"/>
    <col min="7426" max="7426" width="54.6640625" customWidth="1"/>
    <col min="7427" max="7427" width="9.6640625" customWidth="1"/>
    <col min="7428" max="7428" width="12" customWidth="1"/>
    <col min="7430" max="7430" width="23.5" customWidth="1"/>
    <col min="7681" max="7681" width="7.1640625" customWidth="1"/>
    <col min="7682" max="7682" width="54.6640625" customWidth="1"/>
    <col min="7683" max="7683" width="9.6640625" customWidth="1"/>
    <col min="7684" max="7684" width="12" customWidth="1"/>
    <col min="7686" max="7686" width="23.5" customWidth="1"/>
    <col min="7937" max="7937" width="7.1640625" customWidth="1"/>
    <col min="7938" max="7938" width="54.6640625" customWidth="1"/>
    <col min="7939" max="7939" width="9.6640625" customWidth="1"/>
    <col min="7940" max="7940" width="12" customWidth="1"/>
    <col min="7942" max="7942" width="23.5" customWidth="1"/>
    <col min="8193" max="8193" width="7.1640625" customWidth="1"/>
    <col min="8194" max="8194" width="54.6640625" customWidth="1"/>
    <col min="8195" max="8195" width="9.6640625" customWidth="1"/>
    <col min="8196" max="8196" width="12" customWidth="1"/>
    <col min="8198" max="8198" width="23.5" customWidth="1"/>
    <col min="8449" max="8449" width="7.1640625" customWidth="1"/>
    <col min="8450" max="8450" width="54.6640625" customWidth="1"/>
    <col min="8451" max="8451" width="9.6640625" customWidth="1"/>
    <col min="8452" max="8452" width="12" customWidth="1"/>
    <col min="8454" max="8454" width="23.5" customWidth="1"/>
    <col min="8705" max="8705" width="7.1640625" customWidth="1"/>
    <col min="8706" max="8706" width="54.6640625" customWidth="1"/>
    <col min="8707" max="8707" width="9.6640625" customWidth="1"/>
    <col min="8708" max="8708" width="12" customWidth="1"/>
    <col min="8710" max="8710" width="23.5" customWidth="1"/>
    <col min="8961" max="8961" width="7.1640625" customWidth="1"/>
    <col min="8962" max="8962" width="54.6640625" customWidth="1"/>
    <col min="8963" max="8963" width="9.6640625" customWidth="1"/>
    <col min="8964" max="8964" width="12" customWidth="1"/>
    <col min="8966" max="8966" width="23.5" customWidth="1"/>
    <col min="9217" max="9217" width="7.1640625" customWidth="1"/>
    <col min="9218" max="9218" width="54.6640625" customWidth="1"/>
    <col min="9219" max="9219" width="9.6640625" customWidth="1"/>
    <col min="9220" max="9220" width="12" customWidth="1"/>
    <col min="9222" max="9222" width="23.5" customWidth="1"/>
    <col min="9473" max="9473" width="7.1640625" customWidth="1"/>
    <col min="9474" max="9474" width="54.6640625" customWidth="1"/>
    <col min="9475" max="9475" width="9.6640625" customWidth="1"/>
    <col min="9476" max="9476" width="12" customWidth="1"/>
    <col min="9478" max="9478" width="23.5" customWidth="1"/>
    <col min="9729" max="9729" width="7.1640625" customWidth="1"/>
    <col min="9730" max="9730" width="54.6640625" customWidth="1"/>
    <col min="9731" max="9731" width="9.6640625" customWidth="1"/>
    <col min="9732" max="9732" width="12" customWidth="1"/>
    <col min="9734" max="9734" width="23.5" customWidth="1"/>
    <col min="9985" max="9985" width="7.1640625" customWidth="1"/>
    <col min="9986" max="9986" width="54.6640625" customWidth="1"/>
    <col min="9987" max="9987" width="9.6640625" customWidth="1"/>
    <col min="9988" max="9988" width="12" customWidth="1"/>
    <col min="9990" max="9990" width="23.5" customWidth="1"/>
    <col min="10241" max="10241" width="7.1640625" customWidth="1"/>
    <col min="10242" max="10242" width="54.6640625" customWidth="1"/>
    <col min="10243" max="10243" width="9.6640625" customWidth="1"/>
    <col min="10244" max="10244" width="12" customWidth="1"/>
    <col min="10246" max="10246" width="23.5" customWidth="1"/>
    <col min="10497" max="10497" width="7.1640625" customWidth="1"/>
    <col min="10498" max="10498" width="54.6640625" customWidth="1"/>
    <col min="10499" max="10499" width="9.6640625" customWidth="1"/>
    <col min="10500" max="10500" width="12" customWidth="1"/>
    <col min="10502" max="10502" width="23.5" customWidth="1"/>
    <col min="10753" max="10753" width="7.1640625" customWidth="1"/>
    <col min="10754" max="10754" width="54.6640625" customWidth="1"/>
    <col min="10755" max="10755" width="9.6640625" customWidth="1"/>
    <col min="10756" max="10756" width="12" customWidth="1"/>
    <col min="10758" max="10758" width="23.5" customWidth="1"/>
    <col min="11009" max="11009" width="7.1640625" customWidth="1"/>
    <col min="11010" max="11010" width="54.6640625" customWidth="1"/>
    <col min="11011" max="11011" width="9.6640625" customWidth="1"/>
    <col min="11012" max="11012" width="12" customWidth="1"/>
    <col min="11014" max="11014" width="23.5" customWidth="1"/>
    <col min="11265" max="11265" width="7.1640625" customWidth="1"/>
    <col min="11266" max="11266" width="54.6640625" customWidth="1"/>
    <col min="11267" max="11267" width="9.6640625" customWidth="1"/>
    <col min="11268" max="11268" width="12" customWidth="1"/>
    <col min="11270" max="11270" width="23.5" customWidth="1"/>
    <col min="11521" max="11521" width="7.1640625" customWidth="1"/>
    <col min="11522" max="11522" width="54.6640625" customWidth="1"/>
    <col min="11523" max="11523" width="9.6640625" customWidth="1"/>
    <col min="11524" max="11524" width="12" customWidth="1"/>
    <col min="11526" max="11526" width="23.5" customWidth="1"/>
    <col min="11777" max="11777" width="7.1640625" customWidth="1"/>
    <col min="11778" max="11778" width="54.6640625" customWidth="1"/>
    <col min="11779" max="11779" width="9.6640625" customWidth="1"/>
    <col min="11780" max="11780" width="12" customWidth="1"/>
    <col min="11782" max="11782" width="23.5" customWidth="1"/>
    <col min="12033" max="12033" width="7.1640625" customWidth="1"/>
    <col min="12034" max="12034" width="54.6640625" customWidth="1"/>
    <col min="12035" max="12035" width="9.6640625" customWidth="1"/>
    <col min="12036" max="12036" width="12" customWidth="1"/>
    <col min="12038" max="12038" width="23.5" customWidth="1"/>
    <col min="12289" max="12289" width="7.1640625" customWidth="1"/>
    <col min="12290" max="12290" width="54.6640625" customWidth="1"/>
    <col min="12291" max="12291" width="9.6640625" customWidth="1"/>
    <col min="12292" max="12292" width="12" customWidth="1"/>
    <col min="12294" max="12294" width="23.5" customWidth="1"/>
    <col min="12545" max="12545" width="7.1640625" customWidth="1"/>
    <col min="12546" max="12546" width="54.6640625" customWidth="1"/>
    <col min="12547" max="12547" width="9.6640625" customWidth="1"/>
    <col min="12548" max="12548" width="12" customWidth="1"/>
    <col min="12550" max="12550" width="23.5" customWidth="1"/>
    <col min="12801" max="12801" width="7.1640625" customWidth="1"/>
    <col min="12802" max="12802" width="54.6640625" customWidth="1"/>
    <col min="12803" max="12803" width="9.6640625" customWidth="1"/>
    <col min="12804" max="12804" width="12" customWidth="1"/>
    <col min="12806" max="12806" width="23.5" customWidth="1"/>
    <col min="13057" max="13057" width="7.1640625" customWidth="1"/>
    <col min="13058" max="13058" width="54.6640625" customWidth="1"/>
    <col min="13059" max="13059" width="9.6640625" customWidth="1"/>
    <col min="13060" max="13060" width="12" customWidth="1"/>
    <col min="13062" max="13062" width="23.5" customWidth="1"/>
    <col min="13313" max="13313" width="7.1640625" customWidth="1"/>
    <col min="13314" max="13314" width="54.6640625" customWidth="1"/>
    <col min="13315" max="13315" width="9.6640625" customWidth="1"/>
    <col min="13316" max="13316" width="12" customWidth="1"/>
    <col min="13318" max="13318" width="23.5" customWidth="1"/>
    <col min="13569" max="13569" width="7.1640625" customWidth="1"/>
    <col min="13570" max="13570" width="54.6640625" customWidth="1"/>
    <col min="13571" max="13571" width="9.6640625" customWidth="1"/>
    <col min="13572" max="13572" width="12" customWidth="1"/>
    <col min="13574" max="13574" width="23.5" customWidth="1"/>
    <col min="13825" max="13825" width="7.1640625" customWidth="1"/>
    <col min="13826" max="13826" width="54.6640625" customWidth="1"/>
    <col min="13827" max="13827" width="9.6640625" customWidth="1"/>
    <col min="13828" max="13828" width="12" customWidth="1"/>
    <col min="13830" max="13830" width="23.5" customWidth="1"/>
    <col min="14081" max="14081" width="7.1640625" customWidth="1"/>
    <col min="14082" max="14082" width="54.6640625" customWidth="1"/>
    <col min="14083" max="14083" width="9.6640625" customWidth="1"/>
    <col min="14084" max="14084" width="12" customWidth="1"/>
    <col min="14086" max="14086" width="23.5" customWidth="1"/>
    <col min="14337" max="14337" width="7.1640625" customWidth="1"/>
    <col min="14338" max="14338" width="54.6640625" customWidth="1"/>
    <col min="14339" max="14339" width="9.6640625" customWidth="1"/>
    <col min="14340" max="14340" width="12" customWidth="1"/>
    <col min="14342" max="14342" width="23.5" customWidth="1"/>
    <col min="14593" max="14593" width="7.1640625" customWidth="1"/>
    <col min="14594" max="14594" width="54.6640625" customWidth="1"/>
    <col min="14595" max="14595" width="9.6640625" customWidth="1"/>
    <col min="14596" max="14596" width="12" customWidth="1"/>
    <col min="14598" max="14598" width="23.5" customWidth="1"/>
    <col min="14849" max="14849" width="7.1640625" customWidth="1"/>
    <col min="14850" max="14850" width="54.6640625" customWidth="1"/>
    <col min="14851" max="14851" width="9.6640625" customWidth="1"/>
    <col min="14852" max="14852" width="12" customWidth="1"/>
    <col min="14854" max="14854" width="23.5" customWidth="1"/>
    <col min="15105" max="15105" width="7.1640625" customWidth="1"/>
    <col min="15106" max="15106" width="54.6640625" customWidth="1"/>
    <col min="15107" max="15107" width="9.6640625" customWidth="1"/>
    <col min="15108" max="15108" width="12" customWidth="1"/>
    <col min="15110" max="15110" width="23.5" customWidth="1"/>
    <col min="15361" max="15361" width="7.1640625" customWidth="1"/>
    <col min="15362" max="15362" width="54.6640625" customWidth="1"/>
    <col min="15363" max="15363" width="9.6640625" customWidth="1"/>
    <col min="15364" max="15364" width="12" customWidth="1"/>
    <col min="15366" max="15366" width="23.5" customWidth="1"/>
    <col min="15617" max="15617" width="7.1640625" customWidth="1"/>
    <col min="15618" max="15618" width="54.6640625" customWidth="1"/>
    <col min="15619" max="15619" width="9.6640625" customWidth="1"/>
    <col min="15620" max="15620" width="12" customWidth="1"/>
    <col min="15622" max="15622" width="23.5" customWidth="1"/>
    <col min="15873" max="15873" width="7.1640625" customWidth="1"/>
    <col min="15874" max="15874" width="54.6640625" customWidth="1"/>
    <col min="15875" max="15875" width="9.6640625" customWidth="1"/>
    <col min="15876" max="15876" width="12" customWidth="1"/>
    <col min="15878" max="15878" width="23.5" customWidth="1"/>
    <col min="16129" max="16129" width="7.1640625" customWidth="1"/>
    <col min="16130" max="16130" width="54.6640625" customWidth="1"/>
    <col min="16131" max="16131" width="9.6640625" customWidth="1"/>
    <col min="16132" max="16132" width="12" customWidth="1"/>
    <col min="16134" max="16134" width="23.5" customWidth="1"/>
  </cols>
  <sheetData>
    <row r="1" spans="1:6" ht="15" x14ac:dyDescent="0.15">
      <c r="A1" s="188" t="s">
        <v>91</v>
      </c>
    </row>
    <row r="2" spans="1:6" ht="15" x14ac:dyDescent="0.15">
      <c r="A2" s="188" t="s">
        <v>92</v>
      </c>
    </row>
    <row r="3" spans="1:6" ht="15" x14ac:dyDescent="0.15">
      <c r="A3" s="639" t="s">
        <v>93</v>
      </c>
      <c r="B3" s="639"/>
      <c r="F3" s="191"/>
    </row>
    <row r="4" spans="1:6" x14ac:dyDescent="0.15">
      <c r="A4" s="192"/>
      <c r="B4" s="193"/>
      <c r="F4" s="191"/>
    </row>
    <row r="5" spans="1:6" x14ac:dyDescent="0.15">
      <c r="A5" s="192"/>
      <c r="B5" s="193"/>
      <c r="F5" s="191"/>
    </row>
    <row r="6" spans="1:6" x14ac:dyDescent="0.15">
      <c r="A6" s="192"/>
      <c r="B6" s="193"/>
      <c r="F6" s="191"/>
    </row>
    <row r="7" spans="1:6" ht="19" x14ac:dyDescent="0.15">
      <c r="A7" s="640" t="s">
        <v>94</v>
      </c>
      <c r="B7" s="640"/>
      <c r="C7" s="640"/>
      <c r="D7" s="640"/>
      <c r="E7" s="640"/>
      <c r="F7" s="640"/>
    </row>
    <row r="8" spans="1:6" ht="19" x14ac:dyDescent="0.15">
      <c r="A8" s="640" t="s">
        <v>95</v>
      </c>
      <c r="B8" s="640"/>
      <c r="C8" s="640"/>
      <c r="D8" s="640"/>
      <c r="E8" s="640"/>
      <c r="F8" s="640"/>
    </row>
    <row r="9" spans="1:6" ht="19" x14ac:dyDescent="0.15">
      <c r="A9" s="640" t="s">
        <v>96</v>
      </c>
      <c r="B9" s="640"/>
      <c r="C9" s="640"/>
      <c r="D9" s="640"/>
      <c r="E9" s="640"/>
      <c r="F9" s="640"/>
    </row>
    <row r="11" spans="1:6" ht="15" thickBot="1" x14ac:dyDescent="0.2"/>
    <row r="12" spans="1:6" ht="35" thickBot="1" x14ac:dyDescent="0.2">
      <c r="A12" s="194" t="s">
        <v>97</v>
      </c>
      <c r="B12" s="195" t="s">
        <v>98</v>
      </c>
      <c r="C12" s="196" t="s">
        <v>99</v>
      </c>
      <c r="D12" s="196" t="s">
        <v>100</v>
      </c>
      <c r="E12" s="197" t="s">
        <v>101</v>
      </c>
      <c r="F12" s="198" t="s">
        <v>102</v>
      </c>
    </row>
    <row r="13" spans="1:6" s="189" customFormat="1" ht="16" x14ac:dyDescent="0.15">
      <c r="A13" s="199"/>
      <c r="B13" s="641" t="s">
        <v>103</v>
      </c>
      <c r="C13" s="642"/>
      <c r="D13" s="642"/>
      <c r="E13" s="642"/>
      <c r="F13" s="643"/>
    </row>
    <row r="14" spans="1:6" x14ac:dyDescent="0.15">
      <c r="A14" s="200">
        <v>1</v>
      </c>
      <c r="B14" s="201" t="s">
        <v>104</v>
      </c>
      <c r="C14" s="202"/>
      <c r="D14" s="203"/>
      <c r="E14" s="204"/>
      <c r="F14" s="205"/>
    </row>
    <row r="15" spans="1:6" ht="45" x14ac:dyDescent="0.15">
      <c r="A15" s="206" t="s">
        <v>105</v>
      </c>
      <c r="B15" s="207" t="s">
        <v>106</v>
      </c>
      <c r="C15" s="208" t="s">
        <v>107</v>
      </c>
      <c r="D15" s="209"/>
      <c r="E15" s="210"/>
      <c r="F15" s="211">
        <f>E15*D15</f>
        <v>0</v>
      </c>
    </row>
    <row r="16" spans="1:6" ht="30" x14ac:dyDescent="0.15">
      <c r="A16" s="212" t="s">
        <v>108</v>
      </c>
      <c r="B16" s="213" t="s">
        <v>109</v>
      </c>
      <c r="C16" s="214" t="s">
        <v>107</v>
      </c>
      <c r="D16" s="215"/>
      <c r="E16" s="216"/>
      <c r="F16" s="211">
        <f>E16*D16</f>
        <v>0</v>
      </c>
    </row>
    <row r="17" spans="1:6" ht="16" thickBot="1" x14ac:dyDescent="0.2">
      <c r="A17" s="206" t="s">
        <v>110</v>
      </c>
      <c r="B17" s="207" t="s">
        <v>111</v>
      </c>
      <c r="C17" s="208" t="s">
        <v>107</v>
      </c>
      <c r="D17" s="209"/>
      <c r="E17" s="210"/>
      <c r="F17" s="211">
        <f>E17*D17</f>
        <v>0</v>
      </c>
    </row>
    <row r="18" spans="1:6" ht="16" thickBot="1" x14ac:dyDescent="0.2">
      <c r="A18" s="217"/>
      <c r="B18" s="218" t="s">
        <v>112</v>
      </c>
      <c r="C18" s="219"/>
      <c r="D18" s="219"/>
      <c r="E18" s="219"/>
      <c r="F18" s="220">
        <f>SUM(F15:F17)</f>
        <v>0</v>
      </c>
    </row>
    <row r="19" spans="1:6" ht="15" x14ac:dyDescent="0.15">
      <c r="A19" s="221">
        <v>2</v>
      </c>
      <c r="B19" s="222" t="s">
        <v>113</v>
      </c>
      <c r="C19" s="208"/>
      <c r="D19" s="209"/>
      <c r="E19" s="210"/>
      <c r="F19" s="211"/>
    </row>
    <row r="20" spans="1:6" ht="30" x14ac:dyDescent="0.15">
      <c r="A20" s="206" t="s">
        <v>114</v>
      </c>
      <c r="B20" s="207" t="s">
        <v>115</v>
      </c>
      <c r="C20" s="208" t="s">
        <v>107</v>
      </c>
      <c r="D20" s="209"/>
      <c r="E20" s="210"/>
      <c r="F20" s="211">
        <f>E20*D20</f>
        <v>0</v>
      </c>
    </row>
    <row r="21" spans="1:6" x14ac:dyDescent="0.15">
      <c r="A21" s="206" t="s">
        <v>116</v>
      </c>
      <c r="B21" s="223" t="s">
        <v>117</v>
      </c>
      <c r="C21" s="208" t="s">
        <v>107</v>
      </c>
      <c r="D21" s="224"/>
      <c r="E21" s="225"/>
      <c r="F21" s="211">
        <f>E21*D21</f>
        <v>0</v>
      </c>
    </row>
    <row r="22" spans="1:6" ht="15" x14ac:dyDescent="0.15">
      <c r="A22" s="226" t="s">
        <v>118</v>
      </c>
      <c r="B22" s="227" t="s">
        <v>119</v>
      </c>
      <c r="C22" s="228"/>
      <c r="D22" s="229"/>
      <c r="E22" s="230"/>
      <c r="F22" s="231"/>
    </row>
    <row r="23" spans="1:6" ht="15" x14ac:dyDescent="0.15">
      <c r="A23" s="232" t="s">
        <v>120</v>
      </c>
      <c r="B23" s="233" t="s">
        <v>121</v>
      </c>
      <c r="C23" s="234" t="s">
        <v>122</v>
      </c>
      <c r="D23" s="224"/>
      <c r="E23" s="225"/>
      <c r="F23" s="235">
        <f t="shared" ref="F23:F28" si="0">E23*D23</f>
        <v>0</v>
      </c>
    </row>
    <row r="24" spans="1:6" ht="30" x14ac:dyDescent="0.15">
      <c r="A24" s="232" t="s">
        <v>123</v>
      </c>
      <c r="B24" s="236" t="s">
        <v>124</v>
      </c>
      <c r="C24" s="237" t="s">
        <v>122</v>
      </c>
      <c r="D24" s="224"/>
      <c r="E24" s="225"/>
      <c r="F24" s="235">
        <f t="shared" si="0"/>
        <v>0</v>
      </c>
    </row>
    <row r="25" spans="1:6" ht="30" x14ac:dyDescent="0.15">
      <c r="A25" s="232" t="s">
        <v>125</v>
      </c>
      <c r="B25" s="236" t="s">
        <v>126</v>
      </c>
      <c r="C25" s="237" t="s">
        <v>122</v>
      </c>
      <c r="D25" s="224"/>
      <c r="E25" s="225"/>
      <c r="F25" s="235">
        <f t="shared" si="0"/>
        <v>0</v>
      </c>
    </row>
    <row r="26" spans="1:6" ht="15" x14ac:dyDescent="0.15">
      <c r="A26" s="232" t="s">
        <v>127</v>
      </c>
      <c r="B26" s="236" t="s">
        <v>128</v>
      </c>
      <c r="C26" s="237" t="s">
        <v>4</v>
      </c>
      <c r="D26" s="224"/>
      <c r="E26" s="225"/>
      <c r="F26" s="235">
        <f t="shared" si="0"/>
        <v>0</v>
      </c>
    </row>
    <row r="27" spans="1:6" ht="30" x14ac:dyDescent="0.15">
      <c r="A27" s="232" t="s">
        <v>129</v>
      </c>
      <c r="B27" s="236" t="s">
        <v>130</v>
      </c>
      <c r="C27" s="237" t="s">
        <v>4</v>
      </c>
      <c r="D27" s="224"/>
      <c r="E27" s="225"/>
      <c r="F27" s="235">
        <f t="shared" si="0"/>
        <v>0</v>
      </c>
    </row>
    <row r="28" spans="1:6" ht="15" thickBot="1" x14ac:dyDescent="0.2">
      <c r="A28" s="238" t="s">
        <v>131</v>
      </c>
      <c r="B28" s="239" t="s">
        <v>132</v>
      </c>
      <c r="C28" s="240" t="s">
        <v>107</v>
      </c>
      <c r="D28" s="241"/>
      <c r="E28" s="242"/>
      <c r="F28" s="243">
        <f t="shared" si="0"/>
        <v>0</v>
      </c>
    </row>
    <row r="29" spans="1:6" ht="16" thickBot="1" x14ac:dyDescent="0.2">
      <c r="A29" s="217"/>
      <c r="B29" s="218" t="s">
        <v>133</v>
      </c>
      <c r="C29" s="219"/>
      <c r="D29" s="219"/>
      <c r="E29" s="219"/>
      <c r="F29" s="220">
        <f>SUM(F20:F28)</f>
        <v>0</v>
      </c>
    </row>
    <row r="30" spans="1:6" ht="15" x14ac:dyDescent="0.15">
      <c r="A30" s="244">
        <v>3</v>
      </c>
      <c r="B30" s="245" t="s">
        <v>134</v>
      </c>
      <c r="C30" s="214"/>
      <c r="D30" s="215"/>
      <c r="E30" s="216"/>
      <c r="F30" s="246"/>
    </row>
    <row r="31" spans="1:6" ht="15" x14ac:dyDescent="0.15">
      <c r="A31" s="232" t="s">
        <v>135</v>
      </c>
      <c r="B31" s="233" t="s">
        <v>136</v>
      </c>
      <c r="C31" s="234" t="s">
        <v>8</v>
      </c>
      <c r="D31" s="224"/>
      <c r="E31" s="225"/>
      <c r="F31" s="235">
        <f t="shared" ref="F31:F40" si="1">E31*D31</f>
        <v>0</v>
      </c>
    </row>
    <row r="32" spans="1:6" ht="15" x14ac:dyDescent="0.15">
      <c r="A32" s="232" t="s">
        <v>137</v>
      </c>
      <c r="B32" s="233" t="s">
        <v>138</v>
      </c>
      <c r="C32" s="234" t="s">
        <v>8</v>
      </c>
      <c r="D32" s="224"/>
      <c r="E32" s="225"/>
      <c r="F32" s="235">
        <f t="shared" si="1"/>
        <v>0</v>
      </c>
    </row>
    <row r="33" spans="1:6" ht="15" x14ac:dyDescent="0.15">
      <c r="A33" s="232" t="s">
        <v>139</v>
      </c>
      <c r="B33" s="233" t="s">
        <v>140</v>
      </c>
      <c r="C33" s="237" t="s">
        <v>8</v>
      </c>
      <c r="D33" s="224"/>
      <c r="E33" s="225"/>
      <c r="F33" s="235">
        <f t="shared" si="1"/>
        <v>0</v>
      </c>
    </row>
    <row r="34" spans="1:6" ht="15" x14ac:dyDescent="0.15">
      <c r="A34" s="232" t="s">
        <v>141</v>
      </c>
      <c r="B34" s="233" t="s">
        <v>142</v>
      </c>
      <c r="C34" s="237" t="s">
        <v>8</v>
      </c>
      <c r="D34" s="224"/>
      <c r="E34" s="225"/>
      <c r="F34" s="235">
        <f t="shared" si="1"/>
        <v>0</v>
      </c>
    </row>
    <row r="35" spans="1:6" ht="15" x14ac:dyDescent="0.15">
      <c r="A35" s="232" t="s">
        <v>143</v>
      </c>
      <c r="B35" s="233" t="s">
        <v>144</v>
      </c>
      <c r="C35" s="237" t="s">
        <v>8</v>
      </c>
      <c r="D35" s="224"/>
      <c r="E35" s="225"/>
      <c r="F35" s="235">
        <f t="shared" si="1"/>
        <v>0</v>
      </c>
    </row>
    <row r="36" spans="1:6" ht="15" x14ac:dyDescent="0.15">
      <c r="A36" s="232" t="s">
        <v>145</v>
      </c>
      <c r="B36" s="233" t="s">
        <v>146</v>
      </c>
      <c r="C36" s="237" t="s">
        <v>8</v>
      </c>
      <c r="D36" s="224"/>
      <c r="E36" s="225"/>
      <c r="F36" s="235">
        <f t="shared" si="1"/>
        <v>0</v>
      </c>
    </row>
    <row r="37" spans="1:6" ht="15" x14ac:dyDescent="0.15">
      <c r="A37" s="232" t="s">
        <v>147</v>
      </c>
      <c r="B37" s="233" t="s">
        <v>148</v>
      </c>
      <c r="C37" s="237" t="s">
        <v>8</v>
      </c>
      <c r="D37" s="224"/>
      <c r="E37" s="225"/>
      <c r="F37" s="235">
        <f t="shared" si="1"/>
        <v>0</v>
      </c>
    </row>
    <row r="38" spans="1:6" ht="15" x14ac:dyDescent="0.15">
      <c r="A38" s="232" t="s">
        <v>149</v>
      </c>
      <c r="B38" s="233" t="s">
        <v>150</v>
      </c>
      <c r="C38" s="237" t="s">
        <v>8</v>
      </c>
      <c r="D38" s="224"/>
      <c r="E38" s="225"/>
      <c r="F38" s="235">
        <f t="shared" si="1"/>
        <v>0</v>
      </c>
    </row>
    <row r="39" spans="1:6" ht="15" x14ac:dyDescent="0.15">
      <c r="A39" s="232" t="s">
        <v>151</v>
      </c>
      <c r="B39" s="233" t="s">
        <v>152</v>
      </c>
      <c r="C39" s="237" t="s">
        <v>8</v>
      </c>
      <c r="D39" s="224"/>
      <c r="E39" s="225"/>
      <c r="F39" s="235">
        <f t="shared" si="1"/>
        <v>0</v>
      </c>
    </row>
    <row r="40" spans="1:6" ht="16" thickBot="1" x14ac:dyDescent="0.2">
      <c r="A40" s="232" t="s">
        <v>153</v>
      </c>
      <c r="B40" s="233" t="s">
        <v>154</v>
      </c>
      <c r="C40" s="237" t="s">
        <v>8</v>
      </c>
      <c r="D40" s="224"/>
      <c r="E40" s="225"/>
      <c r="F40" s="211">
        <f t="shared" si="1"/>
        <v>0</v>
      </c>
    </row>
    <row r="41" spans="1:6" ht="16" thickBot="1" x14ac:dyDescent="0.2">
      <c r="A41" s="217"/>
      <c r="B41" s="218" t="s">
        <v>155</v>
      </c>
      <c r="C41" s="219"/>
      <c r="D41" s="219"/>
      <c r="E41" s="219"/>
      <c r="F41" s="220">
        <f>SUM(F32:F40)</f>
        <v>0</v>
      </c>
    </row>
    <row r="42" spans="1:6" ht="15" x14ac:dyDescent="0.15">
      <c r="A42" s="247">
        <v>4</v>
      </c>
      <c r="B42" s="248" t="s">
        <v>156</v>
      </c>
      <c r="C42" s="249"/>
      <c r="D42" s="250"/>
      <c r="E42" s="251"/>
      <c r="F42" s="252"/>
    </row>
    <row r="43" spans="1:6" x14ac:dyDescent="0.15">
      <c r="A43" s="232" t="s">
        <v>59</v>
      </c>
      <c r="B43" s="253" t="s">
        <v>157</v>
      </c>
      <c r="C43" s="234" t="s">
        <v>8</v>
      </c>
      <c r="D43" s="224"/>
      <c r="E43" s="225"/>
      <c r="F43" s="235">
        <f>E43*D43</f>
        <v>0</v>
      </c>
    </row>
    <row r="44" spans="1:6" x14ac:dyDescent="0.15">
      <c r="A44" s="232" t="s">
        <v>75</v>
      </c>
      <c r="B44" s="253" t="s">
        <v>158</v>
      </c>
      <c r="C44" s="234" t="s">
        <v>159</v>
      </c>
      <c r="D44" s="224"/>
      <c r="E44" s="225"/>
      <c r="F44" s="235">
        <f>E44*D44</f>
        <v>0</v>
      </c>
    </row>
    <row r="45" spans="1:6" ht="16" thickBot="1" x14ac:dyDescent="0.2">
      <c r="A45" s="232" t="s">
        <v>70</v>
      </c>
      <c r="B45" s="233" t="s">
        <v>160</v>
      </c>
      <c r="C45" s="234" t="s">
        <v>159</v>
      </c>
      <c r="D45" s="224"/>
      <c r="E45" s="225"/>
      <c r="F45" s="211">
        <f>E45*D45</f>
        <v>0</v>
      </c>
    </row>
    <row r="46" spans="1:6" ht="16" thickBot="1" x14ac:dyDescent="0.2">
      <c r="A46" s="217"/>
      <c r="B46" s="218" t="s">
        <v>161</v>
      </c>
      <c r="C46" s="219"/>
      <c r="D46" s="219"/>
      <c r="E46" s="219"/>
      <c r="F46" s="220">
        <f>SUM(F42:F45)</f>
        <v>0</v>
      </c>
    </row>
    <row r="47" spans="1:6" ht="15" x14ac:dyDescent="0.15">
      <c r="A47" s="254"/>
      <c r="B47" s="255" t="s">
        <v>162</v>
      </c>
      <c r="C47" s="256"/>
      <c r="D47" s="256"/>
      <c r="E47" s="256"/>
      <c r="F47" s="257">
        <f>F18+F29+F46+F41</f>
        <v>0</v>
      </c>
    </row>
    <row r="48" spans="1:6" ht="15" x14ac:dyDescent="0.15">
      <c r="A48" s="258">
        <v>20</v>
      </c>
      <c r="B48" s="259" t="s">
        <v>163</v>
      </c>
      <c r="C48" s="260"/>
      <c r="D48" s="260"/>
      <c r="E48" s="260"/>
      <c r="F48" s="261">
        <f>0.2*F47</f>
        <v>0</v>
      </c>
    </row>
    <row r="49" spans="1:6" ht="16" thickBot="1" x14ac:dyDescent="0.2">
      <c r="A49" s="262"/>
      <c r="B49" s="263" t="s">
        <v>164</v>
      </c>
      <c r="C49" s="264"/>
      <c r="D49" s="264"/>
      <c r="E49" s="264"/>
      <c r="F49" s="265">
        <f>F47+F48</f>
        <v>0</v>
      </c>
    </row>
    <row r="50" spans="1:6" ht="15" thickBot="1" x14ac:dyDescent="0.2">
      <c r="A50" s="266"/>
      <c r="B50" s="267"/>
      <c r="F50" s="268"/>
    </row>
    <row r="51" spans="1:6" ht="15" x14ac:dyDescent="0.15">
      <c r="A51" s="247">
        <v>5</v>
      </c>
      <c r="B51" s="248" t="s">
        <v>165</v>
      </c>
      <c r="C51" s="249"/>
      <c r="D51" s="250"/>
      <c r="E51" s="251"/>
      <c r="F51" s="252"/>
    </row>
    <row r="52" spans="1:6" ht="30" x14ac:dyDescent="0.15">
      <c r="A52" s="232" t="s">
        <v>166</v>
      </c>
      <c r="B52" s="236" t="s">
        <v>167</v>
      </c>
      <c r="C52" s="237" t="s">
        <v>122</v>
      </c>
      <c r="D52" s="224"/>
      <c r="E52" s="225"/>
      <c r="F52" s="235">
        <f>E52*D52</f>
        <v>0</v>
      </c>
    </row>
    <row r="53" spans="1:6" ht="15" x14ac:dyDescent="0.15">
      <c r="A53" s="232" t="s">
        <v>168</v>
      </c>
      <c r="B53" s="236" t="s">
        <v>169</v>
      </c>
      <c r="C53" s="237" t="s">
        <v>4</v>
      </c>
      <c r="D53" s="224"/>
      <c r="E53" s="225"/>
      <c r="F53" s="235">
        <f>E53*D53</f>
        <v>0</v>
      </c>
    </row>
    <row r="54" spans="1:6" x14ac:dyDescent="0.15">
      <c r="A54" s="232" t="s">
        <v>170</v>
      </c>
      <c r="B54" s="253" t="s">
        <v>158</v>
      </c>
      <c r="C54" s="234" t="s">
        <v>159</v>
      </c>
      <c r="D54" s="224"/>
      <c r="E54" s="225"/>
      <c r="F54" s="235">
        <f>E54*D54</f>
        <v>0</v>
      </c>
    </row>
    <row r="55" spans="1:6" ht="16" thickBot="1" x14ac:dyDescent="0.2">
      <c r="A55" s="232" t="s">
        <v>171</v>
      </c>
      <c r="B55" s="233" t="s">
        <v>160</v>
      </c>
      <c r="C55" s="234" t="s">
        <v>159</v>
      </c>
      <c r="D55" s="224"/>
      <c r="E55" s="225"/>
      <c r="F55" s="211">
        <f>E55*D55</f>
        <v>0</v>
      </c>
    </row>
    <row r="56" spans="1:6" ht="15" x14ac:dyDescent="0.15">
      <c r="A56" s="254"/>
      <c r="B56" s="255" t="s">
        <v>162</v>
      </c>
      <c r="C56" s="256"/>
      <c r="D56" s="256"/>
      <c r="E56" s="256"/>
      <c r="F56" s="257">
        <f>SUM(F52:F55)</f>
        <v>0</v>
      </c>
    </row>
    <row r="57" spans="1:6" ht="15" x14ac:dyDescent="0.15">
      <c r="A57" s="258"/>
      <c r="B57" s="259" t="s">
        <v>163</v>
      </c>
      <c r="C57" s="260"/>
      <c r="D57" s="260"/>
      <c r="E57" s="260"/>
      <c r="F57" s="261">
        <f>0.2*F56</f>
        <v>0</v>
      </c>
    </row>
    <row r="58" spans="1:6" ht="16" thickBot="1" x14ac:dyDescent="0.2">
      <c r="A58" s="262"/>
      <c r="B58" s="263" t="s">
        <v>164</v>
      </c>
      <c r="C58" s="264"/>
      <c r="D58" s="264"/>
      <c r="E58" s="264"/>
      <c r="F58" s="265">
        <f>F56+F57</f>
        <v>0</v>
      </c>
    </row>
  </sheetData>
  <mergeCells count="5">
    <mergeCell ref="A3:B3"/>
    <mergeCell ref="A7:F7"/>
    <mergeCell ref="A8:F8"/>
    <mergeCell ref="A9:F9"/>
    <mergeCell ref="B13:F13"/>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936D70-B18B-9A4A-9017-735D25DF77B3}">
  <dimension ref="B1:K51"/>
  <sheetViews>
    <sheetView workbookViewId="0">
      <selection activeCell="B6" sqref="B6"/>
    </sheetView>
  </sheetViews>
  <sheetFormatPr baseColWidth="10" defaultColWidth="11.5" defaultRowHeight="13" x14ac:dyDescent="0.15"/>
  <cols>
    <col min="1" max="1" width="2" style="1" customWidth="1"/>
    <col min="2" max="2" width="6.83203125" style="1" customWidth="1"/>
    <col min="3" max="3" width="1.5" style="4" customWidth="1"/>
    <col min="4" max="4" width="71.33203125" style="1" customWidth="1"/>
    <col min="5" max="5" width="7.33203125" style="1" customWidth="1"/>
    <col min="6" max="6" width="10" style="1" customWidth="1"/>
    <col min="7" max="7" width="11.5" style="5"/>
    <col min="8" max="8" width="11.33203125" style="7" customWidth="1"/>
    <col min="9" max="9" width="15.5" style="6" customWidth="1"/>
    <col min="10" max="10" width="2.5" style="1" customWidth="1"/>
    <col min="11" max="16384" width="11.5" style="1"/>
  </cols>
  <sheetData>
    <row r="1" spans="2:11" x14ac:dyDescent="0.15">
      <c r="B1" s="10"/>
      <c r="C1" s="11"/>
      <c r="D1" s="12"/>
      <c r="E1" s="13"/>
      <c r="F1" s="13"/>
      <c r="G1" s="14"/>
      <c r="H1" s="15"/>
      <c r="I1" s="16"/>
    </row>
    <row r="2" spans="2:11" x14ac:dyDescent="0.15">
      <c r="B2" s="10"/>
      <c r="C2" s="11"/>
      <c r="D2" s="12"/>
      <c r="E2" s="13"/>
      <c r="F2" s="13"/>
      <c r="G2" s="14"/>
      <c r="H2" s="15"/>
      <c r="I2" s="16"/>
    </row>
    <row r="3" spans="2:11" x14ac:dyDescent="0.15">
      <c r="B3" s="10"/>
      <c r="C3" s="11"/>
      <c r="D3" s="12"/>
      <c r="E3" s="13"/>
      <c r="F3" s="13"/>
      <c r="G3" s="14"/>
      <c r="H3" s="15"/>
      <c r="I3" s="16"/>
    </row>
    <row r="4" spans="2:11" x14ac:dyDescent="0.15">
      <c r="B4" s="10"/>
      <c r="C4" s="11"/>
      <c r="D4" s="12"/>
      <c r="E4" s="13"/>
      <c r="F4" s="13"/>
      <c r="G4" s="14"/>
      <c r="H4" s="15"/>
      <c r="I4" s="16"/>
    </row>
    <row r="5" spans="2:11" x14ac:dyDescent="0.15">
      <c r="B5" s="10" t="s">
        <v>172</v>
      </c>
      <c r="C5" s="11"/>
      <c r="D5" s="12"/>
      <c r="E5" s="13"/>
      <c r="F5" s="13"/>
      <c r="G5" s="14"/>
      <c r="H5" s="15"/>
      <c r="I5" s="16"/>
    </row>
    <row r="6" spans="2:11" x14ac:dyDescent="0.15">
      <c r="B6" s="10" t="s">
        <v>487</v>
      </c>
      <c r="C6" s="11"/>
      <c r="D6" s="12"/>
      <c r="E6" s="13"/>
      <c r="F6" s="13"/>
      <c r="G6" s="14"/>
      <c r="H6" s="15"/>
      <c r="I6" s="16"/>
    </row>
    <row r="7" spans="2:11" x14ac:dyDescent="0.15">
      <c r="B7" s="10"/>
      <c r="C7" s="17"/>
      <c r="D7" s="13"/>
      <c r="E7" s="13"/>
      <c r="F7" s="13"/>
      <c r="G7" s="14"/>
      <c r="H7" s="15"/>
      <c r="I7" s="16"/>
    </row>
    <row r="8" spans="2:11" ht="16" x14ac:dyDescent="0.2">
      <c r="B8" s="633" t="s">
        <v>28</v>
      </c>
      <c r="C8" s="634"/>
      <c r="D8" s="634"/>
      <c r="E8" s="634"/>
      <c r="F8" s="634"/>
      <c r="G8" s="634"/>
      <c r="H8" s="634"/>
      <c r="I8" s="635"/>
    </row>
    <row r="9" spans="2:11" ht="16" x14ac:dyDescent="0.2">
      <c r="B9" s="630" t="s">
        <v>173</v>
      </c>
      <c r="C9" s="631"/>
      <c r="D9" s="631"/>
      <c r="E9" s="631"/>
      <c r="F9" s="631"/>
      <c r="G9" s="631"/>
      <c r="H9" s="631"/>
      <c r="I9" s="632"/>
    </row>
    <row r="10" spans="2:11" ht="16" x14ac:dyDescent="0.2">
      <c r="B10" s="18"/>
      <c r="C10" s="18"/>
      <c r="D10" s="18"/>
      <c r="E10" s="18"/>
      <c r="F10" s="18"/>
      <c r="G10" s="18"/>
      <c r="H10" s="18"/>
      <c r="I10" s="18"/>
    </row>
    <row r="11" spans="2:11" ht="16" x14ac:dyDescent="0.2">
      <c r="B11" s="18"/>
      <c r="C11" s="18"/>
      <c r="D11" s="18"/>
      <c r="E11" s="18"/>
      <c r="F11" s="18"/>
      <c r="G11" s="19" t="s">
        <v>20</v>
      </c>
      <c r="H11" s="20"/>
      <c r="I11" s="21"/>
    </row>
    <row r="12" spans="2:11" ht="16" x14ac:dyDescent="0.2">
      <c r="B12" s="22"/>
      <c r="C12" s="23"/>
      <c r="D12" s="24"/>
      <c r="E12" s="22"/>
      <c r="F12" s="109" t="s">
        <v>24</v>
      </c>
      <c r="G12" s="26"/>
      <c r="H12" s="25" t="s">
        <v>24</v>
      </c>
      <c r="I12" s="27"/>
    </row>
    <row r="13" spans="2:11" ht="15" customHeight="1" x14ac:dyDescent="0.15">
      <c r="B13" s="28" t="s">
        <v>21</v>
      </c>
      <c r="C13" s="628" t="s">
        <v>22</v>
      </c>
      <c r="D13" s="629"/>
      <c r="E13" s="28" t="s">
        <v>23</v>
      </c>
      <c r="F13" s="110" t="s">
        <v>34</v>
      </c>
      <c r="G13" s="30" t="s">
        <v>25</v>
      </c>
      <c r="H13" s="29" t="s">
        <v>26</v>
      </c>
      <c r="I13" s="31" t="s">
        <v>27</v>
      </c>
    </row>
    <row r="14" spans="2:11" ht="15" customHeight="1" x14ac:dyDescent="0.15">
      <c r="B14" s="269" t="s">
        <v>59</v>
      </c>
      <c r="C14" s="270"/>
      <c r="D14" s="271" t="s">
        <v>174</v>
      </c>
      <c r="E14" s="272"/>
      <c r="F14" s="273"/>
      <c r="G14" s="274"/>
      <c r="H14" s="275"/>
      <c r="I14" s="276"/>
      <c r="K14" s="9"/>
    </row>
    <row r="15" spans="2:11" ht="15" customHeight="1" x14ac:dyDescent="0.15">
      <c r="B15" s="277" t="s">
        <v>60</v>
      </c>
      <c r="C15" s="270"/>
      <c r="D15" s="278" t="s">
        <v>472</v>
      </c>
      <c r="E15" s="272" t="s">
        <v>8</v>
      </c>
      <c r="F15" s="279">
        <v>10</v>
      </c>
      <c r="G15" s="280"/>
      <c r="H15" s="280"/>
      <c r="I15" s="281">
        <f t="shared" ref="I15:I16" si="0">H15*G15</f>
        <v>0</v>
      </c>
      <c r="K15" s="9"/>
    </row>
    <row r="16" spans="2:11" ht="15" customHeight="1" x14ac:dyDescent="0.15">
      <c r="B16" s="282" t="s">
        <v>61</v>
      </c>
      <c r="C16" s="270"/>
      <c r="D16" s="283" t="s">
        <v>175</v>
      </c>
      <c r="E16" s="272" t="s">
        <v>5</v>
      </c>
      <c r="F16" s="279">
        <v>10</v>
      </c>
      <c r="G16" s="280"/>
      <c r="H16" s="280"/>
      <c r="I16" s="281">
        <f t="shared" si="0"/>
        <v>0</v>
      </c>
      <c r="K16" s="9"/>
    </row>
    <row r="17" spans="2:11" ht="15" customHeight="1" x14ac:dyDescent="0.15">
      <c r="B17" s="284"/>
      <c r="C17" s="285"/>
      <c r="D17" s="286"/>
      <c r="E17" s="287"/>
      <c r="F17" s="288"/>
      <c r="G17" s="289"/>
      <c r="H17" s="290"/>
      <c r="I17" s="291"/>
      <c r="K17" s="9"/>
    </row>
    <row r="18" spans="2:11" ht="15" customHeight="1" x14ac:dyDescent="0.15">
      <c r="B18" s="292"/>
      <c r="C18" s="293"/>
      <c r="D18" s="294" t="str">
        <f>"Sous total "&amp;D14&amp;" hors taxes"</f>
        <v>Sous total Menuiseries extérieures hors taxes</v>
      </c>
      <c r="E18" s="295"/>
      <c r="F18" s="296"/>
      <c r="G18" s="297"/>
      <c r="H18" s="298"/>
      <c r="I18" s="299">
        <f>SUM(I15:I17)</f>
        <v>0</v>
      </c>
      <c r="K18" s="9"/>
    </row>
    <row r="19" spans="2:11" ht="15" customHeight="1" x14ac:dyDescent="0.15">
      <c r="B19" s="269" t="s">
        <v>75</v>
      </c>
      <c r="C19" s="270"/>
      <c r="D19" s="271" t="s">
        <v>176</v>
      </c>
      <c r="E19" s="300"/>
      <c r="F19" s="279"/>
      <c r="G19" s="274"/>
      <c r="H19" s="275"/>
      <c r="I19" s="276"/>
    </row>
    <row r="20" spans="2:11" ht="15" customHeight="1" x14ac:dyDescent="0.15">
      <c r="B20" s="282" t="s">
        <v>76</v>
      </c>
      <c r="C20" s="270"/>
      <c r="D20" s="301" t="s">
        <v>177</v>
      </c>
      <c r="E20" s="300" t="s">
        <v>8</v>
      </c>
      <c r="F20" s="279">
        <v>11</v>
      </c>
      <c r="G20" s="302"/>
      <c r="H20" s="302"/>
      <c r="I20" s="303">
        <f t="shared" ref="I20" si="1">H20*G20</f>
        <v>0</v>
      </c>
    </row>
    <row r="21" spans="2:11" ht="15" customHeight="1" x14ac:dyDescent="0.15">
      <c r="B21" s="284"/>
      <c r="C21" s="285"/>
      <c r="D21" s="286"/>
      <c r="E21" s="304"/>
      <c r="F21" s="305"/>
      <c r="G21" s="289"/>
      <c r="H21" s="290"/>
      <c r="I21" s="291"/>
    </row>
    <row r="22" spans="2:11" ht="15" customHeight="1" x14ac:dyDescent="0.15">
      <c r="B22" s="292"/>
      <c r="C22" s="293"/>
      <c r="D22" s="294" t="str">
        <f>"Sous total  "&amp;D19&amp;" hors taxes"</f>
        <v>Sous total  Occultation hors taxes</v>
      </c>
      <c r="E22" s="306"/>
      <c r="F22" s="307"/>
      <c r="G22" s="297"/>
      <c r="H22" s="298"/>
      <c r="I22" s="299">
        <f>SUM(I20:I21)</f>
        <v>0</v>
      </c>
    </row>
    <row r="23" spans="2:11" ht="15" customHeight="1" x14ac:dyDescent="0.15">
      <c r="B23" s="269" t="s">
        <v>70</v>
      </c>
      <c r="C23" s="270"/>
      <c r="D23" s="271" t="s">
        <v>178</v>
      </c>
      <c r="E23" s="272"/>
      <c r="F23" s="279"/>
      <c r="G23" s="302"/>
      <c r="H23" s="302"/>
      <c r="I23" s="303"/>
    </row>
    <row r="24" spans="2:11" ht="15" customHeight="1" x14ac:dyDescent="0.15">
      <c r="B24" s="308" t="s">
        <v>71</v>
      </c>
      <c r="C24" s="309"/>
      <c r="D24" s="310" t="s">
        <v>179</v>
      </c>
      <c r="E24" s="272" t="s">
        <v>180</v>
      </c>
      <c r="F24" s="279">
        <v>1</v>
      </c>
      <c r="G24" s="302"/>
      <c r="H24" s="302"/>
      <c r="I24" s="303">
        <f t="shared" ref="I24" si="2">H24*G24</f>
        <v>0</v>
      </c>
    </row>
    <row r="25" spans="2:11" ht="12" customHeight="1" x14ac:dyDescent="0.15">
      <c r="B25" s="311"/>
      <c r="C25" s="285"/>
      <c r="D25" s="286"/>
      <c r="E25" s="304"/>
      <c r="F25" s="305"/>
      <c r="G25" s="289"/>
      <c r="H25" s="312"/>
      <c r="I25" s="291"/>
    </row>
    <row r="26" spans="2:11" x14ac:dyDescent="0.15">
      <c r="B26" s="313"/>
      <c r="C26" s="293"/>
      <c r="D26" s="294" t="str">
        <f>"Sous total  "&amp;D23&amp;" hors taxes"</f>
        <v>Sous total  Dépose divers hors taxes</v>
      </c>
      <c r="E26" s="306"/>
      <c r="F26" s="307"/>
      <c r="G26" s="297"/>
      <c r="H26" s="314"/>
      <c r="I26" s="299">
        <f>SUM(I23:I25)</f>
        <v>0</v>
      </c>
    </row>
    <row r="27" spans="2:11" x14ac:dyDescent="0.15">
      <c r="B27" s="315"/>
      <c r="C27" s="316"/>
      <c r="D27" s="317"/>
      <c r="E27" s="318"/>
      <c r="F27" s="319"/>
      <c r="G27" s="320"/>
      <c r="H27" s="319"/>
      <c r="I27" s="321"/>
    </row>
    <row r="28" spans="2:11" x14ac:dyDescent="0.15">
      <c r="B28" s="322"/>
      <c r="C28" s="323"/>
      <c r="D28" s="324" t="s">
        <v>0</v>
      </c>
      <c r="E28" s="325"/>
      <c r="F28" s="326"/>
      <c r="G28" s="327"/>
      <c r="H28" s="326"/>
      <c r="I28" s="328">
        <f>I26+I22+I18</f>
        <v>0</v>
      </c>
    </row>
    <row r="29" spans="2:11" x14ac:dyDescent="0.15">
      <c r="B29" s="322"/>
      <c r="C29" s="323"/>
      <c r="D29" s="324" t="s">
        <v>2</v>
      </c>
      <c r="E29" s="325"/>
      <c r="F29" s="326"/>
      <c r="G29" s="327"/>
      <c r="H29" s="326"/>
      <c r="I29" s="329">
        <f>I28*20%</f>
        <v>0</v>
      </c>
    </row>
    <row r="30" spans="2:11" x14ac:dyDescent="0.15">
      <c r="B30" s="330"/>
      <c r="C30" s="331"/>
      <c r="D30" s="332" t="s">
        <v>1</v>
      </c>
      <c r="E30" s="333"/>
      <c r="F30" s="334"/>
      <c r="G30" s="335"/>
      <c r="H30" s="334"/>
      <c r="I30" s="336">
        <f>I29+I28</f>
        <v>0</v>
      </c>
    </row>
    <row r="31" spans="2:11" ht="14.25" customHeight="1" x14ac:dyDescent="0.15">
      <c r="B31" s="644" t="s">
        <v>51</v>
      </c>
      <c r="C31" s="645"/>
      <c r="D31" s="645"/>
      <c r="E31" s="645"/>
      <c r="F31" s="645"/>
      <c r="G31" s="645"/>
      <c r="H31" s="645"/>
      <c r="I31" s="646"/>
    </row>
    <row r="32" spans="2:11" x14ac:dyDescent="0.15">
      <c r="B32" s="337" t="s">
        <v>181</v>
      </c>
      <c r="C32" s="338"/>
      <c r="D32" s="339" t="s">
        <v>182</v>
      </c>
      <c r="E32" s="340"/>
      <c r="F32" s="341"/>
      <c r="G32" s="342"/>
      <c r="H32" s="343"/>
      <c r="I32" s="344"/>
    </row>
    <row r="33" spans="2:9" x14ac:dyDescent="0.15">
      <c r="B33" s="345" t="s">
        <v>183</v>
      </c>
      <c r="C33" s="338"/>
      <c r="D33" s="346" t="s">
        <v>184</v>
      </c>
      <c r="E33" s="340" t="s">
        <v>8</v>
      </c>
      <c r="F33" s="341">
        <v>28</v>
      </c>
      <c r="G33" s="342"/>
      <c r="H33" s="343"/>
      <c r="I33" s="165">
        <f>H33*G33</f>
        <v>0</v>
      </c>
    </row>
    <row r="34" spans="2:9" x14ac:dyDescent="0.15">
      <c r="B34" s="347" t="s">
        <v>185</v>
      </c>
      <c r="C34" s="348"/>
      <c r="D34" s="349" t="s">
        <v>186</v>
      </c>
      <c r="E34" s="350" t="s">
        <v>8</v>
      </c>
      <c r="F34" s="351">
        <v>31</v>
      </c>
      <c r="G34" s="352"/>
      <c r="H34" s="352"/>
      <c r="I34" s="165">
        <f>H34*G34</f>
        <v>0</v>
      </c>
    </row>
    <row r="35" spans="2:9" x14ac:dyDescent="0.15">
      <c r="B35" s="353"/>
      <c r="C35" s="354"/>
      <c r="D35" s="355"/>
      <c r="E35" s="356"/>
      <c r="F35" s="357"/>
      <c r="G35" s="358"/>
      <c r="H35" s="359"/>
      <c r="I35" s="360"/>
    </row>
    <row r="36" spans="2:9" s="2" customFormat="1" x14ac:dyDescent="0.15">
      <c r="B36" s="345"/>
      <c r="C36" s="338"/>
      <c r="D36" s="361" t="str">
        <f>"Sous total "&amp;D32&amp;" hors taxes"</f>
        <v>Sous total Menuiserie (option) hors taxes</v>
      </c>
      <c r="E36" s="340"/>
      <c r="F36" s="341"/>
      <c r="G36" s="342"/>
      <c r="H36" s="343"/>
      <c r="I36" s="129">
        <f>SUM(I33:I35)</f>
        <v>0</v>
      </c>
    </row>
    <row r="37" spans="2:9" x14ac:dyDescent="0.15">
      <c r="B37" s="130"/>
      <c r="C37" s="131"/>
      <c r="D37" s="132"/>
      <c r="E37" s="133"/>
      <c r="F37" s="134"/>
      <c r="G37" s="135"/>
      <c r="H37" s="134"/>
      <c r="I37" s="136"/>
    </row>
    <row r="38" spans="2:9" x14ac:dyDescent="0.15">
      <c r="B38" s="137"/>
      <c r="C38" s="138"/>
      <c r="D38" s="139" t="s">
        <v>56</v>
      </c>
      <c r="E38" s="140"/>
      <c r="F38" s="141"/>
      <c r="G38" s="142"/>
      <c r="H38" s="141"/>
      <c r="I38" s="143">
        <f>I36+I28</f>
        <v>0</v>
      </c>
    </row>
    <row r="39" spans="2:9" x14ac:dyDescent="0.15">
      <c r="B39" s="137"/>
      <c r="C39" s="138"/>
      <c r="D39" s="139" t="s">
        <v>2</v>
      </c>
      <c r="E39" s="140"/>
      <c r="F39" s="141"/>
      <c r="G39" s="142"/>
      <c r="H39" s="141"/>
      <c r="I39" s="144">
        <f>I38*20%</f>
        <v>0</v>
      </c>
    </row>
    <row r="40" spans="2:9" x14ac:dyDescent="0.15">
      <c r="B40" s="145"/>
      <c r="C40" s="146"/>
      <c r="D40" s="147" t="s">
        <v>1</v>
      </c>
      <c r="E40" s="148"/>
      <c r="F40" s="149"/>
      <c r="G40" s="150"/>
      <c r="H40" s="149"/>
      <c r="I40" s="151">
        <f>I39+I38</f>
        <v>0</v>
      </c>
    </row>
    <row r="41" spans="2:9" x14ac:dyDescent="0.15">
      <c r="B41" s="96"/>
      <c r="C41" s="97"/>
      <c r="D41" s="91"/>
      <c r="E41" s="95" t="s">
        <v>29</v>
      </c>
      <c r="F41" s="92"/>
      <c r="G41" s="92"/>
      <c r="H41" s="93"/>
      <c r="I41" s="94" t="s">
        <v>30</v>
      </c>
    </row>
    <row r="42" spans="2:9" x14ac:dyDescent="0.15">
      <c r="B42" s="98"/>
      <c r="D42" s="91" t="s">
        <v>31</v>
      </c>
      <c r="E42" s="95" t="s">
        <v>32</v>
      </c>
      <c r="F42" s="92"/>
      <c r="G42" s="92"/>
      <c r="H42" s="93"/>
      <c r="I42" s="94"/>
    </row>
    <row r="43" spans="2:9" x14ac:dyDescent="0.15">
      <c r="B43" s="98"/>
      <c r="C43" s="99"/>
      <c r="E43" s="3"/>
      <c r="F43" s="3"/>
      <c r="G43" s="3"/>
      <c r="H43" s="100"/>
      <c r="I43" s="101"/>
    </row>
    <row r="44" spans="2:9" x14ac:dyDescent="0.15">
      <c r="B44" s="98"/>
      <c r="C44" s="99"/>
      <c r="E44" s="3"/>
      <c r="F44" s="3"/>
      <c r="G44" s="8"/>
      <c r="I44" s="102"/>
    </row>
    <row r="45" spans="2:9" x14ac:dyDescent="0.15">
      <c r="B45" s="98"/>
      <c r="E45" s="3"/>
      <c r="F45" s="3"/>
      <c r="G45" s="8"/>
      <c r="I45" s="102"/>
    </row>
    <row r="46" spans="2:9" x14ac:dyDescent="0.15">
      <c r="B46" s="98"/>
      <c r="E46" s="3"/>
      <c r="F46" s="3"/>
      <c r="G46" s="8"/>
      <c r="I46" s="102"/>
    </row>
    <row r="47" spans="2:9" x14ac:dyDescent="0.15">
      <c r="B47" s="98"/>
      <c r="I47" s="102"/>
    </row>
    <row r="48" spans="2:9" x14ac:dyDescent="0.15">
      <c r="B48" s="98"/>
      <c r="E48" s="103"/>
      <c r="F48" s="103"/>
      <c r="I48" s="102"/>
    </row>
    <row r="49" spans="2:9" x14ac:dyDescent="0.15">
      <c r="B49" s="98"/>
      <c r="E49" s="103"/>
      <c r="F49" s="103"/>
      <c r="I49" s="102"/>
    </row>
    <row r="50" spans="2:9" x14ac:dyDescent="0.15">
      <c r="B50" s="98"/>
      <c r="E50" s="103"/>
      <c r="F50" s="103"/>
      <c r="I50" s="102"/>
    </row>
    <row r="51" spans="2:9" x14ac:dyDescent="0.15">
      <c r="B51" s="117" t="s">
        <v>33</v>
      </c>
      <c r="C51" s="104"/>
      <c r="D51" s="2"/>
      <c r="E51" s="105"/>
      <c r="F51" s="105"/>
      <c r="G51" s="106"/>
      <c r="H51" s="107"/>
      <c r="I51" s="108"/>
    </row>
  </sheetData>
  <mergeCells count="4">
    <mergeCell ref="B8:I8"/>
    <mergeCell ref="B9:I9"/>
    <mergeCell ref="C13:D13"/>
    <mergeCell ref="B31:I31"/>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7687BB-C2C5-B845-B83C-7B714A5F0667}">
  <dimension ref="B1:J60"/>
  <sheetViews>
    <sheetView workbookViewId="0">
      <selection activeCell="G44" sqref="G44"/>
    </sheetView>
  </sheetViews>
  <sheetFormatPr baseColWidth="10" defaultColWidth="11.5" defaultRowHeight="13" x14ac:dyDescent="0.15"/>
  <cols>
    <col min="1" max="1" width="2" style="1" customWidth="1"/>
    <col min="2" max="2" width="6.83203125" style="1" customWidth="1"/>
    <col min="3" max="3" width="1.5" style="4" customWidth="1"/>
    <col min="4" max="4" width="71.33203125" style="1" customWidth="1"/>
    <col min="5" max="5" width="7.33203125" style="1" customWidth="1"/>
    <col min="6" max="6" width="10" style="1" customWidth="1"/>
    <col min="7" max="7" width="11.5" style="5"/>
    <col min="8" max="8" width="11.33203125" style="7" customWidth="1"/>
    <col min="9" max="9" width="15.5" style="6" customWidth="1"/>
    <col min="10" max="16384" width="11.5" style="1"/>
  </cols>
  <sheetData>
    <row r="1" spans="2:10" x14ac:dyDescent="0.15">
      <c r="B1" s="10"/>
      <c r="C1" s="11"/>
      <c r="D1" s="12"/>
      <c r="E1" s="13"/>
      <c r="F1" s="13"/>
      <c r="G1" s="14"/>
      <c r="H1" s="15"/>
      <c r="I1" s="16"/>
    </row>
    <row r="2" spans="2:10" x14ac:dyDescent="0.15">
      <c r="B2" s="10"/>
      <c r="C2" s="11"/>
      <c r="D2" s="12"/>
      <c r="E2" s="13"/>
      <c r="F2" s="13"/>
      <c r="G2" s="14"/>
      <c r="H2" s="15"/>
      <c r="I2" s="16"/>
    </row>
    <row r="3" spans="2:10" x14ac:dyDescent="0.15">
      <c r="B3" s="10"/>
      <c r="C3" s="11"/>
      <c r="D3" s="12"/>
      <c r="E3" s="13"/>
      <c r="F3" s="13"/>
      <c r="G3" s="14"/>
      <c r="H3" s="15"/>
      <c r="I3" s="16"/>
    </row>
    <row r="4" spans="2:10" x14ac:dyDescent="0.15">
      <c r="B4" s="10"/>
      <c r="C4" s="11"/>
      <c r="D4" s="12"/>
      <c r="E4" s="13"/>
      <c r="F4" s="13"/>
      <c r="G4" s="14"/>
      <c r="H4" s="15"/>
      <c r="I4" s="16"/>
    </row>
    <row r="5" spans="2:10" x14ac:dyDescent="0.15">
      <c r="B5" s="10" t="s">
        <v>172</v>
      </c>
      <c r="C5" s="11"/>
      <c r="D5" s="12"/>
      <c r="E5" s="13"/>
      <c r="F5" s="13"/>
      <c r="G5" s="14"/>
      <c r="H5" s="15"/>
      <c r="I5" s="16"/>
    </row>
    <row r="6" spans="2:10" x14ac:dyDescent="0.15">
      <c r="B6" s="10" t="s">
        <v>487</v>
      </c>
      <c r="C6" s="11"/>
      <c r="D6" s="12"/>
      <c r="E6" s="13"/>
      <c r="F6" s="13"/>
      <c r="G6" s="14"/>
      <c r="H6" s="15"/>
      <c r="I6" s="16"/>
    </row>
    <row r="7" spans="2:10" x14ac:dyDescent="0.15">
      <c r="B7" s="10"/>
      <c r="C7" s="17"/>
      <c r="D7" s="13"/>
      <c r="E7" s="13"/>
      <c r="F7" s="13"/>
      <c r="G7" s="14"/>
      <c r="H7" s="15"/>
      <c r="I7" s="16"/>
    </row>
    <row r="8" spans="2:10" ht="16" x14ac:dyDescent="0.2">
      <c r="B8" s="633" t="s">
        <v>28</v>
      </c>
      <c r="C8" s="634"/>
      <c r="D8" s="634"/>
      <c r="E8" s="634"/>
      <c r="F8" s="634"/>
      <c r="G8" s="634"/>
      <c r="H8" s="634"/>
      <c r="I8" s="635"/>
    </row>
    <row r="9" spans="2:10" ht="16" x14ac:dyDescent="0.2">
      <c r="B9" s="630" t="s">
        <v>187</v>
      </c>
      <c r="C9" s="631"/>
      <c r="D9" s="631"/>
      <c r="E9" s="631"/>
      <c r="F9" s="631"/>
      <c r="G9" s="631"/>
      <c r="H9" s="631"/>
      <c r="I9" s="632"/>
    </row>
    <row r="10" spans="2:10" ht="16" x14ac:dyDescent="0.2">
      <c r="B10" s="18"/>
      <c r="C10" s="18"/>
      <c r="D10" s="18"/>
      <c r="E10" s="18"/>
      <c r="F10" s="18"/>
      <c r="G10" s="18"/>
      <c r="H10" s="18"/>
      <c r="I10" s="18"/>
    </row>
    <row r="11" spans="2:10" ht="16" x14ac:dyDescent="0.2">
      <c r="B11" s="18"/>
      <c r="C11" s="18"/>
      <c r="D11" s="18"/>
      <c r="E11" s="18"/>
      <c r="F11" s="18"/>
      <c r="G11" s="19" t="s">
        <v>20</v>
      </c>
      <c r="H11" s="20"/>
      <c r="I11" s="21"/>
    </row>
    <row r="12" spans="2:10" ht="16" x14ac:dyDescent="0.2">
      <c r="B12" s="22"/>
      <c r="C12" s="23"/>
      <c r="D12" s="24"/>
      <c r="E12" s="22"/>
      <c r="F12" s="109" t="s">
        <v>24</v>
      </c>
      <c r="G12" s="26"/>
      <c r="H12" s="25" t="s">
        <v>24</v>
      </c>
      <c r="I12" s="27"/>
    </row>
    <row r="13" spans="2:10" ht="15" customHeight="1" x14ac:dyDescent="0.15">
      <c r="B13" s="28" t="s">
        <v>21</v>
      </c>
      <c r="C13" s="628" t="s">
        <v>22</v>
      </c>
      <c r="D13" s="629"/>
      <c r="E13" s="28" t="s">
        <v>23</v>
      </c>
      <c r="F13" s="110" t="s">
        <v>34</v>
      </c>
      <c r="G13" s="30" t="s">
        <v>25</v>
      </c>
      <c r="H13" s="29" t="s">
        <v>26</v>
      </c>
      <c r="I13" s="31" t="s">
        <v>27</v>
      </c>
    </row>
    <row r="14" spans="2:10" ht="15" customHeight="1" x14ac:dyDescent="0.15">
      <c r="B14" s="37" t="s">
        <v>59</v>
      </c>
      <c r="C14" s="38"/>
      <c r="D14" s="39" t="s">
        <v>188</v>
      </c>
      <c r="E14" s="40"/>
      <c r="F14" s="111"/>
      <c r="G14" s="42"/>
      <c r="H14" s="41"/>
      <c r="I14" s="43"/>
      <c r="J14" s="9"/>
    </row>
    <row r="15" spans="2:10" ht="15" customHeight="1" x14ac:dyDescent="0.15">
      <c r="B15" s="61" t="s">
        <v>60</v>
      </c>
      <c r="C15" s="38"/>
      <c r="D15" s="62" t="s">
        <v>189</v>
      </c>
      <c r="E15" s="40" t="s">
        <v>16</v>
      </c>
      <c r="F15" s="114">
        <v>1</v>
      </c>
      <c r="G15" s="52"/>
      <c r="H15" s="52"/>
      <c r="I15" s="43"/>
      <c r="J15" s="9"/>
    </row>
    <row r="16" spans="2:10" ht="15" customHeight="1" x14ac:dyDescent="0.15">
      <c r="B16" s="55"/>
      <c r="C16" s="45"/>
      <c r="D16" s="56"/>
      <c r="E16" s="35"/>
      <c r="F16" s="115"/>
      <c r="G16" s="36"/>
      <c r="H16" s="57"/>
      <c r="I16" s="48"/>
    </row>
    <row r="17" spans="2:9" x14ac:dyDescent="0.15">
      <c r="B17" s="58"/>
      <c r="C17" s="49"/>
      <c r="D17" s="32" t="str">
        <f>"Sous total  "&amp;D14&amp;" hors taxes"</f>
        <v>Sous total  Préparation des surfaces existantes conservées hors taxes</v>
      </c>
      <c r="E17" s="33"/>
      <c r="F17" s="116"/>
      <c r="G17" s="60"/>
      <c r="H17" s="59"/>
      <c r="I17" s="34">
        <f>SUM(I15:I16)</f>
        <v>0</v>
      </c>
    </row>
    <row r="18" spans="2:9" ht="15" customHeight="1" x14ac:dyDescent="0.15">
      <c r="B18" s="37" t="s">
        <v>75</v>
      </c>
      <c r="C18" s="38"/>
      <c r="D18" s="39" t="s">
        <v>190</v>
      </c>
      <c r="E18" s="40"/>
      <c r="F18" s="111"/>
      <c r="G18" s="42"/>
      <c r="H18" s="41"/>
      <c r="I18" s="43"/>
    </row>
    <row r="19" spans="2:9" ht="15" customHeight="1" x14ac:dyDescent="0.15">
      <c r="B19" s="61" t="s">
        <v>76</v>
      </c>
      <c r="C19" s="38"/>
      <c r="D19" s="362" t="s">
        <v>191</v>
      </c>
      <c r="E19" s="40" t="s">
        <v>3</v>
      </c>
      <c r="F19" s="363">
        <v>125</v>
      </c>
      <c r="G19" s="53"/>
      <c r="H19" s="53"/>
      <c r="I19" s="54">
        <f t="shared" ref="I19:I20" si="0">H19*G19</f>
        <v>0</v>
      </c>
    </row>
    <row r="20" spans="2:9" ht="15" customHeight="1" x14ac:dyDescent="0.15">
      <c r="B20" s="61" t="s">
        <v>77</v>
      </c>
      <c r="C20" s="38"/>
      <c r="D20" s="362" t="s">
        <v>192</v>
      </c>
      <c r="E20" s="40" t="s">
        <v>3</v>
      </c>
      <c r="F20" s="363">
        <v>131</v>
      </c>
      <c r="G20" s="53"/>
      <c r="H20" s="53"/>
      <c r="I20" s="54">
        <f t="shared" si="0"/>
        <v>0</v>
      </c>
    </row>
    <row r="21" spans="2:9" ht="15" customHeight="1" x14ac:dyDescent="0.15">
      <c r="B21" s="55"/>
      <c r="C21" s="45"/>
      <c r="D21" s="56"/>
      <c r="E21" s="35"/>
      <c r="F21" s="115"/>
      <c r="G21" s="36"/>
      <c r="H21" s="57"/>
      <c r="I21" s="48"/>
    </row>
    <row r="22" spans="2:9" ht="15" customHeight="1" x14ac:dyDescent="0.15">
      <c r="B22" s="58"/>
      <c r="C22" s="49"/>
      <c r="D22" s="32" t="str">
        <f>"Sous total  "&amp;D18&amp;" hors taxes"</f>
        <v>Sous total  Cloisons amovibles hors taxes</v>
      </c>
      <c r="E22" s="33"/>
      <c r="F22" s="116"/>
      <c r="G22" s="60"/>
      <c r="H22" s="59"/>
      <c r="I22" s="34">
        <f>SUM(I19:I21)</f>
        <v>0</v>
      </c>
    </row>
    <row r="23" spans="2:9" ht="15" customHeight="1" x14ac:dyDescent="0.15">
      <c r="B23" s="37" t="s">
        <v>70</v>
      </c>
      <c r="C23" s="38"/>
      <c r="D23" s="39" t="s">
        <v>193</v>
      </c>
      <c r="E23" s="40"/>
      <c r="F23" s="114"/>
      <c r="G23" s="53"/>
      <c r="H23" s="53"/>
      <c r="I23" s="54"/>
    </row>
    <row r="24" spans="2:9" ht="15" customHeight="1" x14ac:dyDescent="0.15">
      <c r="B24" s="44" t="s">
        <v>71</v>
      </c>
      <c r="C24" s="45"/>
      <c r="D24" s="46" t="s">
        <v>430</v>
      </c>
      <c r="E24" s="40" t="s">
        <v>3</v>
      </c>
      <c r="F24" s="114">
        <v>534</v>
      </c>
      <c r="G24" s="53"/>
      <c r="H24" s="53"/>
      <c r="I24" s="54">
        <f t="shared" ref="I24:I27" si="1">H24*G24</f>
        <v>0</v>
      </c>
    </row>
    <row r="25" spans="2:9" ht="15" customHeight="1" x14ac:dyDescent="0.15">
      <c r="B25" s="44" t="s">
        <v>72</v>
      </c>
      <c r="C25" s="45"/>
      <c r="D25" s="46" t="s">
        <v>431</v>
      </c>
      <c r="E25" s="40" t="s">
        <v>3</v>
      </c>
      <c r="F25" s="114">
        <v>53</v>
      </c>
      <c r="G25" s="53"/>
      <c r="H25" s="53"/>
      <c r="I25" s="54">
        <f t="shared" si="1"/>
        <v>0</v>
      </c>
    </row>
    <row r="26" spans="2:9" ht="15" customHeight="1" x14ac:dyDescent="0.15">
      <c r="B26" s="44" t="s">
        <v>73</v>
      </c>
      <c r="C26" s="45"/>
      <c r="D26" s="46" t="s">
        <v>194</v>
      </c>
      <c r="E26" s="40" t="s">
        <v>3</v>
      </c>
      <c r="F26" s="114">
        <v>516</v>
      </c>
      <c r="G26" s="53"/>
      <c r="H26" s="53"/>
      <c r="I26" s="54">
        <f>H26*G26</f>
        <v>0</v>
      </c>
    </row>
    <row r="27" spans="2:9" ht="15" customHeight="1" x14ac:dyDescent="0.15">
      <c r="B27" s="44" t="s">
        <v>74</v>
      </c>
      <c r="C27" s="45"/>
      <c r="D27" s="46" t="s">
        <v>195</v>
      </c>
      <c r="E27" s="40" t="s">
        <v>196</v>
      </c>
      <c r="F27" s="114">
        <v>1</v>
      </c>
      <c r="G27" s="53"/>
      <c r="H27" s="53"/>
      <c r="I27" s="54">
        <f t="shared" si="1"/>
        <v>0</v>
      </c>
    </row>
    <row r="28" spans="2:9" ht="15" customHeight="1" x14ac:dyDescent="0.15">
      <c r="B28" s="44" t="s">
        <v>423</v>
      </c>
      <c r="C28" s="45"/>
      <c r="D28" s="46" t="s">
        <v>482</v>
      </c>
      <c r="E28" s="40" t="s">
        <v>3</v>
      </c>
      <c r="F28" s="114">
        <v>8</v>
      </c>
      <c r="G28" s="53"/>
      <c r="H28" s="53"/>
      <c r="I28" s="54">
        <f t="shared" ref="I28" si="2">H28*G28</f>
        <v>0</v>
      </c>
    </row>
    <row r="29" spans="2:9" ht="15" customHeight="1" x14ac:dyDescent="0.15">
      <c r="B29" s="65"/>
      <c r="C29" s="45"/>
      <c r="D29" s="56"/>
      <c r="E29" s="35"/>
      <c r="F29" s="115"/>
      <c r="G29" s="36"/>
      <c r="H29" s="66"/>
      <c r="I29" s="48"/>
    </row>
    <row r="30" spans="2:9" ht="15" customHeight="1" x14ac:dyDescent="0.15">
      <c r="B30" s="67"/>
      <c r="C30" s="49"/>
      <c r="D30" s="32" t="str">
        <f>"Sous total  "&amp;D23&amp;" hors taxes"</f>
        <v>Sous total  Cloisons sèches hors taxes</v>
      </c>
      <c r="E30" s="33"/>
      <c r="F30" s="116"/>
      <c r="G30" s="60"/>
      <c r="H30" s="68"/>
      <c r="I30" s="34">
        <f>SUM(I23:I29)</f>
        <v>0</v>
      </c>
    </row>
    <row r="31" spans="2:9" ht="15" customHeight="1" x14ac:dyDescent="0.15">
      <c r="B31" s="37" t="s">
        <v>181</v>
      </c>
      <c r="C31" s="38"/>
      <c r="D31" s="39" t="s">
        <v>197</v>
      </c>
      <c r="E31" s="40"/>
      <c r="F31" s="114"/>
      <c r="G31" s="53"/>
      <c r="H31" s="53"/>
      <c r="I31" s="54"/>
    </row>
    <row r="32" spans="2:9" ht="15" customHeight="1" x14ac:dyDescent="0.15">
      <c r="B32" s="44" t="s">
        <v>183</v>
      </c>
      <c r="C32" s="45"/>
      <c r="D32" s="46" t="s">
        <v>198</v>
      </c>
      <c r="E32" s="40" t="s">
        <v>196</v>
      </c>
      <c r="F32" s="114">
        <v>1</v>
      </c>
      <c r="G32" s="53"/>
      <c r="H32" s="53"/>
      <c r="I32" s="54">
        <f t="shared" ref="I32:I33" si="3">H32*G32</f>
        <v>0</v>
      </c>
    </row>
    <row r="33" spans="2:9" ht="15" customHeight="1" x14ac:dyDescent="0.15">
      <c r="B33" s="44" t="s">
        <v>185</v>
      </c>
      <c r="C33" s="45"/>
      <c r="D33" s="46" t="s">
        <v>199</v>
      </c>
      <c r="E33" s="40" t="s">
        <v>196</v>
      </c>
      <c r="F33" s="114">
        <v>1</v>
      </c>
      <c r="G33" s="53"/>
      <c r="H33" s="53"/>
      <c r="I33" s="54">
        <f t="shared" si="3"/>
        <v>0</v>
      </c>
    </row>
    <row r="34" spans="2:9" ht="12" customHeight="1" x14ac:dyDescent="0.15">
      <c r="B34" s="65"/>
      <c r="C34" s="45"/>
      <c r="D34" s="56"/>
      <c r="E34" s="35"/>
      <c r="F34" s="115"/>
      <c r="G34" s="36"/>
      <c r="H34" s="66"/>
      <c r="I34" s="48"/>
    </row>
    <row r="35" spans="2:9" x14ac:dyDescent="0.15">
      <c r="B35" s="67"/>
      <c r="C35" s="49"/>
      <c r="D35" s="32" t="str">
        <f>"Sous total  "&amp;D31&amp;" hors taxes"</f>
        <v>Sous total  Autres ouvrages hors taxes</v>
      </c>
      <c r="E35" s="33"/>
      <c r="F35" s="116"/>
      <c r="G35" s="60"/>
      <c r="H35" s="68"/>
      <c r="I35" s="34">
        <f>SUM(I32:I34)</f>
        <v>0</v>
      </c>
    </row>
    <row r="36" spans="2:9" x14ac:dyDescent="0.15">
      <c r="B36" s="364"/>
      <c r="C36" s="365"/>
      <c r="D36" s="366"/>
      <c r="E36" s="72"/>
      <c r="F36" s="73"/>
      <c r="G36" s="74"/>
      <c r="H36" s="73"/>
      <c r="I36" s="75"/>
    </row>
    <row r="37" spans="2:9" x14ac:dyDescent="0.15">
      <c r="B37" s="367"/>
      <c r="C37" s="368"/>
      <c r="D37" s="78" t="s">
        <v>0</v>
      </c>
      <c r="E37" s="79"/>
      <c r="F37" s="80"/>
      <c r="G37" s="81"/>
      <c r="H37" s="80"/>
      <c r="I37" s="82">
        <f>I35+I17+I22+I30</f>
        <v>0</v>
      </c>
    </row>
    <row r="38" spans="2:9" x14ac:dyDescent="0.15">
      <c r="B38" s="367"/>
      <c r="C38" s="368"/>
      <c r="D38" s="78" t="s">
        <v>2</v>
      </c>
      <c r="E38" s="79"/>
      <c r="F38" s="80"/>
      <c r="G38" s="81"/>
      <c r="H38" s="80"/>
      <c r="I38" s="83">
        <f>I37*20%</f>
        <v>0</v>
      </c>
    </row>
    <row r="39" spans="2:9" s="2" customFormat="1" x14ac:dyDescent="0.15">
      <c r="B39" s="369"/>
      <c r="C39" s="370"/>
      <c r="D39" s="86" t="s">
        <v>1</v>
      </c>
      <c r="E39" s="87"/>
      <c r="F39" s="88"/>
      <c r="G39" s="89"/>
      <c r="H39" s="88"/>
      <c r="I39" s="90">
        <f>I38+I37</f>
        <v>0</v>
      </c>
    </row>
    <row r="40" spans="2:9" x14ac:dyDescent="0.15">
      <c r="B40" s="649" t="s">
        <v>51</v>
      </c>
      <c r="C40" s="650"/>
      <c r="D40" s="650"/>
      <c r="E40" s="650"/>
      <c r="F40" s="650"/>
      <c r="G40" s="650"/>
      <c r="H40" s="650"/>
      <c r="I40" s="651"/>
    </row>
    <row r="41" spans="2:9" x14ac:dyDescent="0.15">
      <c r="B41" s="371" t="s">
        <v>200</v>
      </c>
      <c r="C41" s="372"/>
      <c r="D41" s="652" t="s">
        <v>201</v>
      </c>
      <c r="E41" s="653"/>
      <c r="F41" s="373"/>
      <c r="G41" s="350"/>
      <c r="H41" s="374"/>
      <c r="I41" s="374"/>
    </row>
    <row r="42" spans="2:9" x14ac:dyDescent="0.15">
      <c r="B42" s="375" t="s">
        <v>202</v>
      </c>
      <c r="C42" s="348"/>
      <c r="D42" s="654" t="s">
        <v>203</v>
      </c>
      <c r="E42" s="655"/>
      <c r="F42" s="376" t="s">
        <v>122</v>
      </c>
      <c r="G42" s="350">
        <v>52</v>
      </c>
      <c r="H42" s="377"/>
      <c r="I42" s="378">
        <f>H42*G42</f>
        <v>0</v>
      </c>
    </row>
    <row r="43" spans="2:9" x14ac:dyDescent="0.15">
      <c r="B43" s="375" t="s">
        <v>204</v>
      </c>
      <c r="C43" s="348"/>
      <c r="D43" s="654" t="s">
        <v>205</v>
      </c>
      <c r="E43" s="655"/>
      <c r="F43" s="376" t="s">
        <v>122</v>
      </c>
      <c r="G43" s="350">
        <v>56</v>
      </c>
      <c r="H43" s="377"/>
      <c r="I43" s="378">
        <f>H43*G43</f>
        <v>0</v>
      </c>
    </row>
    <row r="44" spans="2:9" x14ac:dyDescent="0.15">
      <c r="B44" s="379"/>
      <c r="C44" s="380"/>
      <c r="D44" s="656"/>
      <c r="E44" s="657"/>
      <c r="F44" s="381"/>
      <c r="G44" s="382"/>
      <c r="H44" s="383"/>
      <c r="I44" s="383"/>
    </row>
    <row r="45" spans="2:9" x14ac:dyDescent="0.15">
      <c r="B45" s="379"/>
      <c r="C45" s="380"/>
      <c r="D45" s="658" t="str">
        <f>"Sous total "&amp;D41&amp;" hors taxes"</f>
        <v>Sous total Option (sanitaire) hors taxes</v>
      </c>
      <c r="E45" s="659"/>
      <c r="F45" s="384"/>
      <c r="G45" s="382"/>
      <c r="H45" s="385"/>
      <c r="I45" s="386">
        <f>SUM(I42,I43)</f>
        <v>0</v>
      </c>
    </row>
    <row r="46" spans="2:9" x14ac:dyDescent="0.15">
      <c r="B46" s="387"/>
      <c r="C46" s="388"/>
      <c r="D46" s="660"/>
      <c r="E46" s="661"/>
      <c r="F46" s="389"/>
      <c r="G46" s="390"/>
      <c r="H46" s="389"/>
      <c r="I46" s="389"/>
    </row>
    <row r="47" spans="2:9" x14ac:dyDescent="0.15">
      <c r="B47" s="391"/>
      <c r="C47" s="392"/>
      <c r="D47" s="393"/>
      <c r="E47" s="394" t="s">
        <v>206</v>
      </c>
      <c r="F47" s="139"/>
      <c r="G47" s="140"/>
      <c r="H47" s="395"/>
      <c r="I47" s="151">
        <f>I45+I37</f>
        <v>0</v>
      </c>
    </row>
    <row r="48" spans="2:9" x14ac:dyDescent="0.15">
      <c r="B48" s="391"/>
      <c r="C48" s="392"/>
      <c r="D48" s="662" t="s">
        <v>2</v>
      </c>
      <c r="E48" s="663"/>
      <c r="F48" s="396"/>
      <c r="G48" s="140"/>
      <c r="H48" s="395"/>
      <c r="I48" s="151">
        <f>I47*20%</f>
        <v>0</v>
      </c>
    </row>
    <row r="49" spans="2:9" x14ac:dyDescent="0.15">
      <c r="B49" s="397"/>
      <c r="C49" s="398"/>
      <c r="D49" s="647" t="s">
        <v>207</v>
      </c>
      <c r="E49" s="648"/>
      <c r="F49" s="399"/>
      <c r="G49" s="400"/>
      <c r="H49" s="401"/>
      <c r="I49" s="151">
        <f>I48+I47</f>
        <v>0</v>
      </c>
    </row>
    <row r="50" spans="2:9" x14ac:dyDescent="0.15">
      <c r="B50" s="96"/>
      <c r="C50" s="97"/>
      <c r="D50" s="91"/>
      <c r="E50" s="95" t="s">
        <v>29</v>
      </c>
      <c r="F50" s="92"/>
      <c r="G50" s="92"/>
      <c r="H50" s="93"/>
      <c r="I50" s="94" t="s">
        <v>30</v>
      </c>
    </row>
    <row r="51" spans="2:9" x14ac:dyDescent="0.15">
      <c r="B51" s="98"/>
      <c r="D51" s="91" t="s">
        <v>31</v>
      </c>
      <c r="E51" s="95" t="s">
        <v>32</v>
      </c>
      <c r="F51" s="92"/>
      <c r="G51" s="92"/>
      <c r="H51" s="93"/>
      <c r="I51" s="94"/>
    </row>
    <row r="52" spans="2:9" x14ac:dyDescent="0.15">
      <c r="B52" s="98"/>
      <c r="C52" s="99"/>
      <c r="E52" s="3"/>
      <c r="F52" s="3"/>
      <c r="G52" s="3"/>
      <c r="H52" s="100"/>
      <c r="I52" s="101"/>
    </row>
    <row r="53" spans="2:9" x14ac:dyDescent="0.15">
      <c r="B53" s="98"/>
      <c r="C53" s="99"/>
      <c r="E53" s="3"/>
      <c r="F53" s="3"/>
      <c r="G53" s="8"/>
      <c r="I53" s="102"/>
    </row>
    <row r="54" spans="2:9" x14ac:dyDescent="0.15">
      <c r="B54" s="98"/>
      <c r="E54" s="3"/>
      <c r="F54" s="3"/>
      <c r="G54" s="8"/>
      <c r="I54" s="102"/>
    </row>
    <row r="55" spans="2:9" x14ac:dyDescent="0.15">
      <c r="B55" s="98"/>
      <c r="E55" s="3"/>
      <c r="F55" s="3"/>
      <c r="G55" s="8"/>
      <c r="I55" s="102"/>
    </row>
    <row r="56" spans="2:9" x14ac:dyDescent="0.15">
      <c r="B56" s="98"/>
      <c r="I56" s="102"/>
    </row>
    <row r="57" spans="2:9" x14ac:dyDescent="0.15">
      <c r="B57" s="98"/>
      <c r="E57" s="103"/>
      <c r="F57" s="103"/>
      <c r="I57" s="102"/>
    </row>
    <row r="58" spans="2:9" x14ac:dyDescent="0.15">
      <c r="B58" s="98"/>
      <c r="E58" s="103"/>
      <c r="F58" s="103"/>
      <c r="I58" s="102"/>
    </row>
    <row r="59" spans="2:9" x14ac:dyDescent="0.15">
      <c r="B59" s="98"/>
      <c r="E59" s="103"/>
      <c r="F59" s="103"/>
      <c r="I59" s="102"/>
    </row>
    <row r="60" spans="2:9" x14ac:dyDescent="0.15">
      <c r="B60" s="117" t="s">
        <v>33</v>
      </c>
      <c r="C60" s="104"/>
      <c r="D60" s="2"/>
      <c r="E60" s="105"/>
      <c r="F60" s="105"/>
      <c r="G60" s="106"/>
      <c r="H60" s="107"/>
      <c r="I60" s="108"/>
    </row>
  </sheetData>
  <mergeCells count="12">
    <mergeCell ref="D49:E49"/>
    <mergeCell ref="B8:I8"/>
    <mergeCell ref="B9:I9"/>
    <mergeCell ref="C13:D13"/>
    <mergeCell ref="B40:I40"/>
    <mergeCell ref="D41:E41"/>
    <mergeCell ref="D42:E42"/>
    <mergeCell ref="D43:E43"/>
    <mergeCell ref="D44:E44"/>
    <mergeCell ref="D45:E45"/>
    <mergeCell ref="D46:E46"/>
    <mergeCell ref="D48:E48"/>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78C689-93FD-7A4C-8413-2E61D18B9235}">
  <dimension ref="B1:K62"/>
  <sheetViews>
    <sheetView showGridLines="0" topLeftCell="A3" workbookViewId="0">
      <selection activeCell="F30" sqref="F30"/>
    </sheetView>
  </sheetViews>
  <sheetFormatPr baseColWidth="10" defaultColWidth="11.5" defaultRowHeight="13" x14ac:dyDescent="0.15"/>
  <cols>
    <col min="1" max="1" width="2" style="1" customWidth="1"/>
    <col min="2" max="2" width="6.83203125" style="1" customWidth="1"/>
    <col min="3" max="3" width="1.5" style="4" customWidth="1"/>
    <col min="4" max="4" width="71.33203125" style="1" customWidth="1"/>
    <col min="5" max="5" width="7.33203125" style="1" customWidth="1"/>
    <col min="6" max="6" width="10" style="1" customWidth="1"/>
    <col min="7" max="7" width="11.5" style="5"/>
    <col min="8" max="8" width="11.33203125" style="7" customWidth="1"/>
    <col min="9" max="9" width="15.5" style="6" customWidth="1"/>
    <col min="10" max="10" width="2.5" style="1" customWidth="1"/>
    <col min="11" max="16384" width="11.5" style="1"/>
  </cols>
  <sheetData>
    <row r="1" spans="2:11" x14ac:dyDescent="0.15">
      <c r="B1" s="10"/>
      <c r="C1" s="11"/>
      <c r="D1" s="12"/>
      <c r="E1" s="13"/>
      <c r="F1" s="13"/>
      <c r="G1" s="14"/>
      <c r="H1" s="15"/>
      <c r="I1" s="16"/>
    </row>
    <row r="2" spans="2:11" x14ac:dyDescent="0.15">
      <c r="B2" s="10"/>
      <c r="C2" s="11"/>
      <c r="D2" s="12"/>
      <c r="E2" s="13"/>
      <c r="F2" s="13"/>
      <c r="G2" s="14"/>
      <c r="H2" s="15"/>
      <c r="I2" s="16"/>
    </row>
    <row r="3" spans="2:11" x14ac:dyDescent="0.15">
      <c r="B3" s="10"/>
      <c r="C3" s="11"/>
      <c r="D3" s="12"/>
      <c r="E3" s="13"/>
      <c r="F3" s="13"/>
      <c r="G3" s="14"/>
      <c r="H3" s="15"/>
      <c r="I3" s="16"/>
    </row>
    <row r="4" spans="2:11" x14ac:dyDescent="0.15">
      <c r="B4" s="10"/>
      <c r="C4" s="11"/>
      <c r="D4" s="12"/>
      <c r="E4" s="13"/>
      <c r="F4" s="13"/>
      <c r="G4" s="14"/>
      <c r="H4" s="15"/>
      <c r="I4" s="16"/>
    </row>
    <row r="5" spans="2:11" x14ac:dyDescent="0.15">
      <c r="B5" s="10" t="s">
        <v>172</v>
      </c>
      <c r="C5" s="11"/>
      <c r="D5" s="12"/>
      <c r="E5" s="13"/>
      <c r="F5" s="13"/>
      <c r="G5" s="14"/>
      <c r="H5" s="15"/>
      <c r="I5" s="16"/>
    </row>
    <row r="6" spans="2:11" x14ac:dyDescent="0.15">
      <c r="B6" s="10" t="s">
        <v>487</v>
      </c>
      <c r="C6" s="11"/>
      <c r="D6" s="12"/>
      <c r="E6" s="13"/>
      <c r="F6" s="13"/>
      <c r="G6" s="14"/>
      <c r="H6" s="15"/>
      <c r="I6" s="16"/>
    </row>
    <row r="7" spans="2:11" x14ac:dyDescent="0.15">
      <c r="B7" s="10"/>
      <c r="C7" s="17"/>
      <c r="D7" s="13"/>
      <c r="E7" s="13"/>
      <c r="F7" s="13"/>
      <c r="G7" s="14"/>
      <c r="H7" s="15"/>
      <c r="I7" s="16"/>
    </row>
    <row r="8" spans="2:11" ht="16" x14ac:dyDescent="0.2">
      <c r="B8" s="633" t="s">
        <v>28</v>
      </c>
      <c r="C8" s="634"/>
      <c r="D8" s="634"/>
      <c r="E8" s="634"/>
      <c r="F8" s="634"/>
      <c r="G8" s="634"/>
      <c r="H8" s="634"/>
      <c r="I8" s="635"/>
    </row>
    <row r="9" spans="2:11" ht="16" x14ac:dyDescent="0.2">
      <c r="B9" s="630" t="s">
        <v>208</v>
      </c>
      <c r="C9" s="631"/>
      <c r="D9" s="631"/>
      <c r="E9" s="631"/>
      <c r="F9" s="631"/>
      <c r="G9" s="631"/>
      <c r="H9" s="631"/>
      <c r="I9" s="632"/>
    </row>
    <row r="10" spans="2:11" ht="16" x14ac:dyDescent="0.2">
      <c r="B10" s="18"/>
      <c r="C10" s="18"/>
      <c r="D10" s="18"/>
      <c r="E10" s="18"/>
      <c r="F10" s="18"/>
      <c r="G10" s="18"/>
      <c r="H10" s="18"/>
      <c r="I10" s="18"/>
    </row>
    <row r="11" spans="2:11" ht="16" x14ac:dyDescent="0.2">
      <c r="B11" s="18"/>
      <c r="C11" s="18"/>
      <c r="D11" s="18"/>
      <c r="E11" s="18"/>
      <c r="F11" s="18"/>
      <c r="G11" s="19" t="s">
        <v>20</v>
      </c>
      <c r="H11" s="20"/>
      <c r="I11" s="21"/>
    </row>
    <row r="12" spans="2:11" ht="16" x14ac:dyDescent="0.2">
      <c r="B12" s="22"/>
      <c r="C12" s="23"/>
      <c r="D12" s="24"/>
      <c r="E12" s="22"/>
      <c r="F12" s="109" t="s">
        <v>24</v>
      </c>
      <c r="G12" s="26"/>
      <c r="H12" s="25" t="s">
        <v>24</v>
      </c>
      <c r="I12" s="27"/>
    </row>
    <row r="13" spans="2:11" ht="15" customHeight="1" x14ac:dyDescent="0.15">
      <c r="B13" s="28" t="s">
        <v>21</v>
      </c>
      <c r="C13" s="628" t="s">
        <v>22</v>
      </c>
      <c r="D13" s="629"/>
      <c r="E13" s="28" t="s">
        <v>23</v>
      </c>
      <c r="F13" s="110" t="s">
        <v>34</v>
      </c>
      <c r="G13" s="30" t="s">
        <v>25</v>
      </c>
      <c r="H13" s="29" t="s">
        <v>26</v>
      </c>
      <c r="I13" s="31" t="s">
        <v>27</v>
      </c>
    </row>
    <row r="14" spans="2:11" ht="15" customHeight="1" x14ac:dyDescent="0.15">
      <c r="B14" s="269" t="s">
        <v>59</v>
      </c>
      <c r="C14" s="270"/>
      <c r="D14" s="271" t="s">
        <v>209</v>
      </c>
      <c r="E14" s="272"/>
      <c r="F14" s="273"/>
      <c r="G14" s="274"/>
      <c r="H14" s="275"/>
      <c r="I14" s="276"/>
      <c r="K14" s="9"/>
    </row>
    <row r="15" spans="2:11" ht="15" customHeight="1" x14ac:dyDescent="0.15">
      <c r="B15" s="277" t="s">
        <v>210</v>
      </c>
      <c r="C15" s="270"/>
      <c r="D15" s="278" t="s">
        <v>211</v>
      </c>
      <c r="E15" s="272" t="s">
        <v>8</v>
      </c>
      <c r="F15" s="279">
        <v>25</v>
      </c>
      <c r="G15" s="280"/>
      <c r="H15" s="280"/>
      <c r="I15" s="281">
        <f t="shared" ref="I15:I19" si="0">H15*G15</f>
        <v>0</v>
      </c>
      <c r="K15" s="9"/>
    </row>
    <row r="16" spans="2:11" ht="15" customHeight="1" x14ac:dyDescent="0.15">
      <c r="B16" s="282" t="s">
        <v>61</v>
      </c>
      <c r="C16" s="270"/>
      <c r="D16" s="283" t="s">
        <v>212</v>
      </c>
      <c r="E16" s="272" t="s">
        <v>8</v>
      </c>
      <c r="F16" s="279">
        <v>3</v>
      </c>
      <c r="G16" s="280"/>
      <c r="H16" s="280"/>
      <c r="I16" s="281">
        <f t="shared" si="0"/>
        <v>0</v>
      </c>
      <c r="K16" s="9"/>
    </row>
    <row r="17" spans="2:11" x14ac:dyDescent="0.15">
      <c r="B17" s="277" t="s">
        <v>62</v>
      </c>
      <c r="C17" s="270"/>
      <c r="D17" s="402" t="s">
        <v>213</v>
      </c>
      <c r="E17" s="272" t="s">
        <v>8</v>
      </c>
      <c r="F17" s="279">
        <v>3</v>
      </c>
      <c r="G17" s="280"/>
      <c r="H17" s="280"/>
      <c r="I17" s="281">
        <f t="shared" si="0"/>
        <v>0</v>
      </c>
      <c r="K17" s="9"/>
    </row>
    <row r="18" spans="2:11" x14ac:dyDescent="0.15">
      <c r="B18" s="282" t="s">
        <v>63</v>
      </c>
      <c r="C18" s="270"/>
      <c r="D18" s="402" t="s">
        <v>432</v>
      </c>
      <c r="E18" s="272" t="s">
        <v>8</v>
      </c>
      <c r="F18" s="279">
        <v>3</v>
      </c>
      <c r="G18" s="280"/>
      <c r="H18" s="280"/>
      <c r="I18" s="281">
        <f t="shared" si="0"/>
        <v>0</v>
      </c>
      <c r="K18" s="9"/>
    </row>
    <row r="19" spans="2:11" x14ac:dyDescent="0.15">
      <c r="B19" s="277" t="s">
        <v>64</v>
      </c>
      <c r="C19" s="270"/>
      <c r="D19" s="402" t="s">
        <v>433</v>
      </c>
      <c r="E19" s="272" t="s">
        <v>8</v>
      </c>
      <c r="F19" s="279">
        <v>5</v>
      </c>
      <c r="G19" s="280"/>
      <c r="H19" s="280"/>
      <c r="I19" s="281">
        <f t="shared" si="0"/>
        <v>0</v>
      </c>
      <c r="K19" s="9"/>
    </row>
    <row r="20" spans="2:11" x14ac:dyDescent="0.15">
      <c r="B20" s="277" t="s">
        <v>437</v>
      </c>
      <c r="C20" s="270"/>
      <c r="D20" s="402" t="s">
        <v>438</v>
      </c>
      <c r="E20" s="272" t="s">
        <v>8</v>
      </c>
      <c r="F20" s="279">
        <v>1</v>
      </c>
      <c r="G20" s="280"/>
      <c r="H20" s="280"/>
      <c r="I20" s="281">
        <f t="shared" ref="I20" si="1">H20*G20</f>
        <v>0</v>
      </c>
      <c r="K20" s="9"/>
    </row>
    <row r="21" spans="2:11" x14ac:dyDescent="0.15">
      <c r="B21" s="282" t="s">
        <v>66</v>
      </c>
      <c r="C21" s="270"/>
      <c r="D21" s="402" t="s">
        <v>491</v>
      </c>
      <c r="E21" s="272" t="s">
        <v>8</v>
      </c>
      <c r="F21" s="279">
        <v>1</v>
      </c>
      <c r="G21" s="280"/>
      <c r="H21" s="280"/>
      <c r="I21" s="281">
        <f t="shared" ref="I21" si="2">H21*G21</f>
        <v>0</v>
      </c>
      <c r="K21" s="9"/>
    </row>
    <row r="22" spans="2:11" x14ac:dyDescent="0.15">
      <c r="B22" s="277" t="s">
        <v>67</v>
      </c>
      <c r="C22" s="285"/>
      <c r="D22" s="403" t="s">
        <v>214</v>
      </c>
      <c r="E22" s="304" t="s">
        <v>8</v>
      </c>
      <c r="F22" s="288">
        <f>F15-1+F18+F19+F20</f>
        <v>33</v>
      </c>
      <c r="G22" s="404"/>
      <c r="H22" s="404"/>
      <c r="I22" s="405"/>
      <c r="K22" s="9"/>
    </row>
    <row r="23" spans="2:11" ht="15" customHeight="1" x14ac:dyDescent="0.15">
      <c r="B23" s="284"/>
      <c r="C23" s="285"/>
      <c r="D23" s="286"/>
      <c r="E23" s="287"/>
      <c r="F23" s="288"/>
      <c r="G23" s="289"/>
      <c r="H23" s="290"/>
      <c r="I23" s="291"/>
      <c r="K23" s="9"/>
    </row>
    <row r="24" spans="2:11" ht="15" customHeight="1" x14ac:dyDescent="0.15">
      <c r="B24" s="292"/>
      <c r="C24" s="293"/>
      <c r="D24" s="294" t="str">
        <f>"Sous total "&amp;D14&amp;" hors taxes"</f>
        <v>Sous total Blocs portes hors taxes</v>
      </c>
      <c r="E24" s="295"/>
      <c r="F24" s="296"/>
      <c r="G24" s="297"/>
      <c r="H24" s="298"/>
      <c r="I24" s="299">
        <f>SUM(I15:I23)</f>
        <v>0</v>
      </c>
      <c r="K24" s="9"/>
    </row>
    <row r="25" spans="2:11" ht="15" customHeight="1" x14ac:dyDescent="0.15">
      <c r="B25" s="269" t="s">
        <v>75</v>
      </c>
      <c r="C25" s="270"/>
      <c r="D25" s="271" t="s">
        <v>215</v>
      </c>
      <c r="E25" s="300"/>
      <c r="F25" s="279"/>
      <c r="G25" s="274"/>
      <c r="H25" s="275"/>
      <c r="I25" s="276"/>
    </row>
    <row r="26" spans="2:11" ht="15" customHeight="1" x14ac:dyDescent="0.15">
      <c r="B26" s="282" t="s">
        <v>76</v>
      </c>
      <c r="C26" s="270"/>
      <c r="D26" s="406" t="s">
        <v>471</v>
      </c>
      <c r="E26" s="300" t="s">
        <v>8</v>
      </c>
      <c r="F26" s="279">
        <v>25</v>
      </c>
      <c r="G26" s="302"/>
      <c r="H26" s="302"/>
      <c r="I26" s="303">
        <f t="shared" ref="I26" si="3">H26*G26</f>
        <v>0</v>
      </c>
    </row>
    <row r="27" spans="2:11" x14ac:dyDescent="0.15">
      <c r="B27" s="282" t="s">
        <v>77</v>
      </c>
      <c r="C27" s="270"/>
      <c r="D27" s="301" t="s">
        <v>217</v>
      </c>
      <c r="E27" s="306" t="s">
        <v>4</v>
      </c>
      <c r="F27" s="407">
        <v>69</v>
      </c>
      <c r="G27" s="297"/>
      <c r="H27" s="314"/>
      <c r="I27" s="408">
        <f>G27*H27</f>
        <v>0</v>
      </c>
    </row>
    <row r="28" spans="2:11" x14ac:dyDescent="0.15">
      <c r="B28" s="282" t="s">
        <v>78</v>
      </c>
      <c r="C28" s="270"/>
      <c r="D28" s="301" t="s">
        <v>483</v>
      </c>
      <c r="E28" s="306" t="s">
        <v>3</v>
      </c>
      <c r="F28" s="407">
        <v>8</v>
      </c>
      <c r="G28" s="297"/>
      <c r="H28" s="314"/>
      <c r="I28" s="408">
        <f>G28*H28</f>
        <v>0</v>
      </c>
    </row>
    <row r="29" spans="2:11" x14ac:dyDescent="0.15">
      <c r="B29" s="282" t="s">
        <v>79</v>
      </c>
      <c r="C29" s="270"/>
      <c r="D29" s="301" t="s">
        <v>484</v>
      </c>
      <c r="E29" s="306" t="s">
        <v>3</v>
      </c>
      <c r="F29" s="407">
        <v>1</v>
      </c>
      <c r="G29" s="297"/>
      <c r="H29" s="314"/>
      <c r="I29" s="408">
        <f>G29*H29</f>
        <v>0</v>
      </c>
    </row>
    <row r="30" spans="2:11" ht="15" customHeight="1" x14ac:dyDescent="0.15">
      <c r="B30" s="284"/>
      <c r="C30" s="285"/>
      <c r="D30" s="286"/>
      <c r="E30" s="304"/>
      <c r="F30" s="305"/>
      <c r="G30" s="289"/>
      <c r="H30" s="290"/>
      <c r="I30" s="291"/>
    </row>
    <row r="31" spans="2:11" ht="15" customHeight="1" x14ac:dyDescent="0.15">
      <c r="B31" s="292"/>
      <c r="C31" s="293"/>
      <c r="D31" s="294" t="str">
        <f>"Sous total  "&amp;D25&amp;" hors taxes"</f>
        <v>Sous total  Autres ouvrages de menuiseries hors taxes</v>
      </c>
      <c r="E31" s="306"/>
      <c r="F31" s="307"/>
      <c r="G31" s="297"/>
      <c r="H31" s="298"/>
      <c r="I31" s="299">
        <f>SUM(I25:I30)</f>
        <v>0</v>
      </c>
    </row>
    <row r="32" spans="2:11" ht="15" customHeight="1" x14ac:dyDescent="0.15">
      <c r="B32" s="269" t="s">
        <v>70</v>
      </c>
      <c r="C32" s="270"/>
      <c r="D32" s="271" t="s">
        <v>218</v>
      </c>
      <c r="E32" s="272"/>
      <c r="F32" s="279"/>
      <c r="G32" s="302"/>
      <c r="H32" s="302"/>
      <c r="I32" s="303"/>
    </row>
    <row r="33" spans="2:9" ht="15" customHeight="1" x14ac:dyDescent="0.15">
      <c r="B33" s="308" t="s">
        <v>71</v>
      </c>
      <c r="C33" s="309"/>
      <c r="D33" s="310" t="s">
        <v>219</v>
      </c>
      <c r="E33" s="272" t="s">
        <v>17</v>
      </c>
      <c r="F33" s="279">
        <v>1</v>
      </c>
      <c r="G33" s="302"/>
      <c r="H33" s="302"/>
      <c r="I33" s="303">
        <f t="shared" ref="I33" si="4">H33*G33</f>
        <v>0</v>
      </c>
    </row>
    <row r="34" spans="2:9" ht="12" customHeight="1" x14ac:dyDescent="0.15">
      <c r="B34" s="311"/>
      <c r="C34" s="285"/>
      <c r="D34" s="286"/>
      <c r="E34" s="304"/>
      <c r="F34" s="305"/>
      <c r="G34" s="289"/>
      <c r="H34" s="312"/>
      <c r="I34" s="291"/>
    </row>
    <row r="35" spans="2:9" x14ac:dyDescent="0.15">
      <c r="B35" s="313"/>
      <c r="C35" s="293"/>
      <c r="D35" s="294" t="str">
        <f>"Sous total  "&amp;D32&amp;" hors taxes"</f>
        <v>Sous total  Mobilier hors taxes</v>
      </c>
      <c r="E35" s="306"/>
      <c r="F35" s="307"/>
      <c r="G35" s="297"/>
      <c r="H35" s="314"/>
      <c r="I35" s="299">
        <f>SUM(I32:I34)</f>
        <v>0</v>
      </c>
    </row>
    <row r="36" spans="2:9" x14ac:dyDescent="0.15">
      <c r="B36" s="315"/>
      <c r="C36" s="316"/>
      <c r="D36" s="317"/>
      <c r="E36" s="318"/>
      <c r="F36" s="319"/>
      <c r="G36" s="320"/>
      <c r="H36" s="319"/>
      <c r="I36" s="321"/>
    </row>
    <row r="37" spans="2:9" x14ac:dyDescent="0.15">
      <c r="B37" s="322"/>
      <c r="C37" s="323"/>
      <c r="D37" s="324" t="s">
        <v>0</v>
      </c>
      <c r="E37" s="325"/>
      <c r="F37" s="326"/>
      <c r="G37" s="327"/>
      <c r="H37" s="326"/>
      <c r="I37" s="328">
        <f>I24+I31+I35</f>
        <v>0</v>
      </c>
    </row>
    <row r="38" spans="2:9" x14ac:dyDescent="0.15">
      <c r="B38" s="322"/>
      <c r="C38" s="323"/>
      <c r="D38" s="324" t="s">
        <v>2</v>
      </c>
      <c r="E38" s="325"/>
      <c r="F38" s="326"/>
      <c r="G38" s="327"/>
      <c r="H38" s="326"/>
      <c r="I38" s="329">
        <f>I37*20%</f>
        <v>0</v>
      </c>
    </row>
    <row r="39" spans="2:9" x14ac:dyDescent="0.15">
      <c r="B39" s="330"/>
      <c r="C39" s="331"/>
      <c r="D39" s="332" t="s">
        <v>1</v>
      </c>
      <c r="E39" s="333"/>
      <c r="F39" s="334"/>
      <c r="G39" s="335"/>
      <c r="H39" s="334"/>
      <c r="I39" s="336">
        <f>I38+I37</f>
        <v>0</v>
      </c>
    </row>
    <row r="40" spans="2:9" ht="14.25" customHeight="1" x14ac:dyDescent="0.15">
      <c r="B40" s="644" t="s">
        <v>51</v>
      </c>
      <c r="C40" s="645"/>
      <c r="D40" s="645"/>
      <c r="E40" s="645"/>
      <c r="F40" s="645"/>
      <c r="G40" s="645"/>
      <c r="H40" s="645"/>
      <c r="I40" s="646"/>
    </row>
    <row r="41" spans="2:9" x14ac:dyDescent="0.15">
      <c r="B41" s="337" t="s">
        <v>181</v>
      </c>
      <c r="C41" s="338"/>
      <c r="D41" s="339" t="s">
        <v>220</v>
      </c>
      <c r="E41" s="340"/>
      <c r="F41" s="341"/>
      <c r="G41" s="342"/>
      <c r="H41" s="343"/>
      <c r="I41" s="344"/>
    </row>
    <row r="42" spans="2:9" x14ac:dyDescent="0.15">
      <c r="B42" s="345" t="s">
        <v>202</v>
      </c>
      <c r="C42" s="338"/>
      <c r="D42" s="346" t="s">
        <v>434</v>
      </c>
      <c r="E42" s="340" t="s">
        <v>8</v>
      </c>
      <c r="F42" s="341">
        <v>2</v>
      </c>
      <c r="G42" s="342"/>
      <c r="H42" s="343"/>
      <c r="I42" s="165">
        <f>H42*G42</f>
        <v>0</v>
      </c>
    </row>
    <row r="43" spans="2:9" x14ac:dyDescent="0.15">
      <c r="B43" s="347" t="s">
        <v>204</v>
      </c>
      <c r="C43" s="348"/>
      <c r="D43" s="349" t="s">
        <v>435</v>
      </c>
      <c r="E43" s="350" t="s">
        <v>8</v>
      </c>
      <c r="F43" s="351">
        <v>4</v>
      </c>
      <c r="G43" s="352"/>
      <c r="H43" s="352"/>
      <c r="I43" s="165">
        <f>H43*G43</f>
        <v>0</v>
      </c>
    </row>
    <row r="44" spans="2:9" x14ac:dyDescent="0.15">
      <c r="B44" s="347" t="s">
        <v>221</v>
      </c>
      <c r="C44" s="348"/>
      <c r="D44" s="349" t="s">
        <v>436</v>
      </c>
      <c r="E44" s="350" t="s">
        <v>8</v>
      </c>
      <c r="F44" s="351">
        <v>2</v>
      </c>
      <c r="G44" s="352"/>
      <c r="H44" s="352"/>
      <c r="I44" s="165">
        <f>H44*G44</f>
        <v>0</v>
      </c>
    </row>
    <row r="45" spans="2:9" x14ac:dyDescent="0.15">
      <c r="B45" s="347" t="s">
        <v>473</v>
      </c>
      <c r="C45" s="348"/>
      <c r="D45" s="349" t="s">
        <v>216</v>
      </c>
      <c r="E45" s="350" t="s">
        <v>17</v>
      </c>
      <c r="F45" s="351">
        <v>1</v>
      </c>
      <c r="G45" s="352"/>
      <c r="H45" s="352"/>
      <c r="I45" s="165">
        <f>H45*G45</f>
        <v>0</v>
      </c>
    </row>
    <row r="46" spans="2:9" x14ac:dyDescent="0.15">
      <c r="B46" s="353"/>
      <c r="C46" s="354"/>
      <c r="D46" s="355"/>
      <c r="E46" s="356"/>
      <c r="F46" s="357"/>
      <c r="G46" s="358"/>
      <c r="H46" s="359"/>
      <c r="I46" s="360"/>
    </row>
    <row r="47" spans="2:9" s="2" customFormat="1" x14ac:dyDescent="0.15">
      <c r="B47" s="345"/>
      <c r="C47" s="338"/>
      <c r="D47" s="361" t="str">
        <f>"Sous total "&amp;D41&amp;" hors taxes"</f>
        <v>Sous total Blocs portes (option) hors taxes</v>
      </c>
      <c r="E47" s="340"/>
      <c r="F47" s="341"/>
      <c r="G47" s="342"/>
      <c r="H47" s="343"/>
      <c r="I47" s="129">
        <f>SUM(I42:I46)</f>
        <v>0</v>
      </c>
    </row>
    <row r="48" spans="2:9" x14ac:dyDescent="0.15">
      <c r="B48" s="130"/>
      <c r="C48" s="131"/>
      <c r="D48" s="132"/>
      <c r="E48" s="133"/>
      <c r="F48" s="134"/>
      <c r="G48" s="135"/>
      <c r="H48" s="134"/>
      <c r="I48" s="136"/>
    </row>
    <row r="49" spans="2:9" x14ac:dyDescent="0.15">
      <c r="B49" s="137"/>
      <c r="C49" s="138"/>
      <c r="D49" s="139" t="s">
        <v>56</v>
      </c>
      <c r="E49" s="140"/>
      <c r="F49" s="141"/>
      <c r="G49" s="142"/>
      <c r="H49" s="141"/>
      <c r="I49" s="143">
        <f>I37+I47</f>
        <v>0</v>
      </c>
    </row>
    <row r="50" spans="2:9" x14ac:dyDescent="0.15">
      <c r="B50" s="137"/>
      <c r="C50" s="138"/>
      <c r="D50" s="139" t="s">
        <v>2</v>
      </c>
      <c r="E50" s="140"/>
      <c r="F50" s="141"/>
      <c r="G50" s="142"/>
      <c r="H50" s="141"/>
      <c r="I50" s="144">
        <f>I49*20%</f>
        <v>0</v>
      </c>
    </row>
    <row r="51" spans="2:9" x14ac:dyDescent="0.15">
      <c r="B51" s="145"/>
      <c r="C51" s="146"/>
      <c r="D51" s="147" t="s">
        <v>1</v>
      </c>
      <c r="E51" s="148"/>
      <c r="F51" s="149"/>
      <c r="G51" s="150"/>
      <c r="H51" s="149"/>
      <c r="I51" s="151">
        <f>I50+I49</f>
        <v>0</v>
      </c>
    </row>
    <row r="52" spans="2:9" x14ac:dyDescent="0.15">
      <c r="B52" s="96"/>
      <c r="C52" s="97"/>
      <c r="D52" s="91"/>
      <c r="E52" s="95" t="s">
        <v>29</v>
      </c>
      <c r="F52" s="92"/>
      <c r="G52" s="92"/>
      <c r="H52" s="93"/>
      <c r="I52" s="94" t="s">
        <v>30</v>
      </c>
    </row>
    <row r="53" spans="2:9" x14ac:dyDescent="0.15">
      <c r="B53" s="98"/>
      <c r="D53" s="91" t="s">
        <v>31</v>
      </c>
      <c r="E53" s="95" t="s">
        <v>32</v>
      </c>
      <c r="F53" s="92"/>
      <c r="G53" s="92"/>
      <c r="H53" s="93"/>
      <c r="I53" s="94"/>
    </row>
    <row r="54" spans="2:9" x14ac:dyDescent="0.15">
      <c r="B54" s="98"/>
      <c r="C54" s="99"/>
      <c r="E54" s="3"/>
      <c r="F54" s="3"/>
      <c r="G54" s="3"/>
      <c r="H54" s="100"/>
      <c r="I54" s="101"/>
    </row>
    <row r="55" spans="2:9" x14ac:dyDescent="0.15">
      <c r="B55" s="98"/>
      <c r="C55" s="99"/>
      <c r="E55" s="3"/>
      <c r="F55" s="3"/>
      <c r="G55" s="8"/>
      <c r="I55" s="102"/>
    </row>
    <row r="56" spans="2:9" x14ac:dyDescent="0.15">
      <c r="B56" s="98"/>
      <c r="E56" s="3"/>
      <c r="F56" s="3"/>
      <c r="G56" s="8"/>
      <c r="I56" s="102"/>
    </row>
    <row r="57" spans="2:9" x14ac:dyDescent="0.15">
      <c r="B57" s="98"/>
      <c r="E57" s="3"/>
      <c r="F57" s="3"/>
      <c r="G57" s="8"/>
      <c r="I57" s="102"/>
    </row>
    <row r="58" spans="2:9" x14ac:dyDescent="0.15">
      <c r="B58" s="98"/>
      <c r="I58" s="102"/>
    </row>
    <row r="59" spans="2:9" x14ac:dyDescent="0.15">
      <c r="B59" s="98"/>
      <c r="E59" s="103"/>
      <c r="F59" s="103"/>
      <c r="I59" s="102"/>
    </row>
    <row r="60" spans="2:9" x14ac:dyDescent="0.15">
      <c r="B60" s="98"/>
      <c r="E60" s="103"/>
      <c r="F60" s="103"/>
      <c r="I60" s="102"/>
    </row>
    <row r="61" spans="2:9" x14ac:dyDescent="0.15">
      <c r="B61" s="98"/>
      <c r="E61" s="103"/>
      <c r="F61" s="103"/>
      <c r="I61" s="102"/>
    </row>
    <row r="62" spans="2:9" x14ac:dyDescent="0.15">
      <c r="B62" s="117" t="s">
        <v>33</v>
      </c>
      <c r="C62" s="104"/>
      <c r="D62" s="2"/>
      <c r="E62" s="105"/>
      <c r="F62" s="105"/>
      <c r="G62" s="106"/>
      <c r="H62" s="107"/>
      <c r="I62" s="108"/>
    </row>
  </sheetData>
  <mergeCells count="4">
    <mergeCell ref="B8:I8"/>
    <mergeCell ref="B9:I9"/>
    <mergeCell ref="C13:D13"/>
    <mergeCell ref="B40:I40"/>
  </mergeCells>
  <phoneticPr fontId="30" type="noConversion"/>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76705B-37CE-5846-8A8A-A8BFADA92656}">
  <dimension ref="B1:J61"/>
  <sheetViews>
    <sheetView workbookViewId="0">
      <selection activeCell="D44" sqref="D44:E44"/>
    </sheetView>
  </sheetViews>
  <sheetFormatPr baseColWidth="10" defaultColWidth="11.5" defaultRowHeight="13" x14ac:dyDescent="0.15"/>
  <cols>
    <col min="1" max="1" width="2" style="1" customWidth="1"/>
    <col min="2" max="2" width="6.83203125" style="1" customWidth="1"/>
    <col min="3" max="3" width="1.5" style="4" customWidth="1"/>
    <col min="4" max="4" width="71.33203125" style="1" customWidth="1"/>
    <col min="5" max="5" width="7.33203125" style="1" customWidth="1"/>
    <col min="6" max="6" width="10" style="1" customWidth="1"/>
    <col min="7" max="7" width="11.5" style="5"/>
    <col min="8" max="8" width="11.33203125" style="7" customWidth="1"/>
    <col min="9" max="9" width="15.5" style="6" customWidth="1"/>
    <col min="10" max="16384" width="11.5" style="1"/>
  </cols>
  <sheetData>
    <row r="1" spans="2:10" x14ac:dyDescent="0.15">
      <c r="B1" s="10"/>
      <c r="C1" s="11"/>
      <c r="D1" s="12"/>
      <c r="E1" s="13"/>
      <c r="F1" s="13"/>
      <c r="G1" s="14"/>
      <c r="H1" s="15"/>
      <c r="I1" s="16"/>
    </row>
    <row r="2" spans="2:10" x14ac:dyDescent="0.15">
      <c r="B2" s="10"/>
      <c r="C2" s="11"/>
      <c r="D2" s="12"/>
      <c r="E2" s="13"/>
      <c r="F2" s="13"/>
      <c r="G2" s="14"/>
      <c r="H2" s="15"/>
      <c r="I2" s="16"/>
    </row>
    <row r="3" spans="2:10" x14ac:dyDescent="0.15">
      <c r="B3" s="10"/>
      <c r="C3" s="11"/>
      <c r="D3" s="12"/>
      <c r="E3" s="13"/>
      <c r="F3" s="13"/>
      <c r="G3" s="14"/>
      <c r="H3" s="15"/>
      <c r="I3" s="16"/>
    </row>
    <row r="4" spans="2:10" x14ac:dyDescent="0.15">
      <c r="B4" s="10"/>
      <c r="C4" s="11"/>
      <c r="D4" s="12"/>
      <c r="E4" s="13"/>
      <c r="F4" s="13"/>
      <c r="G4" s="14"/>
      <c r="H4" s="15"/>
      <c r="I4" s="16"/>
    </row>
    <row r="5" spans="2:10" x14ac:dyDescent="0.15">
      <c r="B5" s="10" t="s">
        <v>240</v>
      </c>
      <c r="C5" s="11"/>
      <c r="D5" s="12"/>
      <c r="E5" s="13"/>
      <c r="F5" s="13"/>
      <c r="G5" s="14"/>
      <c r="H5" s="15"/>
      <c r="I5" s="16"/>
    </row>
    <row r="6" spans="2:10" x14ac:dyDescent="0.15">
      <c r="B6" s="10" t="s">
        <v>487</v>
      </c>
      <c r="C6" s="11"/>
      <c r="D6" s="12"/>
      <c r="E6" s="13"/>
      <c r="F6" s="13"/>
      <c r="G6" s="14"/>
      <c r="H6" s="15"/>
      <c r="I6" s="16"/>
    </row>
    <row r="7" spans="2:10" x14ac:dyDescent="0.15">
      <c r="B7" s="10"/>
      <c r="C7" s="17"/>
      <c r="D7" s="13"/>
      <c r="E7" s="13"/>
      <c r="F7" s="13"/>
      <c r="G7" s="14"/>
      <c r="H7" s="15"/>
      <c r="I7" s="16"/>
    </row>
    <row r="8" spans="2:10" ht="16" x14ac:dyDescent="0.2">
      <c r="B8" s="633" t="s">
        <v>28</v>
      </c>
      <c r="C8" s="634"/>
      <c r="D8" s="634"/>
      <c r="E8" s="634"/>
      <c r="F8" s="634"/>
      <c r="G8" s="634"/>
      <c r="H8" s="634"/>
      <c r="I8" s="635"/>
    </row>
    <row r="9" spans="2:10" ht="16" x14ac:dyDescent="0.2">
      <c r="B9" s="630" t="s">
        <v>222</v>
      </c>
      <c r="C9" s="631"/>
      <c r="D9" s="631"/>
      <c r="E9" s="631"/>
      <c r="F9" s="631"/>
      <c r="G9" s="631"/>
      <c r="H9" s="631"/>
      <c r="I9" s="632"/>
    </row>
    <row r="10" spans="2:10" ht="16" x14ac:dyDescent="0.2">
      <c r="B10" s="18"/>
      <c r="C10" s="18"/>
      <c r="D10" s="18"/>
      <c r="E10" s="18"/>
      <c r="F10" s="18"/>
      <c r="G10" s="18"/>
      <c r="H10" s="18"/>
      <c r="I10" s="18"/>
    </row>
    <row r="11" spans="2:10" ht="16" x14ac:dyDescent="0.2">
      <c r="B11" s="18"/>
      <c r="C11" s="18"/>
      <c r="D11" s="18"/>
      <c r="E11" s="18"/>
      <c r="F11" s="18"/>
      <c r="G11" s="19" t="s">
        <v>20</v>
      </c>
      <c r="H11" s="20"/>
      <c r="I11" s="21"/>
    </row>
    <row r="12" spans="2:10" ht="16" x14ac:dyDescent="0.2">
      <c r="B12" s="22"/>
      <c r="C12" s="23"/>
      <c r="D12" s="24"/>
      <c r="E12" s="22"/>
      <c r="F12" s="109" t="s">
        <v>24</v>
      </c>
      <c r="G12" s="26"/>
      <c r="H12" s="25" t="s">
        <v>24</v>
      </c>
      <c r="I12" s="27"/>
    </row>
    <row r="13" spans="2:10" ht="15" customHeight="1" x14ac:dyDescent="0.15">
      <c r="B13" s="28" t="s">
        <v>21</v>
      </c>
      <c r="C13" s="628" t="s">
        <v>22</v>
      </c>
      <c r="D13" s="629"/>
      <c r="E13" s="28" t="s">
        <v>23</v>
      </c>
      <c r="F13" s="110" t="s">
        <v>34</v>
      </c>
      <c r="G13" s="30" t="s">
        <v>25</v>
      </c>
      <c r="H13" s="29" t="s">
        <v>26</v>
      </c>
      <c r="I13" s="31" t="s">
        <v>27</v>
      </c>
    </row>
    <row r="14" spans="2:10" ht="15" customHeight="1" x14ac:dyDescent="0.15">
      <c r="B14" s="37" t="s">
        <v>59</v>
      </c>
      <c r="C14" s="38"/>
      <c r="D14" s="39" t="s">
        <v>445</v>
      </c>
      <c r="E14" s="40" t="s">
        <v>3</v>
      </c>
      <c r="F14" s="114">
        <f>1070+22</f>
        <v>1092</v>
      </c>
      <c r="G14" s="53"/>
      <c r="H14" s="53"/>
      <c r="I14" s="54">
        <f t="shared" ref="I14" si="0">H14*G14</f>
        <v>0</v>
      </c>
      <c r="J14" s="9"/>
    </row>
    <row r="15" spans="2:10" ht="15" customHeight="1" x14ac:dyDescent="0.15">
      <c r="B15" s="55"/>
      <c r="C15" s="45"/>
      <c r="D15" s="56"/>
      <c r="E15" s="35"/>
      <c r="F15" s="115"/>
      <c r="G15" s="36"/>
      <c r="H15" s="57"/>
      <c r="I15" s="48"/>
      <c r="J15" s="9"/>
    </row>
    <row r="16" spans="2:10" ht="15" customHeight="1" x14ac:dyDescent="0.15">
      <c r="B16" s="58"/>
      <c r="C16" s="49"/>
      <c r="D16" s="32" t="str">
        <f>"Sous total  "&amp;D14&amp;" hors taxes"</f>
        <v>Sous total  Préparation des sols - ragréage (R+1 et local technique du RDC) hors taxes</v>
      </c>
      <c r="E16" s="33"/>
      <c r="F16" s="116"/>
      <c r="G16" s="60"/>
      <c r="H16" s="59"/>
      <c r="I16" s="34">
        <f>SUM(I14:I15)</f>
        <v>0</v>
      </c>
      <c r="J16" s="9"/>
    </row>
    <row r="17" spans="2:9" ht="15" customHeight="1" x14ac:dyDescent="0.15">
      <c r="B17" s="37" t="s">
        <v>75</v>
      </c>
      <c r="C17" s="38"/>
      <c r="D17" s="39" t="s">
        <v>223</v>
      </c>
      <c r="E17" s="40"/>
      <c r="F17" s="111"/>
      <c r="G17" s="42"/>
      <c r="H17" s="41"/>
      <c r="I17" s="43"/>
    </row>
    <row r="18" spans="2:9" ht="15" customHeight="1" x14ac:dyDescent="0.15">
      <c r="B18" s="61" t="s">
        <v>76</v>
      </c>
      <c r="C18" s="38"/>
      <c r="D18" s="409" t="s">
        <v>224</v>
      </c>
      <c r="E18" s="40" t="s">
        <v>3</v>
      </c>
      <c r="F18" s="363">
        <f>747-65</f>
        <v>682</v>
      </c>
      <c r="G18" s="53"/>
      <c r="H18" s="53"/>
      <c r="I18" s="54">
        <f t="shared" ref="I18:I22" si="1">H18*G18</f>
        <v>0</v>
      </c>
    </row>
    <row r="19" spans="2:9" ht="15" customHeight="1" x14ac:dyDescent="0.15">
      <c r="B19" s="61" t="s">
        <v>77</v>
      </c>
      <c r="C19" s="38"/>
      <c r="D19" s="409" t="s">
        <v>225</v>
      </c>
      <c r="E19" s="40"/>
      <c r="F19" s="363"/>
      <c r="G19" s="53"/>
      <c r="H19" s="53"/>
      <c r="I19" s="54"/>
    </row>
    <row r="20" spans="2:9" ht="15" customHeight="1" x14ac:dyDescent="0.15">
      <c r="B20" s="598" t="s">
        <v>439</v>
      </c>
      <c r="C20" s="599"/>
      <c r="D20" s="600" t="s">
        <v>440</v>
      </c>
      <c r="E20" s="40" t="s">
        <v>3</v>
      </c>
      <c r="F20" s="363">
        <f>274+65</f>
        <v>339</v>
      </c>
      <c r="G20" s="53"/>
      <c r="H20" s="53"/>
      <c r="I20" s="54">
        <f t="shared" ref="I20:I21" si="2">H20*G20</f>
        <v>0</v>
      </c>
    </row>
    <row r="21" spans="2:9" ht="15" customHeight="1" x14ac:dyDescent="0.15">
      <c r="B21" s="598" t="s">
        <v>489</v>
      </c>
      <c r="C21" s="599"/>
      <c r="D21" s="600" t="s">
        <v>490</v>
      </c>
      <c r="E21" s="40" t="s">
        <v>3</v>
      </c>
      <c r="F21" s="363">
        <v>12</v>
      </c>
      <c r="G21" s="53"/>
      <c r="H21" s="53"/>
      <c r="I21" s="54">
        <f t="shared" si="2"/>
        <v>0</v>
      </c>
    </row>
    <row r="22" spans="2:9" ht="15" customHeight="1" x14ac:dyDescent="0.15">
      <c r="B22" s="61" t="s">
        <v>78</v>
      </c>
      <c r="C22" s="38"/>
      <c r="D22" s="409" t="s">
        <v>226</v>
      </c>
      <c r="E22" s="40" t="s">
        <v>3</v>
      </c>
      <c r="F22" s="363">
        <v>44</v>
      </c>
      <c r="G22" s="53"/>
      <c r="H22" s="53"/>
      <c r="I22" s="54">
        <f t="shared" si="1"/>
        <v>0</v>
      </c>
    </row>
    <row r="23" spans="2:9" x14ac:dyDescent="0.15">
      <c r="B23" s="61" t="s">
        <v>79</v>
      </c>
      <c r="C23" s="38"/>
      <c r="D23" s="409" t="s">
        <v>227</v>
      </c>
      <c r="E23" s="40"/>
      <c r="F23" s="363"/>
      <c r="G23" s="53"/>
      <c r="H23" s="53"/>
      <c r="I23" s="54"/>
    </row>
    <row r="24" spans="2:9" x14ac:dyDescent="0.15">
      <c r="B24" s="598" t="s">
        <v>441</v>
      </c>
      <c r="C24" s="599"/>
      <c r="D24" s="600" t="s">
        <v>443</v>
      </c>
      <c r="E24" s="40" t="s">
        <v>4</v>
      </c>
      <c r="F24" s="363">
        <v>560</v>
      </c>
      <c r="G24" s="53"/>
      <c r="H24" s="53"/>
      <c r="I24" s="54">
        <f t="shared" ref="I24" si="3">H24*G24</f>
        <v>0</v>
      </c>
    </row>
    <row r="25" spans="2:9" x14ac:dyDescent="0.15">
      <c r="B25" s="598" t="s">
        <v>442</v>
      </c>
      <c r="C25" s="599"/>
      <c r="D25" s="600" t="s">
        <v>485</v>
      </c>
      <c r="E25" s="40" t="s">
        <v>4</v>
      </c>
      <c r="F25" s="363">
        <v>13</v>
      </c>
      <c r="G25" s="53"/>
      <c r="H25" s="53"/>
      <c r="I25" s="54">
        <f t="shared" ref="I25:I26" si="4">H25*G25</f>
        <v>0</v>
      </c>
    </row>
    <row r="26" spans="2:9" ht="15" customHeight="1" x14ac:dyDescent="0.15">
      <c r="B26" s="61" t="s">
        <v>80</v>
      </c>
      <c r="C26" s="38"/>
      <c r="D26" s="409" t="s">
        <v>444</v>
      </c>
      <c r="E26" s="40" t="s">
        <v>3</v>
      </c>
      <c r="F26" s="363">
        <v>3</v>
      </c>
      <c r="G26" s="53"/>
      <c r="H26" s="53"/>
      <c r="I26" s="54">
        <f t="shared" si="4"/>
        <v>0</v>
      </c>
    </row>
    <row r="27" spans="2:9" ht="15" customHeight="1" x14ac:dyDescent="0.15">
      <c r="B27" s="55"/>
      <c r="C27" s="45"/>
      <c r="D27" s="56"/>
      <c r="E27" s="35"/>
      <c r="F27" s="115"/>
      <c r="G27" s="36"/>
      <c r="H27" s="57"/>
      <c r="I27" s="48"/>
    </row>
    <row r="28" spans="2:9" ht="15" customHeight="1" x14ac:dyDescent="0.15">
      <c r="B28" s="58"/>
      <c r="C28" s="49"/>
      <c r="D28" s="32" t="str">
        <f>"Sous total  "&amp;D17&amp;" hors taxes"</f>
        <v>Sous total  Sols souples hors taxes</v>
      </c>
      <c r="E28" s="33"/>
      <c r="F28" s="116"/>
      <c r="G28" s="60"/>
      <c r="H28" s="59"/>
      <c r="I28" s="34">
        <f>SUM(I18:I27)</f>
        <v>0</v>
      </c>
    </row>
    <row r="29" spans="2:9" ht="15" customHeight="1" x14ac:dyDescent="0.15">
      <c r="B29" s="37" t="s">
        <v>70</v>
      </c>
      <c r="C29" s="38"/>
      <c r="D29" s="39" t="s">
        <v>228</v>
      </c>
      <c r="E29" s="40"/>
      <c r="F29" s="410"/>
      <c r="G29" s="53"/>
      <c r="H29" s="53"/>
      <c r="I29" s="54"/>
    </row>
    <row r="30" spans="2:9" ht="15" customHeight="1" x14ac:dyDescent="0.15">
      <c r="B30" s="411" t="s">
        <v>71</v>
      </c>
      <c r="C30" s="38"/>
      <c r="D30" s="62" t="s">
        <v>229</v>
      </c>
      <c r="E30" s="40" t="s">
        <v>4</v>
      </c>
      <c r="F30" s="114">
        <v>42</v>
      </c>
      <c r="G30" s="53"/>
      <c r="H30" s="53"/>
      <c r="I30" s="54">
        <f t="shared" ref="I30:I31" si="5">H30*G30</f>
        <v>0</v>
      </c>
    </row>
    <row r="31" spans="2:9" ht="15" customHeight="1" x14ac:dyDescent="0.15">
      <c r="B31" s="411" t="s">
        <v>72</v>
      </c>
      <c r="C31" s="38"/>
      <c r="D31" s="412" t="s">
        <v>230</v>
      </c>
      <c r="E31" s="64" t="s">
        <v>4</v>
      </c>
      <c r="F31" s="114">
        <v>32.51</v>
      </c>
      <c r="G31" s="53"/>
      <c r="H31" s="53"/>
      <c r="I31" s="54">
        <f t="shared" si="5"/>
        <v>0</v>
      </c>
    </row>
    <row r="32" spans="2:9" ht="12" customHeight="1" x14ac:dyDescent="0.15">
      <c r="B32" s="65"/>
      <c r="C32" s="45"/>
      <c r="D32" s="56"/>
      <c r="E32" s="35"/>
      <c r="F32" s="66"/>
      <c r="G32" s="36"/>
      <c r="H32" s="66"/>
      <c r="I32" s="48"/>
    </row>
    <row r="33" spans="2:9" x14ac:dyDescent="0.15">
      <c r="B33" s="67"/>
      <c r="C33" s="49"/>
      <c r="D33" s="32" t="str">
        <f>"Sous total  "&amp;D29&amp;" hors taxes"</f>
        <v>Sous total  Seuils - Joints hors taxes</v>
      </c>
      <c r="E33" s="33"/>
      <c r="F33" s="68"/>
      <c r="G33" s="60"/>
      <c r="H33" s="68"/>
      <c r="I33" s="34">
        <f>SUM(I30:I32)</f>
        <v>0</v>
      </c>
    </row>
    <row r="34" spans="2:9" x14ac:dyDescent="0.15">
      <c r="B34" s="364"/>
      <c r="C34" s="365"/>
      <c r="D34" s="366"/>
      <c r="E34" s="72"/>
      <c r="F34" s="73"/>
      <c r="G34" s="74"/>
      <c r="H34" s="73"/>
      <c r="I34" s="75"/>
    </row>
    <row r="35" spans="2:9" x14ac:dyDescent="0.15">
      <c r="B35" s="367"/>
      <c r="C35" s="368"/>
      <c r="D35" s="78" t="s">
        <v>0</v>
      </c>
      <c r="E35" s="79"/>
      <c r="F35" s="80"/>
      <c r="G35" s="81"/>
      <c r="H35" s="80"/>
      <c r="I35" s="82">
        <f>I33+I16+I28</f>
        <v>0</v>
      </c>
    </row>
    <row r="36" spans="2:9" x14ac:dyDescent="0.15">
      <c r="B36" s="367"/>
      <c r="C36" s="368"/>
      <c r="D36" s="78" t="s">
        <v>2</v>
      </c>
      <c r="E36" s="79"/>
      <c r="F36" s="80"/>
      <c r="G36" s="81"/>
      <c r="H36" s="80"/>
      <c r="I36" s="83">
        <f>I35*20%</f>
        <v>0</v>
      </c>
    </row>
    <row r="37" spans="2:9" s="2" customFormat="1" x14ac:dyDescent="0.15">
      <c r="B37" s="369"/>
      <c r="C37" s="370"/>
      <c r="D37" s="86" t="s">
        <v>1</v>
      </c>
      <c r="E37" s="87"/>
      <c r="F37" s="88"/>
      <c r="G37" s="89"/>
      <c r="H37" s="88"/>
      <c r="I37" s="90">
        <f>I36+I35</f>
        <v>0</v>
      </c>
    </row>
    <row r="38" spans="2:9" x14ac:dyDescent="0.15">
      <c r="B38" s="649" t="s">
        <v>51</v>
      </c>
      <c r="C38" s="650"/>
      <c r="D38" s="650"/>
      <c r="E38" s="650"/>
      <c r="F38" s="650"/>
      <c r="G38" s="650"/>
      <c r="H38" s="650"/>
      <c r="I38" s="651"/>
    </row>
    <row r="39" spans="2:9" x14ac:dyDescent="0.15">
      <c r="B39" s="371">
        <v>5</v>
      </c>
      <c r="C39" s="372"/>
      <c r="D39" s="652" t="s">
        <v>231</v>
      </c>
      <c r="E39" s="653"/>
      <c r="F39" s="373"/>
      <c r="G39" s="350"/>
      <c r="H39" s="374"/>
      <c r="I39" s="374"/>
    </row>
    <row r="40" spans="2:9" x14ac:dyDescent="0.15">
      <c r="B40" s="375" t="s">
        <v>166</v>
      </c>
      <c r="C40" s="348"/>
      <c r="D40" s="654" t="s">
        <v>232</v>
      </c>
      <c r="E40" s="655"/>
      <c r="F40" s="376" t="s">
        <v>122</v>
      </c>
      <c r="G40" s="350">
        <v>32</v>
      </c>
      <c r="H40" s="377"/>
      <c r="I40" s="378">
        <f t="shared" ref="I40" si="6">H40*G40</f>
        <v>0</v>
      </c>
    </row>
    <row r="41" spans="2:9" x14ac:dyDescent="0.15">
      <c r="B41" s="375" t="s">
        <v>168</v>
      </c>
      <c r="C41" s="348"/>
      <c r="D41" s="654" t="s">
        <v>233</v>
      </c>
      <c r="E41" s="655"/>
      <c r="F41" s="376"/>
      <c r="G41" s="350"/>
      <c r="H41" s="377"/>
      <c r="I41" s="378"/>
    </row>
    <row r="42" spans="2:9" x14ac:dyDescent="0.15">
      <c r="B42" s="375" t="s">
        <v>234</v>
      </c>
      <c r="C42" s="348"/>
      <c r="D42" s="654" t="s">
        <v>235</v>
      </c>
      <c r="E42" s="655"/>
      <c r="F42" s="376" t="s">
        <v>122</v>
      </c>
      <c r="G42" s="350">
        <v>32</v>
      </c>
      <c r="H42" s="377"/>
      <c r="I42" s="378">
        <f t="shared" ref="I42:I44" si="7">H42*G42</f>
        <v>0</v>
      </c>
    </row>
    <row r="43" spans="2:9" x14ac:dyDescent="0.15">
      <c r="B43" s="375" t="s">
        <v>236</v>
      </c>
      <c r="C43" s="348"/>
      <c r="D43" s="654" t="s">
        <v>237</v>
      </c>
      <c r="E43" s="655"/>
      <c r="F43" s="376" t="s">
        <v>4</v>
      </c>
      <c r="G43" s="350">
        <v>25</v>
      </c>
      <c r="H43" s="377"/>
      <c r="I43" s="378">
        <f t="shared" si="7"/>
        <v>0</v>
      </c>
    </row>
    <row r="44" spans="2:9" x14ac:dyDescent="0.15">
      <c r="B44" s="375" t="s">
        <v>238</v>
      </c>
      <c r="C44" s="348"/>
      <c r="D44" s="654" t="s">
        <v>239</v>
      </c>
      <c r="E44" s="655"/>
      <c r="F44" s="376" t="s">
        <v>122</v>
      </c>
      <c r="G44" s="350">
        <v>55</v>
      </c>
      <c r="H44" s="377"/>
      <c r="I44" s="378">
        <f t="shared" si="7"/>
        <v>0</v>
      </c>
    </row>
    <row r="45" spans="2:9" x14ac:dyDescent="0.15">
      <c r="B45" s="379"/>
      <c r="C45" s="380"/>
      <c r="D45" s="656"/>
      <c r="E45" s="657"/>
      <c r="F45" s="381"/>
      <c r="G45" s="382"/>
      <c r="H45" s="383"/>
      <c r="I45" s="383"/>
    </row>
    <row r="46" spans="2:9" x14ac:dyDescent="0.15">
      <c r="B46" s="379"/>
      <c r="C46" s="380"/>
      <c r="D46" s="658" t="str">
        <f>"Sous total "&amp;D39&amp;" hors taxes"</f>
        <v>Sous total Sanitaire (option) hors taxes</v>
      </c>
      <c r="E46" s="659"/>
      <c r="F46" s="384"/>
      <c r="G46" s="382"/>
      <c r="H46" s="385"/>
      <c r="I46" s="413">
        <f>SUM(I39:I45)</f>
        <v>0</v>
      </c>
    </row>
    <row r="47" spans="2:9" x14ac:dyDescent="0.15">
      <c r="B47" s="387"/>
      <c r="C47" s="388"/>
      <c r="D47" s="660"/>
      <c r="E47" s="661"/>
      <c r="F47" s="389"/>
      <c r="G47" s="390"/>
      <c r="H47" s="389"/>
      <c r="I47" s="389"/>
    </row>
    <row r="48" spans="2:9" x14ac:dyDescent="0.15">
      <c r="B48" s="391"/>
      <c r="C48" s="392"/>
      <c r="D48" s="393"/>
      <c r="E48" s="394" t="s">
        <v>206</v>
      </c>
      <c r="F48" s="139"/>
      <c r="G48" s="140"/>
      <c r="H48" s="395"/>
      <c r="I48" s="143">
        <f>I35+I46</f>
        <v>0</v>
      </c>
    </row>
    <row r="49" spans="2:9" x14ac:dyDescent="0.15">
      <c r="B49" s="391"/>
      <c r="C49" s="392"/>
      <c r="D49" s="662" t="s">
        <v>2</v>
      </c>
      <c r="E49" s="663"/>
      <c r="F49" s="396"/>
      <c r="G49" s="140"/>
      <c r="H49" s="395"/>
      <c r="I49" s="144">
        <f>I48*20%</f>
        <v>0</v>
      </c>
    </row>
    <row r="50" spans="2:9" x14ac:dyDescent="0.15">
      <c r="B50" s="397"/>
      <c r="C50" s="398"/>
      <c r="D50" s="647" t="s">
        <v>207</v>
      </c>
      <c r="E50" s="648"/>
      <c r="F50" s="399"/>
      <c r="G50" s="400"/>
      <c r="H50" s="401"/>
      <c r="I50" s="151">
        <f>I49+I48</f>
        <v>0</v>
      </c>
    </row>
    <row r="51" spans="2:9" x14ac:dyDescent="0.15">
      <c r="B51" s="96"/>
      <c r="C51" s="97"/>
      <c r="D51" s="91"/>
      <c r="E51" s="95" t="s">
        <v>29</v>
      </c>
      <c r="F51" s="92"/>
      <c r="G51" s="92"/>
      <c r="H51" s="93"/>
      <c r="I51" s="94" t="s">
        <v>30</v>
      </c>
    </row>
    <row r="52" spans="2:9" x14ac:dyDescent="0.15">
      <c r="B52" s="98"/>
      <c r="D52" s="91" t="s">
        <v>31</v>
      </c>
      <c r="E52" s="95" t="s">
        <v>32</v>
      </c>
      <c r="F52" s="92"/>
      <c r="G52" s="92"/>
      <c r="H52" s="93"/>
      <c r="I52" s="94"/>
    </row>
    <row r="53" spans="2:9" x14ac:dyDescent="0.15">
      <c r="B53" s="98"/>
      <c r="C53" s="99"/>
      <c r="E53" s="3"/>
      <c r="F53" s="3"/>
      <c r="G53" s="3"/>
      <c r="H53" s="100"/>
      <c r="I53" s="101"/>
    </row>
    <row r="54" spans="2:9" x14ac:dyDescent="0.15">
      <c r="B54" s="98"/>
      <c r="C54" s="99"/>
      <c r="E54" s="3"/>
      <c r="F54" s="3"/>
      <c r="G54" s="8"/>
      <c r="I54" s="102"/>
    </row>
    <row r="55" spans="2:9" x14ac:dyDescent="0.15">
      <c r="B55" s="98"/>
      <c r="E55" s="3"/>
      <c r="F55" s="3"/>
      <c r="G55" s="8"/>
      <c r="I55" s="102"/>
    </row>
    <row r="56" spans="2:9" x14ac:dyDescent="0.15">
      <c r="B56" s="98"/>
      <c r="E56" s="3"/>
      <c r="F56" s="3"/>
      <c r="G56" s="8"/>
      <c r="I56" s="102"/>
    </row>
    <row r="57" spans="2:9" x14ac:dyDescent="0.15">
      <c r="B57" s="98"/>
      <c r="I57" s="102"/>
    </row>
    <row r="58" spans="2:9" x14ac:dyDescent="0.15">
      <c r="B58" s="98"/>
      <c r="E58" s="103"/>
      <c r="F58" s="103"/>
      <c r="I58" s="102"/>
    </row>
    <row r="59" spans="2:9" x14ac:dyDescent="0.15">
      <c r="B59" s="98"/>
      <c r="E59" s="103"/>
      <c r="F59" s="103"/>
      <c r="I59" s="102"/>
    </row>
    <row r="60" spans="2:9" x14ac:dyDescent="0.15">
      <c r="B60" s="98"/>
      <c r="E60" s="103"/>
      <c r="F60" s="103"/>
      <c r="I60" s="102"/>
    </row>
    <row r="61" spans="2:9" x14ac:dyDescent="0.15">
      <c r="B61" s="117" t="s">
        <v>33</v>
      </c>
      <c r="C61" s="104"/>
      <c r="D61" s="2"/>
      <c r="E61" s="105"/>
      <c r="F61" s="105"/>
      <c r="G61" s="106"/>
      <c r="H61" s="107"/>
      <c r="I61" s="108"/>
    </row>
  </sheetData>
  <mergeCells count="15">
    <mergeCell ref="D40:E40"/>
    <mergeCell ref="B8:I8"/>
    <mergeCell ref="B9:I9"/>
    <mergeCell ref="C13:D13"/>
    <mergeCell ref="B38:I38"/>
    <mergeCell ref="D39:E39"/>
    <mergeCell ref="D47:E47"/>
    <mergeCell ref="D49:E49"/>
    <mergeCell ref="D50:E50"/>
    <mergeCell ref="D41:E41"/>
    <mergeCell ref="D42:E42"/>
    <mergeCell ref="D43:E43"/>
    <mergeCell ref="D44:E44"/>
    <mergeCell ref="D45:E45"/>
    <mergeCell ref="D46:E46"/>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641DB-C79A-7F47-9F5D-489041FE0432}">
  <dimension ref="B1:J65"/>
  <sheetViews>
    <sheetView workbookViewId="0">
      <selection activeCell="F38" sqref="F38"/>
    </sheetView>
  </sheetViews>
  <sheetFormatPr baseColWidth="10" defaultColWidth="11.5" defaultRowHeight="13" x14ac:dyDescent="0.15"/>
  <cols>
    <col min="1" max="1" width="2" style="1" customWidth="1"/>
    <col min="2" max="2" width="6.83203125" style="1" customWidth="1"/>
    <col min="3" max="3" width="1.5" style="4" customWidth="1"/>
    <col min="4" max="4" width="77.83203125" style="1" customWidth="1"/>
    <col min="5" max="5" width="7.33203125" style="1" customWidth="1"/>
    <col min="6" max="6" width="10" style="1" customWidth="1"/>
    <col min="7" max="7" width="11.5" style="5"/>
    <col min="8" max="8" width="11.33203125" style="7" customWidth="1"/>
    <col min="9" max="9" width="15.5" style="6" customWidth="1"/>
    <col min="10" max="16384" width="11.5" style="1"/>
  </cols>
  <sheetData>
    <row r="1" spans="2:10" x14ac:dyDescent="0.15">
      <c r="B1" s="10"/>
      <c r="C1" s="11"/>
      <c r="D1" s="12"/>
      <c r="E1" s="13"/>
      <c r="F1" s="13"/>
      <c r="G1" s="14"/>
      <c r="H1" s="15"/>
      <c r="I1" s="16"/>
    </row>
    <row r="2" spans="2:10" x14ac:dyDescent="0.15">
      <c r="B2" s="10"/>
      <c r="C2" s="11"/>
      <c r="D2" s="12"/>
      <c r="E2" s="13"/>
      <c r="F2" s="13"/>
      <c r="G2" s="14"/>
      <c r="H2" s="15"/>
      <c r="I2" s="16"/>
    </row>
    <row r="3" spans="2:10" x14ac:dyDescent="0.15">
      <c r="B3" s="10"/>
      <c r="C3" s="11"/>
      <c r="D3" s="12"/>
      <c r="E3" s="13"/>
      <c r="F3" s="13"/>
      <c r="G3" s="14"/>
      <c r="H3" s="15"/>
      <c r="I3" s="16"/>
    </row>
    <row r="4" spans="2:10" x14ac:dyDescent="0.15">
      <c r="B4" s="10"/>
      <c r="C4" s="11"/>
      <c r="D4" s="12"/>
      <c r="E4" s="13"/>
      <c r="F4" s="13"/>
      <c r="G4" s="14"/>
      <c r="H4" s="15"/>
      <c r="I4" s="16"/>
    </row>
    <row r="5" spans="2:10" x14ac:dyDescent="0.15">
      <c r="B5" s="10" t="s">
        <v>240</v>
      </c>
      <c r="C5" s="11"/>
      <c r="D5" s="12"/>
      <c r="E5" s="13"/>
      <c r="F5" s="13"/>
      <c r="G5" s="14"/>
      <c r="H5" s="15"/>
      <c r="I5" s="16"/>
    </row>
    <row r="6" spans="2:10" x14ac:dyDescent="0.15">
      <c r="B6" s="10" t="s">
        <v>487</v>
      </c>
      <c r="C6" s="11"/>
      <c r="D6" s="12"/>
      <c r="E6" s="13"/>
      <c r="F6" s="13"/>
      <c r="G6" s="14"/>
      <c r="H6" s="15"/>
      <c r="I6" s="16"/>
    </row>
    <row r="7" spans="2:10" x14ac:dyDescent="0.15">
      <c r="B7" s="10"/>
      <c r="C7" s="17"/>
      <c r="D7" s="13"/>
      <c r="E7" s="13"/>
      <c r="F7" s="13"/>
      <c r="G7" s="14"/>
      <c r="H7" s="15"/>
      <c r="I7" s="16"/>
    </row>
    <row r="8" spans="2:10" ht="16" x14ac:dyDescent="0.2">
      <c r="B8" s="633" t="s">
        <v>28</v>
      </c>
      <c r="C8" s="634"/>
      <c r="D8" s="634"/>
      <c r="E8" s="634"/>
      <c r="F8" s="634"/>
      <c r="G8" s="634"/>
      <c r="H8" s="634"/>
      <c r="I8" s="635"/>
    </row>
    <row r="9" spans="2:10" ht="16" x14ac:dyDescent="0.2">
      <c r="B9" s="630" t="s">
        <v>241</v>
      </c>
      <c r="C9" s="631"/>
      <c r="D9" s="631"/>
      <c r="E9" s="631"/>
      <c r="F9" s="631"/>
      <c r="G9" s="631"/>
      <c r="H9" s="631"/>
      <c r="I9" s="632"/>
    </row>
    <row r="10" spans="2:10" ht="16" x14ac:dyDescent="0.2">
      <c r="B10" s="18"/>
      <c r="C10" s="18"/>
      <c r="D10" s="18"/>
      <c r="E10" s="18"/>
      <c r="F10" s="18"/>
      <c r="G10" s="18"/>
      <c r="H10" s="18"/>
      <c r="I10" s="18"/>
    </row>
    <row r="11" spans="2:10" ht="16" x14ac:dyDescent="0.2">
      <c r="B11" s="18"/>
      <c r="C11" s="18"/>
      <c r="D11" s="18"/>
      <c r="E11" s="18"/>
      <c r="F11" s="18"/>
      <c r="G11" s="19" t="s">
        <v>20</v>
      </c>
      <c r="H11" s="20"/>
      <c r="I11" s="21"/>
    </row>
    <row r="12" spans="2:10" ht="16" x14ac:dyDescent="0.2">
      <c r="B12" s="22"/>
      <c r="C12" s="23"/>
      <c r="D12" s="24"/>
      <c r="E12" s="22"/>
      <c r="F12" s="109" t="s">
        <v>24</v>
      </c>
      <c r="G12" s="26"/>
      <c r="H12" s="25" t="s">
        <v>24</v>
      </c>
      <c r="I12" s="27"/>
    </row>
    <row r="13" spans="2:10" ht="15" customHeight="1" x14ac:dyDescent="0.15">
      <c r="B13" s="28" t="s">
        <v>21</v>
      </c>
      <c r="C13" s="628" t="s">
        <v>22</v>
      </c>
      <c r="D13" s="629"/>
      <c r="E13" s="28" t="s">
        <v>23</v>
      </c>
      <c r="F13" s="110" t="s">
        <v>34</v>
      </c>
      <c r="G13" s="30" t="s">
        <v>25</v>
      </c>
      <c r="H13" s="29" t="s">
        <v>26</v>
      </c>
      <c r="I13" s="31" t="s">
        <v>27</v>
      </c>
    </row>
    <row r="14" spans="2:10" ht="15" customHeight="1" x14ac:dyDescent="0.15">
      <c r="B14" s="37" t="s">
        <v>59</v>
      </c>
      <c r="C14" s="38"/>
      <c r="D14" s="39" t="s">
        <v>242</v>
      </c>
      <c r="E14" s="40"/>
      <c r="F14" s="111"/>
      <c r="G14" s="42"/>
      <c r="H14" s="41"/>
      <c r="I14" s="43"/>
      <c r="J14" s="9"/>
    </row>
    <row r="15" spans="2:10" ht="15" customHeight="1" x14ac:dyDescent="0.15">
      <c r="B15" s="61" t="s">
        <v>60</v>
      </c>
      <c r="C15" s="38"/>
      <c r="D15" s="62" t="s">
        <v>243</v>
      </c>
      <c r="E15" s="40" t="s">
        <v>17</v>
      </c>
      <c r="F15" s="114">
        <v>1</v>
      </c>
      <c r="G15" s="414"/>
      <c r="H15" s="414"/>
      <c r="I15" s="415">
        <f t="shared" ref="I15:I17" si="0">H15*G15</f>
        <v>0</v>
      </c>
      <c r="J15" s="9"/>
    </row>
    <row r="16" spans="2:10" ht="15" customHeight="1" x14ac:dyDescent="0.15">
      <c r="B16" s="58" t="s">
        <v>61</v>
      </c>
      <c r="C16" s="38"/>
      <c r="D16" s="416" t="s">
        <v>244</v>
      </c>
      <c r="E16" s="40" t="s">
        <v>17</v>
      </c>
      <c r="F16" s="113">
        <v>1</v>
      </c>
      <c r="G16" s="414"/>
      <c r="H16" s="414"/>
      <c r="I16" s="415">
        <f t="shared" si="0"/>
        <v>0</v>
      </c>
      <c r="J16" s="9"/>
    </row>
    <row r="17" spans="2:10" ht="15" customHeight="1" x14ac:dyDescent="0.15">
      <c r="B17" s="58" t="s">
        <v>62</v>
      </c>
      <c r="C17" s="49"/>
      <c r="D17" s="417" t="s">
        <v>245</v>
      </c>
      <c r="E17" s="40" t="s">
        <v>17</v>
      </c>
      <c r="F17" s="113">
        <v>1</v>
      </c>
      <c r="G17" s="414"/>
      <c r="H17" s="414"/>
      <c r="I17" s="415">
        <f t="shared" si="0"/>
        <v>0</v>
      </c>
      <c r="J17" s="9"/>
    </row>
    <row r="18" spans="2:10" ht="15" customHeight="1" x14ac:dyDescent="0.15">
      <c r="B18" s="55"/>
      <c r="C18" s="45"/>
      <c r="D18" s="56"/>
      <c r="E18" s="35"/>
      <c r="F18" s="115"/>
      <c r="G18" s="36"/>
      <c r="H18" s="57"/>
      <c r="I18" s="48"/>
    </row>
    <row r="19" spans="2:10" x14ac:dyDescent="0.15">
      <c r="B19" s="58"/>
      <c r="C19" s="49"/>
      <c r="D19" s="32" t="str">
        <f>"Sous total  "&amp;D14&amp;" hors taxes"</f>
        <v>Sous total  Préparation des supports hors taxes</v>
      </c>
      <c r="E19" s="33"/>
      <c r="F19" s="116"/>
      <c r="G19" s="60"/>
      <c r="H19" s="59"/>
      <c r="I19" s="34">
        <f>SUM(I15:I18)</f>
        <v>0</v>
      </c>
    </row>
    <row r="20" spans="2:10" ht="15" customHeight="1" x14ac:dyDescent="0.15">
      <c r="B20" s="37" t="s">
        <v>75</v>
      </c>
      <c r="C20" s="38"/>
      <c r="D20" s="39" t="s">
        <v>422</v>
      </c>
      <c r="E20" s="40" t="s">
        <v>3</v>
      </c>
      <c r="F20" s="114">
        <v>1781</v>
      </c>
      <c r="G20" s="53"/>
      <c r="H20" s="53"/>
      <c r="I20" s="54">
        <f t="shared" ref="I20" si="1">H20*G20</f>
        <v>0</v>
      </c>
    </row>
    <row r="21" spans="2:10" ht="12" customHeight="1" x14ac:dyDescent="0.15">
      <c r="B21" s="65"/>
      <c r="C21" s="45"/>
      <c r="D21" s="56"/>
      <c r="E21" s="35"/>
      <c r="F21" s="115"/>
      <c r="G21" s="36"/>
      <c r="H21" s="66"/>
      <c r="I21" s="48"/>
    </row>
    <row r="22" spans="2:10" x14ac:dyDescent="0.15">
      <c r="B22" s="67"/>
      <c r="C22" s="49"/>
      <c r="D22" s="32" t="str">
        <f>"Sous total  "&amp;D20&amp;" hors taxes"</f>
        <v>Sous total  Toile de verre hors taxes</v>
      </c>
      <c r="E22" s="33"/>
      <c r="F22" s="116"/>
      <c r="G22" s="60"/>
      <c r="H22" s="68"/>
      <c r="I22" s="34">
        <f>SUM(I20:I21)</f>
        <v>0</v>
      </c>
    </row>
    <row r="23" spans="2:10" ht="15" customHeight="1" x14ac:dyDescent="0.15">
      <c r="B23" s="37" t="s">
        <v>70</v>
      </c>
      <c r="C23" s="38"/>
      <c r="D23" s="39" t="s">
        <v>246</v>
      </c>
      <c r="E23" s="40"/>
      <c r="F23" s="111"/>
      <c r="G23" s="42"/>
      <c r="H23" s="41"/>
      <c r="I23" s="43"/>
    </row>
    <row r="24" spans="2:10" ht="15" customHeight="1" x14ac:dyDescent="0.15">
      <c r="B24" s="61" t="s">
        <v>71</v>
      </c>
      <c r="C24" s="38"/>
      <c r="D24" s="409" t="s">
        <v>247</v>
      </c>
      <c r="E24" s="40"/>
      <c r="F24" s="363"/>
      <c r="G24" s="53"/>
      <c r="H24" s="53"/>
      <c r="I24" s="54"/>
    </row>
    <row r="25" spans="2:10" ht="15" customHeight="1" x14ac:dyDescent="0.15">
      <c r="B25" s="598" t="s">
        <v>447</v>
      </c>
      <c r="C25" s="599"/>
      <c r="D25" s="600" t="s">
        <v>449</v>
      </c>
      <c r="E25" s="40" t="s">
        <v>3</v>
      </c>
      <c r="F25" s="363">
        <v>141</v>
      </c>
      <c r="G25" s="53"/>
      <c r="H25" s="53"/>
      <c r="I25" s="54">
        <f t="shared" ref="I25:I26" si="2">H25*G25</f>
        <v>0</v>
      </c>
    </row>
    <row r="26" spans="2:10" ht="30" customHeight="1" x14ac:dyDescent="0.15">
      <c r="B26" s="598" t="s">
        <v>448</v>
      </c>
      <c r="C26" s="599"/>
      <c r="D26" s="627" t="s">
        <v>486</v>
      </c>
      <c r="E26" s="40" t="s">
        <v>3</v>
      </c>
      <c r="F26" s="363">
        <v>78</v>
      </c>
      <c r="G26" s="53"/>
      <c r="H26" s="53"/>
      <c r="I26" s="54">
        <f t="shared" si="2"/>
        <v>0</v>
      </c>
    </row>
    <row r="27" spans="2:10" ht="15" customHeight="1" x14ac:dyDescent="0.15">
      <c r="B27" s="61" t="s">
        <v>72</v>
      </c>
      <c r="C27" s="38"/>
      <c r="D27" s="409" t="s">
        <v>248</v>
      </c>
      <c r="E27" s="40"/>
      <c r="F27" s="363"/>
      <c r="G27" s="53"/>
      <c r="H27" s="53"/>
      <c r="I27" s="54"/>
    </row>
    <row r="28" spans="2:10" ht="15" customHeight="1" x14ac:dyDescent="0.15">
      <c r="B28" s="598" t="s">
        <v>450</v>
      </c>
      <c r="C28" s="599"/>
      <c r="D28" s="600" t="s">
        <v>452</v>
      </c>
      <c r="E28" s="40" t="s">
        <v>3</v>
      </c>
      <c r="F28" s="363">
        <v>1626</v>
      </c>
      <c r="G28" s="53"/>
      <c r="H28" s="53"/>
      <c r="I28" s="54">
        <f t="shared" ref="I28:I35" si="3">H28*G28</f>
        <v>0</v>
      </c>
    </row>
    <row r="29" spans="2:10" ht="15" customHeight="1" x14ac:dyDescent="0.15">
      <c r="B29" s="598" t="s">
        <v>451</v>
      </c>
      <c r="C29" s="599"/>
      <c r="D29" s="600" t="s">
        <v>453</v>
      </c>
      <c r="E29" s="40" t="s">
        <v>3</v>
      </c>
      <c r="F29" s="363">
        <v>14</v>
      </c>
      <c r="G29" s="53"/>
      <c r="H29" s="53"/>
      <c r="I29" s="54">
        <f t="shared" si="3"/>
        <v>0</v>
      </c>
    </row>
    <row r="30" spans="2:10" ht="15" customHeight="1" x14ac:dyDescent="0.15">
      <c r="B30" s="61" t="s">
        <v>73</v>
      </c>
      <c r="C30" s="38"/>
      <c r="D30" s="409" t="s">
        <v>249</v>
      </c>
      <c r="E30" s="40" t="s">
        <v>17</v>
      </c>
      <c r="F30" s="363">
        <v>1</v>
      </c>
      <c r="G30" s="53"/>
      <c r="H30" s="53"/>
      <c r="I30" s="54">
        <f t="shared" si="3"/>
        <v>0</v>
      </c>
    </row>
    <row r="31" spans="2:10" ht="15" customHeight="1" x14ac:dyDescent="0.15">
      <c r="B31" s="61" t="s">
        <v>74</v>
      </c>
      <c r="C31" s="38"/>
      <c r="D31" s="409" t="s">
        <v>250</v>
      </c>
      <c r="E31" s="40" t="s">
        <v>3</v>
      </c>
      <c r="F31" s="363">
        <v>21</v>
      </c>
      <c r="G31" s="53"/>
      <c r="H31" s="53"/>
      <c r="I31" s="54">
        <f t="shared" si="3"/>
        <v>0</v>
      </c>
    </row>
    <row r="32" spans="2:10" ht="15" customHeight="1" x14ac:dyDescent="0.15">
      <c r="B32" s="61" t="s">
        <v>423</v>
      </c>
      <c r="C32" s="38"/>
      <c r="D32" s="409" t="s">
        <v>446</v>
      </c>
      <c r="E32" s="40" t="s">
        <v>4</v>
      </c>
      <c r="F32" s="363">
        <v>170</v>
      </c>
      <c r="G32" s="53"/>
      <c r="H32" s="53"/>
      <c r="I32" s="54">
        <f t="shared" ref="I32" si="4">H32*G32</f>
        <v>0</v>
      </c>
    </row>
    <row r="33" spans="2:9" ht="15" customHeight="1" x14ac:dyDescent="0.15">
      <c r="B33" s="61" t="s">
        <v>424</v>
      </c>
      <c r="C33" s="38"/>
      <c r="D33" s="409" t="s">
        <v>251</v>
      </c>
      <c r="E33" s="40" t="s">
        <v>4</v>
      </c>
      <c r="F33" s="363">
        <v>560</v>
      </c>
      <c r="G33" s="53"/>
      <c r="H33" s="53"/>
      <c r="I33" s="54">
        <f t="shared" si="3"/>
        <v>0</v>
      </c>
    </row>
    <row r="34" spans="2:9" ht="15" customHeight="1" x14ac:dyDescent="0.15">
      <c r="B34" s="61" t="s">
        <v>425</v>
      </c>
      <c r="C34" s="38"/>
      <c r="D34" s="409" t="s">
        <v>252</v>
      </c>
      <c r="E34" s="40" t="s">
        <v>180</v>
      </c>
      <c r="F34" s="363">
        <v>1</v>
      </c>
      <c r="G34" s="53"/>
      <c r="H34" s="53"/>
      <c r="I34" s="54">
        <f t="shared" si="3"/>
        <v>0</v>
      </c>
    </row>
    <row r="35" spans="2:9" ht="15" customHeight="1" x14ac:dyDescent="0.15">
      <c r="B35" s="61" t="s">
        <v>426</v>
      </c>
      <c r="C35" s="38"/>
      <c r="D35" s="409" t="s">
        <v>253</v>
      </c>
      <c r="E35" s="40" t="s">
        <v>8</v>
      </c>
      <c r="F35" s="363">
        <f>34+9</f>
        <v>43</v>
      </c>
      <c r="G35" s="53"/>
      <c r="H35" s="53"/>
      <c r="I35" s="54">
        <f t="shared" si="3"/>
        <v>0</v>
      </c>
    </row>
    <row r="36" spans="2:9" ht="15" customHeight="1" x14ac:dyDescent="0.15">
      <c r="B36" s="55"/>
      <c r="C36" s="45"/>
      <c r="D36" s="56"/>
      <c r="E36" s="35"/>
      <c r="F36" s="115"/>
      <c r="G36" s="36"/>
      <c r="H36" s="57"/>
      <c r="I36" s="48"/>
    </row>
    <row r="37" spans="2:9" ht="15" customHeight="1" x14ac:dyDescent="0.15">
      <c r="B37" s="58"/>
      <c r="C37" s="49"/>
      <c r="D37" s="32" t="str">
        <f>"Sous total  "&amp;D23&amp;" hors taxes"</f>
        <v>Sous total  Peintures hors taxes</v>
      </c>
      <c r="E37" s="33"/>
      <c r="F37" s="116"/>
      <c r="G37" s="60"/>
      <c r="H37" s="59"/>
      <c r="I37" s="34">
        <f>SUM(I24:I36)</f>
        <v>0</v>
      </c>
    </row>
    <row r="38" spans="2:9" ht="15" customHeight="1" x14ac:dyDescent="0.15">
      <c r="B38" s="37" t="s">
        <v>181</v>
      </c>
      <c r="C38" s="38"/>
      <c r="D38" s="39" t="s">
        <v>454</v>
      </c>
      <c r="E38" s="40" t="s">
        <v>3</v>
      </c>
      <c r="F38" s="114">
        <f>1066+39</f>
        <v>1105</v>
      </c>
      <c r="G38" s="53"/>
      <c r="H38" s="53"/>
      <c r="I38" s="54">
        <f t="shared" ref="I38" si="5">H38*G38</f>
        <v>0</v>
      </c>
    </row>
    <row r="39" spans="2:9" ht="12" customHeight="1" x14ac:dyDescent="0.15">
      <c r="B39" s="65"/>
      <c r="C39" s="45"/>
      <c r="D39" s="56"/>
      <c r="E39" s="35"/>
      <c r="F39" s="115"/>
      <c r="G39" s="36"/>
      <c r="H39" s="66"/>
      <c r="I39" s="48"/>
    </row>
    <row r="40" spans="2:9" x14ac:dyDescent="0.15">
      <c r="B40" s="67"/>
      <c r="C40" s="49"/>
      <c r="D40" s="32" t="str">
        <f>"Sous total  "&amp;D38&amp;" hors taxes"</f>
        <v>Sous total  Nettoyage de fin de chantier (R+1 et LT RDC) hors taxes</v>
      </c>
      <c r="E40" s="33"/>
      <c r="F40" s="116"/>
      <c r="G40" s="60"/>
      <c r="H40" s="68"/>
      <c r="I40" s="34">
        <f>SUM(I38:I39)</f>
        <v>0</v>
      </c>
    </row>
    <row r="41" spans="2:9" x14ac:dyDescent="0.15">
      <c r="B41" s="364"/>
      <c r="C41" s="365"/>
      <c r="D41" s="366"/>
      <c r="E41" s="72"/>
      <c r="F41" s="73"/>
      <c r="G41" s="74"/>
      <c r="H41" s="73"/>
      <c r="I41" s="75"/>
    </row>
    <row r="42" spans="2:9" x14ac:dyDescent="0.15">
      <c r="B42" s="367"/>
      <c r="C42" s="368"/>
      <c r="D42" s="78" t="s">
        <v>0</v>
      </c>
      <c r="E42" s="79"/>
      <c r="F42" s="80"/>
      <c r="G42" s="81"/>
      <c r="H42" s="80"/>
      <c r="I42" s="82">
        <f>I40+I19+I37+I22</f>
        <v>0</v>
      </c>
    </row>
    <row r="43" spans="2:9" x14ac:dyDescent="0.15">
      <c r="B43" s="367"/>
      <c r="C43" s="368"/>
      <c r="D43" s="78" t="s">
        <v>2</v>
      </c>
      <c r="E43" s="79"/>
      <c r="F43" s="80"/>
      <c r="G43" s="81"/>
      <c r="H43" s="80"/>
      <c r="I43" s="83">
        <f>I42*20%</f>
        <v>0</v>
      </c>
    </row>
    <row r="44" spans="2:9" s="2" customFormat="1" x14ac:dyDescent="0.15">
      <c r="B44" s="369"/>
      <c r="C44" s="370"/>
      <c r="D44" s="86" t="s">
        <v>1</v>
      </c>
      <c r="E44" s="87"/>
      <c r="F44" s="88"/>
      <c r="G44" s="89"/>
      <c r="H44" s="88"/>
      <c r="I44" s="90">
        <f>I43+I42</f>
        <v>0</v>
      </c>
    </row>
    <row r="45" spans="2:9" x14ac:dyDescent="0.15">
      <c r="B45" s="649" t="s">
        <v>51</v>
      </c>
      <c r="C45" s="650"/>
      <c r="D45" s="650"/>
      <c r="E45" s="650"/>
      <c r="F45" s="650"/>
      <c r="G45" s="650"/>
      <c r="H45" s="650"/>
      <c r="I45" s="651"/>
    </row>
    <row r="46" spans="2:9" x14ac:dyDescent="0.15">
      <c r="B46" s="371" t="s">
        <v>200</v>
      </c>
      <c r="C46" s="372"/>
      <c r="D46" s="652" t="s">
        <v>231</v>
      </c>
      <c r="E46" s="653"/>
      <c r="F46" s="373"/>
      <c r="G46" s="350"/>
      <c r="H46" s="374"/>
      <c r="I46" s="374"/>
    </row>
    <row r="47" spans="2:9" x14ac:dyDescent="0.15">
      <c r="B47" s="375" t="s">
        <v>202</v>
      </c>
      <c r="C47" s="348"/>
      <c r="D47" s="654" t="s">
        <v>254</v>
      </c>
      <c r="E47" s="655"/>
      <c r="F47" s="376"/>
      <c r="G47" s="350"/>
      <c r="H47" s="377"/>
      <c r="I47" s="377"/>
    </row>
    <row r="48" spans="2:9" x14ac:dyDescent="0.15">
      <c r="B48" s="375"/>
      <c r="C48" s="348" t="s">
        <v>255</v>
      </c>
      <c r="D48" s="654" t="s">
        <v>256</v>
      </c>
      <c r="E48" s="655"/>
      <c r="F48" s="376" t="s">
        <v>122</v>
      </c>
      <c r="G48" s="350">
        <v>147</v>
      </c>
      <c r="H48" s="377"/>
      <c r="I48" s="378">
        <f t="shared" ref="I48" si="6">H48*G48</f>
        <v>0</v>
      </c>
    </row>
    <row r="49" spans="2:10" x14ac:dyDescent="0.15">
      <c r="B49" s="379"/>
      <c r="C49" s="380"/>
      <c r="D49" s="656"/>
      <c r="E49" s="657"/>
      <c r="F49" s="381"/>
      <c r="G49" s="382"/>
      <c r="H49" s="383"/>
      <c r="I49" s="383"/>
    </row>
    <row r="50" spans="2:10" x14ac:dyDescent="0.15">
      <c r="B50" s="379"/>
      <c r="C50" s="380"/>
      <c r="D50" s="658" t="str">
        <f>"Sous total "&amp;D46&amp;" hors taxes"</f>
        <v>Sous total Sanitaire (option) hors taxes</v>
      </c>
      <c r="E50" s="659"/>
      <c r="F50" s="384"/>
      <c r="G50" s="382"/>
      <c r="H50" s="385"/>
      <c r="I50" s="413">
        <f>SUM(I47:I48)</f>
        <v>0</v>
      </c>
    </row>
    <row r="51" spans="2:10" x14ac:dyDescent="0.15">
      <c r="B51" s="387"/>
      <c r="C51" s="388"/>
      <c r="D51" s="660"/>
      <c r="E51" s="661"/>
      <c r="F51" s="389"/>
      <c r="G51" s="390"/>
      <c r="H51" s="389"/>
      <c r="I51" s="389"/>
    </row>
    <row r="52" spans="2:10" x14ac:dyDescent="0.15">
      <c r="B52" s="391"/>
      <c r="C52" s="392"/>
      <c r="D52" s="393"/>
      <c r="E52" s="394" t="s">
        <v>206</v>
      </c>
      <c r="F52" s="139"/>
      <c r="G52" s="140"/>
      <c r="H52" s="395"/>
      <c r="I52" s="418">
        <f>I42+I50</f>
        <v>0</v>
      </c>
      <c r="J52" s="419"/>
    </row>
    <row r="53" spans="2:10" x14ac:dyDescent="0.15">
      <c r="B53" s="391"/>
      <c r="C53" s="392"/>
      <c r="D53" s="662" t="s">
        <v>2</v>
      </c>
      <c r="E53" s="663"/>
      <c r="F53" s="396"/>
      <c r="G53" s="140"/>
      <c r="H53" s="395"/>
      <c r="I53" s="420">
        <f>I52*20%</f>
        <v>0</v>
      </c>
    </row>
    <row r="54" spans="2:10" x14ac:dyDescent="0.15">
      <c r="B54" s="397"/>
      <c r="C54" s="398"/>
      <c r="D54" s="647" t="s">
        <v>207</v>
      </c>
      <c r="E54" s="648"/>
      <c r="F54" s="399"/>
      <c r="G54" s="400"/>
      <c r="H54" s="401"/>
      <c r="I54" s="421">
        <f>I52+I53</f>
        <v>0</v>
      </c>
      <c r="J54" s="422"/>
    </row>
    <row r="55" spans="2:10" x14ac:dyDescent="0.15">
      <c r="B55" s="96"/>
      <c r="C55" s="97"/>
      <c r="D55" s="91"/>
      <c r="E55" s="95" t="s">
        <v>29</v>
      </c>
      <c r="F55" s="92"/>
      <c r="G55" s="92"/>
      <c r="H55" s="93"/>
      <c r="I55" s="94" t="s">
        <v>30</v>
      </c>
    </row>
    <row r="56" spans="2:10" x14ac:dyDescent="0.15">
      <c r="B56" s="98"/>
      <c r="D56" s="91" t="s">
        <v>31</v>
      </c>
      <c r="E56" s="95" t="s">
        <v>32</v>
      </c>
      <c r="F56" s="92"/>
      <c r="G56" s="92"/>
      <c r="H56" s="93"/>
      <c r="I56" s="94"/>
    </row>
    <row r="57" spans="2:10" x14ac:dyDescent="0.15">
      <c r="B57" s="98"/>
      <c r="C57" s="99"/>
      <c r="E57" s="3"/>
      <c r="F57" s="3"/>
      <c r="G57" s="3"/>
      <c r="H57" s="100"/>
      <c r="I57" s="101"/>
    </row>
    <row r="58" spans="2:10" x14ac:dyDescent="0.15">
      <c r="B58" s="98"/>
      <c r="C58" s="99"/>
      <c r="E58" s="3"/>
      <c r="F58" s="3"/>
      <c r="G58" s="8"/>
      <c r="I58" s="102"/>
    </row>
    <row r="59" spans="2:10" x14ac:dyDescent="0.15">
      <c r="B59" s="98"/>
      <c r="E59" s="3"/>
      <c r="F59" s="3"/>
      <c r="G59" s="8"/>
      <c r="I59" s="102"/>
    </row>
    <row r="60" spans="2:10" x14ac:dyDescent="0.15">
      <c r="B60" s="98"/>
      <c r="E60" s="3"/>
      <c r="F60" s="3"/>
      <c r="G60" s="8"/>
      <c r="I60" s="102"/>
    </row>
    <row r="61" spans="2:10" x14ac:dyDescent="0.15">
      <c r="B61" s="98"/>
      <c r="I61" s="102"/>
    </row>
    <row r="62" spans="2:10" x14ac:dyDescent="0.15">
      <c r="B62" s="98"/>
      <c r="E62" s="103"/>
      <c r="F62" s="103"/>
      <c r="I62" s="102"/>
    </row>
    <row r="63" spans="2:10" x14ac:dyDescent="0.15">
      <c r="B63" s="98"/>
      <c r="E63" s="103"/>
      <c r="F63" s="103"/>
      <c r="I63" s="102"/>
    </row>
    <row r="64" spans="2:10" x14ac:dyDescent="0.15">
      <c r="B64" s="98"/>
      <c r="E64" s="103"/>
      <c r="F64" s="103"/>
      <c r="I64" s="102"/>
    </row>
    <row r="65" spans="2:9" x14ac:dyDescent="0.15">
      <c r="B65" s="117" t="s">
        <v>33</v>
      </c>
      <c r="C65" s="104"/>
      <c r="D65" s="2"/>
      <c r="E65" s="105"/>
      <c r="F65" s="105"/>
      <c r="G65" s="106"/>
      <c r="H65" s="107"/>
      <c r="I65" s="108"/>
    </row>
  </sheetData>
  <mergeCells count="12">
    <mergeCell ref="D54:E54"/>
    <mergeCell ref="B8:I8"/>
    <mergeCell ref="B9:I9"/>
    <mergeCell ref="C13:D13"/>
    <mergeCell ref="B45:I45"/>
    <mergeCell ref="D46:E46"/>
    <mergeCell ref="D47:E47"/>
    <mergeCell ref="D48:E48"/>
    <mergeCell ref="D49:E49"/>
    <mergeCell ref="D50:E50"/>
    <mergeCell ref="D51:E51"/>
    <mergeCell ref="D53:E53"/>
  </mergeCells>
  <phoneticPr fontId="30" type="noConversion"/>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4AA1D1-D168-6B45-8311-FA2F56C834BE}">
  <dimension ref="B1:K55"/>
  <sheetViews>
    <sheetView workbookViewId="0">
      <selection activeCell="N18" sqref="N18"/>
    </sheetView>
  </sheetViews>
  <sheetFormatPr baseColWidth="10" defaultColWidth="11.5" defaultRowHeight="13" x14ac:dyDescent="0.15"/>
  <cols>
    <col min="1" max="1" width="2" style="1" customWidth="1"/>
    <col min="2" max="2" width="6.83203125" style="1" customWidth="1"/>
    <col min="3" max="3" width="1.5" style="4" customWidth="1"/>
    <col min="4" max="4" width="71.33203125" style="1" customWidth="1"/>
    <col min="5" max="5" width="7.33203125" style="1" customWidth="1"/>
    <col min="6" max="6" width="10" style="1" customWidth="1"/>
    <col min="7" max="7" width="11.5" style="5"/>
    <col min="8" max="8" width="11.33203125" style="7" customWidth="1"/>
    <col min="9" max="9" width="15.5" style="6" customWidth="1"/>
    <col min="10" max="10" width="2.5" style="1" customWidth="1"/>
    <col min="11" max="16384" width="11.5" style="1"/>
  </cols>
  <sheetData>
    <row r="1" spans="2:11" x14ac:dyDescent="0.15">
      <c r="B1" s="10"/>
      <c r="C1" s="11"/>
      <c r="D1" s="12"/>
      <c r="E1" s="13"/>
      <c r="F1" s="13"/>
      <c r="G1" s="14"/>
      <c r="H1" s="15"/>
      <c r="I1" s="16"/>
    </row>
    <row r="2" spans="2:11" x14ac:dyDescent="0.15">
      <c r="B2" s="10"/>
      <c r="C2" s="11"/>
      <c r="D2" s="12"/>
      <c r="E2" s="13"/>
      <c r="F2" s="13"/>
      <c r="G2" s="14"/>
      <c r="H2" s="15"/>
      <c r="I2" s="16"/>
    </row>
    <row r="3" spans="2:11" x14ac:dyDescent="0.15">
      <c r="B3" s="10"/>
      <c r="C3" s="11"/>
      <c r="D3" s="12"/>
      <c r="E3" s="13"/>
      <c r="F3" s="13"/>
      <c r="G3" s="14"/>
      <c r="H3" s="15"/>
      <c r="I3" s="16"/>
    </row>
    <row r="4" spans="2:11" x14ac:dyDescent="0.15">
      <c r="B4" s="10"/>
      <c r="C4" s="11"/>
      <c r="D4" s="12"/>
      <c r="E4" s="13"/>
      <c r="F4" s="13"/>
      <c r="G4" s="14"/>
      <c r="H4" s="15"/>
      <c r="I4" s="16"/>
    </row>
    <row r="5" spans="2:11" x14ac:dyDescent="0.15">
      <c r="B5" s="10" t="s">
        <v>240</v>
      </c>
      <c r="C5" s="11"/>
      <c r="D5" s="12"/>
      <c r="E5" s="13"/>
      <c r="F5" s="13"/>
      <c r="G5" s="14"/>
      <c r="H5" s="15"/>
      <c r="I5" s="16"/>
    </row>
    <row r="6" spans="2:11" x14ac:dyDescent="0.15">
      <c r="B6" s="10" t="s">
        <v>487</v>
      </c>
      <c r="C6" s="11"/>
      <c r="D6" s="12"/>
      <c r="E6" s="13"/>
      <c r="F6" s="13"/>
      <c r="G6" s="14"/>
      <c r="H6" s="15"/>
      <c r="I6" s="16"/>
    </row>
    <row r="7" spans="2:11" x14ac:dyDescent="0.15">
      <c r="B7" s="10"/>
      <c r="C7" s="17"/>
      <c r="D7" s="13"/>
      <c r="E7" s="13"/>
      <c r="F7" s="13"/>
      <c r="G7" s="14"/>
      <c r="H7" s="15"/>
      <c r="I7" s="16"/>
    </row>
    <row r="8" spans="2:11" ht="16" x14ac:dyDescent="0.2">
      <c r="B8" s="633" t="s">
        <v>28</v>
      </c>
      <c r="C8" s="634"/>
      <c r="D8" s="634"/>
      <c r="E8" s="634"/>
      <c r="F8" s="634"/>
      <c r="G8" s="634"/>
      <c r="H8" s="634"/>
      <c r="I8" s="635"/>
    </row>
    <row r="9" spans="2:11" ht="16" x14ac:dyDescent="0.2">
      <c r="B9" s="630" t="s">
        <v>257</v>
      </c>
      <c r="C9" s="631"/>
      <c r="D9" s="631"/>
      <c r="E9" s="631"/>
      <c r="F9" s="631"/>
      <c r="G9" s="631"/>
      <c r="H9" s="631"/>
      <c r="I9" s="632"/>
    </row>
    <row r="10" spans="2:11" ht="16" x14ac:dyDescent="0.2">
      <c r="B10" s="18"/>
      <c r="C10" s="18"/>
      <c r="D10" s="18"/>
      <c r="E10" s="18"/>
      <c r="F10" s="18"/>
      <c r="G10" s="18"/>
      <c r="H10" s="18"/>
      <c r="I10" s="18"/>
    </row>
    <row r="11" spans="2:11" ht="16" x14ac:dyDescent="0.2">
      <c r="B11" s="18"/>
      <c r="C11" s="18"/>
      <c r="E11" s="18"/>
      <c r="F11" s="18"/>
      <c r="G11" s="19" t="s">
        <v>20</v>
      </c>
      <c r="H11" s="20"/>
      <c r="I11" s="21"/>
    </row>
    <row r="12" spans="2:11" ht="16" x14ac:dyDescent="0.2">
      <c r="B12" s="22"/>
      <c r="C12" s="23"/>
      <c r="D12" s="24"/>
      <c r="E12" s="22"/>
      <c r="F12" s="109" t="s">
        <v>24</v>
      </c>
      <c r="G12" s="26"/>
      <c r="H12" s="25" t="s">
        <v>24</v>
      </c>
      <c r="I12" s="27"/>
    </row>
    <row r="13" spans="2:11" ht="15" customHeight="1" x14ac:dyDescent="0.15">
      <c r="B13" s="28" t="s">
        <v>21</v>
      </c>
      <c r="C13" s="628" t="s">
        <v>22</v>
      </c>
      <c r="D13" s="629"/>
      <c r="E13" s="28" t="s">
        <v>23</v>
      </c>
      <c r="F13" s="110" t="s">
        <v>34</v>
      </c>
      <c r="G13" s="30" t="s">
        <v>25</v>
      </c>
      <c r="H13" s="29" t="s">
        <v>26</v>
      </c>
      <c r="I13" s="31" t="s">
        <v>27</v>
      </c>
    </row>
    <row r="14" spans="2:11" ht="15" customHeight="1" x14ac:dyDescent="0.15">
      <c r="B14" s="37" t="s">
        <v>59</v>
      </c>
      <c r="C14" s="38"/>
      <c r="D14" s="39" t="s">
        <v>258</v>
      </c>
      <c r="E14" s="40"/>
      <c r="F14" s="111"/>
      <c r="G14" s="42"/>
      <c r="H14" s="41"/>
      <c r="I14" s="43"/>
      <c r="K14" s="9"/>
    </row>
    <row r="15" spans="2:11" ht="15" customHeight="1" x14ac:dyDescent="0.15">
      <c r="B15" s="61" t="s">
        <v>60</v>
      </c>
      <c r="C15" s="38"/>
      <c r="D15" s="62" t="s">
        <v>259</v>
      </c>
      <c r="E15" s="40"/>
      <c r="F15" s="114"/>
      <c r="G15" s="414"/>
      <c r="H15" s="414"/>
      <c r="I15" s="415">
        <f t="shared" ref="I15:I19" si="0">H15*G15</f>
        <v>0</v>
      </c>
      <c r="K15" s="9"/>
    </row>
    <row r="16" spans="2:11" ht="15" customHeight="1" x14ac:dyDescent="0.15">
      <c r="B16" s="598" t="s">
        <v>455</v>
      </c>
      <c r="C16" s="599"/>
      <c r="D16" s="601" t="s">
        <v>456</v>
      </c>
      <c r="E16" s="40" t="s">
        <v>3</v>
      </c>
      <c r="F16" s="114">
        <v>1077</v>
      </c>
      <c r="G16" s="414"/>
      <c r="H16" s="414"/>
      <c r="I16" s="415">
        <f t="shared" ref="I16" si="1">H16*G16</f>
        <v>0</v>
      </c>
      <c r="K16" s="9"/>
    </row>
    <row r="17" spans="2:11" ht="15" customHeight="1" x14ac:dyDescent="0.15">
      <c r="B17" s="58" t="s">
        <v>61</v>
      </c>
      <c r="C17" s="49"/>
      <c r="D17" s="417" t="s">
        <v>260</v>
      </c>
      <c r="E17" s="33" t="s">
        <v>196</v>
      </c>
      <c r="F17" s="113">
        <v>1</v>
      </c>
      <c r="G17" s="414"/>
      <c r="H17" s="414"/>
      <c r="I17" s="415">
        <f t="shared" si="0"/>
        <v>0</v>
      </c>
      <c r="K17" s="9"/>
    </row>
    <row r="18" spans="2:11" ht="15" customHeight="1" x14ac:dyDescent="0.15">
      <c r="B18" s="61" t="s">
        <v>62</v>
      </c>
      <c r="C18" s="38"/>
      <c r="D18" s="62" t="s">
        <v>261</v>
      </c>
      <c r="E18" s="40" t="s">
        <v>196</v>
      </c>
      <c r="F18" s="114">
        <v>1</v>
      </c>
      <c r="G18" s="414"/>
      <c r="H18" s="414"/>
      <c r="I18" s="415">
        <f t="shared" si="0"/>
        <v>0</v>
      </c>
      <c r="K18" s="9"/>
    </row>
    <row r="19" spans="2:11" ht="15" customHeight="1" x14ac:dyDescent="0.15">
      <c r="B19" s="58" t="s">
        <v>63</v>
      </c>
      <c r="C19" s="49"/>
      <c r="D19" s="417" t="s">
        <v>262</v>
      </c>
      <c r="E19" s="33" t="s">
        <v>196</v>
      </c>
      <c r="F19" s="113">
        <v>1</v>
      </c>
      <c r="G19" s="414"/>
      <c r="H19" s="414"/>
      <c r="I19" s="415">
        <f t="shared" si="0"/>
        <v>0</v>
      </c>
      <c r="K19" s="9"/>
    </row>
    <row r="20" spans="2:11" ht="15" customHeight="1" x14ac:dyDescent="0.15">
      <c r="B20" s="55"/>
      <c r="C20" s="45"/>
      <c r="D20" s="56"/>
      <c r="E20" s="35"/>
      <c r="F20" s="115"/>
      <c r="G20" s="36"/>
      <c r="H20" s="57"/>
      <c r="I20" s="48"/>
    </row>
    <row r="21" spans="2:11" x14ac:dyDescent="0.15">
      <c r="B21" s="58"/>
      <c r="C21" s="49"/>
      <c r="D21" s="32" t="str">
        <f>"Sous total  "&amp;D14&amp;" hors taxes"</f>
        <v>Sous total  Faux plafonds hors taxes</v>
      </c>
      <c r="E21" s="33"/>
      <c r="F21" s="116"/>
      <c r="G21" s="60"/>
      <c r="H21" s="59"/>
      <c r="I21" s="34">
        <f>SUM(I15:I20)</f>
        <v>0</v>
      </c>
    </row>
    <row r="22" spans="2:11" ht="15" customHeight="1" x14ac:dyDescent="0.15">
      <c r="B22" s="37" t="s">
        <v>75</v>
      </c>
      <c r="C22" s="38"/>
      <c r="D22" s="39" t="s">
        <v>263</v>
      </c>
      <c r="E22" s="40"/>
      <c r="F22" s="111"/>
      <c r="G22" s="42"/>
      <c r="H22" s="41"/>
      <c r="I22" s="43"/>
    </row>
    <row r="23" spans="2:11" ht="15" customHeight="1" x14ac:dyDescent="0.15">
      <c r="B23" s="61" t="s">
        <v>76</v>
      </c>
      <c r="C23" s="38"/>
      <c r="D23" s="409" t="s">
        <v>264</v>
      </c>
      <c r="E23" s="40" t="s">
        <v>17</v>
      </c>
      <c r="F23" s="363">
        <v>1</v>
      </c>
      <c r="G23" s="53"/>
      <c r="H23" s="53"/>
      <c r="I23" s="54">
        <f t="shared" ref="I23:I24" si="2">H23*G23</f>
        <v>0</v>
      </c>
    </row>
    <row r="24" spans="2:11" ht="15" customHeight="1" x14ac:dyDescent="0.15">
      <c r="B24" s="61" t="s">
        <v>77</v>
      </c>
      <c r="C24" s="38"/>
      <c r="D24" s="409" t="s">
        <v>265</v>
      </c>
      <c r="E24" s="40" t="s">
        <v>17</v>
      </c>
      <c r="F24" s="363">
        <v>1</v>
      </c>
      <c r="G24" s="53"/>
      <c r="H24" s="53"/>
      <c r="I24" s="54">
        <f t="shared" si="2"/>
        <v>0</v>
      </c>
    </row>
    <row r="25" spans="2:11" ht="16" x14ac:dyDescent="0.2">
      <c r="B25" s="55"/>
      <c r="C25" s="45"/>
      <c r="D25" s="18"/>
      <c r="E25" s="35"/>
      <c r="F25" s="115"/>
      <c r="G25" s="36"/>
      <c r="H25" s="57"/>
      <c r="I25" s="48"/>
    </row>
    <row r="26" spans="2:11" ht="15" customHeight="1" x14ac:dyDescent="0.15">
      <c r="B26" s="58"/>
      <c r="C26" s="49"/>
      <c r="D26" s="32" t="str">
        <f>"Sous total  "&amp;D22&amp;" hors taxes"</f>
        <v>Sous total  Isolation phonique hors taxes</v>
      </c>
      <c r="E26" s="33"/>
      <c r="F26" s="116"/>
      <c r="G26" s="60"/>
      <c r="H26" s="59"/>
      <c r="I26" s="34">
        <f>SUM(I23:I25)</f>
        <v>0</v>
      </c>
    </row>
    <row r="27" spans="2:11" ht="15" customHeight="1" x14ac:dyDescent="0.15">
      <c r="B27" s="37" t="s">
        <v>70</v>
      </c>
      <c r="C27" s="38"/>
      <c r="D27" s="39" t="s">
        <v>266</v>
      </c>
      <c r="E27" s="40"/>
      <c r="F27" s="111"/>
      <c r="G27" s="42"/>
      <c r="H27" s="41"/>
      <c r="I27" s="43"/>
    </row>
    <row r="28" spans="2:11" ht="15" customHeight="1" x14ac:dyDescent="0.15">
      <c r="B28" s="50" t="s">
        <v>71</v>
      </c>
      <c r="C28" s="38"/>
      <c r="D28" s="51" t="s">
        <v>267</v>
      </c>
      <c r="E28" s="40" t="s">
        <v>122</v>
      </c>
      <c r="F28" s="114">
        <v>26</v>
      </c>
      <c r="G28" s="53"/>
      <c r="H28" s="53"/>
      <c r="I28" s="54">
        <f t="shared" ref="I28:I29" si="3">H28*G28</f>
        <v>0</v>
      </c>
    </row>
    <row r="29" spans="2:11" ht="15" customHeight="1" x14ac:dyDescent="0.15">
      <c r="B29" s="50" t="s">
        <v>72</v>
      </c>
      <c r="C29" s="38"/>
      <c r="D29" s="51" t="s">
        <v>495</v>
      </c>
      <c r="E29" s="40" t="s">
        <v>8</v>
      </c>
      <c r="F29" s="114">
        <v>8</v>
      </c>
      <c r="G29" s="53"/>
      <c r="H29" s="53"/>
      <c r="I29" s="54">
        <f t="shared" si="3"/>
        <v>0</v>
      </c>
    </row>
    <row r="30" spans="2:11" ht="12" customHeight="1" x14ac:dyDescent="0.15">
      <c r="B30" s="65"/>
      <c r="C30" s="45"/>
      <c r="D30" s="56"/>
      <c r="E30" s="35"/>
      <c r="F30" s="115"/>
      <c r="G30" s="36"/>
      <c r="H30" s="66"/>
      <c r="I30" s="48"/>
    </row>
    <row r="31" spans="2:11" x14ac:dyDescent="0.15">
      <c r="B31" s="67"/>
      <c r="C31" s="49"/>
      <c r="D31" s="32" t="str">
        <f>"Sous total  "&amp;D29&amp;" hors taxes"</f>
        <v>Sous total  Panneaux accoustique suspendu s hors taxes</v>
      </c>
      <c r="E31" s="33"/>
      <c r="F31" s="116"/>
      <c r="G31" s="60"/>
      <c r="H31" s="68"/>
      <c r="I31" s="34">
        <f>SUM(I28:I30)</f>
        <v>0</v>
      </c>
    </row>
    <row r="32" spans="2:11" x14ac:dyDescent="0.15">
      <c r="B32" s="364"/>
      <c r="C32" s="365"/>
      <c r="D32" s="366"/>
      <c r="E32" s="72"/>
      <c r="F32" s="73"/>
      <c r="G32" s="74"/>
      <c r="H32" s="73"/>
      <c r="I32" s="75"/>
    </row>
    <row r="33" spans="2:9" x14ac:dyDescent="0.15">
      <c r="B33" s="367"/>
      <c r="C33" s="368"/>
      <c r="D33" s="78" t="s">
        <v>0</v>
      </c>
      <c r="E33" s="79"/>
      <c r="F33" s="80"/>
      <c r="G33" s="81"/>
      <c r="H33" s="80"/>
      <c r="I33" s="82">
        <f>I31+I21+I26</f>
        <v>0</v>
      </c>
    </row>
    <row r="34" spans="2:9" x14ac:dyDescent="0.15">
      <c r="B34" s="367"/>
      <c r="C34" s="368"/>
      <c r="D34" s="78" t="s">
        <v>2</v>
      </c>
      <c r="E34" s="79"/>
      <c r="F34" s="80"/>
      <c r="G34" s="81"/>
      <c r="H34" s="80"/>
      <c r="I34" s="83">
        <f>I33*20%</f>
        <v>0</v>
      </c>
    </row>
    <row r="35" spans="2:9" x14ac:dyDescent="0.15">
      <c r="B35" s="369"/>
      <c r="C35" s="370"/>
      <c r="D35" s="86" t="s">
        <v>1</v>
      </c>
      <c r="E35" s="87"/>
      <c r="F35" s="88"/>
      <c r="G35" s="89"/>
      <c r="H35" s="88"/>
      <c r="I35" s="90">
        <f>I34+I33</f>
        <v>0</v>
      </c>
    </row>
    <row r="36" spans="2:9" ht="14.25" customHeight="1" x14ac:dyDescent="0.15">
      <c r="B36" s="644" t="s">
        <v>51</v>
      </c>
      <c r="C36" s="664"/>
      <c r="D36" s="664"/>
      <c r="E36" s="664"/>
      <c r="F36" s="664"/>
      <c r="G36" s="664"/>
      <c r="H36" s="664"/>
      <c r="I36" s="665"/>
    </row>
    <row r="37" spans="2:9" x14ac:dyDescent="0.15">
      <c r="B37" s="423" t="s">
        <v>181</v>
      </c>
      <c r="C37" s="424"/>
      <c r="D37" s="425" t="s">
        <v>268</v>
      </c>
      <c r="E37" s="426"/>
      <c r="F37" s="427"/>
      <c r="G37" s="428"/>
      <c r="H37" s="428"/>
      <c r="I37" s="378"/>
    </row>
    <row r="38" spans="2:9" x14ac:dyDescent="0.15">
      <c r="B38" s="429"/>
      <c r="C38" s="430"/>
      <c r="D38" s="431" t="s">
        <v>259</v>
      </c>
      <c r="E38" s="432" t="s">
        <v>122</v>
      </c>
      <c r="F38" s="433">
        <v>32</v>
      </c>
      <c r="G38" s="434"/>
      <c r="H38" s="434"/>
      <c r="I38" s="435">
        <f>G38*H38</f>
        <v>0</v>
      </c>
    </row>
    <row r="39" spans="2:9" x14ac:dyDescent="0.15">
      <c r="B39" s="436"/>
      <c r="C39" s="430"/>
      <c r="D39" s="437"/>
      <c r="E39" s="432"/>
      <c r="F39" s="438"/>
      <c r="G39" s="439"/>
      <c r="H39" s="438"/>
      <c r="I39" s="440"/>
    </row>
    <row r="40" spans="2:9" s="2" customFormat="1" x14ac:dyDescent="0.15">
      <c r="B40" s="441"/>
      <c r="C40" s="442"/>
      <c r="D40" s="443" t="str">
        <f>"Sous total "&amp;D37&amp;" hors taxes"</f>
        <v>Sous total Divers (option) hors taxes</v>
      </c>
      <c r="E40" s="444"/>
      <c r="F40" s="445"/>
      <c r="G40" s="446"/>
      <c r="H40" s="445"/>
      <c r="I40" s="413">
        <f>SUM(I37:I39)</f>
        <v>0</v>
      </c>
    </row>
    <row r="41" spans="2:9" x14ac:dyDescent="0.15">
      <c r="B41" s="447"/>
      <c r="C41" s="448"/>
      <c r="D41" s="449"/>
      <c r="E41" s="450"/>
      <c r="F41" s="451"/>
      <c r="G41" s="452"/>
      <c r="H41" s="451"/>
      <c r="I41" s="453"/>
    </row>
    <row r="42" spans="2:9" x14ac:dyDescent="0.15">
      <c r="B42" s="454"/>
      <c r="C42" s="455"/>
      <c r="D42" s="456" t="s">
        <v>56</v>
      </c>
      <c r="E42" s="457"/>
      <c r="F42" s="458"/>
      <c r="G42" s="459"/>
      <c r="H42" s="458"/>
      <c r="I42" s="460">
        <f>I40+I33</f>
        <v>0</v>
      </c>
    </row>
    <row r="43" spans="2:9" x14ac:dyDescent="0.15">
      <c r="B43" s="454"/>
      <c r="C43" s="455"/>
      <c r="D43" s="456" t="s">
        <v>2</v>
      </c>
      <c r="E43" s="457"/>
      <c r="F43" s="458"/>
      <c r="G43" s="459"/>
      <c r="H43" s="458"/>
      <c r="I43" s="461">
        <f>I42*20%</f>
        <v>0</v>
      </c>
    </row>
    <row r="44" spans="2:9" x14ac:dyDescent="0.15">
      <c r="B44" s="145"/>
      <c r="C44" s="146"/>
      <c r="D44" s="147" t="s">
        <v>1</v>
      </c>
      <c r="E44" s="148"/>
      <c r="F44" s="149"/>
      <c r="G44" s="150"/>
      <c r="H44" s="149"/>
      <c r="I44" s="151">
        <f>I43+I42</f>
        <v>0</v>
      </c>
    </row>
    <row r="45" spans="2:9" x14ac:dyDescent="0.15">
      <c r="B45" s="96"/>
      <c r="C45" s="97"/>
      <c r="D45" s="91"/>
      <c r="E45" s="95" t="s">
        <v>29</v>
      </c>
      <c r="F45" s="92"/>
      <c r="G45" s="92"/>
      <c r="H45" s="93"/>
      <c r="I45" s="94" t="s">
        <v>30</v>
      </c>
    </row>
    <row r="46" spans="2:9" x14ac:dyDescent="0.15">
      <c r="B46" s="98"/>
      <c r="D46" s="91" t="s">
        <v>31</v>
      </c>
      <c r="E46" s="95" t="s">
        <v>32</v>
      </c>
      <c r="F46" s="92"/>
      <c r="G46" s="92"/>
      <c r="H46" s="93"/>
      <c r="I46" s="94"/>
    </row>
    <row r="47" spans="2:9" x14ac:dyDescent="0.15">
      <c r="B47" s="98"/>
      <c r="C47" s="99"/>
      <c r="E47" s="3"/>
      <c r="F47" s="3"/>
      <c r="G47" s="3"/>
      <c r="H47" s="100"/>
      <c r="I47" s="101"/>
    </row>
    <row r="48" spans="2:9" x14ac:dyDescent="0.15">
      <c r="B48" s="98"/>
      <c r="C48" s="99"/>
      <c r="E48" s="3"/>
      <c r="F48" s="3"/>
      <c r="G48" s="8"/>
      <c r="I48" s="102"/>
    </row>
    <row r="49" spans="2:9" x14ac:dyDescent="0.15">
      <c r="B49" s="98"/>
      <c r="E49" s="3"/>
      <c r="F49" s="3"/>
      <c r="G49" s="8"/>
      <c r="I49" s="102"/>
    </row>
    <row r="50" spans="2:9" x14ac:dyDescent="0.15">
      <c r="B50" s="98"/>
      <c r="E50" s="3"/>
      <c r="F50" s="3"/>
      <c r="G50" s="8"/>
      <c r="I50" s="102"/>
    </row>
    <row r="51" spans="2:9" x14ac:dyDescent="0.15">
      <c r="B51" s="98"/>
      <c r="I51" s="102"/>
    </row>
    <row r="52" spans="2:9" x14ac:dyDescent="0.15">
      <c r="B52" s="98"/>
      <c r="E52" s="103"/>
      <c r="F52" s="103"/>
      <c r="I52" s="102"/>
    </row>
    <row r="53" spans="2:9" x14ac:dyDescent="0.15">
      <c r="B53" s="98"/>
      <c r="E53" s="103"/>
      <c r="F53" s="103"/>
      <c r="I53" s="102"/>
    </row>
    <row r="54" spans="2:9" x14ac:dyDescent="0.15">
      <c r="B54" s="98"/>
      <c r="E54" s="103"/>
      <c r="F54" s="103"/>
      <c r="I54" s="102"/>
    </row>
    <row r="55" spans="2:9" x14ac:dyDescent="0.15">
      <c r="B55" s="117" t="s">
        <v>33</v>
      </c>
      <c r="C55" s="104"/>
      <c r="D55" s="2"/>
      <c r="E55" s="105"/>
      <c r="F55" s="105"/>
      <c r="G55" s="106"/>
      <c r="H55" s="107"/>
      <c r="I55" s="108"/>
    </row>
  </sheetData>
  <mergeCells count="4">
    <mergeCell ref="B8:I8"/>
    <mergeCell ref="B9:I9"/>
    <mergeCell ref="C13:D13"/>
    <mergeCell ref="B36:I3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D18F8D-9BBC-614F-AFF6-0887B372C0AA}">
  <sheetPr>
    <pageSetUpPr fitToPage="1"/>
  </sheetPr>
  <dimension ref="B1:M89"/>
  <sheetViews>
    <sheetView zoomScale="115" zoomScaleNormal="115" workbookViewId="0">
      <selection activeCell="H64" sqref="H64:H68"/>
    </sheetView>
  </sheetViews>
  <sheetFormatPr baseColWidth="10" defaultColWidth="11.5" defaultRowHeight="13" x14ac:dyDescent="0.15"/>
  <cols>
    <col min="1" max="1" width="2.5" style="1" customWidth="1"/>
    <col min="2" max="2" width="8.6640625" style="1" customWidth="1"/>
    <col min="3" max="3" width="1.1640625" style="4" customWidth="1"/>
    <col min="4" max="4" width="7.6640625" style="1" customWidth="1"/>
    <col min="5" max="5" width="56" style="1" customWidth="1"/>
    <col min="6" max="6" width="10.1640625" style="1" customWidth="1"/>
    <col min="7" max="7" width="9.5" style="1" customWidth="1"/>
    <col min="8" max="8" width="8.6640625" style="5" customWidth="1"/>
    <col min="9" max="9" width="14.33203125" style="100" customWidth="1"/>
    <col min="10" max="10" width="19.83203125" style="505" customWidth="1"/>
    <col min="11" max="11" width="2.5" style="1" customWidth="1"/>
    <col min="12" max="16384" width="11.5" style="1"/>
  </cols>
  <sheetData>
    <row r="1" spans="2:13" ht="15" customHeight="1" x14ac:dyDescent="0.15">
      <c r="B1" s="10"/>
      <c r="C1" s="11"/>
      <c r="D1" s="12"/>
      <c r="E1" s="13"/>
      <c r="F1" s="13"/>
      <c r="G1" s="14"/>
      <c r="H1" s="15"/>
      <c r="I1" s="16"/>
      <c r="J1" s="1"/>
      <c r="M1" s="462"/>
    </row>
    <row r="2" spans="2:13" ht="15" customHeight="1" x14ac:dyDescent="0.15">
      <c r="B2" s="10" t="s">
        <v>172</v>
      </c>
      <c r="C2" s="11"/>
      <c r="D2" s="12"/>
      <c r="E2" s="13"/>
      <c r="F2" s="13"/>
      <c r="G2" s="14"/>
      <c r="H2" s="15"/>
      <c r="I2" s="16"/>
      <c r="J2" s="1"/>
      <c r="M2" s="462"/>
    </row>
    <row r="3" spans="2:13" ht="15" customHeight="1" x14ac:dyDescent="0.15">
      <c r="B3" s="10" t="s">
        <v>480</v>
      </c>
      <c r="C3" s="11"/>
      <c r="D3" s="12"/>
      <c r="E3" s="13"/>
      <c r="F3" s="13"/>
      <c r="G3" s="14"/>
      <c r="H3" s="15"/>
      <c r="I3" s="16"/>
      <c r="J3" s="1"/>
      <c r="M3" s="462"/>
    </row>
    <row r="4" spans="2:13" ht="15" customHeight="1" x14ac:dyDescent="0.15">
      <c r="B4" s="10"/>
      <c r="C4" s="17"/>
      <c r="D4" s="13"/>
      <c r="E4" s="13"/>
      <c r="F4" s="13"/>
      <c r="G4" s="14"/>
      <c r="H4" s="15"/>
      <c r="I4" s="16"/>
      <c r="J4" s="1"/>
      <c r="M4" s="462"/>
    </row>
    <row r="5" spans="2:13" ht="15" customHeight="1" x14ac:dyDescent="0.2">
      <c r="B5" s="633" t="s">
        <v>28</v>
      </c>
      <c r="C5" s="634"/>
      <c r="D5" s="634"/>
      <c r="E5" s="634"/>
      <c r="F5" s="634"/>
      <c r="G5" s="634"/>
      <c r="H5" s="634"/>
      <c r="I5" s="634"/>
      <c r="J5" s="635"/>
      <c r="M5" s="462"/>
    </row>
    <row r="6" spans="2:13" ht="15" customHeight="1" x14ac:dyDescent="0.2">
      <c r="B6" s="698" t="s">
        <v>269</v>
      </c>
      <c r="C6" s="699"/>
      <c r="D6" s="699"/>
      <c r="E6" s="699"/>
      <c r="F6" s="699"/>
      <c r="G6" s="699"/>
      <c r="H6" s="699"/>
      <c r="I6" s="699"/>
      <c r="J6" s="700"/>
      <c r="M6" s="462"/>
    </row>
    <row r="7" spans="2:13" ht="15" customHeight="1" x14ac:dyDescent="0.2">
      <c r="B7" s="18"/>
      <c r="C7" s="18"/>
      <c r="D7" s="18"/>
      <c r="E7" s="18"/>
      <c r="F7" s="18"/>
      <c r="G7" s="18"/>
      <c r="H7" s="18"/>
      <c r="I7" s="18"/>
      <c r="J7" s="1"/>
      <c r="M7" s="462"/>
    </row>
    <row r="8" spans="2:13" ht="15" customHeight="1" x14ac:dyDescent="0.2">
      <c r="B8" s="18"/>
      <c r="C8" s="18"/>
      <c r="D8" s="18"/>
      <c r="F8" s="18"/>
      <c r="G8" s="18"/>
      <c r="H8" s="19" t="s">
        <v>20</v>
      </c>
      <c r="I8" s="20"/>
      <c r="J8" s="21"/>
      <c r="M8" s="462"/>
    </row>
    <row r="9" spans="2:13" x14ac:dyDescent="0.15">
      <c r="B9" s="690" t="s">
        <v>21</v>
      </c>
      <c r="C9" s="692" t="s">
        <v>22</v>
      </c>
      <c r="D9" s="693"/>
      <c r="E9" s="694"/>
      <c r="F9" s="690" t="s">
        <v>23</v>
      </c>
      <c r="G9" s="109" t="s">
        <v>24</v>
      </c>
      <c r="H9" s="109" t="s">
        <v>24</v>
      </c>
      <c r="I9" s="696" t="s">
        <v>457</v>
      </c>
      <c r="J9" s="701" t="s">
        <v>27</v>
      </c>
    </row>
    <row r="10" spans="2:13" x14ac:dyDescent="0.15">
      <c r="B10" s="691"/>
      <c r="C10" s="628"/>
      <c r="D10" s="695"/>
      <c r="E10" s="629"/>
      <c r="F10" s="691"/>
      <c r="G10" s="110" t="s">
        <v>34</v>
      </c>
      <c r="H10" s="110" t="s">
        <v>458</v>
      </c>
      <c r="I10" s="697"/>
      <c r="J10" s="702"/>
    </row>
    <row r="11" spans="2:13" x14ac:dyDescent="0.15">
      <c r="B11" s="463"/>
      <c r="C11" s="464"/>
      <c r="D11" s="703"/>
      <c r="E11" s="704"/>
      <c r="F11" s="465"/>
      <c r="G11" s="463"/>
      <c r="H11" s="466"/>
      <c r="I11" s="467"/>
      <c r="J11" s="468"/>
    </row>
    <row r="12" spans="2:13" x14ac:dyDescent="0.15">
      <c r="B12" s="269" t="s">
        <v>166</v>
      </c>
      <c r="C12" s="270"/>
      <c r="D12" s="684" t="s">
        <v>270</v>
      </c>
      <c r="E12" s="685"/>
      <c r="F12" s="272" t="s">
        <v>271</v>
      </c>
      <c r="G12" s="276"/>
      <c r="H12" s="470"/>
      <c r="I12" s="471"/>
      <c r="J12" s="281"/>
    </row>
    <row r="13" spans="2:13" x14ac:dyDescent="0.15">
      <c r="B13" s="269"/>
      <c r="C13" s="270"/>
      <c r="D13" s="271"/>
      <c r="E13" s="469"/>
      <c r="F13" s="272"/>
      <c r="G13" s="276"/>
      <c r="H13" s="470"/>
      <c r="I13" s="471"/>
      <c r="J13" s="618"/>
    </row>
    <row r="14" spans="2:13" x14ac:dyDescent="0.15">
      <c r="B14" s="269" t="s">
        <v>168</v>
      </c>
      <c r="C14" s="270"/>
      <c r="D14" s="684" t="s">
        <v>272</v>
      </c>
      <c r="E14" s="685"/>
      <c r="F14" s="272"/>
      <c r="G14" s="276"/>
      <c r="H14" s="470"/>
      <c r="I14" s="471"/>
      <c r="J14" s="472"/>
    </row>
    <row r="15" spans="2:13" x14ac:dyDescent="0.15">
      <c r="B15" s="282" t="s">
        <v>234</v>
      </c>
      <c r="C15" s="270"/>
      <c r="D15" s="666" t="s">
        <v>463</v>
      </c>
      <c r="E15" s="667"/>
      <c r="F15" s="272" t="s">
        <v>274</v>
      </c>
      <c r="G15" s="276">
        <v>1</v>
      </c>
      <c r="H15" s="276"/>
      <c r="I15" s="471"/>
      <c r="J15" s="281">
        <f>I15*H15</f>
        <v>0</v>
      </c>
    </row>
    <row r="16" spans="2:13" x14ac:dyDescent="0.15">
      <c r="B16" s="282" t="s">
        <v>236</v>
      </c>
      <c r="C16" s="270"/>
      <c r="D16" s="666" t="s">
        <v>273</v>
      </c>
      <c r="E16" s="667"/>
      <c r="F16" s="272"/>
      <c r="G16" s="276"/>
      <c r="H16" s="276"/>
      <c r="I16" s="471"/>
      <c r="J16" s="281"/>
    </row>
    <row r="17" spans="2:10" x14ac:dyDescent="0.15">
      <c r="B17" s="269"/>
      <c r="C17" s="270"/>
      <c r="D17" s="668" t="s">
        <v>478</v>
      </c>
      <c r="E17" s="669"/>
      <c r="F17" s="272" t="s">
        <v>274</v>
      </c>
      <c r="G17" s="276">
        <v>1</v>
      </c>
      <c r="H17" s="276"/>
      <c r="I17" s="471"/>
      <c r="J17" s="281">
        <f>I17*H17</f>
        <v>0</v>
      </c>
    </row>
    <row r="18" spans="2:10" x14ac:dyDescent="0.15">
      <c r="B18" s="269"/>
      <c r="C18" s="270"/>
      <c r="D18" s="668" t="s">
        <v>479</v>
      </c>
      <c r="E18" s="669"/>
      <c r="F18" s="272" t="s">
        <v>274</v>
      </c>
      <c r="G18" s="276">
        <v>2</v>
      </c>
      <c r="H18" s="276"/>
      <c r="I18" s="471"/>
      <c r="J18" s="281">
        <f>I18*H18</f>
        <v>0</v>
      </c>
    </row>
    <row r="19" spans="2:10" x14ac:dyDescent="0.15">
      <c r="B19" s="282" t="s">
        <v>236</v>
      </c>
      <c r="C19" s="270"/>
      <c r="D19" s="666" t="s">
        <v>273</v>
      </c>
      <c r="E19" s="667"/>
      <c r="F19" s="272" t="s">
        <v>274</v>
      </c>
      <c r="G19" s="276">
        <v>35</v>
      </c>
      <c r="H19" s="276"/>
      <c r="I19" s="471"/>
      <c r="J19" s="281">
        <f>I19*H19</f>
        <v>0</v>
      </c>
    </row>
    <row r="20" spans="2:10" x14ac:dyDescent="0.15">
      <c r="B20" s="282" t="s">
        <v>238</v>
      </c>
      <c r="C20" s="270"/>
      <c r="D20" s="666" t="s">
        <v>275</v>
      </c>
      <c r="E20" s="667"/>
      <c r="F20" s="272"/>
      <c r="G20" s="276"/>
      <c r="H20" s="276"/>
      <c r="I20" s="471"/>
      <c r="J20" s="472"/>
    </row>
    <row r="21" spans="2:10" x14ac:dyDescent="0.15">
      <c r="B21" s="269"/>
      <c r="C21" s="270"/>
      <c r="D21" s="668" t="s">
        <v>276</v>
      </c>
      <c r="E21" s="669"/>
      <c r="F21" s="272" t="s">
        <v>274</v>
      </c>
      <c r="G21" s="276">
        <v>1</v>
      </c>
      <c r="H21" s="276"/>
      <c r="I21" s="471"/>
      <c r="J21" s="281">
        <f>I21*H21</f>
        <v>0</v>
      </c>
    </row>
    <row r="22" spans="2:10" x14ac:dyDescent="0.15">
      <c r="B22" s="269"/>
      <c r="C22" s="270"/>
      <c r="D22" s="668" t="s">
        <v>277</v>
      </c>
      <c r="E22" s="669"/>
      <c r="F22" s="272" t="s">
        <v>274</v>
      </c>
      <c r="G22" s="276">
        <v>2</v>
      </c>
      <c r="H22" s="276"/>
      <c r="I22" s="471"/>
      <c r="J22" s="281">
        <f>I22*H22</f>
        <v>0</v>
      </c>
    </row>
    <row r="23" spans="2:10" x14ac:dyDescent="0.15">
      <c r="B23" s="269"/>
      <c r="C23" s="270"/>
      <c r="D23" s="668" t="s">
        <v>278</v>
      </c>
      <c r="E23" s="669"/>
      <c r="F23" s="272" t="s">
        <v>274</v>
      </c>
      <c r="G23" s="276">
        <v>3</v>
      </c>
      <c r="H23" s="276"/>
      <c r="I23" s="471"/>
      <c r="J23" s="281">
        <f>I23*H23</f>
        <v>0</v>
      </c>
    </row>
    <row r="24" spans="2:10" x14ac:dyDescent="0.15">
      <c r="B24" s="269"/>
      <c r="C24" s="270"/>
      <c r="D24" s="668" t="s">
        <v>279</v>
      </c>
      <c r="E24" s="669"/>
      <c r="F24" s="272" t="s">
        <v>274</v>
      </c>
      <c r="G24" s="276">
        <v>3</v>
      </c>
      <c r="H24" s="276"/>
      <c r="I24" s="471"/>
      <c r="J24" s="281">
        <f>I24*H24</f>
        <v>0</v>
      </c>
    </row>
    <row r="25" spans="2:10" x14ac:dyDescent="0.15">
      <c r="B25" s="269"/>
      <c r="C25" s="270"/>
      <c r="D25" s="668" t="s">
        <v>280</v>
      </c>
      <c r="E25" s="669"/>
      <c r="F25" s="474" t="s">
        <v>274</v>
      </c>
      <c r="G25" s="276">
        <v>1</v>
      </c>
      <c r="H25" s="276"/>
      <c r="I25" s="471"/>
      <c r="J25" s="281">
        <f>I25*H25</f>
        <v>0</v>
      </c>
    </row>
    <row r="26" spans="2:10" x14ac:dyDescent="0.15">
      <c r="B26" s="292"/>
      <c r="C26" s="293"/>
      <c r="D26" s="671" t="str">
        <f>"Sous total "&amp;D14&amp;" hors taxes"</f>
        <v>Sous total Chauffage hors taxes</v>
      </c>
      <c r="E26" s="672"/>
      <c r="F26" s="306"/>
      <c r="G26" s="482"/>
      <c r="H26" s="482"/>
      <c r="I26" s="483"/>
      <c r="J26" s="299">
        <f>SUM(J12:J25)</f>
        <v>0</v>
      </c>
    </row>
    <row r="27" spans="2:10" x14ac:dyDescent="0.15">
      <c r="B27" s="292"/>
      <c r="C27" s="293"/>
      <c r="D27" s="481"/>
      <c r="E27" s="294"/>
      <c r="F27" s="306"/>
      <c r="G27" s="482"/>
      <c r="H27" s="482"/>
      <c r="I27" s="483"/>
      <c r="J27" s="619"/>
    </row>
    <row r="28" spans="2:10" x14ac:dyDescent="0.15">
      <c r="B28" s="269" t="s">
        <v>170</v>
      </c>
      <c r="C28" s="270"/>
      <c r="D28" s="684" t="s">
        <v>281</v>
      </c>
      <c r="E28" s="685"/>
      <c r="F28" s="272"/>
      <c r="G28" s="276"/>
      <c r="H28" s="276"/>
      <c r="I28" s="471"/>
      <c r="J28" s="472"/>
    </row>
    <row r="29" spans="2:10" x14ac:dyDescent="0.15">
      <c r="B29" s="484" t="s">
        <v>282</v>
      </c>
      <c r="C29" s="270"/>
      <c r="D29" s="682" t="s">
        <v>283</v>
      </c>
      <c r="E29" s="683"/>
      <c r="F29" s="272" t="s">
        <v>5</v>
      </c>
      <c r="G29" s="276"/>
      <c r="H29" s="276"/>
      <c r="I29" s="471"/>
      <c r="J29" s="281">
        <f>I29*H29</f>
        <v>0</v>
      </c>
    </row>
    <row r="30" spans="2:10" x14ac:dyDescent="0.15">
      <c r="B30" s="484" t="s">
        <v>284</v>
      </c>
      <c r="C30" s="270"/>
      <c r="D30" s="682" t="s">
        <v>285</v>
      </c>
      <c r="E30" s="683"/>
      <c r="F30" s="272" t="s">
        <v>8</v>
      </c>
      <c r="G30" s="276">
        <v>31</v>
      </c>
      <c r="H30" s="276"/>
      <c r="I30" s="471"/>
      <c r="J30" s="281">
        <f>I30*H30</f>
        <v>0</v>
      </c>
    </row>
    <row r="31" spans="2:10" x14ac:dyDescent="0.15">
      <c r="B31" s="484" t="s">
        <v>286</v>
      </c>
      <c r="C31" s="270"/>
      <c r="D31" s="682" t="s">
        <v>287</v>
      </c>
      <c r="E31" s="683"/>
      <c r="F31" s="272"/>
      <c r="G31" s="276"/>
      <c r="H31" s="276"/>
      <c r="I31" s="471"/>
      <c r="J31" s="472"/>
    </row>
    <row r="32" spans="2:10" x14ac:dyDescent="0.15">
      <c r="B32" s="484"/>
      <c r="C32" s="270"/>
      <c r="D32" s="686" t="s">
        <v>288</v>
      </c>
      <c r="E32" s="687"/>
      <c r="F32" s="272" t="s">
        <v>4</v>
      </c>
      <c r="G32" s="276">
        <v>180</v>
      </c>
      <c r="H32" s="276"/>
      <c r="I32" s="471"/>
      <c r="J32" s="281">
        <f t="shared" ref="J32:J37" si="0">I32*H32</f>
        <v>0</v>
      </c>
    </row>
    <row r="33" spans="2:10" x14ac:dyDescent="0.15">
      <c r="B33" s="484"/>
      <c r="C33" s="270"/>
      <c r="D33" s="686" t="s">
        <v>289</v>
      </c>
      <c r="E33" s="687"/>
      <c r="F33" s="272" t="s">
        <v>8</v>
      </c>
      <c r="G33" s="276">
        <v>11</v>
      </c>
      <c r="H33" s="276"/>
      <c r="I33" s="471"/>
      <c r="J33" s="281">
        <f t="shared" si="0"/>
        <v>0</v>
      </c>
    </row>
    <row r="34" spans="2:10" ht="12" customHeight="1" x14ac:dyDescent="0.15">
      <c r="B34" s="484" t="s">
        <v>290</v>
      </c>
      <c r="C34" s="270"/>
      <c r="D34" s="682" t="s">
        <v>291</v>
      </c>
      <c r="E34" s="683"/>
      <c r="F34" s="272" t="s">
        <v>8</v>
      </c>
      <c r="G34" s="276">
        <v>30</v>
      </c>
      <c r="H34" s="276"/>
      <c r="I34" s="471"/>
      <c r="J34" s="281">
        <f t="shared" si="0"/>
        <v>0</v>
      </c>
    </row>
    <row r="35" spans="2:10" x14ac:dyDescent="0.15">
      <c r="B35" s="484" t="s">
        <v>292</v>
      </c>
      <c r="C35" s="270"/>
      <c r="D35" s="688" t="s">
        <v>293</v>
      </c>
      <c r="E35" s="689"/>
      <c r="F35" s="272" t="s">
        <v>274</v>
      </c>
      <c r="G35" s="276">
        <v>4</v>
      </c>
      <c r="H35" s="276"/>
      <c r="I35" s="471"/>
      <c r="J35" s="281">
        <f t="shared" si="0"/>
        <v>0</v>
      </c>
    </row>
    <row r="36" spans="2:10" x14ac:dyDescent="0.15">
      <c r="B36" s="484" t="s">
        <v>294</v>
      </c>
      <c r="C36" s="270"/>
      <c r="D36" s="688" t="s">
        <v>295</v>
      </c>
      <c r="E36" s="689"/>
      <c r="F36" s="272" t="s">
        <v>274</v>
      </c>
      <c r="G36" s="276">
        <v>4</v>
      </c>
      <c r="H36" s="276"/>
      <c r="I36" s="471"/>
      <c r="J36" s="281">
        <f t="shared" si="0"/>
        <v>0</v>
      </c>
    </row>
    <row r="37" spans="2:10" x14ac:dyDescent="0.15">
      <c r="B37" s="484" t="s">
        <v>464</v>
      </c>
      <c r="C37" s="270"/>
      <c r="D37" s="688" t="s">
        <v>465</v>
      </c>
      <c r="E37" s="689"/>
      <c r="F37" s="272" t="s">
        <v>274</v>
      </c>
      <c r="G37" s="276">
        <v>1</v>
      </c>
      <c r="H37" s="276"/>
      <c r="I37" s="471"/>
      <c r="J37" s="281">
        <f t="shared" si="0"/>
        <v>0</v>
      </c>
    </row>
    <row r="38" spans="2:10" x14ac:dyDescent="0.15">
      <c r="B38" s="292"/>
      <c r="C38" s="293"/>
      <c r="D38" s="671" t="str">
        <f>"Sous total "&amp;D28&amp;" hors taxes"</f>
        <v>Sous total Ventilation hors taxes</v>
      </c>
      <c r="E38" s="672"/>
      <c r="F38" s="306"/>
      <c r="G38" s="482"/>
      <c r="H38" s="482"/>
      <c r="I38" s="483"/>
      <c r="J38" s="299">
        <f>SUM(J28:J37)</f>
        <v>0</v>
      </c>
    </row>
    <row r="39" spans="2:10" x14ac:dyDescent="0.15">
      <c r="B39" s="292"/>
      <c r="C39" s="293"/>
      <c r="D39" s="481"/>
      <c r="E39" s="294"/>
      <c r="F39" s="306"/>
      <c r="G39" s="482"/>
      <c r="H39" s="482"/>
      <c r="I39" s="483"/>
      <c r="J39" s="619"/>
    </row>
    <row r="40" spans="2:10" x14ac:dyDescent="0.15">
      <c r="B40" s="486" t="s">
        <v>171</v>
      </c>
      <c r="C40" s="487"/>
      <c r="D40" s="684" t="s">
        <v>296</v>
      </c>
      <c r="E40" s="685"/>
      <c r="F40" s="488"/>
      <c r="G40" s="489"/>
      <c r="H40" s="489"/>
      <c r="I40" s="471"/>
      <c r="J40" s="472"/>
    </row>
    <row r="41" spans="2:10" x14ac:dyDescent="0.15">
      <c r="B41" s="490" t="s">
        <v>297</v>
      </c>
      <c r="C41" s="487"/>
      <c r="D41" s="680" t="s">
        <v>283</v>
      </c>
      <c r="E41" s="681"/>
      <c r="F41" s="489" t="s">
        <v>5</v>
      </c>
      <c r="G41" s="471"/>
      <c r="H41" s="471"/>
      <c r="I41" s="471"/>
      <c r="J41" s="281"/>
    </row>
    <row r="42" spans="2:10" x14ac:dyDescent="0.15">
      <c r="B42" s="491" t="s">
        <v>298</v>
      </c>
      <c r="C42" s="492"/>
      <c r="D42" s="680" t="s">
        <v>299</v>
      </c>
      <c r="E42" s="681"/>
      <c r="F42" s="493" t="s">
        <v>274</v>
      </c>
      <c r="G42" s="480">
        <v>1</v>
      </c>
      <c r="H42" s="480"/>
      <c r="I42" s="471"/>
      <c r="J42" s="281">
        <f t="shared" ref="J42:J46" si="1">I42*H42</f>
        <v>0</v>
      </c>
    </row>
    <row r="43" spans="2:10" x14ac:dyDescent="0.15">
      <c r="B43" s="490" t="s">
        <v>300</v>
      </c>
      <c r="C43" s="487"/>
      <c r="D43" s="680" t="s">
        <v>301</v>
      </c>
      <c r="E43" s="681"/>
      <c r="F43" s="489" t="s">
        <v>274</v>
      </c>
      <c r="G43" s="471">
        <v>1</v>
      </c>
      <c r="H43" s="471"/>
      <c r="I43" s="471"/>
      <c r="J43" s="281">
        <f t="shared" si="1"/>
        <v>0</v>
      </c>
    </row>
    <row r="44" spans="2:10" x14ac:dyDescent="0.15">
      <c r="B44" s="490" t="s">
        <v>302</v>
      </c>
      <c r="C44" s="487"/>
      <c r="D44" s="680" t="s">
        <v>303</v>
      </c>
      <c r="E44" s="681"/>
      <c r="F44" s="494" t="s">
        <v>274</v>
      </c>
      <c r="G44" s="483">
        <v>1</v>
      </c>
      <c r="H44" s="483"/>
      <c r="I44" s="471"/>
      <c r="J44" s="281">
        <f t="shared" si="1"/>
        <v>0</v>
      </c>
    </row>
    <row r="45" spans="2:10" x14ac:dyDescent="0.15">
      <c r="B45" s="490" t="s">
        <v>304</v>
      </c>
      <c r="C45" s="487"/>
      <c r="D45" s="680" t="s">
        <v>305</v>
      </c>
      <c r="E45" s="681"/>
      <c r="F45" s="494" t="s">
        <v>274</v>
      </c>
      <c r="G45" s="483">
        <v>1</v>
      </c>
      <c r="H45" s="483"/>
      <c r="I45" s="471"/>
      <c r="J45" s="281">
        <f t="shared" si="1"/>
        <v>0</v>
      </c>
    </row>
    <row r="46" spans="2:10" x14ac:dyDescent="0.15">
      <c r="B46" s="490" t="s">
        <v>306</v>
      </c>
      <c r="C46" s="293"/>
      <c r="D46" s="682" t="s">
        <v>307</v>
      </c>
      <c r="E46" s="683"/>
      <c r="F46" s="306" t="s">
        <v>274</v>
      </c>
      <c r="G46" s="482">
        <v>1</v>
      </c>
      <c r="H46" s="482"/>
      <c r="I46" s="471"/>
      <c r="J46" s="281">
        <f t="shared" si="1"/>
        <v>0</v>
      </c>
    </row>
    <row r="47" spans="2:10" x14ac:dyDescent="0.15">
      <c r="B47" s="490" t="s">
        <v>308</v>
      </c>
      <c r="C47" s="487"/>
      <c r="D47" s="680" t="s">
        <v>309</v>
      </c>
      <c r="E47" s="681"/>
      <c r="F47" s="494" t="s">
        <v>271</v>
      </c>
      <c r="G47" s="483"/>
      <c r="H47" s="483"/>
      <c r="I47" s="483"/>
      <c r="J47" s="281"/>
    </row>
    <row r="48" spans="2:10" x14ac:dyDescent="0.15">
      <c r="B48" s="292"/>
      <c r="C48" s="293"/>
      <c r="D48" s="671" t="str">
        <f>"Sous total "&amp;D40&amp;" hors taxes"</f>
        <v>Sous total Plomberie hors taxes</v>
      </c>
      <c r="E48" s="672"/>
      <c r="F48" s="306"/>
      <c r="G48" s="482"/>
      <c r="H48" s="482"/>
      <c r="I48" s="483"/>
      <c r="J48" s="299">
        <f>SUM(J39:J47)</f>
        <v>0</v>
      </c>
    </row>
    <row r="49" spans="2:12" x14ac:dyDescent="0.15">
      <c r="B49" s="495"/>
      <c r="C49" s="475"/>
      <c r="D49" s="481"/>
      <c r="E49" s="294"/>
      <c r="F49" s="477"/>
      <c r="G49" s="478"/>
      <c r="H49" s="478"/>
      <c r="I49" s="480"/>
      <c r="J49" s="619"/>
    </row>
    <row r="50" spans="2:12" x14ac:dyDescent="0.15">
      <c r="B50" s="269" t="s">
        <v>310</v>
      </c>
      <c r="C50" s="270"/>
      <c r="D50" s="684" t="s">
        <v>311</v>
      </c>
      <c r="E50" s="685"/>
      <c r="F50" s="272"/>
      <c r="G50" s="276"/>
      <c r="H50" s="276"/>
      <c r="I50" s="471"/>
      <c r="J50" s="472"/>
    </row>
    <row r="51" spans="2:12" x14ac:dyDescent="0.15">
      <c r="B51" s="282" t="s">
        <v>312</v>
      </c>
      <c r="C51" s="270"/>
      <c r="D51" s="666" t="s">
        <v>313</v>
      </c>
      <c r="E51" s="667"/>
      <c r="F51" s="272" t="s">
        <v>8</v>
      </c>
      <c r="G51" s="276">
        <v>2</v>
      </c>
      <c r="H51" s="276"/>
      <c r="I51" s="471"/>
      <c r="J51" s="281">
        <f>I51*H51</f>
        <v>0</v>
      </c>
    </row>
    <row r="52" spans="2:12" x14ac:dyDescent="0.15">
      <c r="B52" s="282" t="s">
        <v>314</v>
      </c>
      <c r="C52" s="270"/>
      <c r="D52" s="666" t="s">
        <v>315</v>
      </c>
      <c r="E52" s="667"/>
      <c r="F52" s="272"/>
      <c r="G52" s="276"/>
      <c r="H52" s="276"/>
      <c r="I52" s="471"/>
      <c r="J52" s="472"/>
    </row>
    <row r="53" spans="2:12" x14ac:dyDescent="0.15">
      <c r="B53" s="496"/>
      <c r="C53" s="293"/>
      <c r="D53" s="668" t="s">
        <v>316</v>
      </c>
      <c r="E53" s="669"/>
      <c r="F53" s="306" t="s">
        <v>274</v>
      </c>
      <c r="G53" s="482">
        <v>3</v>
      </c>
      <c r="H53" s="482"/>
      <c r="I53" s="471"/>
      <c r="J53" s="281">
        <f>I53*H53</f>
        <v>0</v>
      </c>
    </row>
    <row r="54" spans="2:12" x14ac:dyDescent="0.15">
      <c r="B54" s="496"/>
      <c r="C54" s="293"/>
      <c r="D54" s="668" t="s">
        <v>317</v>
      </c>
      <c r="E54" s="669"/>
      <c r="F54" s="306" t="s">
        <v>274</v>
      </c>
      <c r="G54" s="482">
        <v>1</v>
      </c>
      <c r="H54" s="482"/>
      <c r="I54" s="471"/>
      <c r="J54" s="281">
        <f>I54*H54</f>
        <v>0</v>
      </c>
    </row>
    <row r="55" spans="2:12" x14ac:dyDescent="0.15">
      <c r="B55" s="292"/>
      <c r="C55" s="293"/>
      <c r="D55" s="671" t="str">
        <f>"Sous total "&amp;D50&amp;" hors taxes"</f>
        <v>Sous total Sécurité Incendie hors taxes</v>
      </c>
      <c r="E55" s="672"/>
      <c r="F55" s="624"/>
      <c r="G55" s="306"/>
      <c r="H55" s="625"/>
      <c r="I55" s="483"/>
      <c r="J55" s="299">
        <f>SUM(J50:J54)</f>
        <v>0</v>
      </c>
    </row>
    <row r="56" spans="2:12" x14ac:dyDescent="0.15">
      <c r="B56" s="495"/>
      <c r="C56" s="621"/>
      <c r="D56" s="622"/>
      <c r="E56" s="623"/>
      <c r="F56" s="623"/>
      <c r="G56" s="477"/>
      <c r="H56" s="497"/>
      <c r="I56" s="480"/>
      <c r="J56" s="617"/>
    </row>
    <row r="57" spans="2:12" x14ac:dyDescent="0.15">
      <c r="B57" s="315"/>
      <c r="C57" s="316"/>
      <c r="D57" s="673"/>
      <c r="E57" s="674"/>
      <c r="F57" s="498"/>
      <c r="G57" s="318"/>
      <c r="H57" s="499"/>
      <c r="I57" s="500"/>
      <c r="J57" s="501"/>
    </row>
    <row r="58" spans="2:12" x14ac:dyDescent="0.15">
      <c r="B58" s="322"/>
      <c r="C58" s="323"/>
      <c r="D58" s="675" t="s">
        <v>0</v>
      </c>
      <c r="E58" s="676"/>
      <c r="F58" s="324"/>
      <c r="G58" s="325"/>
      <c r="H58" s="502"/>
      <c r="I58" s="503"/>
      <c r="J58" s="504">
        <f>J38+J26+J55+J48</f>
        <v>0</v>
      </c>
      <c r="L58" s="505"/>
    </row>
    <row r="59" spans="2:12" x14ac:dyDescent="0.15">
      <c r="B59" s="322"/>
      <c r="C59" s="323"/>
      <c r="D59" s="675" t="s">
        <v>2</v>
      </c>
      <c r="E59" s="676"/>
      <c r="F59" s="324"/>
      <c r="G59" s="325"/>
      <c r="H59" s="502"/>
      <c r="I59" s="503"/>
      <c r="J59" s="501">
        <f>ROUND(J58*0.2,2)</f>
        <v>0</v>
      </c>
    </row>
    <row r="60" spans="2:12" x14ac:dyDescent="0.15">
      <c r="B60" s="330"/>
      <c r="C60" s="331"/>
      <c r="D60" s="677" t="s">
        <v>318</v>
      </c>
      <c r="E60" s="678"/>
      <c r="F60" s="332"/>
      <c r="G60" s="333"/>
      <c r="H60" s="506"/>
      <c r="I60" s="507"/>
      <c r="J60" s="508">
        <f>J58+J59</f>
        <v>0</v>
      </c>
    </row>
    <row r="61" spans="2:12" x14ac:dyDescent="0.15">
      <c r="B61" s="649" t="s">
        <v>51</v>
      </c>
      <c r="C61" s="650"/>
      <c r="D61" s="650"/>
      <c r="E61" s="650"/>
      <c r="F61" s="650"/>
      <c r="G61" s="650"/>
      <c r="H61" s="650"/>
      <c r="I61" s="650"/>
      <c r="J61" s="651"/>
    </row>
    <row r="62" spans="2:12" x14ac:dyDescent="0.15">
      <c r="B62" s="371" t="s">
        <v>319</v>
      </c>
      <c r="C62" s="372"/>
      <c r="D62" s="652" t="s">
        <v>466</v>
      </c>
      <c r="E62" s="653"/>
      <c r="F62" s="373"/>
      <c r="G62" s="350"/>
      <c r="H62" s="374"/>
      <c r="I62" s="374"/>
      <c r="J62" s="509"/>
    </row>
    <row r="63" spans="2:12" x14ac:dyDescent="0.15">
      <c r="B63" s="375"/>
      <c r="C63" s="348"/>
      <c r="D63" s="654"/>
      <c r="E63" s="655"/>
      <c r="F63" s="376"/>
      <c r="G63" s="350"/>
      <c r="H63" s="377"/>
      <c r="I63" s="377"/>
      <c r="J63" s="377"/>
    </row>
    <row r="64" spans="2:12" x14ac:dyDescent="0.15">
      <c r="B64" s="375"/>
      <c r="C64" s="348"/>
      <c r="D64" s="654" t="s">
        <v>467</v>
      </c>
      <c r="E64" s="655"/>
      <c r="F64" s="620" t="s">
        <v>274</v>
      </c>
      <c r="G64" s="350">
        <v>1</v>
      </c>
      <c r="H64" s="350"/>
      <c r="I64" s="377"/>
      <c r="J64" s="165">
        <f>I64*H64</f>
        <v>0</v>
      </c>
    </row>
    <row r="65" spans="2:10" x14ac:dyDescent="0.15">
      <c r="B65" s="375"/>
      <c r="C65" s="348"/>
      <c r="D65" s="654" t="s">
        <v>468</v>
      </c>
      <c r="E65" s="655"/>
      <c r="F65" s="620" t="s">
        <v>274</v>
      </c>
      <c r="G65" s="350">
        <v>2</v>
      </c>
      <c r="H65" s="350"/>
      <c r="I65" s="377"/>
      <c r="J65" s="165">
        <f>I65*H65</f>
        <v>0</v>
      </c>
    </row>
    <row r="66" spans="2:10" x14ac:dyDescent="0.15">
      <c r="B66" s="375"/>
      <c r="C66" s="348"/>
      <c r="D66" s="654" t="s">
        <v>469</v>
      </c>
      <c r="E66" s="655"/>
      <c r="F66" s="620" t="s">
        <v>274</v>
      </c>
      <c r="G66" s="350">
        <v>4</v>
      </c>
      <c r="H66" s="350"/>
      <c r="I66" s="377"/>
      <c r="J66" s="165">
        <f>I66*H66</f>
        <v>0</v>
      </c>
    </row>
    <row r="67" spans="2:10" x14ac:dyDescent="0.15">
      <c r="B67" s="375"/>
      <c r="C67" s="348"/>
      <c r="D67" s="654" t="s">
        <v>320</v>
      </c>
      <c r="E67" s="655"/>
      <c r="F67" s="620" t="s">
        <v>274</v>
      </c>
      <c r="G67" s="350">
        <v>2</v>
      </c>
      <c r="H67" s="350"/>
      <c r="I67" s="377"/>
      <c r="J67" s="165">
        <f>I67*H67</f>
        <v>0</v>
      </c>
    </row>
    <row r="68" spans="2:10" x14ac:dyDescent="0.15">
      <c r="B68" s="375"/>
      <c r="C68" s="348"/>
      <c r="D68" s="654" t="s">
        <v>470</v>
      </c>
      <c r="E68" s="655"/>
      <c r="F68" s="620" t="s">
        <v>274</v>
      </c>
      <c r="G68" s="350">
        <v>2</v>
      </c>
      <c r="H68" s="350"/>
      <c r="I68" s="377"/>
      <c r="J68" s="165">
        <f>I68*H68</f>
        <v>0</v>
      </c>
    </row>
    <row r="69" spans="2:10" x14ac:dyDescent="0.15">
      <c r="B69" s="379"/>
      <c r="C69" s="380"/>
      <c r="D69" s="658" t="str">
        <f>"Sous total "&amp;D62&amp;" hors taxes"</f>
        <v>Sous total Option Remise en état des sanitaires hors taxes</v>
      </c>
      <c r="E69" s="659"/>
      <c r="F69" s="384"/>
      <c r="G69" s="382"/>
      <c r="H69" s="385"/>
      <c r="I69" s="385"/>
      <c r="J69" s="129">
        <f>SUM(J64:J68)</f>
        <v>0</v>
      </c>
    </row>
    <row r="70" spans="2:10" x14ac:dyDescent="0.15">
      <c r="B70" s="387"/>
      <c r="C70" s="388"/>
      <c r="D70" s="660"/>
      <c r="E70" s="661"/>
      <c r="F70" s="389"/>
      <c r="G70" s="390"/>
      <c r="H70" s="389"/>
      <c r="I70" s="389"/>
      <c r="J70" s="510"/>
    </row>
    <row r="71" spans="2:10" x14ac:dyDescent="0.15">
      <c r="B71" s="391"/>
      <c r="C71" s="392"/>
      <c r="D71" s="393"/>
      <c r="E71" s="394" t="s">
        <v>206</v>
      </c>
      <c r="F71" s="139"/>
      <c r="G71" s="140"/>
      <c r="H71" s="395"/>
      <c r="I71" s="395"/>
      <c r="J71" s="143">
        <f>J58+J69</f>
        <v>0</v>
      </c>
    </row>
    <row r="72" spans="2:10" x14ac:dyDescent="0.15">
      <c r="B72" s="391"/>
      <c r="C72" s="392"/>
      <c r="D72" s="662" t="s">
        <v>2</v>
      </c>
      <c r="E72" s="663"/>
      <c r="F72" s="396"/>
      <c r="G72" s="140"/>
      <c r="H72" s="395"/>
      <c r="I72" s="395"/>
      <c r="J72" s="144">
        <f>J71*20%</f>
        <v>0</v>
      </c>
    </row>
    <row r="73" spans="2:10" x14ac:dyDescent="0.15">
      <c r="B73" s="397"/>
      <c r="C73" s="398"/>
      <c r="D73" s="647" t="s">
        <v>207</v>
      </c>
      <c r="E73" s="648"/>
      <c r="F73" s="399"/>
      <c r="G73" s="400"/>
      <c r="H73" s="401"/>
      <c r="I73" s="401"/>
      <c r="J73" s="151">
        <f>J72+J71</f>
        <v>0</v>
      </c>
    </row>
    <row r="74" spans="2:10" x14ac:dyDescent="0.15">
      <c r="B74" s="96"/>
      <c r="C74" s="97"/>
      <c r="D74" s="670"/>
      <c r="E74" s="670"/>
      <c r="F74" s="95" t="s">
        <v>29</v>
      </c>
      <c r="G74" s="92"/>
      <c r="H74" s="92"/>
      <c r="I74" s="93"/>
      <c r="J74" s="94" t="s">
        <v>30</v>
      </c>
    </row>
    <row r="75" spans="2:10" x14ac:dyDescent="0.15">
      <c r="B75" s="98"/>
      <c r="D75" s="679" t="s">
        <v>31</v>
      </c>
      <c r="E75" s="679"/>
      <c r="F75" s="95" t="s">
        <v>32</v>
      </c>
      <c r="G75" s="92"/>
      <c r="H75" s="92"/>
      <c r="I75" s="93"/>
      <c r="J75" s="94"/>
    </row>
    <row r="76" spans="2:10" x14ac:dyDescent="0.15">
      <c r="B76" s="98"/>
      <c r="C76" s="99"/>
      <c r="F76" s="3"/>
      <c r="G76" s="3"/>
      <c r="H76" s="3"/>
      <c r="J76" s="101"/>
    </row>
    <row r="77" spans="2:10" x14ac:dyDescent="0.15">
      <c r="B77" s="98"/>
      <c r="C77" s="99"/>
      <c r="F77" s="3"/>
      <c r="G77" s="3"/>
      <c r="H77" s="8"/>
      <c r="I77" s="7"/>
      <c r="J77" s="102"/>
    </row>
    <row r="78" spans="2:10" x14ac:dyDescent="0.15">
      <c r="B78" s="98"/>
      <c r="F78" s="3"/>
      <c r="G78" s="3"/>
      <c r="H78" s="8"/>
      <c r="I78" s="7"/>
      <c r="J78" s="102"/>
    </row>
    <row r="79" spans="2:10" x14ac:dyDescent="0.15">
      <c r="B79" s="98"/>
      <c r="F79" s="3"/>
      <c r="G79" s="3"/>
      <c r="H79" s="8"/>
      <c r="I79" s="7"/>
      <c r="J79" s="102"/>
    </row>
    <row r="80" spans="2:10" x14ac:dyDescent="0.15">
      <c r="B80" s="98"/>
      <c r="I80" s="7"/>
      <c r="J80" s="102"/>
    </row>
    <row r="81" spans="2:10" x14ac:dyDescent="0.15">
      <c r="B81" s="98"/>
      <c r="F81" s="103"/>
      <c r="G81" s="103"/>
      <c r="I81" s="7"/>
      <c r="J81" s="102"/>
    </row>
    <row r="82" spans="2:10" x14ac:dyDescent="0.15">
      <c r="B82" s="98"/>
      <c r="F82" s="103"/>
      <c r="G82" s="103"/>
      <c r="I82" s="7"/>
      <c r="J82" s="102"/>
    </row>
    <row r="83" spans="2:10" x14ac:dyDescent="0.15">
      <c r="B83" s="98"/>
      <c r="F83" s="103"/>
      <c r="G83" s="103"/>
      <c r="I83" s="7"/>
      <c r="J83" s="102"/>
    </row>
    <row r="84" spans="2:10" x14ac:dyDescent="0.15">
      <c r="B84" s="117" t="s">
        <v>33</v>
      </c>
      <c r="C84" s="104"/>
      <c r="D84" s="2"/>
      <c r="E84" s="2"/>
      <c r="F84" s="105"/>
      <c r="G84" s="105"/>
      <c r="H84" s="106"/>
      <c r="I84" s="107"/>
      <c r="J84" s="108"/>
    </row>
    <row r="85" spans="2:10" x14ac:dyDescent="0.15">
      <c r="D85" s="511"/>
      <c r="E85" s="511"/>
    </row>
    <row r="86" spans="2:10" x14ac:dyDescent="0.15">
      <c r="D86" s="511"/>
      <c r="E86" s="511"/>
    </row>
    <row r="87" spans="2:10" x14ac:dyDescent="0.15">
      <c r="D87" s="511"/>
      <c r="E87" s="511"/>
    </row>
    <row r="88" spans="2:10" x14ac:dyDescent="0.15">
      <c r="D88" s="511"/>
      <c r="E88" s="511"/>
    </row>
    <row r="89" spans="2:10" x14ac:dyDescent="0.15">
      <c r="D89" s="511"/>
      <c r="E89" s="511"/>
    </row>
  </sheetData>
  <mergeCells count="66">
    <mergeCell ref="D15:E15"/>
    <mergeCell ref="D48:E48"/>
    <mergeCell ref="D36:E36"/>
    <mergeCell ref="D12:E12"/>
    <mergeCell ref="D11:E11"/>
    <mergeCell ref="D29:E29"/>
    <mergeCell ref="D14:E14"/>
    <mergeCell ref="D19:E19"/>
    <mergeCell ref="D20:E20"/>
    <mergeCell ref="D21:E21"/>
    <mergeCell ref="D22:E22"/>
    <mergeCell ref="D23:E23"/>
    <mergeCell ref="D24:E24"/>
    <mergeCell ref="D25:E25"/>
    <mergeCell ref="D26:E26"/>
    <mergeCell ref="D28:E28"/>
    <mergeCell ref="B9:B10"/>
    <mergeCell ref="C9:E10"/>
    <mergeCell ref="I9:I10"/>
    <mergeCell ref="F9:F10"/>
    <mergeCell ref="B5:J5"/>
    <mergeCell ref="B6:J6"/>
    <mergeCell ref="J9:J10"/>
    <mergeCell ref="D42:E42"/>
    <mergeCell ref="D30:E30"/>
    <mergeCell ref="D31:E31"/>
    <mergeCell ref="D32:E32"/>
    <mergeCell ref="D33:E33"/>
    <mergeCell ref="D34:E34"/>
    <mergeCell ref="D35:E35"/>
    <mergeCell ref="D37:E37"/>
    <mergeCell ref="D38:E38"/>
    <mergeCell ref="D40:E40"/>
    <mergeCell ref="D41:E41"/>
    <mergeCell ref="D53:E53"/>
    <mergeCell ref="D43:E43"/>
    <mergeCell ref="D44:E44"/>
    <mergeCell ref="D45:E45"/>
    <mergeCell ref="D46:E46"/>
    <mergeCell ref="D47:E47"/>
    <mergeCell ref="D50:E50"/>
    <mergeCell ref="D51:E51"/>
    <mergeCell ref="D52:E52"/>
    <mergeCell ref="D75:E75"/>
    <mergeCell ref="D66:E66"/>
    <mergeCell ref="D68:E68"/>
    <mergeCell ref="D69:E69"/>
    <mergeCell ref="D70:E70"/>
    <mergeCell ref="D72:E72"/>
    <mergeCell ref="D67:E67"/>
    <mergeCell ref="D16:E16"/>
    <mergeCell ref="D17:E17"/>
    <mergeCell ref="D18:E18"/>
    <mergeCell ref="D73:E73"/>
    <mergeCell ref="D74:E74"/>
    <mergeCell ref="D65:E65"/>
    <mergeCell ref="D54:E54"/>
    <mergeCell ref="D55:E55"/>
    <mergeCell ref="D57:E57"/>
    <mergeCell ref="D58:E58"/>
    <mergeCell ref="D59:E59"/>
    <mergeCell ref="D60:E60"/>
    <mergeCell ref="B61:J61"/>
    <mergeCell ref="D62:E62"/>
    <mergeCell ref="D63:E63"/>
    <mergeCell ref="D64:E64"/>
  </mergeCells>
  <pageMargins left="0.7" right="0.7" top="0.75" bottom="0.75" header="0.3" footer="0.3"/>
  <pageSetup paperSize="9" scale="65"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Feuilles de calcul</vt:lpstr>
      </vt:variant>
      <vt:variant>
        <vt:i4>10</vt:i4>
      </vt:variant>
      <vt:variant>
        <vt:lpstr>Plages nommées</vt:lpstr>
      </vt:variant>
      <vt:variant>
        <vt:i4>4</vt:i4>
      </vt:variant>
    </vt:vector>
  </HeadingPairs>
  <TitlesOfParts>
    <vt:vector size="14" baseType="lpstr">
      <vt:lpstr>Lot 01 Installation-Curage</vt:lpstr>
      <vt:lpstr>Lot 02 Désamiantage</vt:lpstr>
      <vt:lpstr>Lot 03 Men ext serr</vt:lpstr>
      <vt:lpstr>Lot 04 Platrerie cloison</vt:lpstr>
      <vt:lpstr>Lot 05 Men bois</vt:lpstr>
      <vt:lpstr>Lot 06 Sols</vt:lpstr>
      <vt:lpstr>Lot 07 Peinture</vt:lpstr>
      <vt:lpstr>Lot 08 Faux plafonds</vt:lpstr>
      <vt:lpstr>Lot 09 CVP</vt:lpstr>
      <vt:lpstr>Lot 10 CFO CFA</vt:lpstr>
      <vt:lpstr>'Lot 01 Installation-Curage'!Impression_des_titres</vt:lpstr>
      <vt:lpstr>'Lot 01 Installation-Curage'!Zone_d_impression</vt:lpstr>
      <vt:lpstr>'Lot 09 CVP'!Zone_d_impression</vt:lpstr>
      <vt:lpstr>'Lot 10 CFO CFA'!Zone_d_impression</vt:lpstr>
    </vt:vector>
  </TitlesOfParts>
  <Company>Aliz Family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Ginger</dc:creator>
  <cp:lastModifiedBy>Microsoft Office User</cp:lastModifiedBy>
  <cp:lastPrinted>2025-02-21T16:18:12Z</cp:lastPrinted>
  <dcterms:created xsi:type="dcterms:W3CDTF">2008-10-13T18:51:10Z</dcterms:created>
  <dcterms:modified xsi:type="dcterms:W3CDTF">2025-05-06T07:28:22Z</dcterms:modified>
</cp:coreProperties>
</file>