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C\Marchés\MARCHES CENTRES\Maintenance des installations\Balances\Contrôle des balances 2025\DCE\"/>
    </mc:Choice>
  </mc:AlternateContent>
  <bookViews>
    <workbookView xWindow="0" yWindow="0" windowWidth="23040" windowHeight="10632"/>
  </bookViews>
  <sheets>
    <sheet name="Annexe 2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0" i="2" l="1"/>
  <c r="S11" i="2"/>
  <c r="S8" i="2"/>
  <c r="S7" i="2"/>
  <c r="S21" i="2"/>
  <c r="S22" i="2" s="1"/>
  <c r="S18" i="2"/>
  <c r="S17" i="2"/>
  <c r="S16" i="2"/>
  <c r="S15" i="2"/>
  <c r="S14" i="2"/>
  <c r="S13" i="2" l="1"/>
  <c r="S9" i="2"/>
  <c r="O23" i="2"/>
  <c r="P23" i="2"/>
  <c r="R23" i="2"/>
  <c r="H23" i="2"/>
  <c r="I23" i="2"/>
  <c r="J23" i="2"/>
  <c r="Q23" i="2"/>
  <c r="K23" i="2"/>
  <c r="L23" i="2"/>
  <c r="M23" i="2"/>
  <c r="S20" i="2" l="1"/>
  <c r="F23" i="2"/>
  <c r="S23" i="2" l="1"/>
  <c r="D23" i="2"/>
  <c r="T9" i="2" l="1"/>
  <c r="T8" i="2"/>
  <c r="T20" i="2"/>
  <c r="T7" i="2"/>
  <c r="T13" i="2"/>
  <c r="T22" i="2"/>
</calcChain>
</file>

<file path=xl/sharedStrings.xml><?xml version="1.0" encoding="utf-8"?>
<sst xmlns="http://schemas.openxmlformats.org/spreadsheetml/2006/main" count="69" uniqueCount="56">
  <si>
    <t>Classe</t>
  </si>
  <si>
    <t>USRAVE</t>
  </si>
  <si>
    <t>UR 1264 MYCSA</t>
  </si>
  <si>
    <t>UMR 1391 ISPA</t>
  </si>
  <si>
    <t>classe 1</t>
  </si>
  <si>
    <t>toutes</t>
  </si>
  <si>
    <t>classe 2</t>
  </si>
  <si>
    <t>classe 3</t>
  </si>
  <si>
    <t>UE 394 MAIS</t>
  </si>
  <si>
    <t>UMR 1065 SAVE</t>
  </si>
  <si>
    <t>UMR 1202 Biogeco</t>
  </si>
  <si>
    <t>UMR 1286 NutriNeuro</t>
  </si>
  <si>
    <t>UMR 1287 EGFV</t>
  </si>
  <si>
    <t>UMR 1332 BFP</t>
  </si>
  <si>
    <t>entre 61kg-150kg</t>
  </si>
  <si>
    <t>entre 151-300kg</t>
  </si>
  <si>
    <t>entre 301-600kg</t>
  </si>
  <si>
    <t>&lt;= 60kg</t>
  </si>
  <si>
    <t>&lt;= 30kg</t>
  </si>
  <si>
    <t>entre 601 -1500kg</t>
  </si>
  <si>
    <t>Total</t>
  </si>
  <si>
    <t>Echeance</t>
  </si>
  <si>
    <t>Localisation1</t>
  </si>
  <si>
    <t>Localisation2</t>
  </si>
  <si>
    <t>Bourran (47)</t>
  </si>
  <si>
    <t>Benquet (40)</t>
  </si>
  <si>
    <t>Bordeaux (33)</t>
  </si>
  <si>
    <t>St Martin de Hinx (40)</t>
  </si>
  <si>
    <t>Toulenne (33)</t>
  </si>
  <si>
    <t>&gt;151kg</t>
  </si>
  <si>
    <t>&gt; 1500kg</t>
  </si>
  <si>
    <t>Portée</t>
  </si>
  <si>
    <t>entre 31kg-150kg</t>
  </si>
  <si>
    <t>Cestas-Gazinet (33)</t>
  </si>
  <si>
    <t>St Seurin sur l'isle (33)</t>
  </si>
  <si>
    <t>Cestas Pierroton (33)</t>
  </si>
  <si>
    <t>UE 393 ARBORICOLE</t>
  </si>
  <si>
    <r>
      <t xml:space="preserve">+2 </t>
    </r>
    <r>
      <rPr>
        <sz val="8"/>
        <color theme="1"/>
        <rFont val="Calibri"/>
        <family val="2"/>
        <scheme val="minor"/>
      </rPr>
      <t>(Usage réglementé)</t>
    </r>
  </si>
  <si>
    <r>
      <t xml:space="preserve"> +1 </t>
    </r>
    <r>
      <rPr>
        <sz val="8"/>
        <color theme="1"/>
        <rFont val="Calibri"/>
        <family val="2"/>
        <scheme val="minor"/>
      </rPr>
      <t>(Usage réglementé)</t>
    </r>
  </si>
  <si>
    <t>Villenave d'ornon (33) ISVV</t>
  </si>
  <si>
    <t>&lt;= 3kg</t>
  </si>
  <si>
    <t>UE 570     FORET</t>
  </si>
  <si>
    <t>UR 1454 EABX</t>
  </si>
  <si>
    <t>TOTAL</t>
  </si>
  <si>
    <t>7 (cofrac)</t>
  </si>
  <si>
    <t>classe 4</t>
  </si>
  <si>
    <t>&lt;= 150 kg</t>
  </si>
  <si>
    <t>Pessac (33)</t>
  </si>
  <si>
    <t>%</t>
  </si>
  <si>
    <t>UE 0089 
AVICOLE</t>
  </si>
  <si>
    <t>UE 1442 VIGNE</t>
  </si>
  <si>
    <t>Villenave d'ornon, LGF (33)</t>
  </si>
  <si>
    <t>Villenave d'ornon (33) LGF</t>
  </si>
  <si>
    <t>Villenave d'ornon, LGF(33)</t>
  </si>
  <si>
    <t xml:space="preserve"> MAINTENANCE D'UN PARC D'INSTRUMENT DE PESAGE - CENTRE INRAE NOUVELLE AQUITAINE- BORDEAUX </t>
  </si>
  <si>
    <r>
      <t xml:space="preserve">Annexe 2 au CCTP : Balances par unité et fréquence à la date du </t>
    </r>
    <r>
      <rPr>
        <sz val="16"/>
        <rFont val="Calibri"/>
        <family val="2"/>
        <scheme val="minor"/>
      </rPr>
      <t>23/04/2025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</si>
</sst>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8" tint="-0.249977111117893"/>
      <name val="Arial"/>
      <family val="2"/>
    </font>
    <font>
      <sz val="16"/>
      <color theme="1"/>
      <name val="Calibri"/>
      <family val="2"/>
      <scheme val="minor"/>
    </font>
    <font>
      <sz val="1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5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10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vertical="center"/>
    </xf>
    <xf numFmtId="0" fontId="0" fillId="0" borderId="0" xfId="0" applyBorder="1"/>
    <xf numFmtId="0" fontId="0" fillId="0" borderId="1" xfId="0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/>
    </xf>
    <xf numFmtId="0" fontId="0" fillId="0" borderId="5" xfId="0" applyBorder="1"/>
    <xf numFmtId="0" fontId="0" fillId="0" borderId="8" xfId="0" applyBorder="1" applyAlignment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8" xfId="0" applyFill="1" applyBorder="1" applyAlignment="1">
      <alignment horizontal="center" wrapText="1"/>
    </xf>
    <xf numFmtId="0" fontId="0" fillId="0" borderId="8" xfId="0" applyFill="1" applyBorder="1" applyAlignment="1">
      <alignment horizontal="center" wrapText="1"/>
    </xf>
    <xf numFmtId="0" fontId="0" fillId="0" borderId="0" xfId="0" applyFill="1" applyBorder="1"/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0" fontId="0" fillId="4" borderId="0" xfId="0" applyFill="1" applyBorder="1" applyAlignment="1">
      <alignment horizontal="center" vertical="top" wrapText="1"/>
    </xf>
    <xf numFmtId="17" fontId="0" fillId="4" borderId="0" xfId="0" applyNumberFormat="1" applyFill="1" applyBorder="1" applyAlignment="1">
      <alignment horizontal="center" vertical="top" wrapText="1"/>
    </xf>
    <xf numFmtId="0" fontId="3" fillId="0" borderId="0" xfId="0" applyFont="1"/>
    <xf numFmtId="0" fontId="4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17" fontId="4" fillId="0" borderId="4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0" fillId="2" borderId="15" xfId="0" applyFill="1" applyBorder="1" applyAlignment="1">
      <alignment horizontal="center" vertical="top" wrapText="1"/>
    </xf>
    <xf numFmtId="0" fontId="0" fillId="0" borderId="16" xfId="0" applyFill="1" applyBorder="1" applyAlignment="1">
      <alignment horizontal="center" vertical="top" wrapText="1"/>
    </xf>
    <xf numFmtId="0" fontId="0" fillId="3" borderId="16" xfId="0" quotePrefix="1" applyFill="1" applyBorder="1" applyAlignment="1">
      <alignment horizontal="center" vertical="top" wrapText="1"/>
    </xf>
    <xf numFmtId="0" fontId="0" fillId="3" borderId="17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18" xfId="0" applyFill="1" applyBorder="1" applyAlignment="1">
      <alignment horizontal="center" vertical="top" wrapText="1"/>
    </xf>
    <xf numFmtId="0" fontId="0" fillId="0" borderId="0" xfId="0" applyFont="1"/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17" fontId="0" fillId="0" borderId="1" xfId="0" applyNumberFormat="1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4" borderId="0" xfId="0" applyFont="1" applyFill="1" applyBorder="1"/>
    <xf numFmtId="0" fontId="0" fillId="4" borderId="0" xfId="0" applyFont="1" applyFill="1" applyBorder="1" applyAlignment="1">
      <alignment horizontal="center"/>
    </xf>
    <xf numFmtId="0" fontId="0" fillId="0" borderId="1" xfId="0" applyFont="1" applyBorder="1"/>
    <xf numFmtId="0" fontId="1" fillId="4" borderId="9" xfId="0" applyFont="1" applyFill="1" applyBorder="1"/>
    <xf numFmtId="0" fontId="1" fillId="4" borderId="10" xfId="0" applyFont="1" applyFill="1" applyBorder="1"/>
    <xf numFmtId="0" fontId="1" fillId="4" borderId="11" xfId="0" applyFont="1" applyFill="1" applyBorder="1"/>
    <xf numFmtId="0" fontId="1" fillId="4" borderId="21" xfId="0" applyFont="1" applyFill="1" applyBorder="1"/>
    <xf numFmtId="0" fontId="8" fillId="4" borderId="11" xfId="0" applyFont="1" applyFill="1" applyBorder="1" applyAlignment="1">
      <alignment horizontal="center"/>
    </xf>
    <xf numFmtId="0" fontId="0" fillId="0" borderId="9" xfId="0" applyFont="1" applyBorder="1"/>
    <xf numFmtId="0" fontId="0" fillId="0" borderId="0" xfId="0" applyFont="1" applyBorder="1"/>
    <xf numFmtId="0" fontId="7" fillId="0" borderId="9" xfId="0" applyFont="1" applyBorder="1"/>
    <xf numFmtId="0" fontId="7" fillId="0" borderId="0" xfId="0" applyFont="1" applyBorder="1"/>
    <xf numFmtId="0" fontId="0" fillId="4" borderId="9" xfId="0" applyFont="1" applyFill="1" applyBorder="1"/>
    <xf numFmtId="0" fontId="0" fillId="0" borderId="0" xfId="0" applyFont="1" applyFill="1" applyBorder="1"/>
    <xf numFmtId="0" fontId="0" fillId="0" borderId="2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17" fontId="0" fillId="0" borderId="2" xfId="0" applyNumberFormat="1" applyFont="1" applyBorder="1" applyAlignment="1">
      <alignment horizontal="center" vertical="top" wrapText="1"/>
    </xf>
    <xf numFmtId="0" fontId="0" fillId="0" borderId="12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64" fontId="0" fillId="0" borderId="0" xfId="0" applyNumberFormat="1" applyFill="1" applyBorder="1"/>
    <xf numFmtId="1" fontId="0" fillId="0" borderId="0" xfId="0" applyNumberFormat="1" applyFill="1" applyBorder="1"/>
    <xf numFmtId="0" fontId="0" fillId="0" borderId="22" xfId="0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0" fontId="0" fillId="0" borderId="23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0" fillId="0" borderId="9" xfId="0" applyFont="1" applyFill="1" applyBorder="1"/>
    <xf numFmtId="0" fontId="3" fillId="0" borderId="0" xfId="0" applyFont="1" applyBorder="1"/>
    <xf numFmtId="0" fontId="1" fillId="0" borderId="9" xfId="0" applyFont="1" applyFill="1" applyBorder="1"/>
    <xf numFmtId="0" fontId="4" fillId="0" borderId="0" xfId="0" applyFont="1" applyBorder="1"/>
    <xf numFmtId="0" fontId="6" fillId="0" borderId="9" xfId="0" applyFont="1" applyFill="1" applyBorder="1"/>
    <xf numFmtId="0" fontId="6" fillId="0" borderId="0" xfId="0" applyFont="1" applyBorder="1"/>
    <xf numFmtId="164" fontId="0" fillId="2" borderId="0" xfId="0" applyNumberFormat="1" applyFill="1"/>
    <xf numFmtId="164" fontId="0" fillId="5" borderId="0" xfId="0" applyNumberFormat="1" applyFill="1"/>
    <xf numFmtId="0" fontId="0" fillId="0" borderId="1" xfId="0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7" fontId="4" fillId="2" borderId="1" xfId="0" applyNumberFormat="1" applyFont="1" applyFill="1" applyBorder="1" applyAlignment="1">
      <alignment horizontal="center" vertical="top" wrapText="1"/>
    </xf>
    <xf numFmtId="0" fontId="0" fillId="0" borderId="13" xfId="0" applyFill="1" applyBorder="1" applyAlignment="1">
      <alignment horizontal="center" vertical="top"/>
    </xf>
    <xf numFmtId="0" fontId="0" fillId="0" borderId="13" xfId="0" applyFont="1" applyFill="1" applyBorder="1" applyAlignment="1">
      <alignment horizontal="center" vertical="top"/>
    </xf>
    <xf numFmtId="0" fontId="0" fillId="4" borderId="13" xfId="0" applyFill="1" applyBorder="1" applyAlignment="1">
      <alignment horizontal="center" vertical="top"/>
    </xf>
    <xf numFmtId="0" fontId="0" fillId="4" borderId="13" xfId="0" applyFont="1" applyFill="1" applyBorder="1" applyAlignment="1">
      <alignment horizontal="center" vertical="top"/>
    </xf>
    <xf numFmtId="0" fontId="0" fillId="4" borderId="14" xfId="0" applyFont="1" applyFill="1" applyBorder="1" applyAlignment="1">
      <alignment horizontal="center" vertical="top"/>
    </xf>
    <xf numFmtId="0" fontId="0" fillId="0" borderId="14" xfId="0" applyFill="1" applyBorder="1" applyAlignment="1">
      <alignment horizontal="center" vertical="top" wrapText="1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10" fillId="6" borderId="0" xfId="0" applyFont="1" applyFill="1" applyAlignment="1">
      <alignment horizontal="left"/>
    </xf>
    <xf numFmtId="17" fontId="4" fillId="5" borderId="6" xfId="0" applyNumberFormat="1" applyFont="1" applyFill="1" applyBorder="1" applyAlignment="1">
      <alignment horizontal="center" vertical="top" wrapText="1"/>
    </xf>
    <xf numFmtId="17" fontId="4" fillId="5" borderId="7" xfId="0" applyNumberFormat="1" applyFont="1" applyFill="1" applyBorder="1" applyAlignment="1">
      <alignment horizontal="center" vertical="top" wrapText="1"/>
    </xf>
    <xf numFmtId="17" fontId="4" fillId="5" borderId="30" xfId="0" applyNumberFormat="1" applyFont="1" applyFill="1" applyBorder="1" applyAlignment="1">
      <alignment horizontal="center" vertical="top" wrapText="1"/>
    </xf>
    <xf numFmtId="0" fontId="0" fillId="4" borderId="0" xfId="0" applyFont="1" applyFill="1" applyBorder="1" applyAlignment="1">
      <alignment horizontal="center"/>
    </xf>
    <xf numFmtId="0" fontId="0" fillId="0" borderId="24" xfId="0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0" fillId="0" borderId="26" xfId="0" applyBorder="1" applyAlignment="1">
      <alignment horizontal="center" vertical="top" wrapText="1"/>
    </xf>
    <xf numFmtId="0" fontId="0" fillId="0" borderId="1" xfId="0" applyBorder="1" applyAlignment="1">
      <alignment horizontal="left" vertical="top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00"/>
      <color rgb="FFFFCC99"/>
      <color rgb="FFCC00FF"/>
      <color rgb="FFFF99FF"/>
      <color rgb="FFFF66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393519</xdr:colOff>
      <xdr:row>1</xdr:row>
      <xdr:rowOff>114300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2591B2DE-0D80-4541-A79F-0E3A00F524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9634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7"/>
  <sheetViews>
    <sheetView tabSelected="1" zoomScaleNormal="100" workbookViewId="0">
      <selection activeCell="K4" sqref="K4"/>
    </sheetView>
  </sheetViews>
  <sheetFormatPr baseColWidth="10" defaultRowHeight="14.4" x14ac:dyDescent="0.3"/>
  <cols>
    <col min="1" max="1" width="12" customWidth="1"/>
    <col min="2" max="2" width="17.5546875" customWidth="1"/>
    <col min="3" max="3" width="11.33203125" customWidth="1"/>
    <col min="4" max="4" width="6" customWidth="1"/>
    <col min="5" max="5" width="9.5546875" customWidth="1"/>
    <col min="6" max="6" width="6.44140625" customWidth="1"/>
    <col min="7" max="7" width="10" customWidth="1"/>
    <col min="8" max="10" width="12.6640625" customWidth="1"/>
    <col min="11" max="11" width="10" customWidth="1"/>
    <col min="12" max="12" width="10.44140625" customWidth="1"/>
    <col min="13" max="14" width="11" style="20" customWidth="1"/>
    <col min="15" max="15" width="9.88671875" customWidth="1"/>
    <col min="16" max="16" width="9.6640625" customWidth="1"/>
    <col min="17" max="17" width="10" customWidth="1"/>
    <col min="18" max="18" width="10.88671875" customWidth="1"/>
    <col min="19" max="19" width="6.33203125" bestFit="1" customWidth="1"/>
    <col min="20" max="20" width="4.44140625" customWidth="1"/>
    <col min="21" max="21" width="3" bestFit="1" customWidth="1"/>
  </cols>
  <sheetData>
    <row r="2" spans="1:20" ht="15" thickBot="1" x14ac:dyDescent="0.35"/>
    <row r="3" spans="1:20" ht="21.6" thickBot="1" x14ac:dyDescent="0.35">
      <c r="B3" s="88" t="s">
        <v>54</v>
      </c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90"/>
    </row>
    <row r="4" spans="1:20" ht="21" x14ac:dyDescent="0.4">
      <c r="A4" s="91" t="s">
        <v>55</v>
      </c>
      <c r="B4" s="91"/>
      <c r="C4" s="91"/>
      <c r="D4" s="91"/>
      <c r="E4" s="91"/>
      <c r="F4" s="91"/>
      <c r="G4" s="91"/>
      <c r="H4" s="91"/>
    </row>
    <row r="5" spans="1:20" ht="15" thickBot="1" x14ac:dyDescent="0.35"/>
    <row r="6" spans="1:20" ht="28.8" x14ac:dyDescent="0.3">
      <c r="A6" s="64" t="s">
        <v>0</v>
      </c>
      <c r="B6" s="65" t="s">
        <v>31</v>
      </c>
      <c r="C6" s="66" t="s">
        <v>1</v>
      </c>
      <c r="D6" s="96" t="s">
        <v>36</v>
      </c>
      <c r="E6" s="98"/>
      <c r="F6" s="96" t="s">
        <v>49</v>
      </c>
      <c r="G6" s="97"/>
      <c r="H6" s="67" t="s">
        <v>10</v>
      </c>
      <c r="I6" s="67" t="s">
        <v>11</v>
      </c>
      <c r="J6" s="68" t="s">
        <v>12</v>
      </c>
      <c r="K6" s="67" t="s">
        <v>3</v>
      </c>
      <c r="L6" s="67" t="s">
        <v>2</v>
      </c>
      <c r="M6" s="69" t="s">
        <v>42</v>
      </c>
      <c r="N6" s="69" t="s">
        <v>50</v>
      </c>
      <c r="O6" s="67" t="s">
        <v>8</v>
      </c>
      <c r="P6" s="67" t="s">
        <v>41</v>
      </c>
      <c r="Q6" s="67" t="s">
        <v>13</v>
      </c>
      <c r="R6" s="67" t="s">
        <v>9</v>
      </c>
      <c r="S6" s="33" t="s">
        <v>43</v>
      </c>
      <c r="T6" s="32" t="s">
        <v>48</v>
      </c>
    </row>
    <row r="7" spans="1:20" x14ac:dyDescent="0.3">
      <c r="A7" s="70" t="s">
        <v>4</v>
      </c>
      <c r="B7" s="4" t="s">
        <v>40</v>
      </c>
      <c r="C7" s="11">
        <v>6</v>
      </c>
      <c r="D7" s="4"/>
      <c r="E7" s="27"/>
      <c r="F7" s="4"/>
      <c r="G7" s="27"/>
      <c r="H7" s="4"/>
      <c r="I7" s="4"/>
      <c r="J7" s="4"/>
      <c r="K7" s="4"/>
      <c r="L7" s="4"/>
      <c r="M7" s="71"/>
      <c r="N7" s="71"/>
      <c r="O7" s="4"/>
      <c r="P7" s="4"/>
      <c r="Q7" s="4"/>
      <c r="R7" s="4"/>
      <c r="S7" s="82">
        <f>SUM(C7:R7)</f>
        <v>6</v>
      </c>
      <c r="T7" s="76">
        <f>7/S23*100</f>
        <v>3.2407407407407405</v>
      </c>
    </row>
    <row r="8" spans="1:20" x14ac:dyDescent="0.3">
      <c r="A8" s="72"/>
      <c r="B8" s="4" t="s">
        <v>5</v>
      </c>
      <c r="C8" s="26"/>
      <c r="D8" s="1"/>
      <c r="E8" s="1"/>
      <c r="F8" s="9">
        <v>1</v>
      </c>
      <c r="G8" s="9"/>
      <c r="H8" s="1">
        <v>13</v>
      </c>
      <c r="I8" s="1">
        <v>4</v>
      </c>
      <c r="J8" s="1">
        <v>6</v>
      </c>
      <c r="K8" s="7">
        <v>10</v>
      </c>
      <c r="L8" s="7">
        <v>3</v>
      </c>
      <c r="M8" s="22">
        <v>7</v>
      </c>
      <c r="N8" s="22">
        <v>1</v>
      </c>
      <c r="O8" s="5">
        <v>1</v>
      </c>
      <c r="P8" s="5">
        <v>2</v>
      </c>
      <c r="Q8" s="1">
        <v>11</v>
      </c>
      <c r="R8" s="10">
        <v>2</v>
      </c>
      <c r="S8" s="82">
        <f>SUM(C8:R8)</f>
        <v>61</v>
      </c>
      <c r="T8" s="77">
        <f>3/S23*100</f>
        <v>1.3888888888888888</v>
      </c>
    </row>
    <row r="9" spans="1:20" s="15" customFormat="1" x14ac:dyDescent="0.3">
      <c r="A9" s="44"/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23"/>
      <c r="N9" s="23"/>
      <c r="O9" s="18"/>
      <c r="P9" s="18"/>
      <c r="Q9" s="17"/>
      <c r="R9" s="19"/>
      <c r="S9" s="84">
        <f>SUM(S7:S8)</f>
        <v>67</v>
      </c>
      <c r="T9" s="63">
        <f>S9/S$23*100</f>
        <v>31.018518518518519</v>
      </c>
    </row>
    <row r="10" spans="1:20" x14ac:dyDescent="0.3">
      <c r="A10" s="70" t="s">
        <v>6</v>
      </c>
      <c r="B10" s="4" t="s">
        <v>18</v>
      </c>
      <c r="C10" s="11">
        <v>1</v>
      </c>
      <c r="D10" s="1">
        <v>3</v>
      </c>
      <c r="E10" s="2"/>
      <c r="F10" s="14">
        <v>1</v>
      </c>
      <c r="G10" s="13">
        <v>1</v>
      </c>
      <c r="H10" s="1">
        <v>9</v>
      </c>
      <c r="I10" s="1">
        <v>14</v>
      </c>
      <c r="J10" s="21">
        <v>5</v>
      </c>
      <c r="K10" s="7">
        <v>14</v>
      </c>
      <c r="L10" s="7">
        <v>6</v>
      </c>
      <c r="M10" s="22">
        <v>10</v>
      </c>
      <c r="N10" s="22">
        <v>4</v>
      </c>
      <c r="O10" s="5">
        <v>2</v>
      </c>
      <c r="P10" s="5">
        <v>4</v>
      </c>
      <c r="Q10" s="1">
        <v>16</v>
      </c>
      <c r="R10" s="5">
        <v>8</v>
      </c>
      <c r="S10" s="82">
        <f>SUM(C10:R10)</f>
        <v>98</v>
      </c>
      <c r="T10" s="63"/>
    </row>
    <row r="11" spans="1:20" x14ac:dyDescent="0.3">
      <c r="A11" s="70" t="s">
        <v>6</v>
      </c>
      <c r="B11" s="73" t="s">
        <v>32</v>
      </c>
      <c r="C11" s="26"/>
      <c r="D11" s="1"/>
      <c r="E11" s="1"/>
      <c r="F11" s="9">
        <v>2</v>
      </c>
      <c r="G11" s="9"/>
      <c r="H11" s="1"/>
      <c r="I11" s="1"/>
      <c r="J11" s="1"/>
      <c r="K11" s="7">
        <v>1</v>
      </c>
      <c r="L11" s="7"/>
      <c r="M11" s="22"/>
      <c r="N11" s="22"/>
      <c r="O11" s="5"/>
      <c r="P11" s="5">
        <v>1</v>
      </c>
      <c r="Q11" s="1"/>
      <c r="R11" s="10">
        <v>1</v>
      </c>
      <c r="S11" s="82">
        <f>SUM(C11:R11)</f>
        <v>5</v>
      </c>
      <c r="T11" s="63"/>
    </row>
    <row r="12" spans="1:20" x14ac:dyDescent="0.3">
      <c r="A12" s="74" t="s">
        <v>6</v>
      </c>
      <c r="B12" s="75" t="s">
        <v>29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22"/>
      <c r="N12" s="22"/>
      <c r="O12" s="5"/>
      <c r="P12" s="5"/>
      <c r="Q12" s="1"/>
      <c r="R12" s="6"/>
      <c r="S12" s="82"/>
      <c r="T12" s="63"/>
    </row>
    <row r="13" spans="1:20" s="15" customFormat="1" x14ac:dyDescent="0.3">
      <c r="A13" s="44"/>
      <c r="B13" s="16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23"/>
      <c r="N13" s="23"/>
      <c r="O13" s="18"/>
      <c r="P13" s="18"/>
      <c r="Q13" s="17"/>
      <c r="R13" s="19"/>
      <c r="S13" s="84">
        <f>SUM(S10:S12)</f>
        <v>103</v>
      </c>
      <c r="T13" s="63">
        <f t="shared" ref="T13:T22" si="0">S13/S$23*100</f>
        <v>47.685185185185183</v>
      </c>
    </row>
    <row r="14" spans="1:20" x14ac:dyDescent="0.3">
      <c r="A14" s="70" t="s">
        <v>7</v>
      </c>
      <c r="B14" s="4" t="s">
        <v>17</v>
      </c>
      <c r="C14" s="26"/>
      <c r="D14" s="1">
        <v>3</v>
      </c>
      <c r="E14" s="12">
        <v>1</v>
      </c>
      <c r="F14" s="9">
        <v>12</v>
      </c>
      <c r="G14" s="24">
        <v>1</v>
      </c>
      <c r="H14" s="1"/>
      <c r="I14" s="1"/>
      <c r="J14" s="1">
        <v>1</v>
      </c>
      <c r="K14" s="7">
        <v>2</v>
      </c>
      <c r="L14" s="7">
        <v>2</v>
      </c>
      <c r="M14" s="22">
        <v>4</v>
      </c>
      <c r="N14" s="22"/>
      <c r="O14" s="5"/>
      <c r="P14" s="5">
        <v>4</v>
      </c>
      <c r="Q14" s="1">
        <v>2</v>
      </c>
      <c r="R14" s="5">
        <v>1</v>
      </c>
      <c r="S14" s="82">
        <f>SUM(C14:R14)</f>
        <v>33</v>
      </c>
      <c r="T14" s="63"/>
    </row>
    <row r="15" spans="1:20" x14ac:dyDescent="0.3">
      <c r="A15" s="49" t="s">
        <v>7</v>
      </c>
      <c r="B15" s="4" t="s">
        <v>14</v>
      </c>
      <c r="C15" s="26"/>
      <c r="D15" s="1">
        <v>2</v>
      </c>
      <c r="E15" s="1"/>
      <c r="F15" s="1"/>
      <c r="G15" s="1"/>
      <c r="H15" s="1"/>
      <c r="I15" s="1"/>
      <c r="J15" s="1"/>
      <c r="K15" s="8"/>
      <c r="L15" s="8"/>
      <c r="M15" s="61"/>
      <c r="N15" s="22"/>
      <c r="O15" s="5"/>
      <c r="P15" s="5">
        <v>2</v>
      </c>
      <c r="Q15" s="1"/>
      <c r="R15" s="6"/>
      <c r="S15" s="82">
        <f>SUM(C15:R15)</f>
        <v>4</v>
      </c>
      <c r="T15" s="63"/>
    </row>
    <row r="16" spans="1:20" s="34" customFormat="1" x14ac:dyDescent="0.3">
      <c r="A16" s="49" t="s">
        <v>7</v>
      </c>
      <c r="B16" s="50" t="s">
        <v>15</v>
      </c>
      <c r="C16" s="55"/>
      <c r="D16" s="56"/>
      <c r="E16" s="56"/>
      <c r="F16" s="56"/>
      <c r="G16" s="56"/>
      <c r="H16" s="56"/>
      <c r="I16" s="56"/>
      <c r="J16" s="56"/>
      <c r="K16" s="59"/>
      <c r="L16" s="59"/>
      <c r="M16" s="60"/>
      <c r="N16" s="60"/>
      <c r="O16" s="57"/>
      <c r="P16" s="57">
        <v>2</v>
      </c>
      <c r="Q16" s="56"/>
      <c r="R16" s="58"/>
      <c r="S16" s="83">
        <f>SUM(C16:R16)</f>
        <v>2</v>
      </c>
      <c r="T16" s="63"/>
    </row>
    <row r="17" spans="1:20" s="34" customFormat="1" x14ac:dyDescent="0.3">
      <c r="A17" s="49" t="s">
        <v>7</v>
      </c>
      <c r="B17" s="50" t="s">
        <v>16</v>
      </c>
      <c r="C17" s="35"/>
      <c r="D17" s="36"/>
      <c r="E17" s="36"/>
      <c r="F17" s="36">
        <v>3</v>
      </c>
      <c r="G17" s="36"/>
      <c r="H17" s="36"/>
      <c r="I17" s="36"/>
      <c r="J17" s="36"/>
      <c r="K17" s="39"/>
      <c r="L17" s="39"/>
      <c r="M17" s="22"/>
      <c r="N17" s="22"/>
      <c r="O17" s="37"/>
      <c r="P17" s="37"/>
      <c r="Q17" s="36"/>
      <c r="R17" s="38"/>
      <c r="S17" s="83">
        <f>SUM(C17:R17)</f>
        <v>3</v>
      </c>
      <c r="T17" s="63"/>
    </row>
    <row r="18" spans="1:20" s="34" customFormat="1" x14ac:dyDescent="0.3">
      <c r="A18" s="49" t="s">
        <v>7</v>
      </c>
      <c r="B18" s="50" t="s">
        <v>19</v>
      </c>
      <c r="C18" s="35"/>
      <c r="D18" s="36"/>
      <c r="E18" s="36"/>
      <c r="F18" s="40">
        <v>1</v>
      </c>
      <c r="G18" s="40"/>
      <c r="H18" s="36"/>
      <c r="I18" s="36"/>
      <c r="J18" s="36"/>
      <c r="K18" s="39"/>
      <c r="L18" s="39"/>
      <c r="M18" s="22"/>
      <c r="N18" s="22"/>
      <c r="O18" s="37"/>
      <c r="P18" s="37">
        <v>2</v>
      </c>
      <c r="Q18" s="36"/>
      <c r="R18" s="38"/>
      <c r="S18" s="83">
        <f>SUM(C18:R18)</f>
        <v>3</v>
      </c>
      <c r="T18" s="63"/>
    </row>
    <row r="19" spans="1:20" s="34" customFormat="1" x14ac:dyDescent="0.3">
      <c r="A19" s="51" t="s">
        <v>7</v>
      </c>
      <c r="B19" s="52" t="s">
        <v>30</v>
      </c>
      <c r="C19" s="35"/>
      <c r="D19" s="36"/>
      <c r="E19" s="36"/>
      <c r="F19" s="36"/>
      <c r="G19" s="36"/>
      <c r="H19" s="36"/>
      <c r="I19" s="36"/>
      <c r="J19" s="36"/>
      <c r="K19" s="36"/>
      <c r="L19" s="36"/>
      <c r="M19" s="22"/>
      <c r="N19" s="22"/>
      <c r="O19" s="37"/>
      <c r="P19" s="37"/>
      <c r="Q19" s="36"/>
      <c r="R19" s="38"/>
      <c r="S19" s="83"/>
      <c r="T19" s="63"/>
    </row>
    <row r="20" spans="1:20" s="54" customFormat="1" x14ac:dyDescent="0.3">
      <c r="A20" s="53"/>
      <c r="B20" s="41"/>
      <c r="C20" s="42"/>
      <c r="D20" s="95"/>
      <c r="E20" s="95"/>
      <c r="F20" s="95"/>
      <c r="G20" s="95"/>
      <c r="H20" s="42"/>
      <c r="I20" s="42"/>
      <c r="J20" s="42"/>
      <c r="K20" s="42"/>
      <c r="L20" s="42"/>
      <c r="M20" s="23"/>
      <c r="N20" s="23"/>
      <c r="O20" s="42"/>
      <c r="P20" s="42"/>
      <c r="Q20" s="42"/>
      <c r="R20" s="42"/>
      <c r="S20" s="85">
        <f>SUM(S14:S19)</f>
        <v>45</v>
      </c>
      <c r="T20" s="63">
        <f t="shared" si="0"/>
        <v>20.833333333333336</v>
      </c>
    </row>
    <row r="21" spans="1:20" s="34" customFormat="1" x14ac:dyDescent="0.3">
      <c r="A21" s="49" t="s">
        <v>45</v>
      </c>
      <c r="B21" s="50" t="s">
        <v>46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22">
        <v>1</v>
      </c>
      <c r="N21" s="22"/>
      <c r="O21" s="43"/>
      <c r="P21" s="43"/>
      <c r="Q21" s="43"/>
      <c r="R21" s="43"/>
      <c r="S21" s="83">
        <f>SUM(C21:R21)</f>
        <v>1</v>
      </c>
      <c r="T21" s="63"/>
    </row>
    <row r="22" spans="1:20" ht="15" thickBot="1" x14ac:dyDescent="0.35">
      <c r="A22" s="45"/>
      <c r="B22" s="46"/>
      <c r="C22" s="47"/>
      <c r="D22" s="46"/>
      <c r="E22" s="46"/>
      <c r="F22" s="46"/>
      <c r="G22" s="46"/>
      <c r="H22" s="46"/>
      <c r="I22" s="46"/>
      <c r="J22" s="46"/>
      <c r="K22" s="46"/>
      <c r="L22" s="46"/>
      <c r="M22" s="48"/>
      <c r="N22" s="48"/>
      <c r="O22" s="46"/>
      <c r="P22" s="46"/>
      <c r="Q22" s="46"/>
      <c r="R22" s="46"/>
      <c r="S22" s="86">
        <f>SUM(S21)</f>
        <v>1</v>
      </c>
      <c r="T22" s="62">
        <f t="shared" si="0"/>
        <v>0.46296296296296291</v>
      </c>
    </row>
    <row r="23" spans="1:20" ht="25.2" thickBot="1" x14ac:dyDescent="0.35">
      <c r="B23" s="3" t="s">
        <v>20</v>
      </c>
      <c r="C23" s="28" t="s">
        <v>44</v>
      </c>
      <c r="D23" s="29">
        <f>SUM(D8:D19)</f>
        <v>8</v>
      </c>
      <c r="E23" s="31" t="s">
        <v>38</v>
      </c>
      <c r="F23" s="29">
        <f>SUM(F8:F19)</f>
        <v>20</v>
      </c>
      <c r="G23" s="30" t="s">
        <v>37</v>
      </c>
      <c r="H23" s="32">
        <f t="shared" ref="H23:L23" si="1">SUM(H7:H21)</f>
        <v>22</v>
      </c>
      <c r="I23" s="32">
        <f t="shared" si="1"/>
        <v>18</v>
      </c>
      <c r="J23" s="32">
        <f t="shared" si="1"/>
        <v>12</v>
      </c>
      <c r="K23" s="32">
        <f t="shared" si="1"/>
        <v>27</v>
      </c>
      <c r="L23" s="32">
        <f t="shared" si="1"/>
        <v>11</v>
      </c>
      <c r="M23" s="32">
        <f>SUM(M7:M21)</f>
        <v>22</v>
      </c>
      <c r="N23" s="32"/>
      <c r="O23" s="32">
        <f>SUM(O7:O21)</f>
        <v>3</v>
      </c>
      <c r="P23" s="32">
        <f>SUM(P7:P21)</f>
        <v>17</v>
      </c>
      <c r="Q23" s="32">
        <f>SUM(Q7:Q21)</f>
        <v>29</v>
      </c>
      <c r="R23" s="32">
        <f>SUM(R7:R21)</f>
        <v>12</v>
      </c>
      <c r="S23" s="87">
        <f>S9+S13+S20+S22</f>
        <v>216</v>
      </c>
    </row>
    <row r="24" spans="1:20" s="3" customFormat="1" ht="43.2" x14ac:dyDescent="0.3">
      <c r="B24" s="3" t="s">
        <v>22</v>
      </c>
      <c r="C24" s="78" t="s">
        <v>51</v>
      </c>
      <c r="D24" s="99" t="s">
        <v>28</v>
      </c>
      <c r="E24" s="99"/>
      <c r="F24" s="99" t="s">
        <v>25</v>
      </c>
      <c r="G24" s="99"/>
      <c r="H24" s="78" t="s">
        <v>35</v>
      </c>
      <c r="I24" s="78" t="s">
        <v>26</v>
      </c>
      <c r="J24" s="78" t="s">
        <v>39</v>
      </c>
      <c r="K24" s="78" t="s">
        <v>51</v>
      </c>
      <c r="L24" s="78" t="s">
        <v>53</v>
      </c>
      <c r="M24" s="79" t="s">
        <v>33</v>
      </c>
      <c r="N24" s="78" t="s">
        <v>51</v>
      </c>
      <c r="O24" s="78" t="s">
        <v>27</v>
      </c>
      <c r="P24" s="78" t="s">
        <v>35</v>
      </c>
      <c r="Q24" s="78" t="s">
        <v>51</v>
      </c>
      <c r="R24" s="78" t="s">
        <v>51</v>
      </c>
    </row>
    <row r="25" spans="1:20" s="3" customFormat="1" ht="43.2" x14ac:dyDescent="0.3">
      <c r="B25" s="3" t="s">
        <v>23</v>
      </c>
      <c r="C25" s="80"/>
      <c r="D25" s="99" t="s">
        <v>24</v>
      </c>
      <c r="E25" s="99"/>
      <c r="F25" s="99"/>
      <c r="G25" s="99"/>
      <c r="H25" s="78" t="s">
        <v>47</v>
      </c>
      <c r="I25" s="80"/>
      <c r="J25" s="78" t="s">
        <v>52</v>
      </c>
      <c r="K25" s="78" t="s">
        <v>35</v>
      </c>
      <c r="L25" s="80"/>
      <c r="M25" s="79" t="s">
        <v>34</v>
      </c>
      <c r="N25" s="79"/>
      <c r="O25" s="80"/>
      <c r="P25" s="80"/>
      <c r="Q25" s="80"/>
      <c r="R25" s="80"/>
    </row>
    <row r="27" spans="1:20" ht="28.95" customHeight="1" x14ac:dyDescent="0.3">
      <c r="B27" s="3" t="s">
        <v>21</v>
      </c>
      <c r="C27" s="81">
        <v>46082</v>
      </c>
      <c r="D27" s="94">
        <v>45870</v>
      </c>
      <c r="E27" s="93"/>
      <c r="F27" s="92">
        <v>45962</v>
      </c>
      <c r="G27" s="93"/>
      <c r="H27" s="25">
        <v>45809</v>
      </c>
      <c r="I27" s="25">
        <v>45809</v>
      </c>
      <c r="J27" s="25">
        <v>45809</v>
      </c>
      <c r="K27" s="25">
        <v>45809</v>
      </c>
      <c r="L27" s="25">
        <v>45809</v>
      </c>
      <c r="M27" s="25">
        <v>45809</v>
      </c>
      <c r="N27" s="25">
        <v>45809</v>
      </c>
      <c r="O27" s="25">
        <v>45931</v>
      </c>
      <c r="P27" s="25">
        <v>45931</v>
      </c>
      <c r="Q27" s="25">
        <v>45931</v>
      </c>
      <c r="R27" s="25">
        <v>45962</v>
      </c>
    </row>
  </sheetData>
  <mergeCells count="12">
    <mergeCell ref="B3:S3"/>
    <mergeCell ref="A4:H4"/>
    <mergeCell ref="F27:G27"/>
    <mergeCell ref="D27:E27"/>
    <mergeCell ref="F20:G20"/>
    <mergeCell ref="F6:G6"/>
    <mergeCell ref="D6:E6"/>
    <mergeCell ref="D20:E20"/>
    <mergeCell ref="D25:E25"/>
    <mergeCell ref="D24:E24"/>
    <mergeCell ref="F24:G24"/>
    <mergeCell ref="F25:G25"/>
  </mergeCells>
  <pageMargins left="0.25" right="0.25" top="0.75" bottom="0.75" header="0.3" footer="0.3"/>
  <pageSetup paperSize="9"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 Renaud</dc:creator>
  <cp:lastModifiedBy>Sanchez Cécile</cp:lastModifiedBy>
  <cp:lastPrinted>2025-05-21T15:40:28Z</cp:lastPrinted>
  <dcterms:created xsi:type="dcterms:W3CDTF">2016-02-24T08:49:13Z</dcterms:created>
  <dcterms:modified xsi:type="dcterms:W3CDTF">2025-05-22T15:12:04Z</dcterms:modified>
</cp:coreProperties>
</file>