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avalon.ehess.fr\common\espace_commun_marches_publics\1 - MARCHES PUBLICS\2025\2025-01 Exploitation du restaurant administratif\DCE publié\"/>
    </mc:Choice>
  </mc:AlternateContent>
  <xr:revisionPtr revIDLastSave="0" documentId="8_{92582A44-AF72-49DD-AF34-9C553518605A}" xr6:coauthVersionLast="36" xr6:coauthVersionMax="36" xr10:uidLastSave="{00000000-0000-0000-0000-000000000000}"/>
  <bookViews>
    <workbookView xWindow="0" yWindow="0" windowWidth="23040" windowHeight="8364" tabRatio="634" firstSheet="6" activeTab="11" xr2:uid="{00000000-000D-0000-FFFF-FFFF00000000}"/>
  </bookViews>
  <sheets>
    <sheet name="Page de garde" sheetId="10" r:id="rId1"/>
    <sheet name="A14.1BPU Alimentaires" sheetId="11" r:id="rId2"/>
    <sheet name="Liste Hors d'Oeuvre" sheetId="12" r:id="rId3"/>
    <sheet name="Liste Plats Garnis" sheetId="13" r:id="rId4"/>
    <sheet name="Liste Laitages &amp; Desserts" sheetId="14" r:id="rId5"/>
    <sheet name="Liste Boissons" sheetId="15" r:id="rId6"/>
    <sheet name="Self Personnel" sheetId="17" r:id="rId7"/>
    <sheet name="A17 Self Maintenance" sheetId="27" r:id="rId8"/>
    <sheet name="A14.2BPU Frais Fixes" sheetId="4" r:id="rId9"/>
    <sheet name="A14.3BPU Cafétéria" sheetId="29" r:id="rId10"/>
    <sheet name="A14.4BPU Prest Annexes" sheetId="9" r:id="rId11"/>
    <sheet name="A15CEP" sheetId="28" r:id="rId12"/>
  </sheets>
  <externalReferences>
    <externalReference r:id="rId13"/>
    <externalReference r:id="rId14"/>
    <externalReference r:id="rId15"/>
    <externalReference r:id="rId16"/>
    <externalReference r:id="rId17"/>
    <externalReference r:id="rId18"/>
    <externalReference r:id="rId19"/>
  </externalReferences>
  <definedNames>
    <definedName name="_4">#REF!</definedName>
    <definedName name="_Fill" hidden="1">#REF!</definedName>
    <definedName name="_MatInverse_In" hidden="1">#REF!</definedName>
    <definedName name="_MatInverse_Out" hidden="1">#REF!</definedName>
    <definedName name="A1ARVALYS" localSheetId="1">#REF!</definedName>
    <definedName name="A1ARVALYS" localSheetId="2">#REF!</definedName>
    <definedName name="A1ARVALYS" localSheetId="0">#REF!</definedName>
    <definedName name="A1ARVALYS">#REF!</definedName>
    <definedName name="A1ASCAC" localSheetId="1">#REF!</definedName>
    <definedName name="A1ASCAC" localSheetId="2">#REF!</definedName>
    <definedName name="A1ASCAC">#REF!</definedName>
    <definedName name="A1CDER" localSheetId="1">#REF!</definedName>
    <definedName name="A1CDER" localSheetId="2">#REF!</definedName>
    <definedName name="A1CDER">#REF!</definedName>
    <definedName name="A1CDERINF" localSheetId="1">#REF!</definedName>
    <definedName name="A1CDERINF" localSheetId="2">#REF!</definedName>
    <definedName name="A1CDERINF">#REF!</definedName>
    <definedName name="A1CDERNC" localSheetId="1">#REF!</definedName>
    <definedName name="A1CDERNC" localSheetId="2">#REF!</definedName>
    <definedName name="A1CDERNC">#REF!</definedName>
    <definedName name="A1CHDEPAGRI" localSheetId="1">#REF!</definedName>
    <definedName name="A1CHDEPAGRI" localSheetId="2">#REF!</definedName>
    <definedName name="A1CHDEPAGRI">#REF!</definedName>
    <definedName name="A1CHREGAGRI" localSheetId="1">#REF!</definedName>
    <definedName name="A1CHREGAGRI" localSheetId="2">#REF!</definedName>
    <definedName name="A1CHREGAGRI">#REF!</definedName>
    <definedName name="A1CRCA" localSheetId="1">#REF!</definedName>
    <definedName name="A1CRCA" localSheetId="2">#REF!</definedName>
    <definedName name="A1CRCA">#REF!</definedName>
    <definedName name="A1FDSEA" localSheetId="1">#REF!</definedName>
    <definedName name="A1FDSEA" localSheetId="2">#REF!</definedName>
    <definedName name="A1FDSEA">#REF!</definedName>
    <definedName name="A1FEDCHASS" localSheetId="1">#REF!</definedName>
    <definedName name="A1FEDCHASS" localSheetId="2">#REF!</definedName>
    <definedName name="A1FEDCHASS">#REF!</definedName>
    <definedName name="A1FLUZERNE" localSheetId="1">#REF!</definedName>
    <definedName name="A1FLUZERNE" localSheetId="2">#REF!</definedName>
    <definedName name="A1FLUZERNE">#REF!</definedName>
    <definedName name="A1RIE" localSheetId="1">#REF!</definedName>
    <definedName name="A1RIE" localSheetId="2">#REF!</definedName>
    <definedName name="A1RIE">#REF!</definedName>
    <definedName name="A1TOTALFACT" localSheetId="1">#REF!</definedName>
    <definedName name="A1TOTALFACT" localSheetId="2">#REF!</definedName>
    <definedName name="A1TOTALFACT">#REF!</definedName>
    <definedName name="A1UCLM" localSheetId="1">#REF!</definedName>
    <definedName name="A1UCLM" localSheetId="2">#REF!</definedName>
    <definedName name="A1UCLM">#REF!</definedName>
    <definedName name="A2ARVALYS" localSheetId="1">'[1]FACT-2ème T11'!#REF!</definedName>
    <definedName name="A2ARVALYS" localSheetId="2">'[1]FACT-2ème T11'!#REF!</definedName>
    <definedName name="A2ARVALYS">'[1]FACT-2ème T11'!#REF!</definedName>
    <definedName name="A2ASCAC">'[1]FACT-2ème T11'!#REF!</definedName>
    <definedName name="A2CDER">'[1]FACT-2ème T11'!#REF!</definedName>
    <definedName name="A2CDERINF">'[1]FACT-2ème T11'!#REF!</definedName>
    <definedName name="A2CDERNC">'[1]FACT-2ème T11'!#REF!</definedName>
    <definedName name="A2CHDEPAGRI">'[1]FACT-2ème T11'!#REF!</definedName>
    <definedName name="A2CHREGAGRI">'[1]FACT-2ème T11'!#REF!</definedName>
    <definedName name="A2CRCA">'[1]FACT-2ème T11'!#REF!</definedName>
    <definedName name="A2FDSEA">'[1]FACT-2ème T11'!#REF!</definedName>
    <definedName name="A2FEDCHASS">'[1]FACT-2ème T11'!#REF!</definedName>
    <definedName name="A2FLUZERNE">'[1]FACT-2ème T11'!#REF!</definedName>
    <definedName name="A2RIE" localSheetId="1">#REF!</definedName>
    <definedName name="A2RIE" localSheetId="2">#REF!</definedName>
    <definedName name="A2RIE" localSheetId="0">#REF!</definedName>
    <definedName name="A2RIE">#REF!</definedName>
    <definedName name="A2TOTALFACT" localSheetId="1">'[1]FACT-2ème T11'!#REF!</definedName>
    <definedName name="A2TOTALFACT" localSheetId="2">'[1]FACT-2ème T11'!#REF!</definedName>
    <definedName name="A2TOTALFACT" localSheetId="0">'[1]FACT-2ème T11'!#REF!</definedName>
    <definedName name="A2TOTALFACT">'[1]FACT-2ème T11'!#REF!</definedName>
    <definedName name="A2UCLM">'[1]FACT-2ème T11'!#REF!</definedName>
    <definedName name="A3ARVALYS">'[1]FACT-3ème T11'!#REF!</definedName>
    <definedName name="A3ASCAC">'[1]FACT-3ème T11'!#REF!</definedName>
    <definedName name="A3CDER">'[1]FACT-3ème T11'!#REF!</definedName>
    <definedName name="A3CDERINF">'[1]FACT-3ème T11'!#REF!</definedName>
    <definedName name="A3CDERNC">'[1]FACT-3ème T11'!#REF!</definedName>
    <definedName name="A3CHDEPAGRI">'[1]FACT-3ème T11'!#REF!</definedName>
    <definedName name="A3CHREGAGRI">'[1]FACT-3ème T11'!#REF!</definedName>
    <definedName name="A3CRCA">'[1]FACT-3ème T11'!#REF!</definedName>
    <definedName name="A3FDSEA">'[1]FACT-3ème T11'!#REF!</definedName>
    <definedName name="A3FEDCHASS">'[1]FACT-3ème T11'!#REF!</definedName>
    <definedName name="A3FLUZERNE">'[1]FACT-3ème T11'!#REF!</definedName>
    <definedName name="A3RIE" localSheetId="1">#REF!</definedName>
    <definedName name="A3RIE" localSheetId="2">#REF!</definedName>
    <definedName name="A3RIE" localSheetId="0">#REF!</definedName>
    <definedName name="A3RIE">#REF!</definedName>
    <definedName name="A3TOTALFACT" localSheetId="1">'[1]FACT-3ème T11'!#REF!</definedName>
    <definedName name="A3TOTALFACT" localSheetId="2">'[1]FACT-3ème T11'!#REF!</definedName>
    <definedName name="A3TOTALFACT" localSheetId="0">'[1]FACT-3ème T11'!#REF!</definedName>
    <definedName name="A3TOTALFACT">'[1]FACT-3ème T11'!#REF!</definedName>
    <definedName name="A3UCLM">'[1]FACT-3ème T11'!#REF!</definedName>
    <definedName name="A4ARVALYS">'[1]FACT-4ème T11'!#REF!</definedName>
    <definedName name="A4ASCAC">'[1]FACT-4ème T11'!#REF!</definedName>
    <definedName name="A4CDER">'[1]FACT-4ème T11'!#REF!</definedName>
    <definedName name="A4CDERINF">'[1]FACT-4ème T11'!#REF!</definedName>
    <definedName name="A4CDERNC">'[1]FACT-4ème T11'!#REF!</definedName>
    <definedName name="A4CHDEPAGRI">'[1]FACT-4ème T11'!#REF!</definedName>
    <definedName name="A4CHREGAGRI">'[1]FACT-4ème T11'!#REF!</definedName>
    <definedName name="A4CRCA">'[1]FACT-4ème T11'!#REF!</definedName>
    <definedName name="A4FDSEA">'[1]FACT-4ème T11'!#REF!</definedName>
    <definedName name="A4FEDCHASS">'[1]FACT-4ème T11'!#REF!</definedName>
    <definedName name="A4FLUZERNE">'[1]FACT-4ème T11'!#REF!</definedName>
    <definedName name="A4RIE" localSheetId="1">#REF!</definedName>
    <definedName name="A4RIE" localSheetId="2">#REF!</definedName>
    <definedName name="A4RIE" localSheetId="0">#REF!</definedName>
    <definedName name="A4RIE">#REF!</definedName>
    <definedName name="A4TOTALFACT" localSheetId="1">'[1]FACT-4ème T11'!#REF!</definedName>
    <definedName name="A4TOTALFACT" localSheetId="2">'[1]FACT-4ème T11'!#REF!</definedName>
    <definedName name="A4TOTALFACT" localSheetId="0">'[1]FACT-4ème T11'!#REF!</definedName>
    <definedName name="A4TOTALFACT">'[1]FACT-4ème T11'!#REF!</definedName>
    <definedName name="A4UCLM">'[1]FACT-4ème T11'!#REF!</definedName>
    <definedName name="aa" localSheetId="1">#REF!</definedName>
    <definedName name="aa" localSheetId="2">#REF!</definedName>
    <definedName name="aa" localSheetId="0">#REF!</definedName>
    <definedName name="aa">#REF!</definedName>
    <definedName name="Assiette">949360</definedName>
    <definedName name="_xlnm.Database">[2]BC_2010!$A$1:$C$64</definedName>
    <definedName name="BASE_STEP">[3]STEP!$A$4:$AC$27</definedName>
    <definedName name="bassin_collecte">[4]Listes!$D$2:$D$8</definedName>
    <definedName name="BDD_code" localSheetId="1">#REF!</definedName>
    <definedName name="BDD_code" localSheetId="2">#REF!</definedName>
    <definedName name="BDD_code" localSheetId="0">#REF!</definedName>
    <definedName name="BDD_code">#REF!</definedName>
    <definedName name="BDD_nom" localSheetId="1">#REF!</definedName>
    <definedName name="BDD_nom" localSheetId="2">#REF!</definedName>
    <definedName name="BDD_nom" localSheetId="0">#REF!</definedName>
    <definedName name="BDD_nom">#REF!</definedName>
    <definedName name="bthisisthelogo" localSheetId="0">'Page de garde'!$B$4</definedName>
    <definedName name="CLES" localSheetId="1">#REF!</definedName>
    <definedName name="CLES" localSheetId="2">#REF!</definedName>
    <definedName name="CLES" localSheetId="0">#REF!</definedName>
    <definedName name="CLES">#REF!</definedName>
    <definedName name="communes">[4]Listes!$B$2:$B$30</definedName>
    <definedName name="CV">"SpinButton1"</definedName>
    <definedName name="Département" localSheetId="1">#REF!</definedName>
    <definedName name="Département" localSheetId="2">#REF!</definedName>
    <definedName name="Département">#REF!</definedName>
    <definedName name="Excel_BuiltIn_Print_Area_2">"$#REF !.$A$1:$N$67"</definedName>
    <definedName name="Excel_BuiltIn_Print_Area_3">"$#REF !.$A$1:$F$46"</definedName>
    <definedName name="Excel_BuiltIn_Print_Area_4">"$#REF !.$A$1:$O$47"</definedName>
    <definedName name="EXPORT_STEP">'[5]Lille-Blanquefort'!$A$4:$F$28</definedName>
    <definedName name="FACTCL3" localSheetId="1">#REF!</definedName>
    <definedName name="FACTCL3" localSheetId="2">#REF!</definedName>
    <definedName name="FACTCL3">#REF!</definedName>
    <definedName name="liste">"SpinButton1"</definedName>
    <definedName name="liste_choix">'[6]Listes - onglet caché'!$D$4:$D$6</definedName>
    <definedName name="liste_type_projets">'[7]Listes - onglet caché'!$B$4:$B$6</definedName>
    <definedName name="LOCBAIL" localSheetId="1">#REF!</definedName>
    <definedName name="LOCBAIL" localSheetId="2">#REF!</definedName>
    <definedName name="LOCBAIL">#REF!</definedName>
    <definedName name="m" localSheetId="1">#REF!</definedName>
    <definedName name="m" localSheetId="2">#REF!</definedName>
    <definedName name="m">#REF!</definedName>
    <definedName name="Nbre_d_abonnés">6250</definedName>
    <definedName name="nSkip">15</definedName>
    <definedName name="Part_internat" localSheetId="1">#REF!</definedName>
    <definedName name="Part_internat" localSheetId="2">#REF!</definedName>
    <definedName name="Part_internat" localSheetId="0">#REF!</definedName>
    <definedName name="Part_internat">#REF!</definedName>
    <definedName name="PDEV._BUDFACT" localSheetId="1">#REF!</definedName>
    <definedName name="PDEV._BUDFACT" localSheetId="2">#REF!</definedName>
    <definedName name="PDEV._BUDFACT" localSheetId="0">#REF!</definedName>
    <definedName name="PDEV._BUDFACT">#REF!</definedName>
    <definedName name="po" localSheetId="1">#REF!</definedName>
    <definedName name="po" localSheetId="2">#REF!</definedName>
    <definedName name="po" localSheetId="0">#REF!</definedName>
    <definedName name="po">#REF!</definedName>
    <definedName name="responsabilité">[4]Listes!$G$2:$G$16</definedName>
    <definedName name="Taux_horaire_Employé">25.5</definedName>
    <definedName name="Taux_horaire_Ingénieur">69</definedName>
    <definedName name="Taux_horaire_Maitrise">33.5</definedName>
    <definedName name="Typ_Ens" localSheetId="1">#REF!</definedName>
    <definedName name="Typ_Ens" localSheetId="2">#REF!</definedName>
    <definedName name="Typ_Ens">#REF!</definedName>
    <definedName name="type_bordereau">[4]Listes!$A$2:$A$6</definedName>
    <definedName name="type_nuisance">[4]Listes!$E$2:$E$5</definedName>
    <definedName name="type_problème">[4]Listes!$F$2:$F$8</definedName>
    <definedName name="type_réseau">[4]Listes!$C$2:$C$7</definedName>
    <definedName name="_xlnm.Print_Area" localSheetId="1">'A14.1BPU Alimentaires'!$A$1:$J$52</definedName>
    <definedName name="_xlnm.Print_Area" localSheetId="8">'A14.2BPU Frais Fixes'!$A$1:$C$32</definedName>
    <definedName name="_xlnm.Print_Area" localSheetId="9">'A14.3BPU Cafétéria'!$A$1:$I$123</definedName>
    <definedName name="_xlnm.Print_Area" localSheetId="10">'A14.4BPU Prest Annexes'!$A$1:$G$64</definedName>
    <definedName name="_xlnm.Print_Area" localSheetId="11">A15CEP!$A$1:$C$43</definedName>
    <definedName name="_xlnm.Print_Area" localSheetId="5">'Liste Boissons'!$A$1:$L$71</definedName>
    <definedName name="_xlnm.Print_Area" localSheetId="2">'Liste Hors d''Oeuvre'!$A$1:$K$281</definedName>
    <definedName name="_xlnm.Print_Area" localSheetId="4">'Liste Laitages &amp; Desserts'!$A$1:$K$121</definedName>
    <definedName name="_xlnm.Print_Area" localSheetId="3">'Liste Plats Garnis'!$A$1:$K$497</definedName>
    <definedName name="_xlnm.Print_Area" localSheetId="0">'Page de garde'!$A$1:$C$16</definedName>
    <definedName name="_xlnm.Print_Area" localSheetId="6">'Self Personnel'!$A$1:$H$23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4" i="9" l="1"/>
  <c r="B32" i="4"/>
  <c r="B71" i="15"/>
  <c r="B123" i="29"/>
  <c r="B22" i="27"/>
  <c r="B23" i="17"/>
  <c r="B121" i="14"/>
  <c r="B478" i="13"/>
  <c r="B281" i="12"/>
  <c r="B52" i="11"/>
  <c r="A43" i="28"/>
  <c r="E21" i="29"/>
  <c r="D21" i="29"/>
  <c r="I121" i="29" l="1"/>
  <c r="I120" i="29"/>
  <c r="I119" i="29"/>
  <c r="I118" i="29"/>
  <c r="I117" i="29"/>
  <c r="I116" i="29"/>
  <c r="I115" i="29"/>
  <c r="I114" i="29"/>
  <c r="I113" i="29"/>
  <c r="I112" i="29"/>
  <c r="I111" i="29"/>
  <c r="I110" i="29"/>
  <c r="I109" i="29"/>
  <c r="I108" i="29"/>
  <c r="I107" i="29"/>
  <c r="I106" i="29"/>
  <c r="I105" i="29"/>
  <c r="I104" i="29"/>
  <c r="I103" i="29"/>
  <c r="I102" i="29"/>
  <c r="I101" i="29"/>
  <c r="I100" i="29"/>
  <c r="I99" i="29"/>
  <c r="I98" i="29"/>
  <c r="I97" i="29"/>
  <c r="I96" i="29"/>
  <c r="I95" i="29"/>
  <c r="I94" i="29"/>
  <c r="I93" i="29"/>
  <c r="I92" i="29"/>
  <c r="I91" i="29"/>
  <c r="I90" i="29"/>
  <c r="I89" i="29"/>
  <c r="I88" i="29"/>
  <c r="I87" i="29"/>
  <c r="I86" i="29"/>
  <c r="I85" i="29"/>
  <c r="I84" i="29"/>
  <c r="I83" i="29"/>
  <c r="I82" i="29"/>
  <c r="I81" i="29"/>
  <c r="I80" i="29"/>
  <c r="I79" i="29"/>
  <c r="I78" i="29"/>
  <c r="I77" i="29"/>
  <c r="I76" i="29"/>
  <c r="I75" i="29"/>
  <c r="I74" i="29"/>
  <c r="I73" i="29"/>
  <c r="I72" i="29"/>
  <c r="I71" i="29"/>
  <c r="I70" i="29"/>
  <c r="I69" i="29"/>
  <c r="I68" i="29"/>
  <c r="I67" i="29"/>
  <c r="I66" i="29"/>
  <c r="I65" i="29"/>
  <c r="I64" i="29"/>
  <c r="I63" i="29"/>
  <c r="I62" i="29"/>
  <c r="I61" i="29"/>
  <c r="I60" i="29"/>
  <c r="I59" i="29"/>
  <c r="I58" i="29"/>
  <c r="I57" i="29"/>
  <c r="I56" i="29"/>
  <c r="I55" i="29"/>
  <c r="I54" i="29"/>
  <c r="I53" i="29"/>
  <c r="I52" i="29"/>
  <c r="I51" i="29"/>
  <c r="I50" i="29"/>
  <c r="I49" i="29"/>
  <c r="I48" i="29"/>
  <c r="I47" i="29"/>
  <c r="I46" i="29"/>
  <c r="I45" i="29"/>
  <c r="I44" i="29"/>
  <c r="I43" i="29"/>
  <c r="I42" i="29"/>
  <c r="I41" i="29"/>
  <c r="I40" i="29"/>
  <c r="I39" i="29"/>
  <c r="I38" i="29"/>
  <c r="I37" i="29"/>
  <c r="I36" i="29"/>
  <c r="I35" i="29"/>
  <c r="I34" i="29"/>
  <c r="I33" i="29"/>
  <c r="I32" i="29"/>
  <c r="I31" i="29"/>
  <c r="I30" i="29"/>
  <c r="I29" i="29"/>
  <c r="B22" i="28"/>
  <c r="B23" i="28"/>
  <c r="B24" i="28"/>
  <c r="B25" i="28"/>
  <c r="B26" i="28"/>
  <c r="B27" i="28"/>
  <c r="B28" i="28"/>
  <c r="B29" i="28"/>
  <c r="B30" i="28"/>
  <c r="B31" i="28"/>
  <c r="B32" i="28"/>
  <c r="B33" i="28"/>
  <c r="B34" i="28"/>
  <c r="B35" i="28"/>
  <c r="B36" i="28"/>
  <c r="B37" i="28"/>
  <c r="B38" i="28"/>
  <c r="B21" i="28"/>
  <c r="B20" i="28" l="1"/>
  <c r="C21" i="29"/>
  <c r="E20" i="27"/>
  <c r="C12" i="4" s="1"/>
  <c r="E10" i="9" l="1"/>
  <c r="I476" i="13" l="1"/>
  <c r="J476" i="13" s="1"/>
  <c r="I475" i="13"/>
  <c r="J475" i="13" s="1"/>
  <c r="I474" i="13"/>
  <c r="J474" i="13" s="1"/>
  <c r="I473" i="13"/>
  <c r="J473" i="13" s="1"/>
  <c r="I472" i="13"/>
  <c r="J472" i="13" s="1"/>
  <c r="I471" i="13"/>
  <c r="J471" i="13" s="1"/>
  <c r="I470" i="13"/>
  <c r="J470" i="13" s="1"/>
  <c r="I469" i="13"/>
  <c r="J469" i="13" s="1"/>
  <c r="I468" i="13"/>
  <c r="J468" i="13" s="1"/>
  <c r="I467" i="13"/>
  <c r="J467" i="13" s="1"/>
  <c r="I466" i="13"/>
  <c r="J466" i="13" s="1"/>
  <c r="I465" i="13"/>
  <c r="J465" i="13" s="1"/>
  <c r="I464" i="13"/>
  <c r="J464" i="13" s="1"/>
  <c r="I463" i="13"/>
  <c r="J463" i="13" s="1"/>
  <c r="I462" i="13"/>
  <c r="J462" i="13" s="1"/>
  <c r="I461" i="13"/>
  <c r="J461" i="13" s="1"/>
  <c r="I460" i="13"/>
  <c r="J460" i="13" s="1"/>
  <c r="I459" i="13"/>
  <c r="J459" i="13" s="1"/>
  <c r="I458" i="13"/>
  <c r="J458" i="13" s="1"/>
  <c r="I457" i="13"/>
  <c r="J457" i="13" s="1"/>
  <c r="I456" i="13"/>
  <c r="J456" i="13" s="1"/>
  <c r="I455" i="13"/>
  <c r="J455" i="13" s="1"/>
  <c r="I454" i="13"/>
  <c r="J454" i="13" s="1"/>
  <c r="I453" i="13"/>
  <c r="J453" i="13" s="1"/>
  <c r="I452" i="13"/>
  <c r="J452" i="13" s="1"/>
  <c r="I451" i="13"/>
  <c r="J451" i="13" s="1"/>
  <c r="I450" i="13"/>
  <c r="J450" i="13" s="1"/>
  <c r="I449" i="13"/>
  <c r="J449" i="13" s="1"/>
  <c r="I448" i="13"/>
  <c r="J448" i="13" s="1"/>
  <c r="I447" i="13"/>
  <c r="J447" i="13" s="1"/>
  <c r="I446" i="13"/>
  <c r="J446" i="13" s="1"/>
  <c r="I445" i="13"/>
  <c r="J445" i="13" s="1"/>
  <c r="I444" i="13"/>
  <c r="J444" i="13" s="1"/>
  <c r="I443" i="13"/>
  <c r="J443" i="13" s="1"/>
  <c r="I442" i="13"/>
  <c r="J442" i="13" s="1"/>
  <c r="I441" i="13"/>
  <c r="J441" i="13" s="1"/>
  <c r="I440" i="13"/>
  <c r="J440" i="13" s="1"/>
  <c r="I439" i="13"/>
  <c r="J439" i="13" s="1"/>
  <c r="I438" i="13"/>
  <c r="J438" i="13" s="1"/>
  <c r="I437" i="13"/>
  <c r="J437" i="13" s="1"/>
  <c r="I436" i="13"/>
  <c r="J436" i="13" s="1"/>
  <c r="I435" i="13"/>
  <c r="J435" i="13" s="1"/>
  <c r="I434" i="13"/>
  <c r="J434" i="13" s="1"/>
  <c r="I433" i="13"/>
  <c r="J433" i="13" s="1"/>
  <c r="I432" i="13"/>
  <c r="J432" i="13" s="1"/>
  <c r="I431" i="13"/>
  <c r="J431" i="13" s="1"/>
  <c r="I430" i="13"/>
  <c r="J430" i="13" s="1"/>
  <c r="I429" i="13"/>
  <c r="J429" i="13" s="1"/>
  <c r="I428" i="13"/>
  <c r="J428" i="13" s="1"/>
  <c r="I427" i="13"/>
  <c r="J427" i="13" s="1"/>
  <c r="I426" i="13"/>
  <c r="J426" i="13" s="1"/>
  <c r="I425" i="13"/>
  <c r="J425" i="13" s="1"/>
  <c r="I424" i="13"/>
  <c r="J424" i="13" s="1"/>
  <c r="I423" i="13"/>
  <c r="J423" i="13" s="1"/>
  <c r="I422" i="13"/>
  <c r="J422" i="13" s="1"/>
  <c r="I421" i="13"/>
  <c r="J421" i="13" s="1"/>
  <c r="I420" i="13"/>
  <c r="J420" i="13" s="1"/>
  <c r="I419" i="13"/>
  <c r="J419" i="13" s="1"/>
  <c r="I418" i="13"/>
  <c r="J418" i="13" s="1"/>
  <c r="I417" i="13"/>
  <c r="J417" i="13" s="1"/>
  <c r="I416" i="13"/>
  <c r="J416" i="13" s="1"/>
  <c r="I415" i="13"/>
  <c r="J415" i="13" s="1"/>
  <c r="I414" i="13"/>
  <c r="J414" i="13" s="1"/>
  <c r="I413" i="13"/>
  <c r="J413" i="13" s="1"/>
  <c r="I412" i="13"/>
  <c r="J412" i="13" s="1"/>
  <c r="I411" i="13"/>
  <c r="J411" i="13" s="1"/>
  <c r="I410" i="13"/>
  <c r="J410" i="13" s="1"/>
  <c r="I409" i="13"/>
  <c r="J409" i="13" s="1"/>
  <c r="I408" i="13"/>
  <c r="J408" i="13" s="1"/>
  <c r="I407" i="13"/>
  <c r="J407" i="13" s="1"/>
  <c r="I406" i="13"/>
  <c r="J406" i="13" s="1"/>
  <c r="I405" i="13"/>
  <c r="J405" i="13" s="1"/>
  <c r="I404" i="13"/>
  <c r="J404" i="13" s="1"/>
  <c r="I403" i="13"/>
  <c r="J403" i="13" s="1"/>
  <c r="I402" i="13"/>
  <c r="J402" i="13" s="1"/>
  <c r="I401" i="13"/>
  <c r="J401" i="13" s="1"/>
  <c r="I400" i="13"/>
  <c r="J400" i="13" s="1"/>
  <c r="I399" i="13"/>
  <c r="J399" i="13" s="1"/>
  <c r="I398" i="13"/>
  <c r="J398" i="13" s="1"/>
  <c r="I397" i="13"/>
  <c r="J397" i="13" s="1"/>
  <c r="I396" i="13"/>
  <c r="J396" i="13" s="1"/>
  <c r="I395" i="13"/>
  <c r="J395" i="13" s="1"/>
  <c r="I394" i="13"/>
  <c r="J394" i="13" s="1"/>
  <c r="I393" i="13"/>
  <c r="J393" i="13" s="1"/>
  <c r="I392" i="13"/>
  <c r="J392" i="13" s="1"/>
  <c r="I391" i="13"/>
  <c r="J391" i="13" s="1"/>
  <c r="I390" i="13"/>
  <c r="J390" i="13" s="1"/>
  <c r="I389" i="13"/>
  <c r="J389" i="13" s="1"/>
  <c r="I388" i="13"/>
  <c r="J388" i="13" s="1"/>
  <c r="I387" i="13"/>
  <c r="J387" i="13" s="1"/>
  <c r="I386" i="13"/>
  <c r="J386" i="13" s="1"/>
  <c r="I385" i="13"/>
  <c r="J385" i="13" s="1"/>
  <c r="I384" i="13"/>
  <c r="J384" i="13" s="1"/>
  <c r="I383" i="13"/>
  <c r="J383" i="13" s="1"/>
  <c r="I382" i="13"/>
  <c r="J382" i="13" s="1"/>
  <c r="I381" i="13"/>
  <c r="J381" i="13" s="1"/>
  <c r="I380" i="13"/>
  <c r="J380" i="13" s="1"/>
  <c r="I379" i="13"/>
  <c r="J379" i="13" s="1"/>
  <c r="I378" i="13"/>
  <c r="J378" i="13" s="1"/>
  <c r="I377" i="13"/>
  <c r="J377" i="13" s="1"/>
  <c r="I376" i="13"/>
  <c r="J376" i="13" s="1"/>
  <c r="I375" i="13"/>
  <c r="J375" i="13" s="1"/>
  <c r="I374" i="13"/>
  <c r="J374" i="13" s="1"/>
  <c r="I373" i="13"/>
  <c r="J373" i="13" s="1"/>
  <c r="I372" i="13"/>
  <c r="J372" i="13" s="1"/>
  <c r="I371" i="13"/>
  <c r="J371" i="13" s="1"/>
  <c r="I370" i="13"/>
  <c r="J370" i="13" s="1"/>
  <c r="I369" i="13"/>
  <c r="J369" i="13" s="1"/>
  <c r="I368" i="13"/>
  <c r="J368" i="13" s="1"/>
  <c r="I367" i="13"/>
  <c r="J367" i="13" s="1"/>
  <c r="I366" i="13"/>
  <c r="J366" i="13" s="1"/>
  <c r="I365" i="13"/>
  <c r="J365" i="13" s="1"/>
  <c r="I364" i="13"/>
  <c r="J364" i="13" s="1"/>
  <c r="I363" i="13"/>
  <c r="J363" i="13" s="1"/>
  <c r="I362" i="13"/>
  <c r="J362" i="13" s="1"/>
  <c r="I361" i="13"/>
  <c r="J361" i="13" s="1"/>
  <c r="I360" i="13"/>
  <c r="J360" i="13" s="1"/>
  <c r="I359" i="13"/>
  <c r="J359" i="13" s="1"/>
  <c r="I358" i="13"/>
  <c r="J358" i="13" s="1"/>
  <c r="I357" i="13"/>
  <c r="J357" i="13" s="1"/>
  <c r="I356" i="13"/>
  <c r="J356" i="13" s="1"/>
  <c r="I355" i="13"/>
  <c r="J355" i="13" s="1"/>
  <c r="I354" i="13"/>
  <c r="J354" i="13" s="1"/>
  <c r="I353" i="13"/>
  <c r="J353" i="13" s="1"/>
  <c r="I352" i="13"/>
  <c r="J352" i="13" s="1"/>
  <c r="I351" i="13"/>
  <c r="J351" i="13" s="1"/>
  <c r="I350" i="13"/>
  <c r="J350" i="13" s="1"/>
  <c r="I349" i="13"/>
  <c r="J349" i="13" s="1"/>
  <c r="I348" i="13"/>
  <c r="J348" i="13" s="1"/>
  <c r="I347" i="13"/>
  <c r="J347" i="13" s="1"/>
  <c r="I346" i="13"/>
  <c r="J346" i="13" s="1"/>
  <c r="I345" i="13"/>
  <c r="J345" i="13" s="1"/>
  <c r="I344" i="13"/>
  <c r="J344" i="13" s="1"/>
  <c r="I343" i="13"/>
  <c r="J343" i="13" s="1"/>
  <c r="I342" i="13"/>
  <c r="J342" i="13" s="1"/>
  <c r="I341" i="13"/>
  <c r="J341" i="13" s="1"/>
  <c r="I340" i="13"/>
  <c r="J340" i="13" s="1"/>
  <c r="I339" i="13"/>
  <c r="J339" i="13" s="1"/>
  <c r="I338" i="13"/>
  <c r="J338" i="13" s="1"/>
  <c r="I337" i="13"/>
  <c r="J337" i="13" s="1"/>
  <c r="I336" i="13"/>
  <c r="J336" i="13" s="1"/>
  <c r="I335" i="13"/>
  <c r="J335" i="13" s="1"/>
  <c r="I334" i="13"/>
  <c r="J334" i="13" s="1"/>
  <c r="I333" i="13"/>
  <c r="J333" i="13" s="1"/>
  <c r="I332" i="13"/>
  <c r="J332" i="13" s="1"/>
  <c r="I331" i="13"/>
  <c r="J331" i="13" s="1"/>
  <c r="I330" i="13"/>
  <c r="J330" i="13" s="1"/>
  <c r="I329" i="13"/>
  <c r="J329" i="13" s="1"/>
  <c r="I328" i="13"/>
  <c r="J328" i="13" s="1"/>
  <c r="I327" i="13"/>
  <c r="J327" i="13" s="1"/>
  <c r="I326" i="13"/>
  <c r="J326" i="13" s="1"/>
  <c r="I325" i="13"/>
  <c r="J325" i="13" s="1"/>
  <c r="I324" i="13"/>
  <c r="J324" i="13" s="1"/>
  <c r="I323" i="13"/>
  <c r="J323" i="13" s="1"/>
  <c r="I322" i="13"/>
  <c r="J322" i="13" s="1"/>
  <c r="I321" i="13"/>
  <c r="J321" i="13" s="1"/>
  <c r="I320" i="13"/>
  <c r="J320" i="13" s="1"/>
  <c r="I319" i="13"/>
  <c r="J319" i="13" s="1"/>
  <c r="I318" i="13"/>
  <c r="J318" i="13" s="1"/>
  <c r="I317" i="13"/>
  <c r="J317" i="13" s="1"/>
  <c r="I316" i="13"/>
  <c r="J316" i="13" s="1"/>
  <c r="I315" i="13"/>
  <c r="J315" i="13" s="1"/>
  <c r="I314" i="13"/>
  <c r="J314" i="13" s="1"/>
  <c r="I313" i="13"/>
  <c r="J313" i="13" s="1"/>
  <c r="I312" i="13"/>
  <c r="J312" i="13" s="1"/>
  <c r="I311" i="13"/>
  <c r="J311" i="13" s="1"/>
  <c r="I310" i="13"/>
  <c r="J310" i="13" s="1"/>
  <c r="I309" i="13"/>
  <c r="J309" i="13" s="1"/>
  <c r="I308" i="13"/>
  <c r="J308" i="13" s="1"/>
  <c r="I307" i="13"/>
  <c r="J307" i="13" s="1"/>
  <c r="I306" i="13"/>
  <c r="J306" i="13" s="1"/>
  <c r="I305" i="13"/>
  <c r="J305" i="13" s="1"/>
  <c r="I304" i="13"/>
  <c r="J304" i="13" s="1"/>
  <c r="I303" i="13"/>
  <c r="J303" i="13" s="1"/>
  <c r="I302" i="13"/>
  <c r="J302" i="13" s="1"/>
  <c r="I301" i="13"/>
  <c r="J301" i="13" s="1"/>
  <c r="I300" i="13"/>
  <c r="J300" i="13" s="1"/>
  <c r="I299" i="13"/>
  <c r="J299" i="13" s="1"/>
  <c r="I298" i="13"/>
  <c r="J298" i="13" s="1"/>
  <c r="I297" i="13"/>
  <c r="J297" i="13" s="1"/>
  <c r="I296" i="13"/>
  <c r="J296" i="13" s="1"/>
  <c r="I295" i="13"/>
  <c r="J295" i="13" s="1"/>
  <c r="I294" i="13"/>
  <c r="J294" i="13" s="1"/>
  <c r="I293" i="13"/>
  <c r="J293" i="13" s="1"/>
  <c r="I292" i="13"/>
  <c r="J292" i="13" s="1"/>
  <c r="I291" i="13"/>
  <c r="J291" i="13" s="1"/>
  <c r="I290" i="13"/>
  <c r="J290" i="13" s="1"/>
  <c r="I289" i="13"/>
  <c r="J289" i="13" s="1"/>
  <c r="I288" i="13"/>
  <c r="J288" i="13" s="1"/>
  <c r="I287" i="13"/>
  <c r="J287" i="13" s="1"/>
  <c r="I286" i="13"/>
  <c r="J286" i="13" s="1"/>
  <c r="I285" i="13"/>
  <c r="J285" i="13" s="1"/>
  <c r="I284" i="13"/>
  <c r="J284" i="13" s="1"/>
  <c r="I283" i="13"/>
  <c r="J283" i="13" s="1"/>
  <c r="I282" i="13"/>
  <c r="J282" i="13" s="1"/>
  <c r="I281" i="13"/>
  <c r="J281" i="13" s="1"/>
  <c r="I280" i="13"/>
  <c r="J280" i="13" s="1"/>
  <c r="I279" i="13"/>
  <c r="J279" i="13" s="1"/>
  <c r="I278" i="13"/>
  <c r="J278" i="13" s="1"/>
  <c r="I277" i="13"/>
  <c r="J277" i="13" s="1"/>
  <c r="I276" i="13"/>
  <c r="J276" i="13" s="1"/>
  <c r="I275" i="13"/>
  <c r="J275" i="13" s="1"/>
  <c r="I274" i="13"/>
  <c r="J274" i="13" s="1"/>
  <c r="I273" i="13"/>
  <c r="J273" i="13" s="1"/>
  <c r="I272" i="13"/>
  <c r="J272" i="13" s="1"/>
  <c r="I271" i="13"/>
  <c r="J271" i="13" s="1"/>
  <c r="I270" i="13"/>
  <c r="J270" i="13" s="1"/>
  <c r="I269" i="13"/>
  <c r="J269" i="13" s="1"/>
  <c r="I268" i="13"/>
  <c r="J268" i="13" s="1"/>
  <c r="I267" i="13"/>
  <c r="J267" i="13" s="1"/>
  <c r="I266" i="13"/>
  <c r="J266" i="13" s="1"/>
  <c r="I265" i="13"/>
  <c r="J265" i="13" s="1"/>
  <c r="I264" i="13"/>
  <c r="J264" i="13" s="1"/>
  <c r="I263" i="13"/>
  <c r="J263" i="13" s="1"/>
  <c r="I262" i="13"/>
  <c r="J262" i="13" s="1"/>
  <c r="I261" i="13"/>
  <c r="J261" i="13" s="1"/>
  <c r="I260" i="13"/>
  <c r="J260" i="13" s="1"/>
  <c r="I259" i="13"/>
  <c r="J259" i="13" s="1"/>
  <c r="I258" i="13"/>
  <c r="J258" i="13" s="1"/>
  <c r="I257" i="13"/>
  <c r="J257" i="13" s="1"/>
  <c r="I256" i="13"/>
  <c r="J256" i="13" s="1"/>
  <c r="I255" i="13"/>
  <c r="J255" i="13" s="1"/>
  <c r="I254" i="13"/>
  <c r="J254" i="13" s="1"/>
  <c r="I253" i="13"/>
  <c r="J253" i="13" s="1"/>
  <c r="I252" i="13"/>
  <c r="J252" i="13" s="1"/>
  <c r="I251" i="13"/>
  <c r="J251" i="13" s="1"/>
  <c r="I250" i="13"/>
  <c r="J250" i="13" s="1"/>
  <c r="I249" i="13"/>
  <c r="J249" i="13" s="1"/>
  <c r="I248" i="13"/>
  <c r="J248" i="13" s="1"/>
  <c r="I247" i="13"/>
  <c r="J247" i="13" s="1"/>
  <c r="I246" i="13"/>
  <c r="J246" i="13" s="1"/>
  <c r="I245" i="13"/>
  <c r="J245" i="13" s="1"/>
  <c r="I244" i="13"/>
  <c r="J244" i="13" s="1"/>
  <c r="I243" i="13"/>
  <c r="J243" i="13" s="1"/>
  <c r="I242" i="13"/>
  <c r="J242" i="13" s="1"/>
  <c r="I241" i="13"/>
  <c r="J241" i="13" s="1"/>
  <c r="I240" i="13"/>
  <c r="J240" i="13" s="1"/>
  <c r="I239" i="13"/>
  <c r="J239" i="13" s="1"/>
  <c r="I238" i="13"/>
  <c r="J238" i="13" s="1"/>
  <c r="I237" i="13"/>
  <c r="J237" i="13" s="1"/>
  <c r="I236" i="13"/>
  <c r="J236" i="13" s="1"/>
  <c r="I235" i="13"/>
  <c r="J235" i="13" s="1"/>
  <c r="I234" i="13"/>
  <c r="J234" i="13" s="1"/>
  <c r="I233" i="13"/>
  <c r="J233" i="13" s="1"/>
  <c r="I232" i="13"/>
  <c r="J232" i="13" s="1"/>
  <c r="I231" i="13"/>
  <c r="J231" i="13" s="1"/>
  <c r="I230" i="13"/>
  <c r="J230" i="13" s="1"/>
  <c r="I229" i="13"/>
  <c r="J229" i="13" s="1"/>
  <c r="I228" i="13"/>
  <c r="J228" i="13" s="1"/>
  <c r="I227" i="13"/>
  <c r="J227" i="13" s="1"/>
  <c r="I226" i="13"/>
  <c r="J226" i="13" s="1"/>
  <c r="I225" i="13"/>
  <c r="J225" i="13" s="1"/>
  <c r="I224" i="13"/>
  <c r="J224" i="13" s="1"/>
  <c r="I223" i="13"/>
  <c r="J223" i="13" s="1"/>
  <c r="I222" i="13"/>
  <c r="J222" i="13" s="1"/>
  <c r="I221" i="13"/>
  <c r="J221" i="13" s="1"/>
  <c r="I220" i="13"/>
  <c r="J220" i="13" s="1"/>
  <c r="I219" i="13"/>
  <c r="J219" i="13" s="1"/>
  <c r="I218" i="13"/>
  <c r="J218" i="13" s="1"/>
  <c r="I217" i="13"/>
  <c r="J217" i="13" s="1"/>
  <c r="I216" i="13"/>
  <c r="J216" i="13" s="1"/>
  <c r="I215" i="13"/>
  <c r="J215" i="13" s="1"/>
  <c r="I214" i="13"/>
  <c r="J214" i="13" s="1"/>
  <c r="I213" i="13"/>
  <c r="J213" i="13" s="1"/>
  <c r="I212" i="13"/>
  <c r="J212" i="13" s="1"/>
  <c r="I211" i="13"/>
  <c r="J211" i="13" s="1"/>
  <c r="I210" i="13"/>
  <c r="J210" i="13" s="1"/>
  <c r="I209" i="13"/>
  <c r="J209" i="13" s="1"/>
  <c r="I208" i="13"/>
  <c r="J208" i="13" s="1"/>
  <c r="I207" i="13"/>
  <c r="J207" i="13" s="1"/>
  <c r="I206" i="13"/>
  <c r="J206" i="13" s="1"/>
  <c r="I205" i="13"/>
  <c r="J205" i="13" s="1"/>
  <c r="I204" i="13"/>
  <c r="J204" i="13" s="1"/>
  <c r="I203" i="13"/>
  <c r="J203" i="13" s="1"/>
  <c r="I202" i="13"/>
  <c r="J202" i="13" s="1"/>
  <c r="I201" i="13"/>
  <c r="J201" i="13" s="1"/>
  <c r="I200" i="13"/>
  <c r="J200" i="13" s="1"/>
  <c r="I199" i="13"/>
  <c r="J199" i="13" s="1"/>
  <c r="I198" i="13"/>
  <c r="J198" i="13" s="1"/>
  <c r="I197" i="13"/>
  <c r="J197" i="13" s="1"/>
  <c r="I196" i="13"/>
  <c r="J196" i="13" s="1"/>
  <c r="I195" i="13"/>
  <c r="J195" i="13" s="1"/>
  <c r="I194" i="13"/>
  <c r="J194" i="13" s="1"/>
  <c r="I193" i="13"/>
  <c r="J193" i="13" s="1"/>
  <c r="I192" i="13"/>
  <c r="J192" i="13" s="1"/>
  <c r="I191" i="13"/>
  <c r="J191" i="13" s="1"/>
  <c r="I190" i="13"/>
  <c r="J190" i="13" s="1"/>
  <c r="I189" i="13"/>
  <c r="J189" i="13" s="1"/>
  <c r="I188" i="13"/>
  <c r="J188" i="13" s="1"/>
  <c r="I187" i="13"/>
  <c r="J187" i="13" s="1"/>
  <c r="I186" i="13"/>
  <c r="J186" i="13" s="1"/>
  <c r="I185" i="13"/>
  <c r="J185" i="13" s="1"/>
  <c r="I184" i="13"/>
  <c r="J184" i="13" s="1"/>
  <c r="I183" i="13"/>
  <c r="J183" i="13" s="1"/>
  <c r="I182" i="13"/>
  <c r="J182" i="13" s="1"/>
  <c r="I181" i="13"/>
  <c r="J181" i="13" s="1"/>
  <c r="I180" i="13"/>
  <c r="J180" i="13" s="1"/>
  <c r="I179" i="13"/>
  <c r="J179" i="13" s="1"/>
  <c r="I178" i="13"/>
  <c r="J178" i="13" s="1"/>
  <c r="I177" i="13"/>
  <c r="J177" i="13" s="1"/>
  <c r="I176" i="13"/>
  <c r="J176" i="13" s="1"/>
  <c r="I175" i="13"/>
  <c r="J175" i="13" s="1"/>
  <c r="I174" i="13"/>
  <c r="J174" i="13" s="1"/>
  <c r="I173" i="13"/>
  <c r="J173" i="13" s="1"/>
  <c r="I172" i="13"/>
  <c r="J172" i="13" s="1"/>
  <c r="I171" i="13"/>
  <c r="J171" i="13" s="1"/>
  <c r="I170" i="13"/>
  <c r="J170" i="13" s="1"/>
  <c r="I169" i="13"/>
  <c r="J169" i="13" s="1"/>
  <c r="I168" i="13"/>
  <c r="J168" i="13" s="1"/>
  <c r="I167" i="13"/>
  <c r="J167" i="13" s="1"/>
  <c r="I166" i="13"/>
  <c r="J166" i="13" s="1"/>
  <c r="I165" i="13"/>
  <c r="J165" i="13" s="1"/>
  <c r="I164" i="13"/>
  <c r="J164" i="13" s="1"/>
  <c r="I163" i="13"/>
  <c r="J163" i="13" s="1"/>
  <c r="I162" i="13"/>
  <c r="J162" i="13" s="1"/>
  <c r="I161" i="13"/>
  <c r="J161" i="13" s="1"/>
  <c r="I160" i="13"/>
  <c r="J160" i="13" s="1"/>
  <c r="I159" i="13"/>
  <c r="J159" i="13" s="1"/>
  <c r="I158" i="13"/>
  <c r="J158" i="13" s="1"/>
  <c r="I157" i="13"/>
  <c r="J157" i="13" s="1"/>
  <c r="I156" i="13"/>
  <c r="J156" i="13" s="1"/>
  <c r="I155" i="13"/>
  <c r="J155" i="13" s="1"/>
  <c r="I154" i="13"/>
  <c r="J154" i="13" s="1"/>
  <c r="I153" i="13"/>
  <c r="J153" i="13" s="1"/>
  <c r="I152" i="13"/>
  <c r="J152" i="13" s="1"/>
  <c r="I151" i="13"/>
  <c r="J151" i="13" s="1"/>
  <c r="I150" i="13"/>
  <c r="J150" i="13" s="1"/>
  <c r="I149" i="13"/>
  <c r="J149" i="13" s="1"/>
  <c r="I148" i="13"/>
  <c r="J148" i="13" s="1"/>
  <c r="I147" i="13"/>
  <c r="J147" i="13" s="1"/>
  <c r="I146" i="13"/>
  <c r="J146" i="13" s="1"/>
  <c r="I145" i="13"/>
  <c r="J145" i="13" s="1"/>
  <c r="I144" i="13"/>
  <c r="J144" i="13" s="1"/>
  <c r="I143" i="13"/>
  <c r="J143" i="13" s="1"/>
  <c r="I142" i="13"/>
  <c r="J142" i="13" s="1"/>
  <c r="I141" i="13"/>
  <c r="J141" i="13" s="1"/>
  <c r="I140" i="13"/>
  <c r="J140" i="13" s="1"/>
  <c r="I139" i="13"/>
  <c r="J139" i="13" s="1"/>
  <c r="I138" i="13"/>
  <c r="J138" i="13" s="1"/>
  <c r="I137" i="13"/>
  <c r="J137" i="13" s="1"/>
  <c r="I136" i="13"/>
  <c r="J136" i="13" s="1"/>
  <c r="I135" i="13"/>
  <c r="J135" i="13" s="1"/>
  <c r="I134" i="13"/>
  <c r="J134" i="13" s="1"/>
  <c r="I133" i="13"/>
  <c r="J133" i="13" s="1"/>
  <c r="I132" i="13"/>
  <c r="J132" i="13" s="1"/>
  <c r="I131" i="13"/>
  <c r="J131" i="13" s="1"/>
  <c r="I130" i="13"/>
  <c r="J130" i="13" s="1"/>
  <c r="I129" i="13"/>
  <c r="J129" i="13" s="1"/>
  <c r="I128" i="13"/>
  <c r="J128" i="13" s="1"/>
  <c r="I127" i="13"/>
  <c r="J127" i="13" s="1"/>
  <c r="I126" i="13"/>
  <c r="J126" i="13" s="1"/>
  <c r="I125" i="13"/>
  <c r="J125" i="13" s="1"/>
  <c r="I124" i="13"/>
  <c r="J124" i="13" s="1"/>
  <c r="I123" i="13"/>
  <c r="J123" i="13" s="1"/>
  <c r="I122" i="13"/>
  <c r="J122" i="13" s="1"/>
  <c r="I121" i="13"/>
  <c r="J121" i="13" s="1"/>
  <c r="I120" i="13"/>
  <c r="J120" i="13" s="1"/>
  <c r="I119" i="13"/>
  <c r="J119" i="13" s="1"/>
  <c r="I118" i="13"/>
  <c r="J118" i="13" s="1"/>
  <c r="I117" i="13"/>
  <c r="J117" i="13" s="1"/>
  <c r="I116" i="13"/>
  <c r="J116" i="13" s="1"/>
  <c r="I115" i="13"/>
  <c r="J115" i="13" s="1"/>
  <c r="I114" i="13"/>
  <c r="J114" i="13" s="1"/>
  <c r="I113" i="13"/>
  <c r="J113" i="13" s="1"/>
  <c r="I112" i="13"/>
  <c r="J112" i="13" s="1"/>
  <c r="I111" i="13"/>
  <c r="J111" i="13" s="1"/>
  <c r="I110" i="13"/>
  <c r="J110" i="13" s="1"/>
  <c r="I109" i="13"/>
  <c r="J109" i="13" s="1"/>
  <c r="I108" i="13"/>
  <c r="J108" i="13" s="1"/>
  <c r="I107" i="13"/>
  <c r="J107" i="13" s="1"/>
  <c r="I106" i="13"/>
  <c r="J106" i="13" s="1"/>
  <c r="I105" i="13"/>
  <c r="J105" i="13" s="1"/>
  <c r="I104" i="13"/>
  <c r="J104" i="13" s="1"/>
  <c r="I103" i="13"/>
  <c r="J103" i="13" s="1"/>
  <c r="I102" i="13"/>
  <c r="J102" i="13" s="1"/>
  <c r="I101" i="13"/>
  <c r="J101" i="13" s="1"/>
  <c r="I100" i="13"/>
  <c r="J100" i="13" s="1"/>
  <c r="I99" i="13"/>
  <c r="J99" i="13" s="1"/>
  <c r="I98" i="13"/>
  <c r="J98" i="13" s="1"/>
  <c r="I97" i="13"/>
  <c r="J97" i="13" s="1"/>
  <c r="I96" i="13"/>
  <c r="J96" i="13" s="1"/>
  <c r="I95" i="13"/>
  <c r="J95" i="13" s="1"/>
  <c r="I94" i="13"/>
  <c r="J94" i="13" s="1"/>
  <c r="I93" i="13"/>
  <c r="J93" i="13" s="1"/>
  <c r="I92" i="13"/>
  <c r="J92" i="13" s="1"/>
  <c r="I91" i="13"/>
  <c r="J91" i="13" s="1"/>
  <c r="I90" i="13"/>
  <c r="J90" i="13" s="1"/>
  <c r="I89" i="13"/>
  <c r="J89" i="13" s="1"/>
  <c r="I88" i="13"/>
  <c r="J88" i="13" s="1"/>
  <c r="I87" i="13"/>
  <c r="J87" i="13" s="1"/>
  <c r="I86" i="13"/>
  <c r="J86" i="13" s="1"/>
  <c r="I85" i="13"/>
  <c r="J85" i="13" s="1"/>
  <c r="I84" i="13"/>
  <c r="J84" i="13" s="1"/>
  <c r="I83" i="13"/>
  <c r="J83" i="13" s="1"/>
  <c r="I82" i="13"/>
  <c r="J82" i="13" s="1"/>
  <c r="I81" i="13"/>
  <c r="J81" i="13" s="1"/>
  <c r="I80" i="13"/>
  <c r="J80" i="13" s="1"/>
  <c r="I79" i="13"/>
  <c r="J79" i="13" s="1"/>
  <c r="I78" i="13"/>
  <c r="J78" i="13" s="1"/>
  <c r="I77" i="13"/>
  <c r="J77" i="13" s="1"/>
  <c r="I76" i="13"/>
  <c r="J76" i="13" s="1"/>
  <c r="I75" i="13"/>
  <c r="J75" i="13" s="1"/>
  <c r="I74" i="13"/>
  <c r="J74" i="13" s="1"/>
  <c r="I73" i="13"/>
  <c r="J73" i="13" s="1"/>
  <c r="I72" i="13"/>
  <c r="J72" i="13" s="1"/>
  <c r="I71" i="13"/>
  <c r="J71" i="13" s="1"/>
  <c r="I70" i="13"/>
  <c r="J70" i="13" s="1"/>
  <c r="I69" i="13"/>
  <c r="J69" i="13" s="1"/>
  <c r="I68" i="13"/>
  <c r="J68" i="13" s="1"/>
  <c r="I67" i="13"/>
  <c r="J67" i="13" s="1"/>
  <c r="I66" i="13"/>
  <c r="J66" i="13" s="1"/>
  <c r="I65" i="13"/>
  <c r="J65" i="13" s="1"/>
  <c r="I64" i="13"/>
  <c r="J64" i="13" s="1"/>
  <c r="I63" i="13"/>
  <c r="J63" i="13" s="1"/>
  <c r="I62" i="13"/>
  <c r="J62" i="13" s="1"/>
  <c r="I61" i="13"/>
  <c r="J61" i="13" s="1"/>
  <c r="I60" i="13"/>
  <c r="J60" i="13" s="1"/>
  <c r="I59" i="13"/>
  <c r="J59" i="13" s="1"/>
  <c r="I58" i="13"/>
  <c r="J58" i="13" s="1"/>
  <c r="I57" i="13"/>
  <c r="J57" i="13" s="1"/>
  <c r="I56" i="13"/>
  <c r="J56" i="13" s="1"/>
  <c r="I55" i="13"/>
  <c r="J55" i="13" s="1"/>
  <c r="I54" i="13"/>
  <c r="J54" i="13" s="1"/>
  <c r="I53" i="13"/>
  <c r="J53" i="13" s="1"/>
  <c r="I52" i="13"/>
  <c r="J52" i="13" s="1"/>
  <c r="I51" i="13"/>
  <c r="J51" i="13" s="1"/>
  <c r="I50" i="13"/>
  <c r="J50" i="13" s="1"/>
  <c r="I49" i="13"/>
  <c r="J49" i="13" s="1"/>
  <c r="I48" i="13"/>
  <c r="J48" i="13" s="1"/>
  <c r="I47" i="13"/>
  <c r="J47" i="13" s="1"/>
  <c r="I46" i="13"/>
  <c r="J46" i="13" s="1"/>
  <c r="I45" i="13"/>
  <c r="J45" i="13" s="1"/>
  <c r="I44" i="13"/>
  <c r="J44" i="13" s="1"/>
  <c r="I43" i="13"/>
  <c r="J43" i="13" s="1"/>
  <c r="I42" i="13"/>
  <c r="J42" i="13" s="1"/>
  <c r="I41" i="13"/>
  <c r="J41" i="13" s="1"/>
  <c r="I40" i="13"/>
  <c r="J40" i="13" s="1"/>
  <c r="I39" i="13"/>
  <c r="J39" i="13" s="1"/>
  <c r="I38" i="13"/>
  <c r="J38" i="13" s="1"/>
  <c r="I37" i="13"/>
  <c r="J37" i="13" s="1"/>
  <c r="I36" i="13"/>
  <c r="J36" i="13" s="1"/>
  <c r="I35" i="13"/>
  <c r="J35" i="13" s="1"/>
  <c r="I34" i="13"/>
  <c r="J34" i="13" s="1"/>
  <c r="I33" i="13"/>
  <c r="J33" i="13" s="1"/>
  <c r="I32" i="13"/>
  <c r="J32" i="13" s="1"/>
  <c r="I31" i="13"/>
  <c r="J31" i="13" s="1"/>
  <c r="I30" i="13"/>
  <c r="J30" i="13" s="1"/>
  <c r="I29" i="13"/>
  <c r="J29" i="13" s="1"/>
  <c r="I28" i="13"/>
  <c r="J28" i="13" s="1"/>
  <c r="I27" i="13"/>
  <c r="J27" i="13" s="1"/>
  <c r="I26" i="13"/>
  <c r="J26" i="13" s="1"/>
  <c r="I25" i="13"/>
  <c r="J25" i="13" s="1"/>
  <c r="I24" i="13"/>
  <c r="J24" i="13" s="1"/>
  <c r="I23" i="13"/>
  <c r="J23" i="13" s="1"/>
  <c r="I22" i="13"/>
  <c r="J22" i="13" s="1"/>
  <c r="I21" i="13"/>
  <c r="J21" i="13" s="1"/>
  <c r="I20" i="13"/>
  <c r="J20" i="13" s="1"/>
  <c r="I19" i="13"/>
  <c r="J19" i="13" s="1"/>
  <c r="I18" i="13"/>
  <c r="J18" i="13" s="1"/>
  <c r="I17" i="13"/>
  <c r="J17" i="13" s="1"/>
  <c r="I16" i="13"/>
  <c r="J16" i="13" s="1"/>
  <c r="I15" i="13"/>
  <c r="J15" i="13" s="1"/>
  <c r="I14" i="13"/>
  <c r="J14" i="13" s="1"/>
  <c r="I13" i="13"/>
  <c r="J13" i="13" s="1"/>
  <c r="I12" i="13"/>
  <c r="J12" i="13" s="1"/>
  <c r="C10" i="13"/>
  <c r="E32" i="9" l="1"/>
  <c r="E30" i="9" l="1"/>
  <c r="G19" i="17" l="1"/>
  <c r="G21" i="17" s="1"/>
  <c r="I50" i="15" l="1"/>
  <c r="K50" i="15" s="1"/>
  <c r="I51" i="15"/>
  <c r="K51" i="15" s="1"/>
  <c r="I52" i="15"/>
  <c r="K52" i="15" s="1"/>
  <c r="I53" i="15"/>
  <c r="K53" i="15" s="1"/>
  <c r="I54" i="15"/>
  <c r="K54" i="15" s="1"/>
  <c r="I55" i="15"/>
  <c r="K55" i="15" s="1"/>
  <c r="I56" i="15"/>
  <c r="K56" i="15" s="1"/>
  <c r="I57" i="15"/>
  <c r="K57" i="15" s="1"/>
  <c r="I58" i="15"/>
  <c r="K58" i="15" s="1"/>
  <c r="I59" i="15"/>
  <c r="K59" i="15" s="1"/>
  <c r="I60" i="15"/>
  <c r="K60" i="15" s="1"/>
  <c r="I61" i="15"/>
  <c r="K61" i="15" s="1"/>
  <c r="I62" i="15"/>
  <c r="K62" i="15" s="1"/>
  <c r="I63" i="15"/>
  <c r="K63" i="15" s="1"/>
  <c r="I64" i="15"/>
  <c r="K64" i="15" s="1"/>
  <c r="I65" i="15"/>
  <c r="K65" i="15" s="1"/>
  <c r="I66" i="15"/>
  <c r="K66" i="15" s="1"/>
  <c r="I67" i="15"/>
  <c r="K67" i="15" s="1"/>
  <c r="I68" i="15"/>
  <c r="K68" i="15" s="1"/>
  <c r="I69" i="15"/>
  <c r="K69" i="15" s="1"/>
  <c r="I48" i="15"/>
  <c r="K48" i="15" s="1"/>
  <c r="I49" i="15"/>
  <c r="K49" i="15" s="1"/>
  <c r="I70" i="14"/>
  <c r="J70" i="14" s="1"/>
  <c r="I71" i="14"/>
  <c r="J71" i="14" s="1"/>
  <c r="I72" i="14"/>
  <c r="J72" i="14" s="1"/>
  <c r="I73" i="14"/>
  <c r="J73" i="14" s="1"/>
  <c r="I74" i="14"/>
  <c r="J74" i="14" s="1"/>
  <c r="I75" i="14"/>
  <c r="J75" i="14" s="1"/>
  <c r="I76" i="14"/>
  <c r="J76" i="14" s="1"/>
  <c r="I77" i="14"/>
  <c r="J77" i="14" s="1"/>
  <c r="I78" i="14"/>
  <c r="J78" i="14" s="1"/>
  <c r="I79" i="14"/>
  <c r="J79" i="14" s="1"/>
  <c r="I80" i="14"/>
  <c r="J80" i="14" s="1"/>
  <c r="I81" i="14"/>
  <c r="J81" i="14" s="1"/>
  <c r="I82" i="14"/>
  <c r="J82" i="14" s="1"/>
  <c r="I83" i="14"/>
  <c r="J83" i="14" s="1"/>
  <c r="I84" i="14"/>
  <c r="J84" i="14" s="1"/>
  <c r="I85" i="14"/>
  <c r="J85" i="14" s="1"/>
  <c r="I86" i="14"/>
  <c r="J86" i="14" s="1"/>
  <c r="I87" i="14"/>
  <c r="J87" i="14" s="1"/>
  <c r="I88" i="14"/>
  <c r="J88" i="14" s="1"/>
  <c r="I89" i="14"/>
  <c r="J89" i="14" s="1"/>
  <c r="I90" i="14"/>
  <c r="J90" i="14" s="1"/>
  <c r="I91" i="14"/>
  <c r="J91" i="14" s="1"/>
  <c r="I92" i="14"/>
  <c r="J92" i="14" s="1"/>
  <c r="I93" i="14"/>
  <c r="J93" i="14" s="1"/>
  <c r="I94" i="14"/>
  <c r="J94" i="14" s="1"/>
  <c r="I95" i="14"/>
  <c r="J95" i="14" s="1"/>
  <c r="I96" i="14"/>
  <c r="J96" i="14" s="1"/>
  <c r="I97" i="14"/>
  <c r="J97" i="14" s="1"/>
  <c r="I98" i="14"/>
  <c r="J98" i="14" s="1"/>
  <c r="I99" i="14"/>
  <c r="J99" i="14" s="1"/>
  <c r="I100" i="14"/>
  <c r="J100" i="14" s="1"/>
  <c r="I101" i="14"/>
  <c r="J101" i="14" s="1"/>
  <c r="I102" i="14"/>
  <c r="J102" i="14" s="1"/>
  <c r="I103" i="14"/>
  <c r="J103" i="14" s="1"/>
  <c r="I104" i="14"/>
  <c r="J104" i="14" s="1"/>
  <c r="I105" i="14"/>
  <c r="J105" i="14" s="1"/>
  <c r="I106" i="14"/>
  <c r="J106" i="14" s="1"/>
  <c r="I107" i="14"/>
  <c r="J107" i="14" s="1"/>
  <c r="I108" i="14"/>
  <c r="J108" i="14" s="1"/>
  <c r="I109" i="14"/>
  <c r="J109" i="14" s="1"/>
  <c r="I110" i="14"/>
  <c r="J110" i="14" s="1"/>
  <c r="I111" i="14"/>
  <c r="J111" i="14" s="1"/>
  <c r="I112" i="14"/>
  <c r="J112" i="14" s="1"/>
  <c r="I113" i="14"/>
  <c r="J113" i="14" s="1"/>
  <c r="I114" i="14"/>
  <c r="J114" i="14" s="1"/>
  <c r="I115" i="14"/>
  <c r="J115" i="14" s="1"/>
  <c r="I116" i="14"/>
  <c r="J116" i="14" s="1"/>
  <c r="I117" i="14"/>
  <c r="J117" i="14" s="1"/>
  <c r="I118" i="14"/>
  <c r="J118" i="14" s="1"/>
  <c r="I119" i="14"/>
  <c r="J119" i="14" s="1"/>
  <c r="I274" i="12"/>
  <c r="J274" i="12" s="1"/>
  <c r="I273" i="12"/>
  <c r="J273" i="12" s="1"/>
  <c r="I272" i="12"/>
  <c r="J272" i="12" s="1"/>
  <c r="I271" i="12"/>
  <c r="J271" i="12" s="1"/>
  <c r="I270" i="12"/>
  <c r="J270" i="12" s="1"/>
  <c r="I269" i="12"/>
  <c r="J269" i="12" s="1"/>
  <c r="I268" i="12"/>
  <c r="J268" i="12" s="1"/>
  <c r="I267" i="12"/>
  <c r="J267" i="12" s="1"/>
  <c r="I266" i="12"/>
  <c r="J266" i="12" s="1"/>
  <c r="I265" i="12"/>
  <c r="J265" i="12" s="1"/>
  <c r="I264" i="12"/>
  <c r="J264" i="12" s="1"/>
  <c r="I263" i="12"/>
  <c r="J263" i="12" s="1"/>
  <c r="I262" i="12"/>
  <c r="J262" i="12" s="1"/>
  <c r="I261" i="12"/>
  <c r="J261" i="12" s="1"/>
  <c r="I260" i="12"/>
  <c r="J260" i="12" s="1"/>
  <c r="I259" i="12"/>
  <c r="J259" i="12" s="1"/>
  <c r="I258" i="12"/>
  <c r="J258" i="12" s="1"/>
  <c r="I257" i="12"/>
  <c r="J257" i="12" s="1"/>
  <c r="I256" i="12"/>
  <c r="J256" i="12" s="1"/>
  <c r="I255" i="12"/>
  <c r="J255" i="12" s="1"/>
  <c r="I254" i="12"/>
  <c r="J254" i="12" s="1"/>
  <c r="I253" i="12"/>
  <c r="J253" i="12" s="1"/>
  <c r="I252" i="12"/>
  <c r="J252" i="12" s="1"/>
  <c r="I251" i="12"/>
  <c r="J251" i="12" s="1"/>
  <c r="I250" i="12"/>
  <c r="J250" i="12" s="1"/>
  <c r="I249" i="12"/>
  <c r="J249" i="12" s="1"/>
  <c r="I248" i="12"/>
  <c r="J248" i="12" s="1"/>
  <c r="I247" i="12"/>
  <c r="J247" i="12" s="1"/>
  <c r="I246" i="12"/>
  <c r="J246" i="12" s="1"/>
  <c r="I245" i="12"/>
  <c r="J245" i="12" s="1"/>
  <c r="I244" i="12"/>
  <c r="J244" i="12" s="1"/>
  <c r="I243" i="12"/>
  <c r="J243" i="12" s="1"/>
  <c r="I242" i="12"/>
  <c r="J242" i="12" s="1"/>
  <c r="I241" i="12"/>
  <c r="J241" i="12" s="1"/>
  <c r="I240" i="12"/>
  <c r="J240" i="12" s="1"/>
  <c r="I239" i="12"/>
  <c r="J239" i="12" s="1"/>
  <c r="I238" i="12"/>
  <c r="J238" i="12" s="1"/>
  <c r="I237" i="12"/>
  <c r="J237" i="12" s="1"/>
  <c r="I236" i="12"/>
  <c r="J236" i="12" s="1"/>
  <c r="I235" i="12"/>
  <c r="J235" i="12" s="1"/>
  <c r="I234" i="12"/>
  <c r="J234" i="12" s="1"/>
  <c r="I233" i="12"/>
  <c r="J233" i="12" s="1"/>
  <c r="I232" i="12"/>
  <c r="J232" i="12" s="1"/>
  <c r="I231" i="12"/>
  <c r="J231" i="12" s="1"/>
  <c r="I230" i="12"/>
  <c r="J230" i="12" s="1"/>
  <c r="I229" i="12"/>
  <c r="J229" i="12" s="1"/>
  <c r="I228" i="12"/>
  <c r="J228" i="12" s="1"/>
  <c r="I227" i="12"/>
  <c r="J227" i="12" s="1"/>
  <c r="I226" i="12"/>
  <c r="J226" i="12" s="1"/>
  <c r="I225" i="12"/>
  <c r="J225" i="12" s="1"/>
  <c r="I224" i="12"/>
  <c r="J224" i="12" s="1"/>
  <c r="I223" i="12"/>
  <c r="J223" i="12" s="1"/>
  <c r="I222" i="12"/>
  <c r="J222" i="12" s="1"/>
  <c r="I221" i="12"/>
  <c r="J221" i="12" s="1"/>
  <c r="I220" i="12"/>
  <c r="J220" i="12" s="1"/>
  <c r="I219" i="12"/>
  <c r="J219" i="12" s="1"/>
  <c r="I218" i="12"/>
  <c r="J218" i="12" s="1"/>
  <c r="I217" i="12"/>
  <c r="J217" i="12" s="1"/>
  <c r="I216" i="12"/>
  <c r="J216" i="12" s="1"/>
  <c r="I215" i="12"/>
  <c r="J215" i="12" s="1"/>
  <c r="I214" i="12"/>
  <c r="J214" i="12" s="1"/>
  <c r="I213" i="12"/>
  <c r="J213" i="12" s="1"/>
  <c r="I212" i="12"/>
  <c r="J212" i="12" s="1"/>
  <c r="I211" i="12"/>
  <c r="J211" i="12" s="1"/>
  <c r="I210" i="12"/>
  <c r="J210" i="12" s="1"/>
  <c r="I209" i="12"/>
  <c r="J209" i="12" s="1"/>
  <c r="I208" i="12"/>
  <c r="J208" i="12" s="1"/>
  <c r="I207" i="12"/>
  <c r="J207" i="12" s="1"/>
  <c r="I206" i="12"/>
  <c r="J206" i="12" s="1"/>
  <c r="I205" i="12"/>
  <c r="J205" i="12" s="1"/>
  <c r="I204" i="12"/>
  <c r="J204" i="12" s="1"/>
  <c r="I203" i="12"/>
  <c r="J203" i="12" s="1"/>
  <c r="I202" i="12"/>
  <c r="J202" i="12" s="1"/>
  <c r="I201" i="12"/>
  <c r="J201" i="12" s="1"/>
  <c r="I200" i="12"/>
  <c r="J200" i="12" s="1"/>
  <c r="I199" i="12"/>
  <c r="J199" i="12" s="1"/>
  <c r="I198" i="12"/>
  <c r="J198" i="12" s="1"/>
  <c r="I197" i="12"/>
  <c r="J197" i="12" s="1"/>
  <c r="I196" i="12"/>
  <c r="J196" i="12" s="1"/>
  <c r="I195" i="12"/>
  <c r="J195" i="12" s="1"/>
  <c r="I194" i="12"/>
  <c r="J194" i="12" s="1"/>
  <c r="I193" i="12"/>
  <c r="J193" i="12" s="1"/>
  <c r="I192" i="12"/>
  <c r="J192" i="12" s="1"/>
  <c r="I191" i="12"/>
  <c r="J191" i="12" s="1"/>
  <c r="I190" i="12"/>
  <c r="J190" i="12" s="1"/>
  <c r="I189" i="12"/>
  <c r="J189" i="12" s="1"/>
  <c r="I188" i="12"/>
  <c r="J188" i="12" s="1"/>
  <c r="I187" i="12"/>
  <c r="J187" i="12" s="1"/>
  <c r="I186" i="12"/>
  <c r="J186" i="12" s="1"/>
  <c r="I185" i="12"/>
  <c r="J185" i="12" s="1"/>
  <c r="I184" i="12"/>
  <c r="J184" i="12" s="1"/>
  <c r="I183" i="12"/>
  <c r="J183" i="12" s="1"/>
  <c r="I182" i="12"/>
  <c r="J182" i="12" s="1"/>
  <c r="I181" i="12"/>
  <c r="J181" i="12" s="1"/>
  <c r="I180" i="12"/>
  <c r="J180" i="12" s="1"/>
  <c r="I179" i="12"/>
  <c r="J179" i="12" s="1"/>
  <c r="I178" i="12"/>
  <c r="J178" i="12" s="1"/>
  <c r="I177" i="12"/>
  <c r="J177" i="12" s="1"/>
  <c r="I176" i="12"/>
  <c r="J176" i="12" s="1"/>
  <c r="I175" i="12"/>
  <c r="J175" i="12" s="1"/>
  <c r="E19" i="9" l="1"/>
  <c r="E62" i="9" l="1"/>
  <c r="E61" i="9"/>
  <c r="E60" i="9"/>
  <c r="E59" i="9"/>
  <c r="E57" i="9"/>
  <c r="E56" i="9"/>
  <c r="E55" i="9"/>
  <c r="E54" i="9"/>
  <c r="E53" i="9"/>
  <c r="E52" i="9"/>
  <c r="E51" i="9"/>
  <c r="E50" i="9"/>
  <c r="E48" i="9"/>
  <c r="E47" i="9"/>
  <c r="E46" i="9"/>
  <c r="E45" i="9"/>
  <c r="E44" i="9"/>
  <c r="E43" i="9"/>
  <c r="E41" i="9"/>
  <c r="E40" i="9"/>
  <c r="E39" i="9"/>
  <c r="E38" i="9"/>
  <c r="E37" i="9"/>
  <c r="E36" i="9"/>
  <c r="E34" i="9"/>
  <c r="E33" i="9"/>
  <c r="E29" i="9"/>
  <c r="E28" i="9"/>
  <c r="E27" i="9"/>
  <c r="E26" i="9"/>
  <c r="E25" i="9"/>
  <c r="E24" i="9"/>
  <c r="E23" i="9"/>
  <c r="E22" i="9"/>
  <c r="E21" i="9"/>
  <c r="E20" i="9"/>
  <c r="E18" i="9"/>
  <c r="E17" i="9"/>
  <c r="E16" i="9"/>
  <c r="E15" i="9"/>
  <c r="E13" i="9"/>
  <c r="E12" i="9"/>
  <c r="E11" i="9"/>
  <c r="E9" i="9"/>
  <c r="E8" i="9"/>
  <c r="F28" i="11"/>
  <c r="F26" i="11"/>
  <c r="F10" i="11"/>
  <c r="F11" i="11"/>
  <c r="F12" i="11"/>
  <c r="F13" i="11"/>
  <c r="F14" i="11"/>
  <c r="F15" i="11"/>
  <c r="F16" i="11"/>
  <c r="F17" i="11"/>
  <c r="F18" i="11"/>
  <c r="F19" i="11"/>
  <c r="F20" i="11"/>
  <c r="F21" i="11"/>
  <c r="F22" i="11"/>
  <c r="F23" i="11"/>
  <c r="F24" i="11"/>
  <c r="F9" i="11"/>
  <c r="H19" i="17" l="1"/>
  <c r="C9" i="4" l="1"/>
  <c r="I142" i="12"/>
  <c r="C29" i="4" l="1"/>
  <c r="C30" i="4" s="1"/>
  <c r="B11" i="28" s="1"/>
  <c r="B18" i="28"/>
  <c r="D33" i="11"/>
  <c r="I33" i="11" s="1"/>
  <c r="I47" i="15"/>
  <c r="I46" i="15"/>
  <c r="I45" i="15"/>
  <c r="I44" i="15"/>
  <c r="I43" i="15"/>
  <c r="I42" i="15"/>
  <c r="I41" i="15"/>
  <c r="I40" i="15"/>
  <c r="I39" i="15"/>
  <c r="I38" i="15"/>
  <c r="I37" i="15"/>
  <c r="I36" i="15"/>
  <c r="I35" i="15"/>
  <c r="I34" i="15"/>
  <c r="I33" i="15"/>
  <c r="I32" i="15"/>
  <c r="I31" i="15"/>
  <c r="I30" i="15"/>
  <c r="I29" i="15"/>
  <c r="I28" i="15"/>
  <c r="I27" i="15"/>
  <c r="I26" i="15"/>
  <c r="I25" i="15"/>
  <c r="I24" i="15"/>
  <c r="I23" i="15"/>
  <c r="I22" i="15"/>
  <c r="I21" i="15"/>
  <c r="I20" i="15"/>
  <c r="I19" i="15"/>
  <c r="I18" i="15"/>
  <c r="I17" i="15"/>
  <c r="I16" i="15"/>
  <c r="I15" i="15"/>
  <c r="I14" i="15"/>
  <c r="I13" i="15"/>
  <c r="I12" i="15"/>
  <c r="I11" i="15"/>
  <c r="I10" i="15"/>
  <c r="I69" i="14"/>
  <c r="I68" i="14"/>
  <c r="I67" i="14"/>
  <c r="I66" i="14"/>
  <c r="I65" i="14"/>
  <c r="I64" i="14"/>
  <c r="I63" i="14"/>
  <c r="I62" i="14"/>
  <c r="I61" i="14"/>
  <c r="I60" i="14"/>
  <c r="I59" i="14"/>
  <c r="I58" i="14"/>
  <c r="I57" i="14"/>
  <c r="I56" i="14"/>
  <c r="I55" i="14"/>
  <c r="I54" i="14"/>
  <c r="I53" i="14"/>
  <c r="I52" i="14"/>
  <c r="I51" i="14"/>
  <c r="I50" i="14"/>
  <c r="I49" i="14"/>
  <c r="I48" i="14"/>
  <c r="I47" i="14"/>
  <c r="I46" i="14"/>
  <c r="I45" i="14"/>
  <c r="I44" i="14"/>
  <c r="I43" i="14"/>
  <c r="I42" i="14"/>
  <c r="I41" i="14"/>
  <c r="I40" i="14"/>
  <c r="J40" i="14" s="1"/>
  <c r="I39" i="14"/>
  <c r="I38" i="14"/>
  <c r="I37" i="14"/>
  <c r="I36" i="14"/>
  <c r="I35" i="14"/>
  <c r="I34" i="14"/>
  <c r="I33" i="14"/>
  <c r="I32" i="14"/>
  <c r="I31" i="14"/>
  <c r="I30" i="14"/>
  <c r="I29" i="14"/>
  <c r="I28" i="14"/>
  <c r="I27" i="14"/>
  <c r="I26" i="14"/>
  <c r="I25" i="14"/>
  <c r="I24" i="14"/>
  <c r="I23" i="14"/>
  <c r="I22" i="14"/>
  <c r="I21" i="14"/>
  <c r="I20" i="14"/>
  <c r="I19" i="14"/>
  <c r="I18" i="14"/>
  <c r="I17" i="14"/>
  <c r="I16" i="14"/>
  <c r="I15" i="14"/>
  <c r="I14" i="14"/>
  <c r="I13" i="14"/>
  <c r="I12" i="14"/>
  <c r="I11" i="14"/>
  <c r="I10" i="14"/>
  <c r="I11" i="13"/>
  <c r="I174" i="12"/>
  <c r="I173" i="12"/>
  <c r="I172" i="12"/>
  <c r="I171" i="12"/>
  <c r="I170" i="12"/>
  <c r="I169" i="12"/>
  <c r="I168" i="12"/>
  <c r="I167" i="12"/>
  <c r="I166" i="12"/>
  <c r="I165" i="12"/>
  <c r="I164" i="12"/>
  <c r="I163" i="12"/>
  <c r="I162" i="12"/>
  <c r="I161" i="12"/>
  <c r="I160" i="12"/>
  <c r="I159" i="12"/>
  <c r="I158" i="12"/>
  <c r="I157" i="12"/>
  <c r="I156" i="12"/>
  <c r="I155" i="12"/>
  <c r="I154" i="12"/>
  <c r="I153" i="12"/>
  <c r="I152" i="12"/>
  <c r="I151" i="12"/>
  <c r="I150" i="12"/>
  <c r="I149" i="12"/>
  <c r="I148" i="12"/>
  <c r="I147" i="12"/>
  <c r="I146" i="12"/>
  <c r="I145" i="12"/>
  <c r="I144" i="12"/>
  <c r="I143" i="12"/>
  <c r="I141" i="12"/>
  <c r="I140" i="12"/>
  <c r="I139" i="12"/>
  <c r="I138" i="12"/>
  <c r="I137" i="12"/>
  <c r="I136" i="12"/>
  <c r="I135" i="12"/>
  <c r="I134" i="12"/>
  <c r="I133" i="12"/>
  <c r="I132" i="12"/>
  <c r="I131" i="12"/>
  <c r="I130" i="12"/>
  <c r="I129" i="12"/>
  <c r="I128" i="12"/>
  <c r="I127" i="12"/>
  <c r="I126" i="12"/>
  <c r="I125" i="12"/>
  <c r="I124" i="12"/>
  <c r="I123" i="12"/>
  <c r="I122" i="12"/>
  <c r="I121" i="12"/>
  <c r="I120" i="12"/>
  <c r="I119" i="12"/>
  <c r="I118" i="12"/>
  <c r="I117" i="12"/>
  <c r="I116" i="12"/>
  <c r="I115" i="12"/>
  <c r="I114" i="12"/>
  <c r="I113" i="12"/>
  <c r="I112" i="12"/>
  <c r="I111" i="12"/>
  <c r="I110" i="12"/>
  <c r="I109" i="12"/>
  <c r="I108" i="12"/>
  <c r="I107" i="12"/>
  <c r="I106" i="12"/>
  <c r="I105" i="12"/>
  <c r="I104" i="12"/>
  <c r="I103" i="12"/>
  <c r="I102" i="12"/>
  <c r="I101" i="12"/>
  <c r="I100" i="12"/>
  <c r="I99" i="12"/>
  <c r="I98" i="12"/>
  <c r="I97" i="12"/>
  <c r="I96" i="12"/>
  <c r="I95" i="12"/>
  <c r="I94" i="12"/>
  <c r="I93" i="12"/>
  <c r="I92" i="12"/>
  <c r="I91" i="12"/>
  <c r="I90" i="12"/>
  <c r="I89" i="12"/>
  <c r="I88" i="12"/>
  <c r="I87" i="12"/>
  <c r="I86" i="12"/>
  <c r="I85" i="12"/>
  <c r="I84" i="12"/>
  <c r="I83" i="12"/>
  <c r="I82" i="12"/>
  <c r="I81" i="12"/>
  <c r="I80" i="12"/>
  <c r="I79" i="12"/>
  <c r="I78" i="12"/>
  <c r="I77" i="12"/>
  <c r="I76" i="12"/>
  <c r="I75" i="12"/>
  <c r="I74" i="12"/>
  <c r="I73" i="12"/>
  <c r="I72" i="12"/>
  <c r="I71" i="12"/>
  <c r="I70" i="12"/>
  <c r="I69" i="12"/>
  <c r="I68" i="12"/>
  <c r="I67" i="12"/>
  <c r="I66" i="12"/>
  <c r="I65" i="12"/>
  <c r="I64" i="12"/>
  <c r="I63" i="12"/>
  <c r="I62" i="12"/>
  <c r="I61" i="12"/>
  <c r="I60" i="12"/>
  <c r="I59" i="12"/>
  <c r="I58" i="12"/>
  <c r="I57" i="12"/>
  <c r="I56" i="12"/>
  <c r="I55" i="12"/>
  <c r="I54" i="12"/>
  <c r="I53" i="12"/>
  <c r="I52" i="12"/>
  <c r="I51" i="12"/>
  <c r="I50" i="12"/>
  <c r="I49" i="12"/>
  <c r="I48" i="12"/>
  <c r="I47" i="12"/>
  <c r="I46" i="12"/>
  <c r="I45" i="12"/>
  <c r="I44" i="12"/>
  <c r="I43" i="12"/>
  <c r="I42" i="12"/>
  <c r="I41" i="12"/>
  <c r="I40" i="12"/>
  <c r="I39" i="12"/>
  <c r="I38" i="12"/>
  <c r="I37" i="12"/>
  <c r="I36" i="12"/>
  <c r="I35" i="12"/>
  <c r="I34" i="12"/>
  <c r="I33" i="12"/>
  <c r="I32" i="12"/>
  <c r="I31" i="12"/>
  <c r="I30" i="12"/>
  <c r="I29" i="12"/>
  <c r="I28" i="12"/>
  <c r="I27" i="12"/>
  <c r="I26" i="12"/>
  <c r="I25" i="12"/>
  <c r="I24" i="12"/>
  <c r="I23" i="12"/>
  <c r="I22" i="12"/>
  <c r="I21" i="12"/>
  <c r="I20" i="12"/>
  <c r="I19" i="12"/>
  <c r="I18" i="12"/>
  <c r="I17" i="12"/>
  <c r="I16" i="12"/>
  <c r="I15" i="12"/>
  <c r="I14" i="12"/>
  <c r="I13" i="12"/>
  <c r="I12" i="12"/>
  <c r="I11" i="12"/>
  <c r="I10" i="12"/>
  <c r="I10" i="13"/>
  <c r="K45" i="15" l="1"/>
  <c r="K44" i="15"/>
  <c r="K43" i="15"/>
  <c r="K41" i="15"/>
  <c r="K40" i="15"/>
  <c r="K37" i="15"/>
  <c r="K36" i="15"/>
  <c r="K35" i="15"/>
  <c r="K33" i="15"/>
  <c r="K32" i="15"/>
  <c r="K29" i="15"/>
  <c r="K28" i="15"/>
  <c r="K27" i="15"/>
  <c r="K25" i="15"/>
  <c r="K24" i="15"/>
  <c r="K21" i="15"/>
  <c r="K20" i="15"/>
  <c r="K19" i="15"/>
  <c r="K17" i="15"/>
  <c r="K16" i="15"/>
  <c r="K15" i="15"/>
  <c r="K13" i="15"/>
  <c r="K12" i="15"/>
  <c r="K11" i="15"/>
  <c r="J69" i="14"/>
  <c r="J68" i="14"/>
  <c r="J67" i="14"/>
  <c r="J66" i="14"/>
  <c r="J65" i="14"/>
  <c r="J64" i="14"/>
  <c r="J63" i="14"/>
  <c r="J62" i="14"/>
  <c r="J61" i="14"/>
  <c r="J60" i="14"/>
  <c r="J59" i="14"/>
  <c r="J58" i="14"/>
  <c r="J57" i="14"/>
  <c r="J56" i="14"/>
  <c r="J55" i="14"/>
  <c r="J54" i="14"/>
  <c r="J53" i="14"/>
  <c r="J52" i="14"/>
  <c r="J51" i="14"/>
  <c r="J50" i="14"/>
  <c r="J49" i="14"/>
  <c r="J48" i="14"/>
  <c r="J47" i="14"/>
  <c r="J46" i="14"/>
  <c r="J45" i="14"/>
  <c r="J44" i="14"/>
  <c r="J43" i="14"/>
  <c r="J42" i="14"/>
  <c r="J41" i="14"/>
  <c r="J39" i="14"/>
  <c r="J38" i="14"/>
  <c r="J37" i="14"/>
  <c r="J36" i="14"/>
  <c r="J35" i="14"/>
  <c r="J34" i="14"/>
  <c r="J33" i="14"/>
  <c r="J32" i="14"/>
  <c r="J31" i="14"/>
  <c r="J30" i="14"/>
  <c r="J29" i="14"/>
  <c r="J28" i="14"/>
  <c r="J27" i="14"/>
  <c r="J26" i="14"/>
  <c r="J25" i="14"/>
  <c r="J24" i="14"/>
  <c r="J23" i="14"/>
  <c r="J22" i="14"/>
  <c r="J21" i="14"/>
  <c r="J20" i="14"/>
  <c r="J19" i="14"/>
  <c r="J18" i="14"/>
  <c r="J17" i="14"/>
  <c r="J16" i="14"/>
  <c r="J15" i="14"/>
  <c r="J14" i="14"/>
  <c r="J13" i="14"/>
  <c r="J12" i="14"/>
  <c r="J11" i="14"/>
  <c r="J11" i="13"/>
  <c r="J10" i="13"/>
  <c r="J174" i="12"/>
  <c r="J173" i="12"/>
  <c r="J172" i="12"/>
  <c r="J171" i="12"/>
  <c r="J170" i="12"/>
  <c r="J169" i="12"/>
  <c r="J168" i="12"/>
  <c r="J167" i="12"/>
  <c r="J166" i="12"/>
  <c r="J165" i="12"/>
  <c r="J164" i="12"/>
  <c r="J163" i="12"/>
  <c r="J162" i="12"/>
  <c r="J161" i="12"/>
  <c r="J160" i="12"/>
  <c r="J159" i="12"/>
  <c r="J158" i="12"/>
  <c r="J157" i="12"/>
  <c r="J156" i="12"/>
  <c r="J155" i="12"/>
  <c r="J154" i="12"/>
  <c r="J153" i="12"/>
  <c r="J152" i="12"/>
  <c r="J151" i="12"/>
  <c r="J150" i="12"/>
  <c r="J149" i="12"/>
  <c r="J148" i="12"/>
  <c r="J147" i="12"/>
  <c r="J146" i="12"/>
  <c r="J145" i="12"/>
  <c r="J144" i="12"/>
  <c r="J143" i="12"/>
  <c r="J142" i="12"/>
  <c r="J141" i="12"/>
  <c r="J140" i="12"/>
  <c r="J139" i="12"/>
  <c r="J138" i="12"/>
  <c r="J137" i="12"/>
  <c r="J136" i="12"/>
  <c r="J135" i="12"/>
  <c r="J134" i="12"/>
  <c r="J133" i="12"/>
  <c r="J132" i="12"/>
  <c r="J131" i="12"/>
  <c r="J130" i="12"/>
  <c r="J129" i="12"/>
  <c r="J128" i="12"/>
  <c r="J127" i="12"/>
  <c r="J126" i="12"/>
  <c r="J125" i="12"/>
  <c r="J124" i="12"/>
  <c r="J123" i="12"/>
  <c r="J122" i="12"/>
  <c r="J121" i="12"/>
  <c r="J120" i="12"/>
  <c r="J119" i="12"/>
  <c r="J118" i="12"/>
  <c r="J117" i="12"/>
  <c r="J116" i="12"/>
  <c r="J115" i="12"/>
  <c r="J114" i="12"/>
  <c r="J113" i="12"/>
  <c r="J112" i="12"/>
  <c r="J111" i="12"/>
  <c r="J110" i="12"/>
  <c r="J109" i="12"/>
  <c r="J108" i="12"/>
  <c r="J107" i="12"/>
  <c r="J106" i="12"/>
  <c r="J105" i="12"/>
  <c r="J104" i="12"/>
  <c r="J103" i="12"/>
  <c r="J102" i="12"/>
  <c r="J101" i="12"/>
  <c r="J100" i="12"/>
  <c r="J99" i="12"/>
  <c r="J98" i="12"/>
  <c r="J97" i="12"/>
  <c r="J96" i="12"/>
  <c r="J95" i="12"/>
  <c r="J94" i="12"/>
  <c r="J93" i="12"/>
  <c r="J92" i="12"/>
  <c r="J91" i="12"/>
  <c r="J90" i="12"/>
  <c r="J89" i="12"/>
  <c r="J88" i="12"/>
  <c r="J87" i="12"/>
  <c r="J86" i="12"/>
  <c r="J85" i="12"/>
  <c r="J84" i="12"/>
  <c r="J83" i="12"/>
  <c r="J82" i="12"/>
  <c r="J81" i="12"/>
  <c r="J80" i="12"/>
  <c r="J79" i="12"/>
  <c r="J78" i="12"/>
  <c r="J77" i="12"/>
  <c r="J76" i="12"/>
  <c r="J75" i="12"/>
  <c r="J74" i="12"/>
  <c r="J73" i="12"/>
  <c r="J72" i="12"/>
  <c r="J71" i="12"/>
  <c r="J70" i="12"/>
  <c r="J69" i="12"/>
  <c r="J68" i="12"/>
  <c r="J67" i="12"/>
  <c r="J66" i="12"/>
  <c r="J65" i="12"/>
  <c r="J64" i="12"/>
  <c r="J63" i="12"/>
  <c r="J62" i="12"/>
  <c r="J61" i="12"/>
  <c r="J60" i="12"/>
  <c r="J59" i="12"/>
  <c r="J58" i="12"/>
  <c r="J57" i="12"/>
  <c r="J56" i="12"/>
  <c r="J55" i="12"/>
  <c r="J54" i="12"/>
  <c r="J53" i="12"/>
  <c r="J52" i="12"/>
  <c r="J51" i="12"/>
  <c r="J50" i="12"/>
  <c r="J49" i="12"/>
  <c r="J48" i="12"/>
  <c r="J47" i="12"/>
  <c r="J46" i="12"/>
  <c r="J45" i="12"/>
  <c r="J44" i="12"/>
  <c r="J43" i="12"/>
  <c r="J42" i="12"/>
  <c r="J41" i="12"/>
  <c r="J40" i="12"/>
  <c r="J39" i="12"/>
  <c r="J38" i="12"/>
  <c r="J37" i="12"/>
  <c r="J36" i="12"/>
  <c r="J35" i="12"/>
  <c r="J34" i="12"/>
  <c r="J33" i="12"/>
  <c r="J32" i="12"/>
  <c r="J31" i="12"/>
  <c r="J30" i="12"/>
  <c r="J29" i="12"/>
  <c r="J28" i="12"/>
  <c r="J27" i="12"/>
  <c r="J26" i="12"/>
  <c r="J25" i="12"/>
  <c r="J24" i="12"/>
  <c r="J23" i="12"/>
  <c r="J22" i="12"/>
  <c r="J21" i="12"/>
  <c r="J20" i="12"/>
  <c r="J19" i="12"/>
  <c r="J18" i="12"/>
  <c r="J17" i="12"/>
  <c r="J16" i="12"/>
  <c r="J15" i="12"/>
  <c r="J14" i="12"/>
  <c r="J13" i="12"/>
  <c r="J12" i="12"/>
  <c r="E35" i="11" s="1"/>
  <c r="J11" i="12"/>
  <c r="J10" i="12"/>
  <c r="K47" i="15"/>
  <c r="K46" i="15"/>
  <c r="K42" i="15"/>
  <c r="K39" i="15"/>
  <c r="K38" i="15"/>
  <c r="K34" i="15"/>
  <c r="K31" i="15"/>
  <c r="K30" i="15"/>
  <c r="K26" i="15"/>
  <c r="K23" i="15"/>
  <c r="K22" i="15"/>
  <c r="K18" i="15"/>
  <c r="K14" i="15"/>
  <c r="K10" i="15"/>
  <c r="J10" i="14"/>
  <c r="D50" i="11"/>
  <c r="I50" i="11" s="1"/>
  <c r="D49" i="11"/>
  <c r="I49" i="11" s="1"/>
  <c r="D48" i="11"/>
  <c r="I48" i="11" s="1"/>
  <c r="D47" i="11"/>
  <c r="I47" i="11" s="1"/>
  <c r="D46" i="11"/>
  <c r="I46" i="11" s="1"/>
  <c r="D45" i="11"/>
  <c r="I45" i="11" s="1"/>
  <c r="D44" i="11"/>
  <c r="I44" i="11" s="1"/>
  <c r="D43" i="11"/>
  <c r="I43" i="11" s="1"/>
  <c r="D42" i="11"/>
  <c r="I42" i="11" s="1"/>
  <c r="D41" i="11"/>
  <c r="I41" i="11" s="1"/>
  <c r="D40" i="11"/>
  <c r="I40" i="11" s="1"/>
  <c r="D39" i="11"/>
  <c r="I39" i="11" s="1"/>
  <c r="D38" i="11"/>
  <c r="I38" i="11" s="1"/>
  <c r="D37" i="11"/>
  <c r="I37" i="11" s="1"/>
  <c r="D36" i="11"/>
  <c r="I36" i="11" s="1"/>
  <c r="D35" i="11"/>
  <c r="I35" i="11" s="1"/>
  <c r="D34" i="11"/>
  <c r="I34" i="11" s="1"/>
  <c r="E42" i="11" l="1"/>
  <c r="F42" i="11" s="1"/>
  <c r="E36" i="11"/>
  <c r="F36" i="11" s="1"/>
  <c r="E38" i="11"/>
  <c r="F38" i="11" s="1"/>
  <c r="E43" i="11"/>
  <c r="F43" i="11" s="1"/>
  <c r="E33" i="11"/>
  <c r="F33" i="11" s="1"/>
  <c r="E44" i="11"/>
  <c r="F44" i="11" s="1"/>
  <c r="E41" i="11"/>
  <c r="F41" i="11" s="1"/>
  <c r="F35" i="11"/>
  <c r="E34" i="11"/>
  <c r="F34" i="11" s="1"/>
  <c r="E37" i="11"/>
  <c r="F37" i="11" s="1"/>
  <c r="E45" i="11"/>
  <c r="F45" i="11" s="1"/>
  <c r="E48" i="11"/>
  <c r="F48" i="11" s="1"/>
  <c r="E40" i="11"/>
  <c r="F40" i="11" s="1"/>
  <c r="E39" i="11"/>
  <c r="F39" i="11" s="1"/>
  <c r="E46" i="11"/>
  <c r="F46" i="11" s="1"/>
  <c r="E47" i="11"/>
  <c r="F47" i="11" s="1"/>
  <c r="G48" i="11" l="1"/>
  <c r="G42" i="11"/>
  <c r="G46" i="11"/>
  <c r="G45" i="11"/>
  <c r="G47" i="11"/>
  <c r="G43" i="11"/>
  <c r="G41" i="11"/>
  <c r="G44" i="11"/>
  <c r="G39" i="11"/>
  <c r="G40" i="11"/>
  <c r="G37" i="11"/>
  <c r="G38" i="11"/>
  <c r="G34" i="11"/>
  <c r="G36" i="11"/>
  <c r="G33" i="11"/>
  <c r="G35" i="11"/>
  <c r="I51" i="11"/>
  <c r="B12" i="28" s="1"/>
  <c r="B16" i="28" l="1"/>
  <c r="B9" i="28"/>
  <c r="B13" i="28" l="1"/>
  <c r="B14" i="28" s="1"/>
  <c r="B40" i="28"/>
</calcChain>
</file>

<file path=xl/sharedStrings.xml><?xml version="1.0" encoding="utf-8"?>
<sst xmlns="http://schemas.openxmlformats.org/spreadsheetml/2006/main" count="989" uniqueCount="322">
  <si>
    <t>Analyses bactériologiques</t>
  </si>
  <si>
    <t>Tenues du personnel</t>
  </si>
  <si>
    <t>Autres coûts d'exploitation</t>
  </si>
  <si>
    <t>Frais postaux et téléphone</t>
  </si>
  <si>
    <t>Frais administratifs</t>
  </si>
  <si>
    <t>Assurances</t>
  </si>
  <si>
    <t>Produits lessiviels et d'entretien</t>
  </si>
  <si>
    <t>Coûts informatiques et systèmes d'encaissement</t>
  </si>
  <si>
    <t>H.T.</t>
  </si>
  <si>
    <t>T.T.C.</t>
  </si>
  <si>
    <t>Frais de structure</t>
  </si>
  <si>
    <t>Service</t>
  </si>
  <si>
    <t>Jetables</t>
  </si>
  <si>
    <t>TTC</t>
  </si>
  <si>
    <t>Frais d'animation</t>
  </si>
  <si>
    <t>Impôts et taxes autres que charges sociales</t>
  </si>
  <si>
    <t>Badoit ou équivalent 100 cl</t>
  </si>
  <si>
    <t>R.R.R.O. (rabais, remises, ristournes obtenus, à saisir en négatif)</t>
  </si>
  <si>
    <t>Rémunération du Titulaire</t>
  </si>
  <si>
    <t>Collecte des biodéchets</t>
  </si>
  <si>
    <t>% TVA</t>
  </si>
  <si>
    <t>Bouteille d'eau gazeuse 50 cl</t>
  </si>
  <si>
    <t>Cocktail déjeunatoire ou dînatoire</t>
  </si>
  <si>
    <t>Buffet</t>
  </si>
  <si>
    <t>Tarif horaire jour</t>
  </si>
  <si>
    <t>Tarif horaire nuit</t>
  </si>
  <si>
    <t>Forfait 4h jour</t>
  </si>
  <si>
    <t>CADRE DE REPONSE FINANCIER</t>
  </si>
  <si>
    <t>Catégories de Prix</t>
  </si>
  <si>
    <t>Prix en € HT</t>
  </si>
  <si>
    <t>Taux TVA</t>
  </si>
  <si>
    <t>Prix en € TTC</t>
  </si>
  <si>
    <t>Hors d'œuvres</t>
  </si>
  <si>
    <t>Plats garnis</t>
  </si>
  <si>
    <t>Desserts - laitages</t>
  </si>
  <si>
    <t>Boissons</t>
  </si>
  <si>
    <t>hors catégorie</t>
  </si>
  <si>
    <t>Cafés, thés, infusions</t>
  </si>
  <si>
    <t>Coût alimentaire prévisionnel des repas en € TTC</t>
  </si>
  <si>
    <t>Composants du repas</t>
  </si>
  <si>
    <t xml:space="preserve">Catégories de prix </t>
  </si>
  <si>
    <t>Montant des propositions</t>
  </si>
  <si>
    <t>Nombre de propositions</t>
  </si>
  <si>
    <t>Répartition Offre</t>
  </si>
  <si>
    <t>Pondération</t>
  </si>
  <si>
    <t>Coût Alimentaire</t>
  </si>
  <si>
    <t>Entrées</t>
  </si>
  <si>
    <t>Laitages &amp; Desserts</t>
  </si>
  <si>
    <t>Liste des hors d'œuvre</t>
  </si>
  <si>
    <t>Catégorie nutritionnelle</t>
  </si>
  <si>
    <t>Recettes</t>
  </si>
  <si>
    <t>Alimentation Durable</t>
  </si>
  <si>
    <t>Prix</t>
  </si>
  <si>
    <t>Bio</t>
  </si>
  <si>
    <t>Label</t>
  </si>
  <si>
    <t>Catégorie (1 à 4)</t>
  </si>
  <si>
    <t>HT</t>
  </si>
  <si>
    <t>TTC - TVA 10%</t>
  </si>
  <si>
    <t>Hors d'œuvres à base de crudités</t>
  </si>
  <si>
    <t>Hors d'œuvres à base de cuidités</t>
  </si>
  <si>
    <t>Hors d'œuvres à base de charcuteries</t>
  </si>
  <si>
    <t>Hors d'œuvres à base de poisson</t>
  </si>
  <si>
    <t>Hors d'œuvre à base d'œufs</t>
  </si>
  <si>
    <t xml:space="preserve">Assiette de légumes cuisinés </t>
  </si>
  <si>
    <t>Plat principal à base d'œufs</t>
  </si>
  <si>
    <t>Œufs au plat</t>
  </si>
  <si>
    <t>Œufs brouillés</t>
  </si>
  <si>
    <t>Œufs cocotte</t>
  </si>
  <si>
    <t>Œufs en meurette</t>
  </si>
  <si>
    <t>Œufs pochés</t>
  </si>
  <si>
    <t>Omelette avec garniture</t>
  </si>
  <si>
    <t>220 g</t>
  </si>
  <si>
    <t>Plat principal à base de volaille</t>
  </si>
  <si>
    <t>Cuisse de canard</t>
  </si>
  <si>
    <t>Cuisse de lapin</t>
  </si>
  <si>
    <t>200 / 220 g</t>
  </si>
  <si>
    <t>Escalope de poulet</t>
  </si>
  <si>
    <t>150 g</t>
  </si>
  <si>
    <t>Rôti de dinde</t>
  </si>
  <si>
    <t>250 g</t>
  </si>
  <si>
    <t>Sauté de dinde</t>
  </si>
  <si>
    <t>200 g</t>
  </si>
  <si>
    <t>Beignets de volaille</t>
  </si>
  <si>
    <t>Brochette de dinde</t>
  </si>
  <si>
    <t>130 g</t>
  </si>
  <si>
    <t>Cordon bleu de volaille</t>
  </si>
  <si>
    <t>120 g</t>
  </si>
  <si>
    <t>Lapin</t>
  </si>
  <si>
    <t>Pintade</t>
  </si>
  <si>
    <t>Paupiette de volaille</t>
  </si>
  <si>
    <t>140 g</t>
  </si>
  <si>
    <t>Plat principal à base de porc</t>
  </si>
  <si>
    <t>Côte (avec os)</t>
  </si>
  <si>
    <t>160 g</t>
  </si>
  <si>
    <t>Escalope</t>
  </si>
  <si>
    <t>Rôti</t>
  </si>
  <si>
    <t>Sauté</t>
  </si>
  <si>
    <t>180 g</t>
  </si>
  <si>
    <t>Palette</t>
  </si>
  <si>
    <t>Longe</t>
  </si>
  <si>
    <t>Petit salé</t>
  </si>
  <si>
    <t>Travers de porc</t>
  </si>
  <si>
    <t>Plat principal à base de bœuf</t>
  </si>
  <si>
    <t>Bavette d'aloyau</t>
  </si>
  <si>
    <t>Entrecôte</t>
  </si>
  <si>
    <t>Faux-filet</t>
  </si>
  <si>
    <t>Pavé de rumsteck</t>
  </si>
  <si>
    <t>Steak grillé</t>
  </si>
  <si>
    <t>Steak haché 100% muscle</t>
  </si>
  <si>
    <t>Bœuf à braiser</t>
  </si>
  <si>
    <t>Emincé</t>
  </si>
  <si>
    <t>Brochette de bœuf rumsteack</t>
  </si>
  <si>
    <t>Rosbif</t>
  </si>
  <si>
    <t>Bourguignon</t>
  </si>
  <si>
    <t>Plat principal à base de veau</t>
  </si>
  <si>
    <t>Epaule</t>
  </si>
  <si>
    <t>Blanquette</t>
  </si>
  <si>
    <t>Osso bucco</t>
  </si>
  <si>
    <t>240 g</t>
  </si>
  <si>
    <t>Poitrine</t>
  </si>
  <si>
    <t>Paupiette</t>
  </si>
  <si>
    <t>Tendrons de veau</t>
  </si>
  <si>
    <t>Plat principal à base de mouton / agneau</t>
  </si>
  <si>
    <t>Carré</t>
  </si>
  <si>
    <t>Côtelette (2 avec os) d'agneau</t>
  </si>
  <si>
    <t>Côtelette (2 avec os) de mouton</t>
  </si>
  <si>
    <t>Epaule d'agneau</t>
  </si>
  <si>
    <t>Epaule de mouton</t>
  </si>
  <si>
    <t>Gigot Agneau (sans os)</t>
  </si>
  <si>
    <t>Mixed grill</t>
  </si>
  <si>
    <t>Plat principal à base de charcuterie</t>
  </si>
  <si>
    <t>Andouillette</t>
  </si>
  <si>
    <t>Andouillette de Troyes</t>
  </si>
  <si>
    <t>Boudin noir</t>
  </si>
  <si>
    <t>Cervelas</t>
  </si>
  <si>
    <t>Crépinette</t>
  </si>
  <si>
    <t>Saucisse de Montbéliard</t>
  </si>
  <si>
    <t>Saucisse de Strasbourg</t>
  </si>
  <si>
    <t>Saucisse de Toulouse</t>
  </si>
  <si>
    <t>Jambonneau</t>
  </si>
  <si>
    <t>Farce</t>
  </si>
  <si>
    <t>Plat principal à base d'abats</t>
  </si>
  <si>
    <t>Foie de génisse</t>
  </si>
  <si>
    <t>Foie de veau</t>
  </si>
  <si>
    <t>Langue (bœuf ou porc)</t>
  </si>
  <si>
    <t>Rognons (veau, agneau)</t>
  </si>
  <si>
    <t>Tête de veau</t>
  </si>
  <si>
    <t>Tripes</t>
  </si>
  <si>
    <t>Plats composés</t>
  </si>
  <si>
    <t>Plat principal à base de charcuterie pâtissière</t>
  </si>
  <si>
    <t>Friand</t>
  </si>
  <si>
    <t>Lasagnes</t>
  </si>
  <si>
    <t>Cannelloni</t>
  </si>
  <si>
    <t>Raviolis</t>
  </si>
  <si>
    <t>Croque-monsieur</t>
  </si>
  <si>
    <t>1</t>
  </si>
  <si>
    <t>Croque-madame</t>
  </si>
  <si>
    <t>Tarte</t>
  </si>
  <si>
    <t>Tourte</t>
  </si>
  <si>
    <t>Bouchée à la reine</t>
  </si>
  <si>
    <t>Nems (3)</t>
  </si>
  <si>
    <t>Plat principal à base de poisson</t>
  </si>
  <si>
    <t>Saumon (darne)</t>
  </si>
  <si>
    <t>Poisson blanc (filet)</t>
  </si>
  <si>
    <t>Saumon (filet)</t>
  </si>
  <si>
    <t>Loup (filet)</t>
  </si>
  <si>
    <t>Poisson entier (truite, limande…)</t>
  </si>
  <si>
    <t>Aile de raie</t>
  </si>
  <si>
    <t>Brandade</t>
  </si>
  <si>
    <t>Beignets de poisson</t>
  </si>
  <si>
    <t>Brochette</t>
  </si>
  <si>
    <t>Mousseline</t>
  </si>
  <si>
    <t>Encornets</t>
  </si>
  <si>
    <t>Plat végétarien</t>
  </si>
  <si>
    <t>Légumes d'accompagnement (inclus dans le prix des plats)</t>
  </si>
  <si>
    <t>Légumes seuls</t>
  </si>
  <si>
    <t>Féculents seuls</t>
  </si>
  <si>
    <t>Assiette de frites seule</t>
  </si>
  <si>
    <t>Légumineuses seules</t>
  </si>
  <si>
    <t>Assiette Légumineuses / Féculents et légumes verts</t>
  </si>
  <si>
    <t>Liste Laitages &amp; Desserts</t>
  </si>
  <si>
    <t>Fromages et laitages</t>
  </si>
  <si>
    <t>Desserts et assimilés</t>
  </si>
  <si>
    <t>Liste Boissons</t>
  </si>
  <si>
    <t>Tx TVA</t>
  </si>
  <si>
    <t>jus d'orange frais pressé</t>
  </si>
  <si>
    <t>Volvic ou équivalent 75 cl</t>
  </si>
  <si>
    <t>Châteldon ou équivalent 75 cl</t>
  </si>
  <si>
    <t>Bouteille d'eau plate 50 cl</t>
  </si>
  <si>
    <t>Coca Cola ou équivalent 100 cl</t>
  </si>
  <si>
    <t>Coca Cola Light ou équivalent 100 cl</t>
  </si>
  <si>
    <t>Jus de fruits 100% pur jus 100 cl</t>
  </si>
  <si>
    <t>Bouteille de lait 50 cl</t>
  </si>
  <si>
    <t xml:space="preserve">Café filtre (thermos 100 cl) </t>
  </si>
  <si>
    <t>Thermos (100 cl) d'eau chaude</t>
  </si>
  <si>
    <t>Chocolat chaud (thermos 100 cl)</t>
  </si>
  <si>
    <t>Boîte de sachets de thé</t>
  </si>
  <si>
    <t>Snacking et Cafétéria</t>
  </si>
  <si>
    <t>Nom</t>
  </si>
  <si>
    <t>Prénom</t>
  </si>
  <si>
    <t>Fonction</t>
  </si>
  <si>
    <t>Statut</t>
  </si>
  <si>
    <t>xxxxx</t>
  </si>
  <si>
    <t>Frais de personnel</t>
  </si>
  <si>
    <t>TOTAL</t>
  </si>
  <si>
    <t>Entretien des hottes</t>
  </si>
  <si>
    <t>Renouvellement Petit matériel de cuisine et vaisselle</t>
  </si>
  <si>
    <t>Hors Catégorie</t>
  </si>
  <si>
    <t>HC</t>
  </si>
  <si>
    <t xml:space="preserve">Calibrage net assiette (pièce ou grammes)
</t>
  </si>
  <si>
    <t>Calibrage net assiette (pièce ou grammes)</t>
  </si>
  <si>
    <t>Type de contrat (CDI/CDD/CTT)</t>
  </si>
  <si>
    <t>Bordereau de Prix Unitaires (BPU) - Denrées alimentaires</t>
  </si>
  <si>
    <t>Bordereau de Prix Unitaires (BPU) - Hors d'œuvres</t>
  </si>
  <si>
    <t>Bordereau de Prix Unitaires (BPU) - Plats Garnis</t>
  </si>
  <si>
    <t>Bordereau de Prix Unitaires (BPU) - Laitages et Desserts</t>
  </si>
  <si>
    <t>Bordereau de Prix Unitaires (BPU) - Listes boissons</t>
  </si>
  <si>
    <t>Bordereau de Prix Unitaires (BPU) - Prestations complémentaires</t>
  </si>
  <si>
    <r>
      <t>Apéritif</t>
    </r>
    <r>
      <rPr>
        <sz val="11"/>
        <rFont val="Arial"/>
        <family val="2"/>
      </rPr>
      <t xml:space="preserve"> </t>
    </r>
  </si>
  <si>
    <t>Liste des plats garnis</t>
  </si>
  <si>
    <t>Circuit court</t>
  </si>
  <si>
    <t>Bordereau de Prix Unitaires (BPU) - Frais Fixes</t>
  </si>
  <si>
    <t>Equivalent Temps plein</t>
  </si>
  <si>
    <t>Productivité par agent</t>
  </si>
  <si>
    <t>Unité de facturation</t>
  </si>
  <si>
    <t>par personne</t>
  </si>
  <si>
    <t>à l'unité</t>
  </si>
  <si>
    <t>Tarif horaire</t>
  </si>
  <si>
    <t>Forfait 4h</t>
  </si>
  <si>
    <t>Salad'bar Petit contenant</t>
  </si>
  <si>
    <t>Salad'bar Moyen contenant</t>
  </si>
  <si>
    <t>Salad'bar Grand contenant</t>
  </si>
  <si>
    <t>Salad'bar</t>
  </si>
  <si>
    <t>Dessert'bar</t>
  </si>
  <si>
    <t>Dessert'bar Moyen contenant</t>
  </si>
  <si>
    <t>Dessert'bar Grand contenant</t>
  </si>
  <si>
    <t>Dessert'bar Petit contenant</t>
  </si>
  <si>
    <t>Fruits</t>
  </si>
  <si>
    <t>Soupes</t>
  </si>
  <si>
    <t>Masse salariale chargée</t>
  </si>
  <si>
    <t>Cuisse de poule poché sauce suprème</t>
  </si>
  <si>
    <t xml:space="preserve">Escalope de dinde </t>
  </si>
  <si>
    <t>Quenelles de volaille</t>
  </si>
  <si>
    <t>Steak de thon</t>
  </si>
  <si>
    <t>Gratin de poisson</t>
  </si>
  <si>
    <t>TABLEAU DE CHIFFRAGE DES FRAIS DE PERSONNEL</t>
  </si>
  <si>
    <t>Self Entreprise - Coûts annuels H.T.</t>
  </si>
  <si>
    <t>Total Frais Fixes annuels</t>
  </si>
  <si>
    <t>contenant 15 cl</t>
  </si>
  <si>
    <t>contenant 25 cl</t>
  </si>
  <si>
    <t>contenant 35 cl</t>
  </si>
  <si>
    <t>141 g</t>
  </si>
  <si>
    <t>142 g</t>
  </si>
  <si>
    <t>Sauté de mouton</t>
  </si>
  <si>
    <t>5 pièces</t>
  </si>
  <si>
    <t>3 pièces</t>
  </si>
  <si>
    <t>Boulettes (5 x 30 g crues)</t>
  </si>
  <si>
    <t>Merguez (3 x 50 g crues)</t>
  </si>
  <si>
    <t>Chipolatas (3 x 50g crues)</t>
  </si>
  <si>
    <t>Saucisse de Francfort (3 x 50g crues)</t>
  </si>
  <si>
    <t>Jambon 3 tranches</t>
  </si>
  <si>
    <t>Cassoulet - viande sans os</t>
  </si>
  <si>
    <t>Cassoulet - viande avec os</t>
  </si>
  <si>
    <t>Choucroute - viande sans os</t>
  </si>
  <si>
    <t>Choucroute - viande avec os</t>
  </si>
  <si>
    <t>Paella - viande et poisson sans coquille sans os</t>
  </si>
  <si>
    <t>Paella - si os ou coquille</t>
  </si>
  <si>
    <t>Potée</t>
  </si>
  <si>
    <t>Quiche</t>
  </si>
  <si>
    <t>Moules avec coquilles</t>
  </si>
  <si>
    <t>500 g</t>
  </si>
  <si>
    <t>Menu Malin</t>
  </si>
  <si>
    <t>Forfait frais fixes au couvert en € HT</t>
  </si>
  <si>
    <t>Provision maintenance</t>
  </si>
  <si>
    <t>Fréquence</t>
  </si>
  <si>
    <t>Montants annuels HT</t>
  </si>
  <si>
    <t>CONCESSION DE SERVICE PUBLIC
POUR L’EXPLOITATION D’UN RESTAURANT ADMINISTRATIF DOTE D’UN OFFICE DE RECHAUFFAGE ET D’UNE CAFETERIA A LA « MAISON DES SCIENCES DE L’HOMME »</t>
  </si>
  <si>
    <t>Contrats de maintenance</t>
  </si>
  <si>
    <t>Entreprise</t>
  </si>
  <si>
    <t>Redevance</t>
  </si>
  <si>
    <t>Formules :</t>
  </si>
  <si>
    <t>…</t>
  </si>
  <si>
    <t>Liste Restauration Rapide</t>
  </si>
  <si>
    <t>Frais de personnel complémentaires</t>
  </si>
  <si>
    <t>Frais d'exploitation complémentaires</t>
  </si>
  <si>
    <t>Forfait frais fixes mensuel cafétéria en € HT</t>
  </si>
  <si>
    <t>détailler</t>
  </si>
  <si>
    <t>détailler nb d'agents et ETP</t>
  </si>
  <si>
    <t xml:space="preserve">Chiffre d'affaires </t>
  </si>
  <si>
    <t>Frais Fixes</t>
  </si>
  <si>
    <t>Nombre de repas</t>
  </si>
  <si>
    <t>Denrées self</t>
  </si>
  <si>
    <t>Part GAC</t>
  </si>
  <si>
    <t>Frais de personnel self</t>
  </si>
  <si>
    <t>Frais d'exploitation</t>
  </si>
  <si>
    <t>Rémunération du Concessionnaire</t>
  </si>
  <si>
    <t>Compte d'Exploitation Prévisionnel en € HT</t>
  </si>
  <si>
    <t>Part usagers</t>
  </si>
  <si>
    <t>Bordereau de Prix Unitaires (BPU) - Cafétéria</t>
  </si>
  <si>
    <t>Forfait Frais Fixes mensuels HT</t>
  </si>
  <si>
    <t>Prix alimentaires - Self</t>
  </si>
  <si>
    <t>Ouverture cafétéria de 8h30 à 15h00</t>
  </si>
  <si>
    <t>Autre proposition à préciser</t>
  </si>
  <si>
    <t>Plateau repas</t>
  </si>
  <si>
    <t>à détailler</t>
  </si>
  <si>
    <t>Forfait 4h samedi</t>
  </si>
  <si>
    <t>Pauses-café livrées</t>
  </si>
  <si>
    <t>Menu Malin - hors frais fixes</t>
  </si>
  <si>
    <t>Le candidat n'a rien à renseigner dans cet onglet, les données se reportent automatiquement</t>
  </si>
  <si>
    <t>Coût Matières</t>
  </si>
  <si>
    <t xml:space="preserve">REGLES DE REMPLISSAGE DU CADRE FINANCIER
Pour chaque onglet du présent cadre, les régles spécifiques de remplissage seront précisées.
Pour tous les onglets du présent cadre, les tableaux doivent être complétés avec précision, le candidat complète uniquement les cellules sur fond bleu.
En dehors des élements à noter dans les cellules sur fond bleu, ce document ne peut en aucun cas être modifié sous peine d’irrégularité de l’offre. 
Aucune ligne ne doit être supprimée ou modifiée, la protection des feuilles par mot de passe ne doit pas être ôtée ni désactivée, sous peine que l'offre soit écartée. </t>
  </si>
  <si>
    <t>Nom du candidat</t>
  </si>
  <si>
    <t>Ce document contractuel, permet de décomposer les frais de personnel. Il doit refleter la composition des coûts des prestations réalisées. 
Mode d'utilisation du tableau : le Prestataire complète uniquement les cellules sur fond bleu.
Les montants sont reportés automatiquement dans l'onglet Frais Fixes à la ligne nommée Frais de personnel</t>
  </si>
  <si>
    <t>Coûts annuels H.T.</t>
  </si>
  <si>
    <r>
      <t xml:space="preserve">Ce document contractuel, permet de décomposer les frais fixes annuels concernés au contrat. 
</t>
    </r>
    <r>
      <rPr>
        <u/>
        <sz val="12"/>
        <color theme="1"/>
        <rFont val="Arial"/>
        <family val="2"/>
      </rPr>
      <t>Mode d'utilisation du tableau</t>
    </r>
    <r>
      <rPr>
        <sz val="12"/>
        <color theme="1"/>
        <rFont val="Arial"/>
        <family val="2"/>
      </rPr>
      <t xml:space="preserve"> : le Prestataire complète uniquement les cellules sur fond bleu.    </t>
    </r>
  </si>
  <si>
    <r>
      <t xml:space="preserve">Le BPU (Bordereau de prix unitaire) définit les produits commandés de manière récurrente pour les denrées concernées au contrat. 
</t>
    </r>
    <r>
      <rPr>
        <u/>
        <sz val="12"/>
        <color theme="1"/>
        <rFont val="Arial"/>
        <family val="2"/>
      </rPr>
      <t>Mode d'utilisation du tableau</t>
    </r>
    <r>
      <rPr>
        <sz val="12"/>
        <color theme="1"/>
        <rFont val="Arial"/>
        <family val="2"/>
      </rPr>
      <t xml:space="preserve"> :                                                                                                                                                                           
Toutes les cases de prix doivent être renseignées, les mentions de types "zéro" et "inclus" sont interdites au BPU. Aucune ligne ne doit être supprimée ou modifiée sous peine que l'offre soit écartée. </t>
    </r>
  </si>
  <si>
    <r>
      <t xml:space="preserve">Le BPU (Bordereau de prix unitaire) définit les produits commandés de manière récurrente pour les denrées concernées au contrat. 
</t>
    </r>
    <r>
      <rPr>
        <u/>
        <sz val="12"/>
        <color theme="1"/>
        <rFont val="Arial"/>
        <family val="2"/>
      </rPr>
      <t>Mode d'utilisation du tableau</t>
    </r>
    <r>
      <rPr>
        <sz val="12"/>
        <color theme="1"/>
        <rFont val="Arial"/>
        <family val="2"/>
      </rPr>
      <t xml:space="preserve"> :   
Les candidats doivent ajouter les recettes proposées au titre de leur offre dans la colonne "Recettes".
Pour toutes les recettes, les candidats doivent indiquer le calibrage net par asiette dans la colonne dédiée.   
Pour les colonnes intitulées " Alimentation Durable", en cochant avec une croix, les candidats précisent si les denrées proposées pour chaque ligne sont bio  et/ou label et/ou circuit court
Toutes les cases de prix doivent être renseignées en utilisant la colonne "Catégorie (1 à 4)", les mentions de types "zéro" et "inclus" sont interdites au BPU. Aucune ligne ne doit être supprimée ou modifiée sous peine que l'offre soit écartée. </t>
    </r>
  </si>
  <si>
    <r>
      <t xml:space="preserve">Le BPU (Bordereau de prix unitaire) définit les produits commandés de manière récurrente pour les denrées concernées au contrat. 
</t>
    </r>
    <r>
      <rPr>
        <u/>
        <sz val="12"/>
        <color theme="1"/>
        <rFont val="Arial"/>
        <family val="2"/>
      </rPr>
      <t>Mode d'utilisation du tableau</t>
    </r>
    <r>
      <rPr>
        <sz val="12"/>
        <color theme="1"/>
        <rFont val="Arial"/>
        <family val="2"/>
      </rPr>
      <t xml:space="preserve"> :     
Les candidats doivent ajouter les recettes proposées au titre de leur offre dans la colonne "Recettes".
Pour toutes les recettes, les candidats doivent indiquer le calibrage net par asiette dans la colonne dédiée.   
Pour les colonnes intitulées " Alimentation Durable", en cochant avec une croix, les candidats précisent si les denrées proposées pour chaque ligne sont bio  et/ou label et/ou circuit court
Toutes les cases de prix doivent être renseignées en utilisant la colonne "Catégorie (1 à 4)", les mentions de types "zéro" et "inclus" sont interdites au BPU. Aucune ligne ne doit être supprimée ou modifiée sous peine que l'offre soit écartée. </t>
    </r>
  </si>
  <si>
    <t xml:space="preserve">Le BPU (Bordereau de prix unitaire) définit les produits commandés de manière récurrente pour les denrées concernées au contrat. 
Mode d'utilisation du tableau :     
Les candidats doivent ajouter les recettes proposées au titre de leur offre dans la colonne "Recettes".
Pour toutes les recettes, les candidats doivent indiquer le calibrage net par asiette dans la colonne dédiée.   
Pour les colonnes intitulées " Alimentation Durable", en cochant avec une croix, les candidats précisent si les denrées proposées pour chaque ligne sont bio  et/ou label et/ou circuit court
Toutes les cases de prix doivent être renseignées en utilisant la colonne "Catégorie (1 à 4)", les mentions de types "zéro" et "inclus" sont interdites au BPU. Aucune ligne ne doit être supprimée ou modifiée sous peine que l'offre soit écartée. </t>
  </si>
  <si>
    <r>
      <t xml:space="preserve">Ce document contractuel, permet de décomposer les frais de maintenance concernés au contrat. 
</t>
    </r>
    <r>
      <rPr>
        <u/>
        <sz val="12"/>
        <color theme="1"/>
        <rFont val="Arial"/>
        <family val="2"/>
      </rPr>
      <t>Mode d'utilisation du tableau</t>
    </r>
    <r>
      <rPr>
        <sz val="12"/>
        <color theme="1"/>
        <rFont val="Arial"/>
        <family val="2"/>
      </rPr>
      <t xml:space="preserve"> : le Prestataire complète uniquement les cellules sur fond bleu.                                                                                                          
</t>
    </r>
  </si>
  <si>
    <r>
      <t xml:space="preserve">Ce document contractuel, permet de décomposer les frais fixes annuels concernés au contrat. 
</t>
    </r>
    <r>
      <rPr>
        <u/>
        <sz val="12"/>
        <color theme="1"/>
        <rFont val="Arial"/>
        <family val="2"/>
      </rPr>
      <t>Mode d'utilisation du tableau</t>
    </r>
    <r>
      <rPr>
        <sz val="12"/>
        <color theme="1"/>
        <rFont val="Arial"/>
        <family val="2"/>
      </rPr>
      <t xml:space="preserve"> :                                                                                                                                                                           
Toutes les cases de prix doivent être renseignées, les mentions de types et "inclus" sont interdites . Aucune ligne ne doit être supprimée,modifiéeou rajoutée sous peine que l'offre soit écartée. </t>
    </r>
  </si>
  <si>
    <r>
      <t xml:space="preserve">Le BPU (Bordereau de prix unitaire) définit les produits commandés de manière récurrente pour les denrées et la fabrication concernées au contrat. 
</t>
    </r>
    <r>
      <rPr>
        <u/>
        <sz val="12"/>
        <color theme="1"/>
        <rFont val="Arial"/>
        <family val="2"/>
      </rPr>
      <t xml:space="preserve">Mode d'utilisation du tableau : le Prestataire complète uniquement les cellules sur fond bleu.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</si>
</sst>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 &quot;€&quot;_-;\-* #,##0\ &quot;€&quot;_-;_-* &quot;-&quot;??\ &quot;€&quot;_-;_-@_-"/>
    <numFmt numFmtId="165" formatCode="_-* #,##0\ _€_-;\-* #,##0\ _€_-;_-* &quot;-&quot;??\ _€_-;_-@_-"/>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20"/>
      <name val="Arial"/>
      <family val="2"/>
    </font>
    <font>
      <sz val="12"/>
      <name val="Arial"/>
      <family val="2"/>
    </font>
    <font>
      <sz val="12"/>
      <color indexed="10"/>
      <name val="Arial"/>
      <family val="2"/>
    </font>
    <font>
      <i/>
      <sz val="10"/>
      <name val="Arial"/>
      <family val="2"/>
    </font>
    <font>
      <b/>
      <sz val="14"/>
      <name val="Arial"/>
      <family val="2"/>
    </font>
    <font>
      <sz val="10"/>
      <name val="Arial"/>
      <family val="2"/>
    </font>
    <font>
      <sz val="10"/>
      <color theme="1"/>
      <name val="Arial"/>
      <family val="2"/>
    </font>
    <font>
      <sz val="11"/>
      <color theme="1"/>
      <name val="Calibri"/>
      <family val="2"/>
      <scheme val="minor"/>
    </font>
    <font>
      <sz val="11"/>
      <name val="Arial"/>
      <family val="2"/>
    </font>
    <font>
      <b/>
      <sz val="10"/>
      <name val="Arial"/>
      <family val="2"/>
    </font>
    <font>
      <b/>
      <sz val="18"/>
      <name val="Arial"/>
      <family val="2"/>
    </font>
    <font>
      <sz val="10"/>
      <name val="Century Gothic"/>
      <family val="2"/>
    </font>
    <font>
      <sz val="11"/>
      <color indexed="8"/>
      <name val="Calibri"/>
      <family val="2"/>
    </font>
    <font>
      <sz val="10"/>
      <color theme="0"/>
      <name val="Arial"/>
      <family val="2"/>
    </font>
    <font>
      <sz val="10"/>
      <name val="Comic Sans MS"/>
      <family val="4"/>
    </font>
    <font>
      <b/>
      <sz val="11"/>
      <name val="Arial"/>
      <family val="2"/>
    </font>
    <font>
      <sz val="11"/>
      <color theme="0"/>
      <name val="Arial"/>
      <family val="2"/>
    </font>
    <font>
      <sz val="11"/>
      <color theme="1"/>
      <name val="Arial"/>
      <family val="2"/>
    </font>
    <font>
      <b/>
      <sz val="16"/>
      <color theme="0"/>
      <name val="Arial"/>
      <family val="2"/>
    </font>
    <font>
      <sz val="12"/>
      <color theme="1"/>
      <name val="Arial"/>
      <family val="2"/>
    </font>
    <font>
      <u/>
      <sz val="12"/>
      <color theme="1"/>
      <name val="Arial"/>
      <family val="2"/>
    </font>
    <font>
      <sz val="16"/>
      <color theme="0"/>
      <name val="Arial"/>
      <family val="2"/>
    </font>
    <font>
      <b/>
      <sz val="20"/>
      <color theme="0"/>
      <name val="Arial"/>
      <family val="2"/>
    </font>
    <font>
      <sz val="20"/>
      <color theme="0"/>
      <name val="Arial"/>
      <family val="2"/>
    </font>
    <font>
      <b/>
      <sz val="20"/>
      <color rgb="FF538DD5"/>
      <name val="Arial"/>
      <family val="2"/>
    </font>
    <font>
      <sz val="10"/>
      <color rgb="FFFF0000"/>
      <name val="Arial"/>
      <family val="2"/>
    </font>
    <font>
      <sz val="12"/>
      <color theme="0"/>
      <name val="Arial"/>
      <family val="2"/>
    </font>
    <font>
      <sz val="14"/>
      <color theme="0"/>
      <name val="Arial"/>
      <family val="2"/>
    </font>
    <font>
      <b/>
      <sz val="14"/>
      <color theme="0"/>
      <name val="Arial"/>
      <family val="2"/>
    </font>
    <font>
      <b/>
      <sz val="10"/>
      <color theme="4"/>
      <name val="Arial"/>
      <family val="2"/>
    </font>
    <font>
      <b/>
      <sz val="10"/>
      <color theme="0"/>
      <name val="Arial"/>
      <family val="2"/>
    </font>
    <font>
      <b/>
      <sz val="10"/>
      <name val="Century Gothic"/>
      <family val="2"/>
    </font>
  </fonts>
  <fills count="7">
    <fill>
      <patternFill patternType="none"/>
    </fill>
    <fill>
      <patternFill patternType="gray125"/>
    </fill>
    <fill>
      <patternFill patternType="solid">
        <fgColor theme="0"/>
        <bgColor indexed="64"/>
      </patternFill>
    </fill>
    <fill>
      <patternFill patternType="solid">
        <fgColor rgb="FFA5A5A5"/>
        <bgColor indexed="64"/>
      </patternFill>
    </fill>
    <fill>
      <patternFill patternType="solid">
        <fgColor theme="4"/>
        <bgColor indexed="64"/>
      </patternFill>
    </fill>
    <fill>
      <patternFill patternType="solid">
        <fgColor theme="3" tint="0.749992370372631"/>
        <bgColor indexed="64"/>
      </patternFill>
    </fill>
    <fill>
      <patternFill patternType="solid">
        <fgColor theme="0" tint="-0.3499862666707357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top style="thin">
        <color theme="0"/>
      </top>
      <bottom/>
      <diagonal/>
    </border>
    <border>
      <left style="medium">
        <color rgb="FF538DD5"/>
      </left>
      <right/>
      <top style="medium">
        <color rgb="FF538DD5"/>
      </top>
      <bottom style="medium">
        <color rgb="FF538DD5"/>
      </bottom>
      <diagonal/>
    </border>
    <border>
      <left/>
      <right/>
      <top style="medium">
        <color rgb="FF538DD5"/>
      </top>
      <bottom style="medium">
        <color rgb="FF538DD5"/>
      </bottom>
      <diagonal/>
    </border>
    <border>
      <left style="medium">
        <color rgb="FF538DD5"/>
      </left>
      <right style="medium">
        <color rgb="FF538DD5"/>
      </right>
      <top style="medium">
        <color rgb="FF538DD5"/>
      </top>
      <bottom style="medium">
        <color rgb="FF538DD5"/>
      </bottom>
      <diagonal/>
    </border>
    <border>
      <left/>
      <right style="medium">
        <color rgb="FF538DD5"/>
      </right>
      <top style="medium">
        <color rgb="FF538DD5"/>
      </top>
      <bottom style="medium">
        <color rgb="FF538DD5"/>
      </bottom>
      <diagonal/>
    </border>
    <border>
      <left style="thin">
        <color theme="0"/>
      </left>
      <right/>
      <top/>
      <bottom/>
      <diagonal/>
    </border>
    <border>
      <left style="thin">
        <color rgb="FF538DD5"/>
      </left>
      <right style="thin">
        <color rgb="FF538DD5"/>
      </right>
      <top style="thin">
        <color rgb="FF538DD5"/>
      </top>
      <bottom style="thin">
        <color rgb="FF538DD5"/>
      </bottom>
      <diagonal/>
    </border>
  </borders>
  <cellStyleXfs count="17">
    <xf numFmtId="0" fontId="0" fillId="0" borderId="0"/>
    <xf numFmtId="43" fontId="4" fillId="0" borderId="0" applyFont="0" applyFill="0" applyBorder="0" applyAlignment="0" applyProtection="0"/>
    <xf numFmtId="44" fontId="4" fillId="0" borderId="0" applyFont="0" applyFill="0" applyBorder="0" applyAlignment="0" applyProtection="0"/>
    <xf numFmtId="0" fontId="13" fillId="0" borderId="0"/>
    <xf numFmtId="44" fontId="13" fillId="0" borderId="0" applyFont="0" applyFill="0" applyBorder="0" applyAlignment="0" applyProtection="0"/>
    <xf numFmtId="0" fontId="11" fillId="0" borderId="0"/>
    <xf numFmtId="0" fontId="12" fillId="0" borderId="0"/>
    <xf numFmtId="9" fontId="13" fillId="0" borderId="0" applyFont="0" applyFill="0" applyBorder="0" applyAlignment="0" applyProtection="0"/>
    <xf numFmtId="9"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0" fontId="18" fillId="0" borderId="0"/>
    <xf numFmtId="0" fontId="20" fillId="0" borderId="0"/>
    <xf numFmtId="0" fontId="20" fillId="0" borderId="0"/>
    <xf numFmtId="0" fontId="1" fillId="0" borderId="0"/>
  </cellStyleXfs>
  <cellXfs count="165">
    <xf numFmtId="0" fontId="0" fillId="0" borderId="0" xfId="0"/>
    <xf numFmtId="0" fontId="4" fillId="0" borderId="0" xfId="0" applyFont="1"/>
    <xf numFmtId="0" fontId="10" fillId="0" borderId="0" xfId="0" applyFont="1" applyAlignment="1">
      <alignment horizontal="center"/>
    </xf>
    <xf numFmtId="0" fontId="23" fillId="2" borderId="0" xfId="0" applyFont="1" applyFill="1"/>
    <xf numFmtId="0" fontId="23" fillId="2" borderId="0" xfId="0" applyFont="1" applyFill="1" applyAlignment="1">
      <alignment wrapText="1"/>
    </xf>
    <xf numFmtId="0" fontId="25" fillId="2" borderId="0" xfId="0" applyFont="1" applyFill="1" applyAlignment="1">
      <alignment horizontal="center" vertical="center" wrapText="1"/>
    </xf>
    <xf numFmtId="0" fontId="25" fillId="0" borderId="0" xfId="0" applyFont="1"/>
    <xf numFmtId="0" fontId="25" fillId="2" borderId="0" xfId="0" applyFont="1" applyFill="1" applyAlignment="1">
      <alignment horizontal="center"/>
    </xf>
    <xf numFmtId="0" fontId="25" fillId="2" borderId="0" xfId="0" applyFont="1" applyFill="1" applyAlignment="1">
      <alignment horizontal="left"/>
    </xf>
    <xf numFmtId="0" fontId="25" fillId="2" borderId="0" xfId="0" applyFont="1" applyFill="1"/>
    <xf numFmtId="0" fontId="25" fillId="0" borderId="11" xfId="0" applyFont="1" applyBorder="1" applyAlignment="1">
      <alignment horizontal="center" vertical="center" wrapText="1"/>
    </xf>
    <xf numFmtId="0" fontId="25" fillId="0" borderId="0" xfId="0" applyFont="1" applyAlignment="1">
      <alignment vertical="center" wrapText="1"/>
    </xf>
    <xf numFmtId="0" fontId="4" fillId="0" borderId="0" xfId="0" applyFont="1" applyAlignment="1">
      <alignment horizontal="center"/>
    </xf>
    <xf numFmtId="0" fontId="4" fillId="0" borderId="4" xfId="0" applyFont="1" applyBorder="1" applyAlignment="1">
      <alignment horizontal="center"/>
    </xf>
    <xf numFmtId="44" fontId="4" fillId="2" borderId="5" xfId="2" applyFill="1" applyBorder="1" applyAlignment="1" applyProtection="1">
      <alignment horizontal="center" vertical="center" wrapText="1"/>
    </xf>
    <xf numFmtId="0" fontId="0" fillId="0" borderId="4" xfId="0" applyBorder="1"/>
    <xf numFmtId="0" fontId="4" fillId="0" borderId="1" xfId="0" applyFont="1" applyBorder="1" applyAlignment="1">
      <alignment horizontal="center" vertical="center"/>
    </xf>
    <xf numFmtId="0" fontId="16" fillId="0" borderId="0" xfId="0" applyFont="1" applyAlignment="1">
      <alignment horizontal="center" vertical="center"/>
    </xf>
    <xf numFmtId="0" fontId="6" fillId="0" borderId="0" xfId="0" applyFont="1" applyAlignment="1">
      <alignment vertical="center"/>
    </xf>
    <xf numFmtId="43" fontId="4" fillId="0" borderId="0" xfId="1" applyAlignment="1" applyProtection="1">
      <alignment vertical="center"/>
    </xf>
    <xf numFmtId="43" fontId="0" fillId="0" borderId="0" xfId="1" applyFont="1" applyAlignment="1" applyProtection="1">
      <alignment horizontal="center" vertical="center"/>
    </xf>
    <xf numFmtId="44" fontId="0" fillId="0" borderId="1" xfId="0" applyNumberFormat="1" applyBorder="1"/>
    <xf numFmtId="44" fontId="4" fillId="2" borderId="1" xfId="2" applyFill="1" applyBorder="1" applyAlignment="1" applyProtection="1">
      <alignment vertical="center"/>
    </xf>
    <xf numFmtId="165" fontId="0" fillId="2" borderId="1" xfId="1" applyNumberFormat="1" applyFont="1" applyFill="1" applyBorder="1" applyAlignment="1" applyProtection="1">
      <alignment horizontal="center" vertical="center"/>
    </xf>
    <xf numFmtId="9" fontId="0" fillId="2" borderId="1" xfId="8" applyFont="1" applyFill="1" applyBorder="1" applyProtection="1"/>
    <xf numFmtId="9" fontId="0" fillId="2" borderId="1" xfId="0" applyNumberFormat="1" applyFill="1" applyBorder="1" applyAlignment="1">
      <alignment horizontal="center" vertical="center"/>
    </xf>
    <xf numFmtId="44" fontId="0" fillId="0" borderId="1" xfId="2" applyFont="1" applyBorder="1" applyAlignment="1" applyProtection="1">
      <alignment horizontal="center" vertical="center"/>
    </xf>
    <xf numFmtId="0" fontId="0" fillId="0" borderId="0" xfId="0" applyProtection="1">
      <protection locked="0"/>
    </xf>
    <xf numFmtId="44" fontId="4" fillId="2" borderId="1" xfId="12" applyFont="1" applyFill="1" applyBorder="1" applyAlignment="1" applyProtection="1">
      <alignment horizontal="center" vertical="center" wrapText="1"/>
    </xf>
    <xf numFmtId="0" fontId="4" fillId="0" borderId="1" xfId="0" applyFont="1" applyBorder="1"/>
    <xf numFmtId="0" fontId="12" fillId="0" borderId="0" xfId="11" applyFont="1" applyAlignment="1">
      <alignment horizontal="center" vertical="center"/>
    </xf>
    <xf numFmtId="0" fontId="12" fillId="0" borderId="0" xfId="11" applyFont="1" applyAlignment="1">
      <alignment horizontal="left" vertical="center"/>
    </xf>
    <xf numFmtId="0" fontId="4" fillId="0" borderId="0" xfId="0" applyFont="1" applyProtection="1">
      <protection locked="0"/>
    </xf>
    <xf numFmtId="44" fontId="17" fillId="2" borderId="1" xfId="12" applyFont="1" applyFill="1" applyBorder="1" applyAlignment="1" applyProtection="1">
      <alignment horizontal="center" vertical="center" wrapText="1"/>
    </xf>
    <xf numFmtId="44" fontId="17" fillId="2" borderId="5" xfId="12" applyFont="1" applyFill="1" applyBorder="1" applyAlignment="1" applyProtection="1">
      <alignment horizontal="center" vertical="center" wrapText="1"/>
    </xf>
    <xf numFmtId="0" fontId="0" fillId="0" borderId="0" xfId="0" applyAlignment="1">
      <alignment vertical="center"/>
    </xf>
    <xf numFmtId="165" fontId="0" fillId="3" borderId="1" xfId="1" applyNumberFormat="1" applyFont="1" applyFill="1" applyBorder="1" applyAlignment="1" applyProtection="1">
      <alignment horizontal="center" vertical="center"/>
    </xf>
    <xf numFmtId="9" fontId="0" fillId="3" borderId="1" xfId="8" applyFont="1" applyFill="1" applyBorder="1" applyProtection="1"/>
    <xf numFmtId="0" fontId="0" fillId="3" borderId="1" xfId="0" applyFill="1" applyBorder="1"/>
    <xf numFmtId="0" fontId="12" fillId="0" borderId="0" xfId="11" applyFont="1" applyAlignment="1" applyProtection="1">
      <alignment horizontal="center" vertical="center"/>
      <protection locked="0"/>
    </xf>
    <xf numFmtId="0" fontId="12" fillId="0" borderId="0" xfId="11" applyFont="1" applyAlignment="1" applyProtection="1">
      <alignment horizontal="left" vertical="center"/>
      <protection locked="0"/>
    </xf>
    <xf numFmtId="0" fontId="4" fillId="2" borderId="7" xfId="11" applyFont="1" applyFill="1" applyBorder="1" applyAlignment="1" applyProtection="1">
      <alignment horizontal="left" vertical="center" wrapText="1" indent="1"/>
      <protection locked="0"/>
    </xf>
    <xf numFmtId="0" fontId="4" fillId="2" borderId="0" xfId="0" applyFont="1" applyFill="1"/>
    <xf numFmtId="0" fontId="4" fillId="0" borderId="0" xfId="0" applyFont="1" applyAlignment="1">
      <alignment horizontal="center" vertical="center" wrapText="1"/>
    </xf>
    <xf numFmtId="0" fontId="7" fillId="0" borderId="1" xfId="0" applyFont="1" applyBorder="1" applyAlignment="1">
      <alignment vertical="center"/>
    </xf>
    <xf numFmtId="164" fontId="7" fillId="2" borderId="1" xfId="2" applyNumberFormat="1" applyFont="1" applyFill="1" applyBorder="1" applyAlignment="1" applyProtection="1">
      <alignment vertical="center"/>
    </xf>
    <xf numFmtId="0" fontId="7" fillId="0" borderId="4" xfId="0" applyFont="1" applyBorder="1" applyAlignment="1">
      <alignment vertical="center"/>
    </xf>
    <xf numFmtId="0" fontId="21" fillId="0" borderId="0" xfId="0" applyFont="1" applyAlignment="1">
      <alignment vertical="center"/>
    </xf>
    <xf numFmtId="0" fontId="9" fillId="0" borderId="0" xfId="0" applyFont="1"/>
    <xf numFmtId="0" fontId="30" fillId="0" borderId="0" xfId="0" applyFont="1" applyAlignment="1">
      <alignment vertical="center" wrapText="1"/>
    </xf>
    <xf numFmtId="44" fontId="4" fillId="2" borderId="1" xfId="2" applyFill="1" applyBorder="1" applyAlignment="1" applyProtection="1">
      <alignment horizontal="center" vertical="center" wrapText="1"/>
    </xf>
    <xf numFmtId="0" fontId="23" fillId="2" borderId="0" xfId="0" applyFont="1" applyFill="1" applyAlignment="1">
      <alignment horizontal="center"/>
    </xf>
    <xf numFmtId="0" fontId="14" fillId="0" borderId="1" xfId="0" applyFont="1" applyBorder="1" applyAlignment="1">
      <alignment horizontal="center" wrapText="1" shrinkToFit="1"/>
    </xf>
    <xf numFmtId="0" fontId="15" fillId="2" borderId="0" xfId="0" applyFont="1" applyFill="1"/>
    <xf numFmtId="0" fontId="9" fillId="2" borderId="0" xfId="0" applyFont="1" applyFill="1"/>
    <xf numFmtId="0" fontId="4" fillId="0" borderId="1" xfId="11" applyFont="1" applyBorder="1" applyAlignment="1" applyProtection="1">
      <alignment horizontal="left" vertical="center" wrapText="1" indent="1"/>
      <protection locked="0"/>
    </xf>
    <xf numFmtId="49" fontId="4" fillId="0" borderId="1" xfId="11" applyNumberFormat="1" applyFont="1" applyBorder="1" applyAlignment="1" applyProtection="1">
      <alignment horizontal="center" vertical="center" wrapText="1"/>
      <protection locked="0"/>
    </xf>
    <xf numFmtId="44" fontId="10" fillId="0" borderId="1" xfId="2" applyFont="1" applyBorder="1" applyAlignment="1" applyProtection="1">
      <alignment horizontal="center"/>
    </xf>
    <xf numFmtId="0" fontId="4" fillId="2" borderId="1" xfId="11" applyFont="1" applyFill="1" applyBorder="1" applyAlignment="1" applyProtection="1">
      <alignment horizontal="left" vertical="center" wrapText="1"/>
      <protection locked="0"/>
    </xf>
    <xf numFmtId="0" fontId="4" fillId="2" borderId="1" xfId="0" applyFont="1" applyFill="1" applyBorder="1" applyProtection="1">
      <protection locked="0"/>
    </xf>
    <xf numFmtId="0" fontId="0" fillId="0" borderId="1" xfId="0" applyBorder="1" applyAlignment="1">
      <alignment horizontal="center"/>
    </xf>
    <xf numFmtId="0" fontId="24" fillId="4" borderId="0" xfId="0" applyFont="1" applyFill="1" applyAlignment="1">
      <alignment horizontal="center" vertical="center"/>
    </xf>
    <xf numFmtId="0" fontId="24" fillId="4" borderId="0" xfId="0" applyFont="1" applyFill="1" applyAlignment="1">
      <alignment horizontal="center" vertical="center" wrapText="1"/>
    </xf>
    <xf numFmtId="0" fontId="27" fillId="4" borderId="0" xfId="0" applyFont="1" applyFill="1" applyAlignment="1">
      <alignment vertical="center"/>
    </xf>
    <xf numFmtId="0" fontId="19" fillId="4" borderId="0" xfId="0" applyFont="1" applyFill="1"/>
    <xf numFmtId="0" fontId="24" fillId="4" borderId="0" xfId="0" applyFont="1" applyFill="1" applyAlignment="1">
      <alignment vertical="center"/>
    </xf>
    <xf numFmtId="0" fontId="28" fillId="4" borderId="0" xfId="0" applyFont="1" applyFill="1" applyAlignment="1">
      <alignment vertical="center"/>
    </xf>
    <xf numFmtId="43" fontId="19" fillId="4" borderId="0" xfId="1" applyFont="1" applyFill="1" applyAlignment="1" applyProtection="1">
      <alignment vertical="center"/>
    </xf>
    <xf numFmtId="43" fontId="19" fillId="4" borderId="0" xfId="1" applyFont="1" applyFill="1" applyAlignment="1" applyProtection="1">
      <alignment horizontal="center" vertical="center"/>
    </xf>
    <xf numFmtId="0" fontId="19" fillId="4" borderId="1" xfId="11" applyFont="1" applyFill="1" applyBorder="1" applyAlignment="1">
      <alignment horizontal="center" vertical="center" wrapText="1"/>
    </xf>
    <xf numFmtId="0" fontId="19" fillId="6" borderId="1" xfId="11" applyFont="1" applyFill="1" applyBorder="1" applyAlignment="1">
      <alignment horizontal="center" vertical="center" wrapText="1"/>
    </xf>
    <xf numFmtId="0" fontId="19" fillId="6" borderId="2" xfId="11" applyFont="1" applyFill="1" applyBorder="1" applyAlignment="1">
      <alignment horizontal="center" vertical="center" wrapText="1"/>
    </xf>
    <xf numFmtId="0" fontId="19" fillId="4" borderId="2" xfId="11" applyFont="1" applyFill="1" applyBorder="1" applyAlignment="1">
      <alignment horizontal="center" vertical="center" wrapText="1"/>
    </xf>
    <xf numFmtId="0" fontId="4" fillId="5" borderId="1" xfId="11" applyFont="1" applyFill="1" applyBorder="1" applyAlignment="1" applyProtection="1">
      <alignment horizontal="left" vertical="center" wrapText="1" indent="1"/>
      <protection locked="0"/>
    </xf>
    <xf numFmtId="0" fontId="29" fillId="4" borderId="0" xfId="0" applyFont="1" applyFill="1"/>
    <xf numFmtId="0" fontId="4" fillId="5" borderId="1" xfId="11" applyFont="1" applyFill="1" applyBorder="1" applyAlignment="1" applyProtection="1">
      <alignment horizontal="left" vertical="center" wrapText="1"/>
      <protection locked="0"/>
    </xf>
    <xf numFmtId="0" fontId="29" fillId="4" borderId="0" xfId="0" applyFont="1" applyFill="1" applyAlignment="1">
      <alignment vertical="center"/>
    </xf>
    <xf numFmtId="0" fontId="19" fillId="4" borderId="1" xfId="11" applyFont="1" applyFill="1" applyBorder="1" applyAlignment="1">
      <alignment vertical="center" wrapText="1"/>
    </xf>
    <xf numFmtId="0" fontId="19" fillId="4" borderId="0" xfId="0" applyFont="1" applyFill="1" applyAlignment="1">
      <alignment vertical="center"/>
    </xf>
    <xf numFmtId="0" fontId="27" fillId="4" borderId="1" xfId="11" applyFont="1" applyFill="1" applyBorder="1" applyAlignment="1">
      <alignment horizontal="center" vertical="center" wrapText="1"/>
    </xf>
    <xf numFmtId="0" fontId="33" fillId="4" borderId="1" xfId="11" applyFont="1" applyFill="1" applyBorder="1" applyAlignment="1">
      <alignment horizontal="center" vertical="center" wrapText="1"/>
    </xf>
    <xf numFmtId="164" fontId="33" fillId="4" borderId="1" xfId="2" applyNumberFormat="1" applyFont="1" applyFill="1" applyBorder="1" applyAlignment="1" applyProtection="1">
      <alignment horizontal="center" vertical="center" wrapText="1"/>
    </xf>
    <xf numFmtId="0" fontId="34" fillId="4" borderId="1" xfId="11" applyFont="1" applyFill="1" applyBorder="1" applyAlignment="1">
      <alignment horizontal="center" vertical="center" wrapText="1"/>
    </xf>
    <xf numFmtId="44" fontId="34" fillId="4" borderId="1" xfId="2" applyFont="1" applyFill="1" applyBorder="1" applyAlignment="1" applyProtection="1">
      <alignment horizontal="center" vertical="center" wrapText="1"/>
    </xf>
    <xf numFmtId="0" fontId="4" fillId="0" borderId="14" xfId="0" applyFont="1" applyBorder="1"/>
    <xf numFmtId="165" fontId="0" fillId="0" borderId="14" xfId="1" applyNumberFormat="1" applyFont="1" applyBorder="1"/>
    <xf numFmtId="0" fontId="35" fillId="0" borderId="14" xfId="0" applyFont="1" applyBorder="1"/>
    <xf numFmtId="164" fontId="35" fillId="0" borderId="14" xfId="0" applyNumberFormat="1" applyFont="1" applyBorder="1"/>
    <xf numFmtId="0" fontId="0" fillId="0" borderId="14" xfId="0" applyBorder="1"/>
    <xf numFmtId="164" fontId="0" fillId="0" borderId="14" xfId="2" applyNumberFormat="1" applyFont="1" applyBorder="1"/>
    <xf numFmtId="164" fontId="35" fillId="0" borderId="14" xfId="2" applyNumberFormat="1" applyFont="1" applyBorder="1"/>
    <xf numFmtId="0" fontId="4" fillId="0" borderId="14" xfId="0" applyFont="1" applyBorder="1" applyAlignment="1">
      <alignment horizontal="right"/>
    </xf>
    <xf numFmtId="0" fontId="16" fillId="0" borderId="0" xfId="0" applyFont="1" applyAlignment="1">
      <alignment horizontal="center"/>
    </xf>
    <xf numFmtId="0" fontId="30" fillId="4" borderId="0" xfId="0" applyFont="1" applyFill="1" applyAlignment="1">
      <alignment vertical="center" wrapText="1"/>
    </xf>
    <xf numFmtId="0" fontId="4" fillId="4" borderId="0" xfId="0" applyFont="1" applyFill="1" applyAlignment="1">
      <alignment horizontal="center" vertical="center" wrapText="1"/>
    </xf>
    <xf numFmtId="0" fontId="36" fillId="4" borderId="1" xfId="11" applyFont="1" applyFill="1" applyBorder="1" applyAlignment="1">
      <alignment horizontal="center" vertical="center" wrapText="1"/>
    </xf>
    <xf numFmtId="0" fontId="22" fillId="4" borderId="2" xfId="11" applyFont="1" applyFill="1" applyBorder="1" applyAlignment="1">
      <alignment horizontal="center" vertical="center" wrapText="1"/>
    </xf>
    <xf numFmtId="0" fontId="22" fillId="4" borderId="1" xfId="11" applyFont="1" applyFill="1" applyBorder="1" applyAlignment="1">
      <alignment horizontal="center" vertical="center" wrapText="1"/>
    </xf>
    <xf numFmtId="0" fontId="22" fillId="4" borderId="1" xfId="11" applyFont="1" applyFill="1" applyBorder="1" applyAlignment="1">
      <alignment horizontal="left" vertical="center" wrapText="1"/>
    </xf>
    <xf numFmtId="0" fontId="22" fillId="4" borderId="0" xfId="11" applyFont="1" applyFill="1" applyAlignment="1">
      <alignment horizontal="center" vertical="center" wrapText="1"/>
    </xf>
    <xf numFmtId="0" fontId="14" fillId="5" borderId="6" xfId="0" applyFont="1" applyFill="1" applyBorder="1" applyAlignment="1">
      <alignment vertical="center" wrapText="1"/>
    </xf>
    <xf numFmtId="0" fontId="22" fillId="4" borderId="8" xfId="11" applyFont="1" applyFill="1" applyBorder="1" applyAlignment="1">
      <alignment horizontal="left" vertical="center" wrapText="1"/>
    </xf>
    <xf numFmtId="0" fontId="22" fillId="4" borderId="13" xfId="11" applyFont="1" applyFill="1" applyBorder="1" applyAlignment="1">
      <alignment horizontal="left" vertical="center" wrapText="1"/>
    </xf>
    <xf numFmtId="0" fontId="14" fillId="5" borderId="4" xfId="0" applyFont="1" applyFill="1" applyBorder="1" applyAlignment="1">
      <alignment vertical="center"/>
    </xf>
    <xf numFmtId="0" fontId="22" fillId="4" borderId="4" xfId="11" applyFont="1" applyFill="1" applyBorder="1" applyAlignment="1">
      <alignment horizontal="left" vertical="center" wrapText="1"/>
    </xf>
    <xf numFmtId="0" fontId="14" fillId="5" borderId="4" xfId="0" applyFont="1" applyFill="1" applyBorder="1" applyAlignment="1">
      <alignment vertical="center" wrapText="1"/>
    </xf>
    <xf numFmtId="0" fontId="14" fillId="0" borderId="4" xfId="0" applyFont="1" applyBorder="1" applyAlignment="1">
      <alignment wrapText="1" shrinkToFit="1"/>
    </xf>
    <xf numFmtId="44" fontId="14" fillId="5" borderId="1" xfId="2" applyFont="1" applyFill="1" applyBorder="1" applyProtection="1">
      <protection locked="0"/>
    </xf>
    <xf numFmtId="9" fontId="14" fillId="5" borderId="1" xfId="8" applyFont="1" applyFill="1" applyBorder="1" applyProtection="1">
      <protection locked="0"/>
    </xf>
    <xf numFmtId="164" fontId="7" fillId="5" borderId="1" xfId="2" applyNumberFormat="1" applyFont="1" applyFill="1" applyBorder="1" applyAlignment="1" applyProtection="1">
      <alignment vertical="center"/>
      <protection locked="0"/>
    </xf>
    <xf numFmtId="0" fontId="17" fillId="5" borderId="1" xfId="11" applyFont="1" applyFill="1" applyBorder="1" applyAlignment="1" applyProtection="1">
      <alignment horizontal="left" vertical="center" wrapText="1" indent="1"/>
      <protection locked="0"/>
    </xf>
    <xf numFmtId="0" fontId="0" fillId="5" borderId="1" xfId="0" applyFill="1" applyBorder="1" applyProtection="1">
      <protection locked="0"/>
    </xf>
    <xf numFmtId="44" fontId="0" fillId="5" borderId="1" xfId="2" applyFont="1" applyFill="1" applyBorder="1" applyProtection="1">
      <protection locked="0"/>
    </xf>
    <xf numFmtId="0" fontId="17" fillId="2" borderId="1" xfId="11" applyFont="1" applyFill="1" applyBorder="1" applyAlignment="1" applyProtection="1">
      <alignment horizontal="left" vertical="center" wrapText="1" indent="1"/>
      <protection locked="0"/>
    </xf>
    <xf numFmtId="0" fontId="0" fillId="2" borderId="1" xfId="0" applyFill="1" applyBorder="1" applyProtection="1">
      <protection locked="0"/>
    </xf>
    <xf numFmtId="44" fontId="0" fillId="2" borderId="1" xfId="2" applyFont="1" applyFill="1" applyBorder="1" applyProtection="1">
      <protection locked="0"/>
    </xf>
    <xf numFmtId="0" fontId="8" fillId="0" borderId="4" xfId="0" applyFont="1" applyBorder="1" applyAlignment="1">
      <alignment vertical="center"/>
    </xf>
    <xf numFmtId="0" fontId="10" fillId="0" borderId="4" xfId="0" applyFont="1" applyBorder="1" applyAlignment="1">
      <alignment horizontal="center"/>
    </xf>
    <xf numFmtId="0" fontId="34" fillId="4" borderId="4" xfId="11" applyFont="1" applyFill="1" applyBorder="1" applyAlignment="1">
      <alignment horizontal="center" vertical="center" wrapText="1"/>
    </xf>
    <xf numFmtId="164" fontId="7" fillId="2" borderId="1" xfId="2" applyNumberFormat="1" applyFont="1" applyFill="1" applyBorder="1" applyAlignment="1" applyProtection="1">
      <alignment vertical="center"/>
      <protection locked="0"/>
    </xf>
    <xf numFmtId="164" fontId="31" fillId="5" borderId="1" xfId="2" applyNumberFormat="1" applyFont="1" applyFill="1" applyBorder="1" applyAlignment="1" applyProtection="1">
      <alignment vertical="center"/>
      <protection locked="0"/>
    </xf>
    <xf numFmtId="0" fontId="19" fillId="4" borderId="1" xfId="0" applyFont="1" applyFill="1" applyBorder="1" applyAlignment="1">
      <alignment horizontal="center" vertical="center" wrapText="1"/>
    </xf>
    <xf numFmtId="0" fontId="4" fillId="5" borderId="1" xfId="0" applyFont="1" applyFill="1" applyBorder="1" applyAlignment="1" applyProtection="1">
      <alignment horizontal="center" vertical="center"/>
      <protection locked="0"/>
    </xf>
    <xf numFmtId="0" fontId="4" fillId="5" borderId="1" xfId="0" applyFont="1" applyFill="1" applyBorder="1" applyAlignment="1" applyProtection="1">
      <alignment vertical="center"/>
      <protection locked="0"/>
    </xf>
    <xf numFmtId="4" fontId="12" fillId="5" borderId="1" xfId="0" applyNumberFormat="1" applyFont="1" applyFill="1" applyBorder="1" applyAlignment="1" applyProtection="1">
      <alignment vertical="center"/>
      <protection locked="0"/>
    </xf>
    <xf numFmtId="164" fontId="4" fillId="5" borderId="1" xfId="2" applyNumberFormat="1" applyFont="1" applyFill="1" applyBorder="1" applyAlignment="1" applyProtection="1">
      <alignment vertical="center"/>
      <protection locked="0"/>
    </xf>
    <xf numFmtId="43" fontId="4" fillId="5" borderId="1" xfId="1" applyFont="1" applyFill="1" applyBorder="1" applyAlignment="1" applyProtection="1">
      <alignment vertical="center"/>
      <protection locked="0"/>
    </xf>
    <xf numFmtId="43" fontId="19" fillId="4" borderId="1" xfId="1" applyFont="1" applyFill="1" applyBorder="1" applyAlignment="1" applyProtection="1">
      <alignment horizontal="center" vertical="center" wrapText="1"/>
    </xf>
    <xf numFmtId="164" fontId="19" fillId="4" borderId="1" xfId="2" applyNumberFormat="1" applyFont="1" applyFill="1" applyBorder="1" applyAlignment="1" applyProtection="1">
      <alignment horizontal="center" vertical="center" wrapText="1"/>
    </xf>
    <xf numFmtId="0" fontId="4" fillId="5" borderId="1" xfId="0" applyFont="1" applyFill="1" applyBorder="1" applyProtection="1">
      <protection locked="0"/>
    </xf>
    <xf numFmtId="9" fontId="4" fillId="5" borderId="1" xfId="12" applyNumberFormat="1" applyFont="1" applyFill="1" applyBorder="1" applyAlignment="1" applyProtection="1">
      <alignment horizontal="center" vertical="center" wrapText="1"/>
      <protection locked="0"/>
    </xf>
    <xf numFmtId="0" fontId="4" fillId="5" borderId="1" xfId="0" applyFont="1" applyFill="1" applyBorder="1" applyAlignment="1" applyProtection="1">
      <alignment horizontal="left" vertical="center" wrapText="1"/>
      <protection locked="0"/>
    </xf>
    <xf numFmtId="0" fontId="4" fillId="2" borderId="1" xfId="11" applyFont="1" applyFill="1" applyBorder="1" applyAlignment="1" applyProtection="1">
      <alignment horizontal="left" vertical="center" wrapText="1" indent="1"/>
      <protection locked="0"/>
    </xf>
    <xf numFmtId="16" fontId="17" fillId="5" borderId="1" xfId="11" applyNumberFormat="1" applyFont="1" applyFill="1" applyBorder="1" applyAlignment="1" applyProtection="1">
      <alignment horizontal="left" vertical="center" wrapText="1" indent="1"/>
      <protection locked="0"/>
    </xf>
    <xf numFmtId="0" fontId="4" fillId="2" borderId="1" xfId="0" applyFont="1" applyFill="1" applyBorder="1" applyAlignment="1" applyProtection="1">
      <alignment vertical="center"/>
      <protection locked="0"/>
    </xf>
    <xf numFmtId="0" fontId="4" fillId="0" borderId="1" xfId="0" applyFont="1" applyBorder="1" applyProtection="1">
      <protection locked="0"/>
    </xf>
    <xf numFmtId="49" fontId="4" fillId="5" borderId="1" xfId="11" applyNumberFormat="1" applyFont="1" applyFill="1" applyBorder="1" applyAlignment="1" applyProtection="1">
      <alignment horizontal="left" vertical="center" wrapText="1" indent="1"/>
      <protection locked="0"/>
    </xf>
    <xf numFmtId="49" fontId="4" fillId="5" borderId="1" xfId="11" applyNumberFormat="1" applyFont="1" applyFill="1" applyBorder="1" applyAlignment="1" applyProtection="1">
      <alignment horizontal="center" vertical="center" wrapText="1"/>
      <protection locked="0"/>
    </xf>
    <xf numFmtId="0" fontId="4" fillId="2" borderId="1" xfId="11" applyFont="1" applyFill="1" applyBorder="1" applyAlignment="1">
      <alignment horizontal="left" vertical="center" wrapText="1" indent="1"/>
    </xf>
    <xf numFmtId="0" fontId="4" fillId="2" borderId="1" xfId="0" applyFont="1" applyFill="1" applyBorder="1"/>
    <xf numFmtId="44" fontId="4" fillId="5" borderId="1" xfId="2" applyFill="1" applyBorder="1" applyProtection="1">
      <protection locked="0"/>
    </xf>
    <xf numFmtId="9" fontId="4" fillId="5" borderId="1" xfId="2" applyNumberFormat="1" applyFill="1" applyBorder="1" applyProtection="1">
      <protection locked="0"/>
    </xf>
    <xf numFmtId="0" fontId="25" fillId="5" borderId="1" xfId="0" applyFont="1" applyFill="1" applyBorder="1" applyAlignment="1" applyProtection="1">
      <alignment horizontal="center" vertical="top" wrapText="1"/>
      <protection locked="0"/>
    </xf>
    <xf numFmtId="0" fontId="37" fillId="2" borderId="1" xfId="11" applyFont="1" applyFill="1" applyBorder="1" applyAlignment="1" applyProtection="1">
      <alignment horizontal="left" vertical="center" wrapText="1" indent="1"/>
      <protection locked="0"/>
    </xf>
    <xf numFmtId="0" fontId="25" fillId="2" borderId="9" xfId="0" applyFont="1" applyFill="1" applyBorder="1" applyAlignment="1">
      <alignment horizontal="center" vertical="center" wrapText="1"/>
    </xf>
    <xf numFmtId="0" fontId="25" fillId="2" borderId="10" xfId="0" applyFont="1" applyFill="1" applyBorder="1" applyAlignment="1">
      <alignment horizontal="center" vertical="center" wrapText="1"/>
    </xf>
    <xf numFmtId="0" fontId="25" fillId="2" borderId="12" xfId="0" applyFont="1" applyFill="1" applyBorder="1" applyAlignment="1">
      <alignment horizontal="center" vertical="center" wrapText="1"/>
    </xf>
    <xf numFmtId="0" fontId="0" fillId="0" borderId="1" xfId="0" applyBorder="1" applyAlignment="1">
      <alignment horizontal="center" vertical="center" wrapText="1" shrinkToFit="1"/>
    </xf>
    <xf numFmtId="0" fontId="24" fillId="4" borderId="0" xfId="0" applyFont="1" applyFill="1" applyAlignment="1">
      <alignment horizontal="center" vertical="center" wrapText="1"/>
    </xf>
    <xf numFmtId="0" fontId="4" fillId="0" borderId="1" xfId="0" applyFont="1" applyBorder="1" applyAlignment="1">
      <alignment horizontal="center" vertical="center"/>
    </xf>
    <xf numFmtId="0" fontId="25" fillId="0" borderId="9"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12" xfId="0" applyFont="1" applyBorder="1" applyAlignment="1">
      <alignment horizontal="center" vertical="center" wrapText="1"/>
    </xf>
    <xf numFmtId="0" fontId="19" fillId="4" borderId="1" xfId="11" applyFont="1" applyFill="1" applyBorder="1" applyAlignment="1">
      <alignment horizontal="center" vertical="center" wrapText="1"/>
    </xf>
    <xf numFmtId="0" fontId="19" fillId="4" borderId="2" xfId="11" applyFont="1" applyFill="1" applyBorder="1" applyAlignment="1">
      <alignment horizontal="center" vertical="center" wrapText="1"/>
    </xf>
    <xf numFmtId="0" fontId="32" fillId="4" borderId="4" xfId="1" applyNumberFormat="1" applyFont="1" applyFill="1" applyBorder="1" applyAlignment="1" applyProtection="1">
      <alignment horizontal="center" vertical="center" wrapText="1"/>
    </xf>
    <xf numFmtId="43" fontId="32" fillId="4" borderId="5" xfId="1" applyFont="1" applyFill="1" applyBorder="1" applyAlignment="1" applyProtection="1">
      <alignment horizontal="center" vertical="center" wrapText="1"/>
    </xf>
    <xf numFmtId="0" fontId="32" fillId="4" borderId="4" xfId="11" applyFont="1" applyFill="1" applyBorder="1" applyAlignment="1">
      <alignment horizontal="center" vertical="center" wrapText="1"/>
    </xf>
    <xf numFmtId="0" fontId="32" fillId="4" borderId="3" xfId="11" applyFont="1" applyFill="1" applyBorder="1" applyAlignment="1">
      <alignment horizontal="center" vertical="center" wrapText="1"/>
    </xf>
    <xf numFmtId="0" fontId="32" fillId="4" borderId="5" xfId="11" applyFont="1" applyFill="1" applyBorder="1" applyAlignment="1">
      <alignment horizontal="center" vertical="center" wrapText="1"/>
    </xf>
    <xf numFmtId="0" fontId="36" fillId="4" borderId="1" xfId="11" applyFont="1" applyFill="1" applyBorder="1" applyAlignment="1">
      <alignment horizontal="center" vertical="center" wrapText="1"/>
    </xf>
    <xf numFmtId="0" fontId="22" fillId="4" borderId="1" xfId="11" applyFont="1" applyFill="1" applyBorder="1" applyAlignment="1">
      <alignment horizontal="center" vertical="center" wrapText="1"/>
    </xf>
    <xf numFmtId="0" fontId="22" fillId="4" borderId="2" xfId="11" applyFont="1" applyFill="1" applyBorder="1" applyAlignment="1">
      <alignment horizontal="center" vertical="center" wrapText="1"/>
    </xf>
    <xf numFmtId="0" fontId="23" fillId="2" borderId="9" xfId="0" applyFont="1" applyFill="1" applyBorder="1" applyAlignment="1">
      <alignment horizontal="center" vertical="center" wrapText="1" shrinkToFit="1"/>
    </xf>
    <xf numFmtId="0" fontId="23" fillId="2" borderId="12" xfId="0" applyFont="1" applyFill="1" applyBorder="1" applyAlignment="1">
      <alignment horizontal="center" vertical="center" wrapText="1" shrinkToFit="1"/>
    </xf>
  </cellXfs>
  <cellStyles count="17">
    <cellStyle name="Milliers" xfId="1" builtinId="3"/>
    <cellStyle name="Monétaire" xfId="2" builtinId="4"/>
    <cellStyle name="Monétaire 2" xfId="4" xr:uid="{00000000-0005-0000-0000-000002000000}"/>
    <cellStyle name="Monétaire 2 2" xfId="10" xr:uid="{00000000-0005-0000-0000-000003000000}"/>
    <cellStyle name="Monétaire 2 3" xfId="12" xr:uid="{E18E1EE1-9506-4EB7-BDC2-7988D07E849A}"/>
    <cellStyle name="Normal" xfId="0" builtinId="0"/>
    <cellStyle name="Normal 2" xfId="3" xr:uid="{00000000-0005-0000-0000-000005000000}"/>
    <cellStyle name="Normal 2 2" xfId="5" xr:uid="{00000000-0005-0000-0000-000006000000}"/>
    <cellStyle name="Normal 2 3" xfId="9" xr:uid="{00000000-0005-0000-0000-000007000000}"/>
    <cellStyle name="Normal 2 3 2" xfId="11" xr:uid="{C37E120F-EF6C-431F-9377-DB1394938E3F}"/>
    <cellStyle name="Normal 2 3 2 2" xfId="16" xr:uid="{E42D943B-4594-436C-8557-C016C7422489}"/>
    <cellStyle name="Normal 3" xfId="13" xr:uid="{7F2D8C3F-5933-43CB-AAA5-07350E153007}"/>
    <cellStyle name="Normal 4" xfId="6" xr:uid="{00000000-0005-0000-0000-000008000000}"/>
    <cellStyle name="Normal 5" xfId="14" xr:uid="{A0D0EC70-7F9E-4B12-91F8-767D31CF4E87}"/>
    <cellStyle name="Normal 6" xfId="15" xr:uid="{2BED82A0-A4E0-4F87-8C2C-E0B4A4B63516}"/>
    <cellStyle name="Pourcentage" xfId="8" builtinId="5"/>
    <cellStyle name="Pourcentage 2" xfId="7" xr:uid="{00000000-0005-0000-0000-00000A000000}"/>
  </cellStyles>
  <dxfs count="0"/>
  <tableStyles count="0" defaultTableStyle="TableStyleMedium2" defaultPivotStyle="PivotStyleLight16"/>
  <colors>
    <mruColors>
      <color rgb="FF538DD5"/>
      <color rgb="FFA5A5A5"/>
      <color rgb="FFFFD5D6"/>
      <color rgb="FF0070C0"/>
      <color rgb="FF5D95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2343355</xdr:colOff>
      <xdr:row>1</xdr:row>
      <xdr:rowOff>98324</xdr:rowOff>
    </xdr:from>
    <xdr:to>
      <xdr:col>1</xdr:col>
      <xdr:colOff>3798140</xdr:colOff>
      <xdr:row>6</xdr:row>
      <xdr:rowOff>51784</xdr:rowOff>
    </xdr:to>
    <xdr:pic>
      <xdr:nvPicPr>
        <xdr:cNvPr id="3" name="Image 2">
          <a:extLst>
            <a:ext uri="{FF2B5EF4-FFF2-40B4-BE49-F238E27FC236}">
              <a16:creationId xmlns:a16="http://schemas.microsoft.com/office/drawing/2014/main" id="{750F7106-4353-4243-B32D-7E631097E08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25290" y="254001"/>
          <a:ext cx="1454785" cy="145288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1138518</xdr:colOff>
      <xdr:row>0</xdr:row>
      <xdr:rowOff>215153</xdr:rowOff>
    </xdr:from>
    <xdr:to>
      <xdr:col>3</xdr:col>
      <xdr:colOff>863114</xdr:colOff>
      <xdr:row>0</xdr:row>
      <xdr:rowOff>1668033</xdr:rowOff>
    </xdr:to>
    <xdr:pic>
      <xdr:nvPicPr>
        <xdr:cNvPr id="3" name="Image 2">
          <a:extLst>
            <a:ext uri="{FF2B5EF4-FFF2-40B4-BE49-F238E27FC236}">
              <a16:creationId xmlns:a16="http://schemas.microsoft.com/office/drawing/2014/main" id="{1061A952-DB88-4236-897D-3919B2180A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53953" y="215153"/>
          <a:ext cx="1454785" cy="1452880"/>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5431971</xdr:colOff>
      <xdr:row>0</xdr:row>
      <xdr:rowOff>54428</xdr:rowOff>
    </xdr:from>
    <xdr:to>
      <xdr:col>1</xdr:col>
      <xdr:colOff>6886756</xdr:colOff>
      <xdr:row>0</xdr:row>
      <xdr:rowOff>1507308</xdr:rowOff>
    </xdr:to>
    <xdr:pic>
      <xdr:nvPicPr>
        <xdr:cNvPr id="3" name="Image 2">
          <a:extLst>
            <a:ext uri="{FF2B5EF4-FFF2-40B4-BE49-F238E27FC236}">
              <a16:creationId xmlns:a16="http://schemas.microsoft.com/office/drawing/2014/main" id="{873E1C3E-2FD9-46F6-B990-A8E36A112C6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9942" y="54428"/>
          <a:ext cx="1454785" cy="1452880"/>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1455420</xdr:colOff>
      <xdr:row>0</xdr:row>
      <xdr:rowOff>45720</xdr:rowOff>
    </xdr:from>
    <xdr:to>
      <xdr:col>0</xdr:col>
      <xdr:colOff>2910205</xdr:colOff>
      <xdr:row>0</xdr:row>
      <xdr:rowOff>1498600</xdr:rowOff>
    </xdr:to>
    <xdr:pic>
      <xdr:nvPicPr>
        <xdr:cNvPr id="3" name="Image 2">
          <a:extLst>
            <a:ext uri="{FF2B5EF4-FFF2-40B4-BE49-F238E27FC236}">
              <a16:creationId xmlns:a16="http://schemas.microsoft.com/office/drawing/2014/main" id="{36D1755C-0086-4478-94B0-265C1A67329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55420" y="45720"/>
          <a:ext cx="1454785" cy="14528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0</xdr:row>
      <xdr:rowOff>0</xdr:rowOff>
    </xdr:from>
    <xdr:to>
      <xdr:col>5</xdr:col>
      <xdr:colOff>685165</xdr:colOff>
      <xdr:row>0</xdr:row>
      <xdr:rowOff>1452880</xdr:rowOff>
    </xdr:to>
    <xdr:pic>
      <xdr:nvPicPr>
        <xdr:cNvPr id="3" name="Image 2">
          <a:extLst>
            <a:ext uri="{FF2B5EF4-FFF2-40B4-BE49-F238E27FC236}">
              <a16:creationId xmlns:a16="http://schemas.microsoft.com/office/drawing/2014/main" id="{9C7F7D4F-3876-48C2-B2F0-7CA2F108120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39540" y="0"/>
          <a:ext cx="1454785" cy="145288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4</xdr:col>
      <xdr:colOff>292735</xdr:colOff>
      <xdr:row>0</xdr:row>
      <xdr:rowOff>1452880</xdr:rowOff>
    </xdr:to>
    <xdr:pic>
      <xdr:nvPicPr>
        <xdr:cNvPr id="3" name="Image 2">
          <a:extLst>
            <a:ext uri="{FF2B5EF4-FFF2-40B4-BE49-F238E27FC236}">
              <a16:creationId xmlns:a16="http://schemas.microsoft.com/office/drawing/2014/main" id="{EF944A19-912D-4931-B2D8-064053739C3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81625" y="0"/>
          <a:ext cx="1454785" cy="145288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2908300</xdr:colOff>
      <xdr:row>0</xdr:row>
      <xdr:rowOff>88900</xdr:rowOff>
    </xdr:from>
    <xdr:to>
      <xdr:col>4</xdr:col>
      <xdr:colOff>311785</xdr:colOff>
      <xdr:row>0</xdr:row>
      <xdr:rowOff>1541780</xdr:rowOff>
    </xdr:to>
    <xdr:pic>
      <xdr:nvPicPr>
        <xdr:cNvPr id="3" name="Image 2">
          <a:extLst>
            <a:ext uri="{FF2B5EF4-FFF2-40B4-BE49-F238E27FC236}">
              <a16:creationId xmlns:a16="http://schemas.microsoft.com/office/drawing/2014/main" id="{768B7DF5-32B5-4D66-ACC4-82823E5D841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38800" y="88900"/>
          <a:ext cx="1454785" cy="145288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11545</xdr:colOff>
      <xdr:row>0</xdr:row>
      <xdr:rowOff>80819</xdr:rowOff>
    </xdr:from>
    <xdr:to>
      <xdr:col>4</xdr:col>
      <xdr:colOff>150148</xdr:colOff>
      <xdr:row>0</xdr:row>
      <xdr:rowOff>1533699</xdr:rowOff>
    </xdr:to>
    <xdr:pic>
      <xdr:nvPicPr>
        <xdr:cNvPr id="3" name="Image 2">
          <a:extLst>
            <a:ext uri="{FF2B5EF4-FFF2-40B4-BE49-F238E27FC236}">
              <a16:creationId xmlns:a16="http://schemas.microsoft.com/office/drawing/2014/main" id="{1331B92B-FB2A-41AD-BD9D-46FBDE34701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80181" y="80819"/>
          <a:ext cx="1454785" cy="145288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444500</xdr:colOff>
      <xdr:row>0</xdr:row>
      <xdr:rowOff>101600</xdr:rowOff>
    </xdr:from>
    <xdr:to>
      <xdr:col>5</xdr:col>
      <xdr:colOff>57785</xdr:colOff>
      <xdr:row>0</xdr:row>
      <xdr:rowOff>1554480</xdr:rowOff>
    </xdr:to>
    <xdr:pic>
      <xdr:nvPicPr>
        <xdr:cNvPr id="3" name="Image 2">
          <a:extLst>
            <a:ext uri="{FF2B5EF4-FFF2-40B4-BE49-F238E27FC236}">
              <a16:creationId xmlns:a16="http://schemas.microsoft.com/office/drawing/2014/main" id="{608EA10B-9519-4F50-B6D2-84DA537E63E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6600" y="101600"/>
          <a:ext cx="1454785" cy="145288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3019425</xdr:colOff>
      <xdr:row>0</xdr:row>
      <xdr:rowOff>85725</xdr:rowOff>
    </xdr:from>
    <xdr:to>
      <xdr:col>4</xdr:col>
      <xdr:colOff>273685</xdr:colOff>
      <xdr:row>0</xdr:row>
      <xdr:rowOff>1538605</xdr:rowOff>
    </xdr:to>
    <xdr:pic>
      <xdr:nvPicPr>
        <xdr:cNvPr id="3" name="Image 2">
          <a:extLst>
            <a:ext uri="{FF2B5EF4-FFF2-40B4-BE49-F238E27FC236}">
              <a16:creationId xmlns:a16="http://schemas.microsoft.com/office/drawing/2014/main" id="{85DEB143-5E18-4F66-8142-B92E5B8D410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05150" y="85725"/>
          <a:ext cx="1454785" cy="145288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4495800</xdr:colOff>
      <xdr:row>0</xdr:row>
      <xdr:rowOff>279400</xdr:rowOff>
    </xdr:from>
    <xdr:to>
      <xdr:col>2</xdr:col>
      <xdr:colOff>1315085</xdr:colOff>
      <xdr:row>0</xdr:row>
      <xdr:rowOff>1732280</xdr:rowOff>
    </xdr:to>
    <xdr:pic>
      <xdr:nvPicPr>
        <xdr:cNvPr id="3" name="Image 2">
          <a:extLst>
            <a:ext uri="{FF2B5EF4-FFF2-40B4-BE49-F238E27FC236}">
              <a16:creationId xmlns:a16="http://schemas.microsoft.com/office/drawing/2014/main" id="{C7F6D4B8-AB98-40FB-8B7F-7B498BAC68B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84700" y="279400"/>
          <a:ext cx="1454785" cy="1452880"/>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2366682</xdr:colOff>
      <xdr:row>0</xdr:row>
      <xdr:rowOff>44823</xdr:rowOff>
    </xdr:from>
    <xdr:to>
      <xdr:col>1</xdr:col>
      <xdr:colOff>3821467</xdr:colOff>
      <xdr:row>0</xdr:row>
      <xdr:rowOff>1497703</xdr:rowOff>
    </xdr:to>
    <xdr:pic>
      <xdr:nvPicPr>
        <xdr:cNvPr id="3" name="Image 2">
          <a:extLst>
            <a:ext uri="{FF2B5EF4-FFF2-40B4-BE49-F238E27FC236}">
              <a16:creationId xmlns:a16="http://schemas.microsoft.com/office/drawing/2014/main" id="{D7534FD8-B384-4A6B-8EE3-72E9AAD42DD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47364" y="44823"/>
          <a:ext cx="1454785" cy="145288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ain%20ROY\AppData\Local\Microsoft\Windows\Temporary%20Internet%20Files\Content.Outlook\LNLJ40FE\FICH%202011%20&#224;%20supprimer%20RIE%20C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nn&#233;es%20techniques\0_-_Safege_-_Projections_assiettes_STEP_et_PR_liss&#233;es%20hors%20transfert%20LF_CDH.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y.brainloop.net/LDE/Valorisation%20Boue/Cartographie%20optiboue/Bordeaux/Opti%20Boue%20Bordeaux.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Travail\S10NHU012_Etude%20prospective%20LDE\Donnees\LDE\Inondations\Exploitation_bordereaux_CUB_et_autres_courri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nn&#233;es%20techniques\Industriels.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crrhonealpes-my.sharepoint.com/Documents%20and%20Settings/vroussel/Mes%20documents/0%20-%20BORDEAUX/0%20-%20Volet%20&#233;conomique/00%20-%20MODELE/1%20-%20Donn&#233;es%20sources/SI%20et%20projets%20p&#233;riph&#233;riques/Chiffrage%20M&#233;lodie/Fiche%20contributeur%20chiffrage%20Projets%20MILIEUX%20-%2020111220.xls?60156A7A" TargetMode="External"/><Relationship Id="rId1" Type="http://schemas.openxmlformats.org/officeDocument/2006/relationships/externalLinkPath" Target="file:///\\60156A7A\Fiche%20contributeur%20chiffrage%20Projets%20MILIEUX%20-%20201112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0%20-%20BORDEAUX\0%20-%20Volet%20&#233;conomique\00%20-%20MODELE\0%20-%20Mod&#232;le%20en%20cours\Contours_de_l'offre%20-%20actualis&#233;%20VR%20-%2030%20janvier%20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T-1er T11"/>
      <sheetName val="FACT-2ème T11"/>
      <sheetName val="FACT-3ème T11"/>
      <sheetName val="FACT-4ème T11"/>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effs et Hypothèses"/>
      <sheetName val="Décompo BC_saisie"/>
      <sheetName val="Décomposition_BC"/>
      <sheetName val="BC_2010"/>
      <sheetName val="Projections_BC"/>
      <sheetName val="Projections_Step_intermédiaire"/>
      <sheetName val="BC_secondaires"/>
      <sheetName val="PR"/>
      <sheetName val="Projections_PR"/>
      <sheetName val="Hyp LF"/>
      <sheetName val="Hyp CdH"/>
      <sheetName val="Hyp Sabareges"/>
      <sheetName val="Hyp Cantinolle"/>
      <sheetName val="Hyp Blanquefort"/>
      <sheetName val="Hyp Ambes"/>
      <sheetName val="Hyp Brazza"/>
      <sheetName val="Total CUB"/>
      <sheetName val="Projections_STEP"/>
    </sheetNames>
    <sheetDataSet>
      <sheetData sheetId="0"/>
      <sheetData sheetId="1"/>
      <sheetData sheetId="2"/>
      <sheetData sheetId="3">
        <row r="1">
          <cell r="A1" t="str">
            <v>Bassin de collecte</v>
          </cell>
          <cell r="B1" t="str">
            <v>Type</v>
          </cell>
          <cell r="C1" t="str">
            <v>Step</v>
          </cell>
        </row>
        <row r="3">
          <cell r="A3" t="str">
            <v>AMBES</v>
          </cell>
          <cell r="B3" t="str">
            <v>Separatif</v>
          </cell>
          <cell r="C3" t="str">
            <v>Ambes</v>
          </cell>
        </row>
        <row r="4">
          <cell r="A4" t="str">
            <v>ARCINS</v>
          </cell>
          <cell r="B4" t="str">
            <v>Separatif</v>
          </cell>
          <cell r="C4" t="str">
            <v>Clos de Hilde</v>
          </cell>
        </row>
        <row r="5">
          <cell r="A5" t="str">
            <v>ARS</v>
          </cell>
          <cell r="B5" t="str">
            <v>Separatif</v>
          </cell>
          <cell r="C5" t="str">
            <v>Clos de Hilde</v>
          </cell>
        </row>
        <row r="6">
          <cell r="A6" t="str">
            <v>AVENUE DU ROY</v>
          </cell>
          <cell r="B6" t="str">
            <v>Separatif</v>
          </cell>
          <cell r="C6" t="str">
            <v>Sabareges</v>
          </cell>
        </row>
        <row r="7">
          <cell r="A7" t="str">
            <v>BASTIDE</v>
          </cell>
          <cell r="B7" t="str">
            <v>Mixte</v>
          </cell>
          <cell r="C7" t="str">
            <v>Clos de Hilde</v>
          </cell>
        </row>
        <row r="8">
          <cell r="A8" t="str">
            <v>BEAUSEJOUR</v>
          </cell>
          <cell r="B8" t="str">
            <v>Separatif</v>
          </cell>
          <cell r="C8" t="str">
            <v>Sabareges</v>
          </cell>
        </row>
        <row r="9">
          <cell r="A9" t="str">
            <v>BERLIQUETS</v>
          </cell>
          <cell r="B9" t="str">
            <v>Separatif</v>
          </cell>
          <cell r="C9" t="str">
            <v>Clos de Hilde</v>
          </cell>
        </row>
        <row r="10">
          <cell r="A10" t="str">
            <v>BERNATETS</v>
          </cell>
          <cell r="B10" t="str">
            <v>Separatif</v>
          </cell>
          <cell r="C10" t="str">
            <v>Sabareges</v>
          </cell>
        </row>
        <row r="11">
          <cell r="A11" t="str">
            <v>BOURRAN</v>
          </cell>
          <cell r="B11" t="str">
            <v>Separatif</v>
          </cell>
          <cell r="C11" t="str">
            <v>Louis Fargues</v>
          </cell>
        </row>
        <row r="12">
          <cell r="A12" t="str">
            <v>BRUGES 1</v>
          </cell>
          <cell r="B12" t="str">
            <v>Separatif</v>
          </cell>
          <cell r="C12" t="str">
            <v>Blanquefort-Lille</v>
          </cell>
        </row>
        <row r="13">
          <cell r="A13" t="str">
            <v>BRUGES 2</v>
          </cell>
          <cell r="B13" t="str">
            <v>Separatif</v>
          </cell>
          <cell r="C13" t="str">
            <v>Blanquefort-Lille</v>
          </cell>
        </row>
        <row r="14">
          <cell r="A14" t="str">
            <v>CAMP DES LANCIERS</v>
          </cell>
          <cell r="B14" t="str">
            <v>Separatif</v>
          </cell>
          <cell r="C14" t="str">
            <v>Cantinolle</v>
          </cell>
        </row>
        <row r="15">
          <cell r="A15" t="str">
            <v>CASTERA</v>
          </cell>
          <cell r="B15" t="str">
            <v>Separatif</v>
          </cell>
          <cell r="C15" t="str">
            <v>Clos de Hilde</v>
          </cell>
        </row>
        <row r="16">
          <cell r="A16" t="str">
            <v>CAUDERAN</v>
          </cell>
          <cell r="B16" t="str">
            <v>Unitaire</v>
          </cell>
          <cell r="C16" t="str">
            <v>Louis Fargues</v>
          </cell>
        </row>
        <row r="17">
          <cell r="A17" t="str">
            <v>CHEMIN DE LA VIE</v>
          </cell>
          <cell r="B17" t="str">
            <v>Separatif</v>
          </cell>
          <cell r="C17" t="str">
            <v>Sabareges</v>
          </cell>
        </row>
        <row r="18">
          <cell r="A18" t="str">
            <v>CHEVALIER</v>
          </cell>
          <cell r="B18" t="str">
            <v>Separatif</v>
          </cell>
          <cell r="C18" t="str">
            <v>Cantinolle</v>
          </cell>
        </row>
        <row r="19">
          <cell r="A19" t="str">
            <v>DEVEZE DEVEAU</v>
          </cell>
          <cell r="B19" t="str">
            <v>Separatif</v>
          </cell>
          <cell r="C19" t="str">
            <v>Louis Fargues</v>
          </cell>
        </row>
        <row r="20">
          <cell r="A20" t="str">
            <v>EAU BLANCHE</v>
          </cell>
          <cell r="B20" t="str">
            <v>Separatif</v>
          </cell>
          <cell r="C20" t="str">
            <v>Clos de Hilde</v>
          </cell>
        </row>
        <row r="21">
          <cell r="A21" t="str">
            <v>EAU BOURDE</v>
          </cell>
          <cell r="B21" t="str">
            <v>Separatif</v>
          </cell>
          <cell r="C21" t="str">
            <v>Clos de Hilde</v>
          </cell>
        </row>
        <row r="22">
          <cell r="A22" t="str">
            <v>FOIRE B</v>
          </cell>
          <cell r="B22" t="str">
            <v>Separatif</v>
          </cell>
          <cell r="C22" t="str">
            <v>Blanquefort-Lille</v>
          </cell>
        </row>
        <row r="23">
          <cell r="A23" t="str">
            <v>GRANDJEAN</v>
          </cell>
          <cell r="B23" t="str">
            <v>Separatif</v>
          </cell>
          <cell r="C23" t="str">
            <v>Sabareges</v>
          </cell>
        </row>
        <row r="24">
          <cell r="A24" t="str">
            <v>GRAVETTE</v>
          </cell>
          <cell r="B24" t="str">
            <v>Separatif</v>
          </cell>
          <cell r="C24" t="str">
            <v>Clos de Hilde</v>
          </cell>
        </row>
        <row r="25">
          <cell r="A25" t="str">
            <v>GRAVITAIRE CANTINOLLE NORD</v>
          </cell>
          <cell r="B25" t="str">
            <v>Separatif</v>
          </cell>
          <cell r="C25" t="str">
            <v>Cantinolle</v>
          </cell>
        </row>
        <row r="26">
          <cell r="A26" t="str">
            <v>GRAVITAIRE CANTINOLLE SUD</v>
          </cell>
          <cell r="B26" t="str">
            <v>Separatif</v>
          </cell>
          <cell r="C26" t="str">
            <v>Cantinolle</v>
          </cell>
        </row>
        <row r="27">
          <cell r="A27" t="str">
            <v>GRAVITAIRE SABAREGES NORD</v>
          </cell>
          <cell r="B27" t="str">
            <v>Separatif</v>
          </cell>
          <cell r="C27" t="str">
            <v>Sabareges</v>
          </cell>
        </row>
        <row r="28">
          <cell r="A28" t="str">
            <v>GRAVITAIRE SABAREGES SUD EST</v>
          </cell>
          <cell r="B28" t="str">
            <v>Separatif</v>
          </cell>
          <cell r="C28" t="str">
            <v>Sabareges</v>
          </cell>
        </row>
        <row r="29">
          <cell r="A29" t="str">
            <v>GRAVITAIRE SABAREGES SUD OUEST</v>
          </cell>
          <cell r="B29" t="str">
            <v>Separatif</v>
          </cell>
          <cell r="C29" t="str">
            <v>Sabareges</v>
          </cell>
        </row>
        <row r="30">
          <cell r="A30" t="str">
            <v>HAUT LORMONT</v>
          </cell>
          <cell r="B30" t="str">
            <v>Unitaire</v>
          </cell>
          <cell r="C30" t="str">
            <v>Sabareges</v>
          </cell>
        </row>
        <row r="31">
          <cell r="A31" t="str">
            <v>JOURDE</v>
          </cell>
          <cell r="B31" t="str">
            <v>Unitaire</v>
          </cell>
          <cell r="C31" t="str">
            <v>Clos de Hilde</v>
          </cell>
        </row>
        <row r="32">
          <cell r="A32" t="str">
            <v>LA BOETIE</v>
          </cell>
          <cell r="B32" t="str">
            <v>Separatif</v>
          </cell>
          <cell r="C32" t="str">
            <v>Cantinolle</v>
          </cell>
        </row>
        <row r="33">
          <cell r="A33" t="str">
            <v>LA MELOTTE</v>
          </cell>
          <cell r="B33" t="str">
            <v>Separatif</v>
          </cell>
          <cell r="C33" t="str">
            <v>Sabareges</v>
          </cell>
        </row>
        <row r="34">
          <cell r="A34" t="str">
            <v>LAJAUNIE</v>
          </cell>
          <cell r="B34" t="str">
            <v>Mixte</v>
          </cell>
          <cell r="C34" t="str">
            <v>Rejet direct</v>
          </cell>
        </row>
        <row r="35">
          <cell r="A35" t="str">
            <v>LAUZUN</v>
          </cell>
          <cell r="B35" t="str">
            <v>Mixte</v>
          </cell>
          <cell r="C35" t="str">
            <v>Louis Fargues</v>
          </cell>
        </row>
        <row r="36">
          <cell r="A36" t="str">
            <v>LES SAULES</v>
          </cell>
          <cell r="B36" t="str">
            <v>Separatif</v>
          </cell>
          <cell r="C36" t="str">
            <v>Clos de Hilde</v>
          </cell>
        </row>
        <row r="37">
          <cell r="A37" t="str">
            <v>LIMANCET LAROQUE</v>
          </cell>
          <cell r="B37" t="str">
            <v>Mixte</v>
          </cell>
          <cell r="C37" t="str">
            <v>Louis Fargues</v>
          </cell>
        </row>
        <row r="38">
          <cell r="A38" t="str">
            <v>MALUS</v>
          </cell>
          <cell r="B38" t="str">
            <v>Separatif</v>
          </cell>
          <cell r="C38" t="str">
            <v>Clos de Hilde</v>
          </cell>
        </row>
        <row r="39">
          <cell r="A39" t="str">
            <v>MEDOC L. FARGUE</v>
          </cell>
          <cell r="B39" t="str">
            <v>Mixte</v>
          </cell>
          <cell r="C39" t="str">
            <v>Louis Fargues</v>
          </cell>
        </row>
        <row r="40">
          <cell r="A40" t="str">
            <v>MICHAELIS</v>
          </cell>
          <cell r="B40" t="str">
            <v>Separatif</v>
          </cell>
          <cell r="C40" t="str">
            <v>Sabareges</v>
          </cell>
        </row>
        <row r="41">
          <cell r="A41" t="str">
            <v>MOULIN NOIR</v>
          </cell>
          <cell r="B41" t="str">
            <v>Separatif</v>
          </cell>
          <cell r="C41" t="str">
            <v>Cantinolle</v>
          </cell>
        </row>
        <row r="42">
          <cell r="A42" t="str">
            <v>NAUJAC</v>
          </cell>
          <cell r="B42" t="str">
            <v>Unitaire</v>
          </cell>
          <cell r="C42" t="str">
            <v>Louis Fargues</v>
          </cell>
        </row>
        <row r="43">
          <cell r="A43" t="str">
            <v>NOUTARY</v>
          </cell>
          <cell r="B43" t="str">
            <v>Mixte</v>
          </cell>
          <cell r="C43" t="str">
            <v>Clos de Hilde</v>
          </cell>
        </row>
        <row r="44">
          <cell r="A44" t="str">
            <v>ONTINES AMONT</v>
          </cell>
          <cell r="B44" t="str">
            <v>Separatif</v>
          </cell>
          <cell r="C44" t="str">
            <v>Louis Fargues</v>
          </cell>
        </row>
        <row r="45">
          <cell r="A45" t="str">
            <v>ONTINES AVAL</v>
          </cell>
          <cell r="B45" t="str">
            <v>Separatif</v>
          </cell>
          <cell r="C45" t="str">
            <v>Louis Fargues</v>
          </cell>
        </row>
        <row r="46">
          <cell r="A46" t="str">
            <v>PARC DE L'ETOILE</v>
          </cell>
          <cell r="B46" t="str">
            <v>Separatif</v>
          </cell>
          <cell r="C46" t="str">
            <v>Clos de Hilde</v>
          </cell>
        </row>
        <row r="47">
          <cell r="A47" t="str">
            <v>PEUGUE AMONT</v>
          </cell>
          <cell r="B47" t="str">
            <v>Separatif</v>
          </cell>
          <cell r="C47" t="str">
            <v>Clos de Hilde</v>
          </cell>
        </row>
        <row r="48">
          <cell r="A48" t="str">
            <v>PEUGUE AVAL</v>
          </cell>
          <cell r="B48" t="str">
            <v>Unitaire</v>
          </cell>
          <cell r="C48" t="str">
            <v>Louis Fargues</v>
          </cell>
        </row>
        <row r="49">
          <cell r="A49" t="str">
            <v>PHARE_ZI</v>
          </cell>
          <cell r="B49" t="str">
            <v>Separatif</v>
          </cell>
          <cell r="C49" t="str">
            <v>Cantinolle</v>
          </cell>
        </row>
        <row r="50">
          <cell r="A50" t="str">
            <v>PONT DE LA GRAVE</v>
          </cell>
          <cell r="B50" t="str">
            <v>Separatif</v>
          </cell>
          <cell r="C50" t="str">
            <v>Clos de Hilde</v>
          </cell>
        </row>
        <row r="51">
          <cell r="A51" t="str">
            <v>REBEDECH</v>
          </cell>
          <cell r="B51" t="str">
            <v>Separatif</v>
          </cell>
          <cell r="C51" t="str">
            <v>Clos de Hilde</v>
          </cell>
        </row>
        <row r="52">
          <cell r="A52" t="str">
            <v>SAINT EMILION</v>
          </cell>
          <cell r="B52" t="str">
            <v>Mixte</v>
          </cell>
          <cell r="C52" t="str">
            <v>Clos de Hilde</v>
          </cell>
        </row>
        <row r="53">
          <cell r="A53" t="str">
            <v>SAINT JEAN - CAPUCINS</v>
          </cell>
          <cell r="B53" t="str">
            <v>Unitaire</v>
          </cell>
          <cell r="C53" t="str">
            <v>Clos de Hilde</v>
          </cell>
        </row>
        <row r="54">
          <cell r="A54" t="str">
            <v>ST LOUIS DE MONTFERRAND</v>
          </cell>
          <cell r="B54" t="str">
            <v>Separatif</v>
          </cell>
          <cell r="C54" t="str">
            <v>Sabareges</v>
          </cell>
        </row>
        <row r="55">
          <cell r="A55" t="str">
            <v>SYBILLE</v>
          </cell>
          <cell r="B55" t="str">
            <v>Separatif</v>
          </cell>
          <cell r="C55" t="str">
            <v>Sabareges</v>
          </cell>
        </row>
        <row r="56">
          <cell r="A56" t="str">
            <v>THIERS</v>
          </cell>
          <cell r="B56" t="str">
            <v>Unitaire</v>
          </cell>
          <cell r="C56" t="str">
            <v>Clos de Hilde</v>
          </cell>
        </row>
        <row r="57">
          <cell r="A57" t="str">
            <v>TOCTOUCAU</v>
          </cell>
          <cell r="B57" t="str">
            <v>Separatif</v>
          </cell>
          <cell r="C57" t="str">
            <v>Hors CUB</v>
          </cell>
        </row>
        <row r="58">
          <cell r="A58" t="str">
            <v>VICTOR HUGO</v>
          </cell>
          <cell r="B58" t="str">
            <v>Separatif</v>
          </cell>
          <cell r="C58" t="str">
            <v>Sabareges</v>
          </cell>
        </row>
        <row r="59">
          <cell r="A59" t="str">
            <v>VIEUX LORMONT</v>
          </cell>
          <cell r="B59" t="str">
            <v>Unitaire</v>
          </cell>
          <cell r="C59" t="str">
            <v>Rejet direct</v>
          </cell>
        </row>
        <row r="60">
          <cell r="A60" t="str">
            <v>VILLAGE DU CHATEAU</v>
          </cell>
          <cell r="B60" t="str">
            <v>Separatif</v>
          </cell>
          <cell r="C60" t="str">
            <v>Cantinolle</v>
          </cell>
        </row>
        <row r="61">
          <cell r="A61" t="str">
            <v>VILLENAVE BOURG</v>
          </cell>
          <cell r="B61" t="str">
            <v>Separatif</v>
          </cell>
          <cell r="C61" t="str">
            <v>Clos de Hilde</v>
          </cell>
        </row>
        <row r="62">
          <cell r="A62" t="str">
            <v>VILLENAVE SABLES</v>
          </cell>
          <cell r="B62" t="str">
            <v>Separatif</v>
          </cell>
          <cell r="C62" t="str">
            <v>Clos de Hilde</v>
          </cell>
        </row>
        <row r="63">
          <cell r="A63" t="str">
            <v>XI NOVEMBRE</v>
          </cell>
          <cell r="B63" t="str">
            <v>Separatif</v>
          </cell>
          <cell r="C63" t="str">
            <v>Blanquefort-Lille</v>
          </cell>
        </row>
        <row r="64">
          <cell r="A64" t="str">
            <v>ZONE INDUSTRIELLE</v>
          </cell>
          <cell r="B64" t="str">
            <v>Separatif</v>
          </cell>
          <cell r="C64" t="str">
            <v>Blanquefort-Lille</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penses HA"/>
      <sheetName val="fournisseurs"/>
      <sheetName val="STEP"/>
      <sheetName val="paramètres"/>
      <sheetName val="T rép typo"/>
      <sheetName val="Ct moy fil boue"/>
      <sheetName val="Ct moy fil de traitemens"/>
      <sheetName val="Rep par filiére"/>
      <sheetName val="Rep trans trait MB ok!"/>
      <sheetName val="CA par tonnage"/>
      <sheetName val="CA frns trans"/>
      <sheetName val="Rep tonnages frns trans"/>
      <sheetName val="CA frns trait"/>
      <sheetName val="rep tonnage frns trait"/>
      <sheetName val="VA à simuler avec l'outil"/>
    </sheetNames>
    <sheetDataSet>
      <sheetData sheetId="0" refreshError="1"/>
      <sheetData sheetId="1" refreshError="1"/>
      <sheetData sheetId="2" refreshError="1">
        <row r="4">
          <cell r="A4" t="str">
            <v>Code stationfil</v>
          </cell>
          <cell r="B4" t="str">
            <v>Centre régional</v>
          </cell>
          <cell r="C4" t="str">
            <v>STEP (site départ)</v>
          </cell>
          <cell r="D4" t="str">
            <v>code sandre</v>
          </cell>
          <cell r="E4" t="str">
            <v>filière</v>
          </cell>
          <cell r="F4" t="str">
            <v>CENTRE DE TRAITEMENT (site arrivée)</v>
          </cell>
          <cell r="G4" t="str">
            <v xml:space="preserve">à  charge </v>
          </cell>
          <cell r="H4" t="str">
            <v>Prod boue réelle totale Base Olinpe MS (en KG)</v>
          </cell>
          <cell r="I4" t="str">
            <v>Prod boue réelle totale Base Olinpe MB (en T)</v>
          </cell>
          <cell r="J4" t="str">
            <v>quantité de chaux utilisée</v>
          </cell>
          <cell r="K4" t="str">
            <v>Taux de siccité moyen</v>
          </cell>
          <cell r="L4" t="str">
            <v>Nombre EH</v>
          </cell>
          <cell r="M4" t="str">
            <v xml:space="preserve">Prod boue réelle (par traitement)  MS </v>
          </cell>
          <cell r="N4" t="str">
            <v>Prod boue réelle (par traitement)  MB (en T)</v>
          </cell>
          <cell r="O4" t="str">
            <v>Taux de siccité</v>
          </cell>
          <cell r="P4" t="str">
            <v>Type de déchets</v>
          </cell>
          <cell r="Q4" t="str">
            <v>Plan d'épandage MB</v>
          </cell>
          <cell r="R4" t="str">
            <v>Transport MB</v>
          </cell>
          <cell r="S4" t="str">
            <v>Epandage MB</v>
          </cell>
          <cell r="T4" t="str">
            <v>Suivi agronomique MB</v>
          </cell>
          <cell r="U4" t="str">
            <v>Analyse des sols MB</v>
          </cell>
          <cell r="V4" t="str">
            <v>Analyse de boues MB</v>
          </cell>
          <cell r="W4" t="str">
            <v>val agri MB</v>
          </cell>
          <cell r="X4" t="str">
            <v>traitement sur step</v>
          </cell>
          <cell r="Y4" t="str">
            <v>Compostage MB</v>
          </cell>
          <cell r="Z4" t="str">
            <v>incinération MB</v>
          </cell>
          <cell r="AA4" t="str">
            <v>Séchage thermique MB</v>
          </cell>
          <cell r="AB4" t="str">
            <v>traitement en CET MB</v>
          </cell>
          <cell r="AC4" t="str">
            <v>rhizocompostage MB</v>
          </cell>
        </row>
        <row r="5">
          <cell r="A5" t="str">
            <v>0533004V001s</v>
          </cell>
          <cell r="B5" t="str">
            <v>Bordeaux</v>
          </cell>
          <cell r="C5" t="str">
            <v>Ambes CD10</v>
          </cell>
          <cell r="D5" t="str">
            <v>0533004V001</v>
          </cell>
          <cell r="F5" t="str">
            <v xml:space="preserve">step louis fargue </v>
          </cell>
          <cell r="G5" t="str">
            <v>oui</v>
          </cell>
          <cell r="H5">
            <v>59211</v>
          </cell>
          <cell r="I5" t="e">
            <v>#REF!</v>
          </cell>
          <cell r="J5">
            <v>0</v>
          </cell>
          <cell r="K5">
            <v>2.58</v>
          </cell>
          <cell r="L5">
            <v>3000</v>
          </cell>
          <cell r="M5">
            <v>45.3</v>
          </cell>
          <cell r="N5">
            <v>1832</v>
          </cell>
          <cell r="O5">
            <v>2.4727074235807858E-2</v>
          </cell>
          <cell r="P5" t="str">
            <v>boue liquide</v>
          </cell>
          <cell r="Q5"/>
          <cell r="R5"/>
          <cell r="S5"/>
          <cell r="T5"/>
          <cell r="U5"/>
          <cell r="V5"/>
          <cell r="Y5"/>
          <cell r="Z5"/>
          <cell r="AA5"/>
          <cell r="AB5"/>
          <cell r="AC5"/>
        </row>
        <row r="6">
          <cell r="A6" t="str">
            <v>0533162V005coA</v>
          </cell>
          <cell r="B6" t="str">
            <v>Bordeaux</v>
          </cell>
          <cell r="C6" t="str">
            <v>Cantinolle</v>
          </cell>
          <cell r="D6" t="str">
            <v>0533162V005</v>
          </cell>
          <cell r="E6" t="str">
            <v>co</v>
          </cell>
          <cell r="F6" t="str">
            <v>AES</v>
          </cell>
          <cell r="G6" t="str">
            <v>oui</v>
          </cell>
          <cell r="H6">
            <v>826000</v>
          </cell>
          <cell r="J6">
            <v>0</v>
          </cell>
          <cell r="K6">
            <v>31.65</v>
          </cell>
          <cell r="L6">
            <v>85500</v>
          </cell>
          <cell r="M6">
            <v>6.25</v>
          </cell>
          <cell r="N6">
            <v>19.72</v>
          </cell>
          <cell r="O6">
            <v>0.3169371196754564</v>
          </cell>
          <cell r="P6" t="str">
            <v>boue pâteuse</v>
          </cell>
        </row>
        <row r="7">
          <cell r="A7" t="str">
            <v>0533162V005inR</v>
          </cell>
          <cell r="B7" t="str">
            <v>Bordeaux</v>
          </cell>
          <cell r="C7" t="str">
            <v>Cantinolle</v>
          </cell>
          <cell r="D7" t="str">
            <v>0533162V005</v>
          </cell>
          <cell r="E7" t="str">
            <v>in</v>
          </cell>
          <cell r="F7" t="str">
            <v>RDE</v>
          </cell>
          <cell r="G7" t="str">
            <v>oui</v>
          </cell>
          <cell r="H7">
            <v>0</v>
          </cell>
          <cell r="J7">
            <v>0</v>
          </cell>
          <cell r="K7">
            <v>31.65</v>
          </cell>
          <cell r="L7">
            <v>85500</v>
          </cell>
          <cell r="M7">
            <v>210.05687999999998</v>
          </cell>
          <cell r="N7">
            <v>662.64</v>
          </cell>
          <cell r="O7">
            <v>0.31699999999999995</v>
          </cell>
          <cell r="P7" t="str">
            <v>boue pâteuse</v>
          </cell>
        </row>
        <row r="8">
          <cell r="A8" t="str">
            <v>0533162V005cot</v>
          </cell>
          <cell r="B8" t="str">
            <v>Bordeaux</v>
          </cell>
          <cell r="C8" t="str">
            <v>Cantinolle</v>
          </cell>
          <cell r="D8" t="str">
            <v>0533162V005</v>
          </cell>
          <cell r="E8" t="str">
            <v>co</v>
          </cell>
          <cell r="F8" t="str">
            <v>terralys</v>
          </cell>
          <cell r="G8" t="str">
            <v>oui</v>
          </cell>
          <cell r="H8">
            <v>826000</v>
          </cell>
          <cell r="J8">
            <v>0</v>
          </cell>
          <cell r="K8">
            <v>31.65</v>
          </cell>
          <cell r="L8">
            <v>85500</v>
          </cell>
          <cell r="M8">
            <v>537.40376000000003</v>
          </cell>
          <cell r="N8">
            <v>1695.28</v>
          </cell>
          <cell r="O8">
            <v>0.317</v>
          </cell>
          <cell r="P8" t="str">
            <v>boue pâteuse</v>
          </cell>
        </row>
        <row r="9">
          <cell r="A9" t="str">
            <v>0533039V005inA</v>
          </cell>
          <cell r="B9" t="str">
            <v>Bordeaux</v>
          </cell>
          <cell r="C9" t="str">
            <v>Clos de Hilde</v>
          </cell>
          <cell r="D9" t="str">
            <v>0533039V005</v>
          </cell>
          <cell r="E9" t="str">
            <v>in</v>
          </cell>
          <cell r="F9" t="str">
            <v>Astria</v>
          </cell>
          <cell r="G9" t="str">
            <v>oui</v>
          </cell>
          <cell r="H9">
            <v>0</v>
          </cell>
          <cell r="J9">
            <v>0</v>
          </cell>
          <cell r="K9">
            <v>29.9</v>
          </cell>
          <cell r="L9">
            <v>408300</v>
          </cell>
          <cell r="M9">
            <v>644</v>
          </cell>
          <cell r="N9">
            <v>2153.75</v>
          </cell>
          <cell r="O9">
            <v>0.29901334881021474</v>
          </cell>
          <cell r="P9" t="str">
            <v>boue pâteuse</v>
          </cell>
        </row>
        <row r="10">
          <cell r="A10" t="str">
            <v>0533039V005inR</v>
          </cell>
          <cell r="B10" t="str">
            <v>Bordeaux</v>
          </cell>
          <cell r="C10" t="str">
            <v>Clos de Hilde</v>
          </cell>
          <cell r="D10" t="str">
            <v>0533039V005</v>
          </cell>
          <cell r="E10" t="str">
            <v>in</v>
          </cell>
          <cell r="F10" t="str">
            <v>RDE</v>
          </cell>
          <cell r="G10" t="str">
            <v>oui</v>
          </cell>
          <cell r="H10">
            <v>688000</v>
          </cell>
          <cell r="I10">
            <v>2301.0033444816054</v>
          </cell>
          <cell r="J10">
            <v>0</v>
          </cell>
          <cell r="K10">
            <v>29.9</v>
          </cell>
          <cell r="L10">
            <v>408300</v>
          </cell>
          <cell r="M10">
            <v>59.536879999999989</v>
          </cell>
          <cell r="N10">
            <v>199.12</v>
          </cell>
          <cell r="O10">
            <v>0.29899999999999993</v>
          </cell>
          <cell r="P10" t="str">
            <v>boue pâteuse</v>
          </cell>
          <cell r="Q10"/>
          <cell r="R10"/>
          <cell r="S10"/>
          <cell r="T10"/>
          <cell r="U10"/>
          <cell r="V10"/>
          <cell r="Y10"/>
          <cell r="Z10">
            <v>199.12</v>
          </cell>
          <cell r="AA10"/>
          <cell r="AB10"/>
          <cell r="AC10"/>
        </row>
        <row r="11">
          <cell r="A11" t="str">
            <v>0533039V005coA</v>
          </cell>
          <cell r="B11" t="str">
            <v>Bordeaux</v>
          </cell>
          <cell r="C11" t="str">
            <v>Clos de Hilde</v>
          </cell>
          <cell r="D11" t="str">
            <v>0533039V005</v>
          </cell>
          <cell r="E11" t="str">
            <v>co</v>
          </cell>
          <cell r="F11" t="str">
            <v>AES</v>
          </cell>
          <cell r="G11" t="str">
            <v>oui</v>
          </cell>
          <cell r="H11">
            <v>2721000</v>
          </cell>
          <cell r="I11">
            <v>9100.3344481605345</v>
          </cell>
          <cell r="J11">
            <v>0</v>
          </cell>
          <cell r="K11">
            <v>29.9</v>
          </cell>
          <cell r="L11">
            <v>408300</v>
          </cell>
          <cell r="M11">
            <v>349.05</v>
          </cell>
          <cell r="N11">
            <v>1167.4000000000001</v>
          </cell>
          <cell r="O11">
            <v>0.29899777282850776</v>
          </cell>
          <cell r="P11" t="str">
            <v>boue pâteuse</v>
          </cell>
          <cell r="Q11"/>
          <cell r="R11"/>
          <cell r="S11"/>
          <cell r="T11"/>
          <cell r="U11"/>
          <cell r="V11"/>
          <cell r="Y11">
            <v>1167.4000000000001</v>
          </cell>
          <cell r="Z11"/>
          <cell r="AA11"/>
          <cell r="AB11"/>
          <cell r="AC11"/>
        </row>
        <row r="12">
          <cell r="A12" t="str">
            <v>0533039V005cot</v>
          </cell>
          <cell r="B12" t="str">
            <v>Bordeaux</v>
          </cell>
          <cell r="C12" t="str">
            <v>Clos de Hilde</v>
          </cell>
          <cell r="D12" t="str">
            <v>0533039V005</v>
          </cell>
          <cell r="E12" t="str">
            <v>co</v>
          </cell>
          <cell r="F12" t="str">
            <v>terralys</v>
          </cell>
          <cell r="G12" t="str">
            <v>oui</v>
          </cell>
          <cell r="H12">
            <v>2721000</v>
          </cell>
          <cell r="I12">
            <v>9100.3344481605345</v>
          </cell>
          <cell r="J12">
            <v>0</v>
          </cell>
          <cell r="K12">
            <v>29.9</v>
          </cell>
          <cell r="L12">
            <v>408300</v>
          </cell>
          <cell r="M12">
            <v>2098.3221999999996</v>
          </cell>
          <cell r="N12">
            <v>7017.8</v>
          </cell>
          <cell r="O12">
            <v>0.29899999999999993</v>
          </cell>
          <cell r="P12" t="str">
            <v>boue pâteuse</v>
          </cell>
          <cell r="Q12"/>
          <cell r="R12"/>
          <cell r="S12"/>
          <cell r="T12"/>
          <cell r="U12"/>
          <cell r="V12"/>
          <cell r="Y12">
            <v>7017.8</v>
          </cell>
          <cell r="Z12"/>
          <cell r="AA12"/>
          <cell r="AB12"/>
          <cell r="AC12"/>
        </row>
        <row r="13">
          <cell r="A13" t="str">
            <v>0533056V004cot</v>
          </cell>
          <cell r="B13" t="str">
            <v>Bordeaux</v>
          </cell>
          <cell r="C13" t="str">
            <v>Lille</v>
          </cell>
          <cell r="D13" t="str">
            <v>0533056V004</v>
          </cell>
          <cell r="E13" t="str">
            <v>co</v>
          </cell>
          <cell r="F13" t="str">
            <v>terralys</v>
          </cell>
          <cell r="G13" t="str">
            <v>oui</v>
          </cell>
          <cell r="H13">
            <v>702400</v>
          </cell>
          <cell r="J13">
            <v>0</v>
          </cell>
          <cell r="K13">
            <v>20.5</v>
          </cell>
          <cell r="L13">
            <v>67000</v>
          </cell>
          <cell r="M13">
            <v>748.68870000000015</v>
          </cell>
          <cell r="N13">
            <v>3652.14</v>
          </cell>
          <cell r="O13">
            <v>0.20500000000000004</v>
          </cell>
          <cell r="P13" t="str">
            <v>boue pâteuse</v>
          </cell>
        </row>
        <row r="14">
          <cell r="A14" t="str">
            <v>0533056V004coA</v>
          </cell>
          <cell r="B14" t="str">
            <v>Bordeaux</v>
          </cell>
          <cell r="C14" t="str">
            <v>Lille</v>
          </cell>
          <cell r="D14" t="str">
            <v>0533056V004</v>
          </cell>
          <cell r="E14" t="str">
            <v>co</v>
          </cell>
          <cell r="F14" t="str">
            <v>AES</v>
          </cell>
          <cell r="G14" t="str">
            <v>oui</v>
          </cell>
          <cell r="H14">
            <v>702400</v>
          </cell>
          <cell r="J14">
            <v>0</v>
          </cell>
          <cell r="K14">
            <v>20.5</v>
          </cell>
          <cell r="L14">
            <v>67000</v>
          </cell>
          <cell r="M14">
            <v>5.34</v>
          </cell>
          <cell r="N14">
            <v>26.04</v>
          </cell>
          <cell r="O14">
            <v>0.20506912442396313</v>
          </cell>
          <cell r="P14" t="str">
            <v>boue pâteuse</v>
          </cell>
        </row>
        <row r="15">
          <cell r="A15" t="str">
            <v>0533063V003-binR</v>
          </cell>
          <cell r="B15" t="str">
            <v>Bordeaux</v>
          </cell>
          <cell r="C15" t="str">
            <v>Louis Fargues BOUE+autres</v>
          </cell>
          <cell r="D15" t="str">
            <v>0533063V003-b</v>
          </cell>
          <cell r="E15" t="str">
            <v>in</v>
          </cell>
          <cell r="F15" t="str">
            <v>RDE</v>
          </cell>
          <cell r="G15" t="str">
            <v>oui</v>
          </cell>
          <cell r="H15">
            <v>1736900</v>
          </cell>
          <cell r="I15">
            <v>5887.7966101694919</v>
          </cell>
          <cell r="J15">
            <v>0</v>
          </cell>
          <cell r="K15">
            <v>29.5</v>
          </cell>
          <cell r="L15">
            <v>300000</v>
          </cell>
          <cell r="M15">
            <v>1880.2828</v>
          </cell>
          <cell r="N15">
            <v>6373.84</v>
          </cell>
          <cell r="O15">
            <v>0.29499999999999998</v>
          </cell>
          <cell r="P15" t="str">
            <v>boue pâteuse</v>
          </cell>
          <cell r="Q15"/>
          <cell r="R15"/>
          <cell r="S15"/>
          <cell r="T15"/>
          <cell r="U15"/>
          <cell r="V15"/>
          <cell r="Y15"/>
          <cell r="Z15">
            <v>6373.84</v>
          </cell>
          <cell r="AA15"/>
          <cell r="AB15"/>
          <cell r="AC15"/>
        </row>
        <row r="16">
          <cell r="A16" t="str">
            <v>0533063V003-bcot</v>
          </cell>
          <cell r="B16" t="str">
            <v>Bordeaux</v>
          </cell>
          <cell r="C16" t="str">
            <v>Louis Fargues BOUE+autres</v>
          </cell>
          <cell r="D16" t="str">
            <v>0533063V003-b</v>
          </cell>
          <cell r="E16" t="str">
            <v>co</v>
          </cell>
          <cell r="F16" t="str">
            <v>terralys</v>
          </cell>
          <cell r="G16" t="str">
            <v>oui</v>
          </cell>
          <cell r="H16">
            <v>100700</v>
          </cell>
          <cell r="I16">
            <v>341.35593220338984</v>
          </cell>
          <cell r="J16">
            <v>0</v>
          </cell>
          <cell r="K16">
            <v>29.5</v>
          </cell>
          <cell r="L16">
            <v>300000</v>
          </cell>
          <cell r="M16">
            <v>390.27910000000003</v>
          </cell>
          <cell r="N16">
            <v>1322.98</v>
          </cell>
          <cell r="O16">
            <v>0.29500000000000004</v>
          </cell>
          <cell r="P16" t="str">
            <v>boue pâteuse</v>
          </cell>
          <cell r="Q16"/>
          <cell r="R16"/>
          <cell r="S16"/>
          <cell r="T16"/>
          <cell r="U16"/>
          <cell r="V16"/>
          <cell r="Y16">
            <v>1322.98</v>
          </cell>
          <cell r="Z16"/>
          <cell r="AA16"/>
          <cell r="AB16"/>
          <cell r="AC16"/>
        </row>
        <row r="17">
          <cell r="A17" t="str">
            <v>0533063V003-bcoA</v>
          </cell>
          <cell r="B17" t="str">
            <v>Bordeaux</v>
          </cell>
          <cell r="C17" t="str">
            <v>Louis Fargues BOUE+autres</v>
          </cell>
          <cell r="D17" t="str">
            <v>0533063V003-b</v>
          </cell>
          <cell r="E17" t="str">
            <v>co</v>
          </cell>
          <cell r="F17" t="str">
            <v>AES</v>
          </cell>
          <cell r="G17" t="str">
            <v>oui</v>
          </cell>
          <cell r="H17">
            <v>1600200</v>
          </cell>
          <cell r="J17">
            <v>0</v>
          </cell>
          <cell r="K17">
            <v>29.5</v>
          </cell>
          <cell r="L17">
            <v>300000</v>
          </cell>
          <cell r="M17">
            <v>640.77</v>
          </cell>
          <cell r="N17">
            <v>2172.1</v>
          </cell>
          <cell r="O17">
            <v>0.29500023019198013</v>
          </cell>
          <cell r="P17" t="str">
            <v>boue pâteuse</v>
          </cell>
        </row>
        <row r="18">
          <cell r="A18" t="str">
            <v>0533003V005inR</v>
          </cell>
          <cell r="B18" t="str">
            <v>Bordeaux</v>
          </cell>
          <cell r="C18" t="str">
            <v>Sabarèges</v>
          </cell>
          <cell r="D18" t="str">
            <v>0533003V005</v>
          </cell>
          <cell r="E18" t="str">
            <v>in</v>
          </cell>
          <cell r="F18" t="str">
            <v>RDE</v>
          </cell>
          <cell r="G18" t="str">
            <v>oui</v>
          </cell>
          <cell r="H18">
            <v>141000</v>
          </cell>
          <cell r="J18">
            <v>0</v>
          </cell>
          <cell r="K18">
            <v>26.2</v>
          </cell>
          <cell r="L18">
            <v>108000</v>
          </cell>
          <cell r="M18">
            <v>7.75</v>
          </cell>
          <cell r="N18">
            <v>29.58</v>
          </cell>
          <cell r="O18">
            <v>0.26200135226504395</v>
          </cell>
          <cell r="P18" t="str">
            <v>boue pâteuse</v>
          </cell>
          <cell r="Q18"/>
          <cell r="R18"/>
          <cell r="S18"/>
          <cell r="T18"/>
          <cell r="U18"/>
          <cell r="V18"/>
          <cell r="Y18"/>
          <cell r="Z18">
            <v>29.58</v>
          </cell>
          <cell r="AA18"/>
          <cell r="AB18"/>
          <cell r="AC18"/>
        </row>
        <row r="19">
          <cell r="A19" t="str">
            <v>0533003V005Cot</v>
          </cell>
          <cell r="B19" t="str">
            <v>Bordeaux</v>
          </cell>
          <cell r="C19" t="str">
            <v>Sabarèges</v>
          </cell>
          <cell r="D19" t="str">
            <v>0533003V005</v>
          </cell>
          <cell r="E19" t="str">
            <v>Co</v>
          </cell>
          <cell r="F19" t="str">
            <v>terralys</v>
          </cell>
          <cell r="G19" t="str">
            <v>oui</v>
          </cell>
          <cell r="H19">
            <v>141000</v>
          </cell>
          <cell r="J19">
            <v>0</v>
          </cell>
          <cell r="K19">
            <v>26.2</v>
          </cell>
          <cell r="L19">
            <v>108000</v>
          </cell>
          <cell r="M19">
            <v>354.2921199999999</v>
          </cell>
          <cell r="N19">
            <v>1352.26</v>
          </cell>
          <cell r="O19">
            <v>0.2619999999999999</v>
          </cell>
          <cell r="P19" t="str">
            <v>boue pâteuse</v>
          </cell>
          <cell r="Q19"/>
          <cell r="R19"/>
          <cell r="S19"/>
          <cell r="T19"/>
          <cell r="U19"/>
          <cell r="V19"/>
          <cell r="Y19">
            <v>1352.26</v>
          </cell>
          <cell r="Z19"/>
          <cell r="AA19"/>
          <cell r="AB19"/>
          <cell r="AC19"/>
        </row>
        <row r="20">
          <cell r="A20" t="str">
            <v>0533003V005coA</v>
          </cell>
          <cell r="B20" t="str">
            <v>Bordeaux</v>
          </cell>
          <cell r="C20" t="str">
            <v>Sabarèges</v>
          </cell>
          <cell r="D20" t="str">
            <v>0533003V005</v>
          </cell>
          <cell r="E20" t="str">
            <v>co</v>
          </cell>
          <cell r="F20" t="str">
            <v>AES</v>
          </cell>
          <cell r="G20" t="str">
            <v>oui</v>
          </cell>
          <cell r="H20">
            <v>788000</v>
          </cell>
          <cell r="J20">
            <v>0</v>
          </cell>
          <cell r="K20">
            <v>26.2</v>
          </cell>
          <cell r="L20">
            <v>108000</v>
          </cell>
          <cell r="M20">
            <v>498.52</v>
          </cell>
          <cell r="N20">
            <v>1902.74</v>
          </cell>
          <cell r="O20">
            <v>0.26200111418270494</v>
          </cell>
          <cell r="P20" t="str">
            <v>boue pâteuse</v>
          </cell>
          <cell r="Q20"/>
          <cell r="R20"/>
          <cell r="S20"/>
          <cell r="T20"/>
          <cell r="U20"/>
          <cell r="V20"/>
          <cell r="Y20">
            <v>1902.74</v>
          </cell>
          <cell r="Z20"/>
          <cell r="AA20"/>
          <cell r="AB20"/>
          <cell r="AC20"/>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èse A INOD"/>
      <sheetName val="Listes"/>
    </sheetNames>
    <sheetDataSet>
      <sheetData sheetId="0" refreshError="1"/>
      <sheetData sheetId="1">
        <row r="2">
          <cell r="A2" t="str">
            <v>A ANOM</v>
          </cell>
          <cell r="B2" t="str">
            <v>Ambarès-et-Lagrave</v>
          </cell>
          <cell r="C2" t="str">
            <v>Eaux pluviales</v>
          </cell>
          <cell r="D2" t="str">
            <v>Ambès CD 10</v>
          </cell>
          <cell r="E2" t="str">
            <v>Inondation</v>
          </cell>
          <cell r="F2" t="str">
            <v>Structurel réseau</v>
          </cell>
          <cell r="G2" t="str">
            <v>CUB</v>
          </cell>
        </row>
        <row r="3">
          <cell r="A3" t="str">
            <v>A DIAG</v>
          </cell>
          <cell r="B3" t="str">
            <v>Ambès</v>
          </cell>
          <cell r="C3" t="str">
            <v>Eaux usées</v>
          </cell>
          <cell r="D3" t="str">
            <v>Blanquefort Lille</v>
          </cell>
          <cell r="E3" t="str">
            <v>Odeurs</v>
          </cell>
          <cell r="F3" t="str">
            <v>Structurel voirie</v>
          </cell>
          <cell r="G3" t="str">
            <v>Lyonnaise des Eaux</v>
          </cell>
        </row>
        <row r="4">
          <cell r="A4" t="str">
            <v>A INFO</v>
          </cell>
          <cell r="B4" t="str">
            <v>Artigues-près-Bordeaux</v>
          </cell>
          <cell r="C4" t="str">
            <v>Unitaire</v>
          </cell>
          <cell r="D4" t="str">
            <v>Cantinolle</v>
          </cell>
          <cell r="E4" t="str">
            <v>Sinistre</v>
          </cell>
          <cell r="F4" t="str">
            <v>Fonctionnel réseau</v>
          </cell>
          <cell r="G4" t="str">
            <v>CUB et/ou LdE</v>
          </cell>
        </row>
        <row r="5">
          <cell r="A5" t="str">
            <v>A INOD</v>
          </cell>
          <cell r="B5" t="str">
            <v>Bassens</v>
          </cell>
          <cell r="C5" t="str">
            <v>EU et/ou EP</v>
          </cell>
          <cell r="D5" t="str">
            <v>Clos de Hilde</v>
          </cell>
          <cell r="E5" t="str">
            <v>—</v>
          </cell>
          <cell r="F5" t="str">
            <v>Fonctionnel voirie</v>
          </cell>
          <cell r="G5" t="str">
            <v>CUB et/ou mairie</v>
          </cell>
        </row>
        <row r="6">
          <cell r="A6" t="str">
            <v>Autres</v>
          </cell>
          <cell r="B6" t="str">
            <v>Bègles</v>
          </cell>
          <cell r="C6" t="str">
            <v>Absence de réseau</v>
          </cell>
          <cell r="D6" t="str">
            <v>Louis Fargue</v>
          </cell>
          <cell r="F6" t="str">
            <v>Problème privé</v>
          </cell>
          <cell r="G6" t="str">
            <v>CUB + DDE + mairie</v>
          </cell>
        </row>
        <row r="7">
          <cell r="B7" t="str">
            <v>Blanquefort</v>
          </cell>
          <cell r="C7" t="str">
            <v>Absence de réseau E.P.</v>
          </cell>
          <cell r="D7" t="str">
            <v>Sabarèges</v>
          </cell>
          <cell r="F7" t="str">
            <v>Autre</v>
          </cell>
          <cell r="G7" t="str">
            <v>CUB + LdE+ privée</v>
          </cell>
        </row>
        <row r="8">
          <cell r="B8" t="str">
            <v>Bordeaux</v>
          </cell>
          <cell r="D8" t="str">
            <v>Rejet direct en Garonne</v>
          </cell>
          <cell r="F8" t="str">
            <v>Sans objet</v>
          </cell>
          <cell r="G8" t="str">
            <v>CUB + mairie + privée</v>
          </cell>
        </row>
        <row r="9">
          <cell r="B9" t="str">
            <v>Bordeaux Caudéran</v>
          </cell>
          <cell r="G9" t="str">
            <v>CUB + mairie</v>
          </cell>
        </row>
        <row r="10">
          <cell r="B10" t="str">
            <v>Bouliac</v>
          </cell>
          <cell r="G10" t="str">
            <v>CUB + privée</v>
          </cell>
        </row>
        <row r="11">
          <cell r="B11" t="str">
            <v>Bruges</v>
          </cell>
          <cell r="G11" t="str">
            <v>LdE + CUB</v>
          </cell>
        </row>
        <row r="12">
          <cell r="B12" t="str">
            <v>Carbon-Blanc</v>
          </cell>
          <cell r="G12" t="str">
            <v>LdE + privée</v>
          </cell>
        </row>
        <row r="13">
          <cell r="B13" t="str">
            <v>Cenon</v>
          </cell>
          <cell r="G13" t="str">
            <v>privée</v>
          </cell>
        </row>
        <row r="14">
          <cell r="B14" t="str">
            <v>Eysines</v>
          </cell>
          <cell r="G14" t="str">
            <v>?</v>
          </cell>
        </row>
        <row r="15">
          <cell r="B15" t="str">
            <v>Floirac</v>
          </cell>
          <cell r="G15" t="str">
            <v>autre</v>
          </cell>
        </row>
        <row r="16">
          <cell r="B16" t="str">
            <v>Gradignan</v>
          </cell>
          <cell r="G16" t="str">
            <v>Sans objet</v>
          </cell>
        </row>
        <row r="17">
          <cell r="B17" t="str">
            <v>Le Bouscat</v>
          </cell>
        </row>
        <row r="18">
          <cell r="B18" t="str">
            <v>Le Haillan</v>
          </cell>
        </row>
        <row r="19">
          <cell r="B19" t="str">
            <v>Le Taillan-Médoc</v>
          </cell>
        </row>
        <row r="20">
          <cell r="B20" t="str">
            <v>Lormont</v>
          </cell>
        </row>
        <row r="21">
          <cell r="B21" t="str">
            <v>Mérignac</v>
          </cell>
        </row>
        <row r="22">
          <cell r="B22" t="str">
            <v>Parempuyre</v>
          </cell>
        </row>
        <row r="23">
          <cell r="B23" t="str">
            <v>Pessac</v>
          </cell>
        </row>
        <row r="24">
          <cell r="B24" t="str">
            <v>Saint-Aubin-de-Médoc</v>
          </cell>
        </row>
        <row r="25">
          <cell r="B25" t="str">
            <v>Saint-Louis-de-Montferrand</v>
          </cell>
        </row>
        <row r="26">
          <cell r="B26" t="str">
            <v>Saint-Médard-en-Jalles</v>
          </cell>
        </row>
        <row r="27">
          <cell r="B27" t="str">
            <v>Saint-Vincent-de-Paul</v>
          </cell>
        </row>
        <row r="28">
          <cell r="B28" t="str">
            <v>Talence</v>
          </cell>
        </row>
        <row r="29">
          <cell r="B29" t="str">
            <v>Villenave-d'Ornon</v>
          </cell>
        </row>
        <row r="30">
          <cell r="B30" t="str">
            <v>C.U.B.</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obal"/>
      <sheetName val="Lille-Blanquefort"/>
      <sheetName val="Cantinolle"/>
      <sheetName val="Clos de Hilde"/>
      <sheetName val="Garonne"/>
      <sheetName val="La Melotte"/>
      <sheetName val="Louis Fargues"/>
      <sheetName val="Sabarèges"/>
      <sheetName val="Bilan_BC"/>
      <sheetName val="Par_BC"/>
      <sheetName val="Données_LDE"/>
    </sheetNames>
    <sheetDataSet>
      <sheetData sheetId="0" refreshError="1"/>
      <sheetData sheetId="1">
        <row r="4">
          <cell r="A4" t="str">
            <v>Paramètre</v>
          </cell>
          <cell r="B4" t="str">
            <v>Flux kg/an</v>
          </cell>
          <cell r="D4" t="str">
            <v>Flux kg/j</v>
          </cell>
          <cell r="E4" t="str">
            <v>Volume rejeté / an (m3)</v>
          </cell>
          <cell r="F4" t="str">
            <v>Volume rejeté / jour (m3)</v>
          </cell>
        </row>
        <row r="5">
          <cell r="A5" t="str">
            <v>AOX</v>
          </cell>
          <cell r="B5">
            <v>88.471000000000004</v>
          </cell>
          <cell r="C5">
            <v>1.0571653006346568E-4</v>
          </cell>
          <cell r="D5">
            <v>0.36</v>
          </cell>
          <cell r="E5">
            <v>94731</v>
          </cell>
          <cell r="F5">
            <v>381.52901287553652</v>
          </cell>
        </row>
        <row r="6">
          <cell r="A6" t="str">
            <v>Argent (Ag)</v>
          </cell>
          <cell r="B6">
            <v>0.17299999999999999</v>
          </cell>
          <cell r="C6">
            <v>2.0672265150139098E-7</v>
          </cell>
          <cell r="D6">
            <v>4.7397260273972599E-4</v>
          </cell>
          <cell r="E6">
            <v>17296</v>
          </cell>
          <cell r="F6">
            <v>47.386301369863013</v>
          </cell>
        </row>
        <row r="7">
          <cell r="A7" t="str">
            <v>Arsenic (As)</v>
          </cell>
          <cell r="B7">
            <v>0.38500000000000001</v>
          </cell>
          <cell r="C7">
            <v>4.6004751923719961E-7</v>
          </cell>
          <cell r="D7">
            <v>1.5400000000000001E-3</v>
          </cell>
          <cell r="E7">
            <v>85805</v>
          </cell>
          <cell r="F7">
            <v>343.22</v>
          </cell>
        </row>
        <row r="8">
          <cell r="A8" t="str">
            <v>Azote  Kjeldahl (NTK)</v>
          </cell>
          <cell r="B8">
            <v>3573.38</v>
          </cell>
          <cell r="C8">
            <v>4.2699340371216222E-3</v>
          </cell>
          <cell r="D8">
            <v>12.33</v>
          </cell>
          <cell r="E8">
            <v>140037</v>
          </cell>
          <cell r="F8">
            <v>525.548139162241</v>
          </cell>
        </row>
        <row r="9">
          <cell r="A9" t="str">
            <v>Azote (NH4)</v>
          </cell>
          <cell r="B9">
            <v>8.4600000000000009</v>
          </cell>
          <cell r="C9">
            <v>1.0109096137004439E-5</v>
          </cell>
          <cell r="D9">
            <v>0.03</v>
          </cell>
          <cell r="E9">
            <v>15346</v>
          </cell>
          <cell r="F9">
            <v>60.180392156862744</v>
          </cell>
        </row>
        <row r="10">
          <cell r="A10" t="str">
            <v>Azote global (NGL)</v>
          </cell>
          <cell r="B10">
            <v>3483.57</v>
          </cell>
          <cell r="C10">
            <v>4.1626174976341079E-3</v>
          </cell>
          <cell r="D10">
            <v>15.03</v>
          </cell>
          <cell r="E10">
            <v>56798</v>
          </cell>
          <cell r="F10">
            <v>245.48153269197368</v>
          </cell>
        </row>
        <row r="11">
          <cell r="A11" t="str">
            <v>Cadmium (Cd)</v>
          </cell>
          <cell r="B11">
            <v>8.5999999999999993E-2</v>
          </cell>
          <cell r="C11">
            <v>1.0276386143999783E-7</v>
          </cell>
          <cell r="D11">
            <v>3.4399999999999996E-4</v>
          </cell>
          <cell r="E11">
            <v>85805</v>
          </cell>
          <cell r="F11">
            <v>343.22</v>
          </cell>
        </row>
        <row r="12">
          <cell r="A12" t="str">
            <v>Chrome  (Cr)</v>
          </cell>
          <cell r="B12">
            <v>0.76500000000000001</v>
          </cell>
          <cell r="C12">
            <v>9.141203953674226E-7</v>
          </cell>
          <cell r="D12">
            <v>3.0600000000000002E-3</v>
          </cell>
          <cell r="E12">
            <v>85805</v>
          </cell>
          <cell r="F12">
            <v>343.22</v>
          </cell>
        </row>
        <row r="13">
          <cell r="A13" t="str">
            <v>Cuivre (Cu)</v>
          </cell>
          <cell r="B13">
            <v>3.8959999999999999</v>
          </cell>
          <cell r="C13">
            <v>4.6554419089561811E-6</v>
          </cell>
          <cell r="D13">
            <v>0.02</v>
          </cell>
          <cell r="E13">
            <v>85805</v>
          </cell>
          <cell r="F13">
            <v>343.22</v>
          </cell>
        </row>
        <row r="14">
          <cell r="A14" t="str">
            <v>Cyanures (CN)</v>
          </cell>
          <cell r="B14">
            <v>0.73699999999999999</v>
          </cell>
          <cell r="C14">
            <v>8.8066239396835353E-7</v>
          </cell>
          <cell r="D14">
            <v>2.8396164383561644E-3</v>
          </cell>
          <cell r="E14">
            <v>103101</v>
          </cell>
          <cell r="F14">
            <v>390.60630136986305</v>
          </cell>
        </row>
        <row r="15">
          <cell r="A15" t="str">
            <v>DBO5</v>
          </cell>
          <cell r="B15">
            <v>268979.68</v>
          </cell>
          <cell r="C15">
            <v>0.32141151820575531</v>
          </cell>
          <cell r="D15">
            <v>1185.19</v>
          </cell>
          <cell r="E15">
            <v>214131</v>
          </cell>
          <cell r="F15">
            <v>818.41597322407767</v>
          </cell>
        </row>
        <row r="16">
          <cell r="A16" t="str">
            <v>DCO</v>
          </cell>
          <cell r="B16">
            <v>461987.3</v>
          </cell>
          <cell r="C16">
            <v>0.55204184749114782</v>
          </cell>
          <cell r="D16">
            <v>2014.14</v>
          </cell>
          <cell r="E16">
            <v>214131</v>
          </cell>
          <cell r="F16">
            <v>818.41597322407767</v>
          </cell>
        </row>
        <row r="17">
          <cell r="A17" t="str">
            <v>Débits</v>
          </cell>
          <cell r="C17">
            <v>0</v>
          </cell>
          <cell r="E17">
            <v>214131</v>
          </cell>
          <cell r="F17">
            <v>818.41597322407767</v>
          </cell>
        </row>
        <row r="18">
          <cell r="A18" t="str">
            <v>Détergents anioniques</v>
          </cell>
          <cell r="B18">
            <v>53.022000000000006</v>
          </cell>
          <cell r="C18">
            <v>6.3357505363622853E-5</v>
          </cell>
          <cell r="D18">
            <v>0.20485386259541985</v>
          </cell>
          <cell r="E18">
            <v>24426</v>
          </cell>
          <cell r="F18">
            <v>94.309557251908402</v>
          </cell>
        </row>
        <row r="19">
          <cell r="A19" t="str">
            <v>Détergents non ioniques</v>
          </cell>
          <cell r="B19">
            <v>35.624000000000002</v>
          </cell>
          <cell r="C19">
            <v>4.2568137208587011E-5</v>
          </cell>
          <cell r="D19">
            <v>0.12</v>
          </cell>
          <cell r="E19">
            <v>1077</v>
          </cell>
          <cell r="F19">
            <v>3.59</v>
          </cell>
        </row>
        <row r="20">
          <cell r="A20" t="str">
            <v>Huiles et Graisses (SEC)</v>
          </cell>
          <cell r="B20">
            <v>39364.53</v>
          </cell>
          <cell r="C20">
            <v>4.7037803564774862E-2</v>
          </cell>
          <cell r="D20">
            <v>155.69999999999999</v>
          </cell>
          <cell r="E20">
            <v>166658</v>
          </cell>
          <cell r="F20">
            <v>616.67778956572431</v>
          </cell>
        </row>
        <row r="21">
          <cell r="A21" t="str">
            <v>Hydrocarbures totaux</v>
          </cell>
          <cell r="B21">
            <v>96.181000000000012</v>
          </cell>
          <cell r="C21">
            <v>1.1492942973442363E-4</v>
          </cell>
          <cell r="D21">
            <v>0.37</v>
          </cell>
          <cell r="E21">
            <v>95808</v>
          </cell>
          <cell r="F21">
            <v>385.1190128755365</v>
          </cell>
        </row>
        <row r="22">
          <cell r="A22" t="str">
            <v>indice phénols</v>
          </cell>
          <cell r="B22">
            <v>0.88</v>
          </cell>
          <cell r="C22">
            <v>1.0515371868278849E-6</v>
          </cell>
          <cell r="D22">
            <v>3.5200000000000001E-3</v>
          </cell>
          <cell r="E22">
            <v>85805</v>
          </cell>
          <cell r="F22">
            <v>343.22</v>
          </cell>
        </row>
        <row r="23">
          <cell r="A23" t="str">
            <v>Mercure (Hg)</v>
          </cell>
          <cell r="B23">
            <v>8.5809999999999997E-2</v>
          </cell>
          <cell r="C23">
            <v>1.0253682500193272E-7</v>
          </cell>
          <cell r="D23">
            <v>3.4323999999999997E-4</v>
          </cell>
          <cell r="E23">
            <v>85805</v>
          </cell>
          <cell r="F23">
            <v>343.22</v>
          </cell>
        </row>
        <row r="24">
          <cell r="A24" t="str">
            <v>MES</v>
          </cell>
          <cell r="B24">
            <v>57746.432000000001</v>
          </cell>
          <cell r="C24">
            <v>6.9002864380258808E-2</v>
          </cell>
          <cell r="D24">
            <v>217.99</v>
          </cell>
          <cell r="E24">
            <v>214131</v>
          </cell>
          <cell r="F24">
            <v>818.41597322407767</v>
          </cell>
        </row>
        <row r="25">
          <cell r="A25" t="str">
            <v>Nickel (Ni)</v>
          </cell>
          <cell r="B25">
            <v>0.42899999999999999</v>
          </cell>
          <cell r="C25">
            <v>5.126243785785938E-7</v>
          </cell>
          <cell r="D25">
            <v>1.7160000000000001E-3</v>
          </cell>
          <cell r="E25">
            <v>85805</v>
          </cell>
          <cell r="F25">
            <v>343.22</v>
          </cell>
        </row>
        <row r="26">
          <cell r="A26" t="str">
            <v>Phosphore total (Ptot)</v>
          </cell>
          <cell r="B26">
            <v>1428.6779999999999</v>
          </cell>
          <cell r="C26">
            <v>1.7071682329578282E-3</v>
          </cell>
          <cell r="D26">
            <v>5.69</v>
          </cell>
          <cell r="E26">
            <v>196835</v>
          </cell>
          <cell r="F26">
            <v>771.0296718542146</v>
          </cell>
        </row>
        <row r="27">
          <cell r="A27" t="str">
            <v>Plomb (Pb)</v>
          </cell>
          <cell r="B27">
            <v>0.48799999999999999</v>
          </cell>
          <cell r="C27">
            <v>5.8312516724091798E-7</v>
          </cell>
          <cell r="D27">
            <v>1.952E-3</v>
          </cell>
          <cell r="E27">
            <v>85805</v>
          </cell>
          <cell r="F27">
            <v>343.22</v>
          </cell>
        </row>
        <row r="28">
          <cell r="A28" t="str">
            <v>Zinc (Zn)</v>
          </cell>
          <cell r="B28">
            <v>16.818000000000001</v>
          </cell>
          <cell r="C28">
            <v>2.0096309554626556E-5</v>
          </cell>
          <cell r="D28">
            <v>7.0000000000000007E-2</v>
          </cell>
          <cell r="E28">
            <v>85805</v>
          </cell>
          <cell r="F28">
            <v>343.22</v>
          </cell>
        </row>
      </sheetData>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 onglet caché"/>
      <sheetName val="Instrumentation DO (BASE)"/>
      <sheetName val="Instrumentation DO (VARIANTE)"/>
      <sheetName val="Fiche ratios sirenes"/>
      <sheetName val="Fiche Suivi milieux (BASE)"/>
      <sheetName val="Fiche Suivi Milieux (VARIANTE)"/>
      <sheetName val="Zone Libellule 2"/>
    </sheetNames>
    <sheetDataSet>
      <sheetData sheetId="0">
        <row r="4">
          <cell r="D4" t="str">
            <v>oui</v>
          </cell>
        </row>
        <row r="5">
          <cell r="D5" t="str">
            <v>non</v>
          </cell>
        </row>
        <row r="6">
          <cell r="D6" t="str">
            <v>a définir</v>
          </cell>
        </row>
      </sheetData>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 onglet caché"/>
      <sheetName val="Projets périphériques"/>
      <sheetName val="Budget Global"/>
      <sheetName val="Couts acuels"/>
      <sheetName val="Liste des activités"/>
    </sheetNames>
    <sheetDataSet>
      <sheetData sheetId="0">
        <row r="4">
          <cell r="B4" t="str">
            <v>Actuelle</v>
          </cell>
        </row>
        <row r="5">
          <cell r="B5" t="str">
            <v>Nouvelle</v>
          </cell>
        </row>
        <row r="6">
          <cell r="B6" t="str">
            <v>Non demandé au cahier des charges</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2013 – 2022">
  <a:themeElements>
    <a:clrScheme name="Personnalisé 2">
      <a:dk1>
        <a:sysClr val="windowText" lastClr="000000"/>
      </a:dk1>
      <a:lt1>
        <a:sysClr val="window" lastClr="FFFFFF"/>
      </a:lt1>
      <a:dk2>
        <a:srgbClr val="0E2841"/>
      </a:dk2>
      <a:lt2>
        <a:srgbClr val="E8E8E8"/>
      </a:lt2>
      <a:accent1>
        <a:srgbClr val="0093A6"/>
      </a:accent1>
      <a:accent2>
        <a:srgbClr val="E7253F"/>
      </a:accent2>
      <a:accent3>
        <a:srgbClr val="46332C"/>
      </a:accent3>
      <a:accent4>
        <a:srgbClr val="0F9ED5"/>
      </a:accent4>
      <a:accent5>
        <a:srgbClr val="A02B93"/>
      </a:accent5>
      <a:accent6>
        <a:srgbClr val="4EA72E"/>
      </a:accent6>
      <a:hlink>
        <a:srgbClr val="467886"/>
      </a:hlink>
      <a:folHlink>
        <a:srgbClr val="96607D"/>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08580-3ACC-441B-9A1F-96A058B28305}">
  <sheetPr>
    <pageSetUpPr fitToPage="1"/>
  </sheetPr>
  <dimension ref="B1:C13"/>
  <sheetViews>
    <sheetView showGridLines="0" zoomScale="93" zoomScaleNormal="93" zoomScaleSheetLayoutView="85" zoomScalePageLayoutView="78" workbookViewId="0">
      <selection activeCell="B5" sqref="B5"/>
    </sheetView>
  </sheetViews>
  <sheetFormatPr baseColWidth="10" defaultColWidth="11.44140625" defaultRowHeight="13.2" x14ac:dyDescent="0.25"/>
  <cols>
    <col min="1" max="1" width="1.21875" style="1" customWidth="1"/>
    <col min="2" max="2" width="94" style="1" customWidth="1"/>
    <col min="3" max="3" width="1.21875" style="1" customWidth="1"/>
    <col min="4" max="16384" width="11.44140625" style="1"/>
  </cols>
  <sheetData>
    <row r="1" spans="2:3" ht="12" customHeight="1" x14ac:dyDescent="0.25"/>
    <row r="2" spans="2:3" ht="12" customHeight="1" x14ac:dyDescent="0.25"/>
    <row r="3" spans="2:3" ht="12" customHeight="1" x14ac:dyDescent="0.25"/>
    <row r="4" spans="2:3" ht="12" customHeight="1" x14ac:dyDescent="0.25"/>
    <row r="5" spans="2:3" ht="69.45" customHeight="1" x14ac:dyDescent="0.4">
      <c r="B5" s="92"/>
    </row>
    <row r="6" spans="2:3" ht="12" customHeight="1" x14ac:dyDescent="0.25"/>
    <row r="7" spans="2:3" ht="12" customHeight="1" x14ac:dyDescent="0.25">
      <c r="B7" s="12"/>
    </row>
    <row r="8" spans="2:3" ht="28.35" customHeight="1" x14ac:dyDescent="0.25">
      <c r="B8" s="61" t="s">
        <v>27</v>
      </c>
    </row>
    <row r="9" spans="2:3" ht="84" x14ac:dyDescent="0.25">
      <c r="B9" s="62" t="s">
        <v>276</v>
      </c>
    </row>
    <row r="10" spans="2:3" ht="12" customHeight="1" thickBot="1" x14ac:dyDescent="0.35">
      <c r="B10" s="2"/>
    </row>
    <row r="11" spans="2:3" ht="238.5" customHeight="1" thickBot="1" x14ac:dyDescent="0.3">
      <c r="B11" s="10" t="s">
        <v>310</v>
      </c>
      <c r="C11" s="11"/>
    </row>
    <row r="12" spans="2:3" ht="12" customHeight="1" x14ac:dyDescent="0.25"/>
    <row r="13" spans="2:3" ht="84" customHeight="1" x14ac:dyDescent="0.25">
      <c r="B13" s="142" t="s">
        <v>311</v>
      </c>
    </row>
  </sheetData>
  <pageMargins left="0.77187499999999998" right="0.7" top="0.75" bottom="0.75" header="0.3" footer="0.3"/>
  <pageSetup paperSize="9" scale="91"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879FC-823B-4B1F-9E2C-543810551419}">
  <sheetPr>
    <pageSetUpPr fitToPage="1"/>
  </sheetPr>
  <dimension ref="A1:I123"/>
  <sheetViews>
    <sheetView showGridLines="0" view="pageBreakPreview" zoomScale="85" zoomScaleNormal="70" zoomScaleSheetLayoutView="85" zoomScalePageLayoutView="85" workbookViewId="0">
      <selection activeCell="D1" sqref="D1"/>
    </sheetView>
  </sheetViews>
  <sheetFormatPr baseColWidth="10" defaultColWidth="11.44140625" defaultRowHeight="13.2" x14ac:dyDescent="0.25"/>
  <cols>
    <col min="1" max="1" width="1.21875" style="1" customWidth="1"/>
    <col min="2" max="2" width="67.5546875" style="1" bestFit="1" customWidth="1"/>
    <col min="3" max="5" width="25.21875" style="1" customWidth="1"/>
    <col min="6" max="6" width="5.5546875" style="1" bestFit="1" customWidth="1"/>
    <col min="7" max="16384" width="11.44140625" style="1"/>
  </cols>
  <sheetData>
    <row r="1" spans="1:9" ht="136.5" customHeight="1" x14ac:dyDescent="0.25"/>
    <row r="2" spans="1:9" customFormat="1" ht="34.5" customHeight="1" x14ac:dyDescent="0.25">
      <c r="B2" s="148" t="s">
        <v>298</v>
      </c>
      <c r="C2" s="148"/>
      <c r="D2" s="148"/>
      <c r="E2" s="148"/>
      <c r="F2" s="148"/>
      <c r="G2" s="148"/>
      <c r="H2" s="148"/>
      <c r="I2" s="148"/>
    </row>
    <row r="3" spans="1:9" customFormat="1" ht="12" customHeight="1" thickBot="1" x14ac:dyDescent="0.3">
      <c r="B3" s="3"/>
      <c r="C3" s="3"/>
      <c r="D3" s="3"/>
    </row>
    <row r="4" spans="1:9" ht="121.5" customHeight="1" thickBot="1" x14ac:dyDescent="0.3">
      <c r="B4" s="144" t="s">
        <v>314</v>
      </c>
      <c r="C4" s="145"/>
      <c r="D4" s="145"/>
      <c r="E4" s="145"/>
      <c r="F4" s="145"/>
      <c r="G4" s="145"/>
      <c r="H4" s="145"/>
      <c r="I4" s="146"/>
    </row>
    <row r="5" spans="1:9" ht="12" customHeight="1" x14ac:dyDescent="0.25"/>
    <row r="6" spans="1:9" ht="12" customHeight="1" x14ac:dyDescent="0.25"/>
    <row r="7" spans="1:9" s="43" customFormat="1" ht="20.399999999999999" x14ac:dyDescent="0.25">
      <c r="B7" s="63" t="s">
        <v>299</v>
      </c>
      <c r="C7" s="94"/>
      <c r="D7" s="94"/>
      <c r="E7" s="94"/>
      <c r="F7" s="1"/>
    </row>
    <row r="8" spans="1:9" s="43" customFormat="1" x14ac:dyDescent="0.25">
      <c r="F8" s="1"/>
    </row>
    <row r="9" spans="1:9" s="43" customFormat="1" ht="52.2" x14ac:dyDescent="0.25">
      <c r="B9" s="49"/>
      <c r="C9" s="82" t="s">
        <v>301</v>
      </c>
      <c r="D9" s="82" t="s">
        <v>302</v>
      </c>
      <c r="E9" s="82" t="s">
        <v>302</v>
      </c>
      <c r="F9" s="1"/>
    </row>
    <row r="10" spans="1:9" s="43" customFormat="1" x14ac:dyDescent="0.25">
      <c r="A10" s="1"/>
      <c r="B10" s="1"/>
      <c r="C10" s="1"/>
      <c r="D10" s="1"/>
      <c r="E10" s="1"/>
      <c r="F10" s="1"/>
    </row>
    <row r="11" spans="1:9" s="43" customFormat="1" ht="15" x14ac:dyDescent="0.25">
      <c r="B11" s="44" t="s">
        <v>283</v>
      </c>
      <c r="C11" s="109"/>
      <c r="D11" s="109"/>
      <c r="E11" s="109"/>
      <c r="F11" s="1"/>
    </row>
    <row r="12" spans="1:9" ht="18.75" customHeight="1" x14ac:dyDescent="0.25">
      <c r="B12" s="109" t="s">
        <v>287</v>
      </c>
      <c r="C12" s="109"/>
      <c r="D12" s="109"/>
      <c r="E12" s="109"/>
    </row>
    <row r="13" spans="1:9" ht="18.75" customHeight="1" x14ac:dyDescent="0.25">
      <c r="B13" s="109" t="s">
        <v>287</v>
      </c>
      <c r="C13" s="109"/>
      <c r="D13" s="109"/>
      <c r="E13" s="109"/>
    </row>
    <row r="14" spans="1:9" ht="18.75" customHeight="1" x14ac:dyDescent="0.25">
      <c r="B14" s="109" t="s">
        <v>287</v>
      </c>
      <c r="C14" s="109"/>
      <c r="D14" s="109"/>
      <c r="E14" s="109"/>
    </row>
    <row r="15" spans="1:9" ht="18.75" customHeight="1" x14ac:dyDescent="0.25">
      <c r="B15" s="44" t="s">
        <v>284</v>
      </c>
      <c r="C15" s="109"/>
      <c r="D15" s="109"/>
      <c r="E15" s="109"/>
    </row>
    <row r="16" spans="1:9" ht="18.75" customHeight="1" x14ac:dyDescent="0.25">
      <c r="B16" s="109" t="s">
        <v>286</v>
      </c>
      <c r="C16" s="109"/>
      <c r="D16" s="109"/>
      <c r="E16" s="109"/>
    </row>
    <row r="17" spans="2:9" ht="18.75" customHeight="1" x14ac:dyDescent="0.25">
      <c r="B17" s="109" t="s">
        <v>286</v>
      </c>
      <c r="C17" s="109"/>
      <c r="D17" s="109"/>
      <c r="E17" s="109"/>
    </row>
    <row r="18" spans="2:9" ht="18.75" customHeight="1" x14ac:dyDescent="0.25">
      <c r="B18" s="109" t="s">
        <v>286</v>
      </c>
      <c r="C18" s="109"/>
      <c r="D18" s="109"/>
      <c r="E18" s="109"/>
    </row>
    <row r="19" spans="2:9" ht="18.75" customHeight="1" x14ac:dyDescent="0.25">
      <c r="B19" s="109" t="s">
        <v>286</v>
      </c>
      <c r="C19" s="109"/>
      <c r="D19" s="109"/>
      <c r="E19" s="109"/>
    </row>
    <row r="20" spans="2:9" ht="18.75" customHeight="1" x14ac:dyDescent="0.25">
      <c r="B20" s="109" t="s">
        <v>286</v>
      </c>
      <c r="C20" s="109"/>
      <c r="D20" s="109"/>
      <c r="E20" s="109"/>
    </row>
    <row r="21" spans="2:9" ht="27" customHeight="1" x14ac:dyDescent="0.25">
      <c r="B21" s="82" t="s">
        <v>285</v>
      </c>
      <c r="C21" s="83">
        <f>SUM(C11:C20)</f>
        <v>0</v>
      </c>
      <c r="D21" s="83">
        <f t="shared" ref="D21:E21" si="0">SUM(D11:D20)</f>
        <v>0</v>
      </c>
      <c r="E21" s="83">
        <f t="shared" si="0"/>
        <v>0</v>
      </c>
    </row>
    <row r="25" spans="2:9" ht="20.399999999999999" x14ac:dyDescent="0.25">
      <c r="B25" s="63" t="s">
        <v>282</v>
      </c>
      <c r="C25" s="78"/>
      <c r="D25" s="78"/>
      <c r="E25" s="78"/>
      <c r="F25" s="78"/>
      <c r="G25" s="78"/>
      <c r="H25" s="78"/>
      <c r="I25" s="78"/>
    </row>
    <row r="26" spans="2:9" x14ac:dyDescent="0.25">
      <c r="B26"/>
      <c r="C26"/>
      <c r="D26"/>
      <c r="E26"/>
      <c r="F26"/>
      <c r="G26"/>
      <c r="H26"/>
      <c r="I26"/>
    </row>
    <row r="27" spans="2:9" x14ac:dyDescent="0.25">
      <c r="B27" s="160" t="s">
        <v>49</v>
      </c>
      <c r="C27" s="160" t="s">
        <v>50</v>
      </c>
      <c r="D27" s="160" t="s">
        <v>210</v>
      </c>
      <c r="E27" s="160" t="s">
        <v>51</v>
      </c>
      <c r="F27" s="160"/>
      <c r="G27" s="160"/>
      <c r="H27" s="160"/>
      <c r="I27" s="160"/>
    </row>
    <row r="28" spans="2:9" ht="26.4" x14ac:dyDescent="0.25">
      <c r="B28" s="160"/>
      <c r="C28" s="160"/>
      <c r="D28" s="160"/>
      <c r="E28" s="95" t="s">
        <v>53</v>
      </c>
      <c r="F28" s="95" t="s">
        <v>54</v>
      </c>
      <c r="G28" s="95" t="s">
        <v>220</v>
      </c>
      <c r="H28" s="95" t="s">
        <v>56</v>
      </c>
      <c r="I28" s="95" t="s">
        <v>57</v>
      </c>
    </row>
    <row r="29" spans="2:9" x14ac:dyDescent="0.25">
      <c r="B29" s="29" t="s">
        <v>197</v>
      </c>
      <c r="C29" s="110"/>
      <c r="D29" s="110"/>
      <c r="E29" s="111"/>
      <c r="F29" s="111"/>
      <c r="G29" s="111"/>
      <c r="H29" s="112"/>
      <c r="I29" s="33" t="str">
        <f t="shared" ref="I29:I92" si="1">IF(H29="","",ROUND(H29*1.1,2))</f>
        <v/>
      </c>
    </row>
    <row r="30" spans="2:9" x14ac:dyDescent="0.25">
      <c r="B30" s="29" t="s">
        <v>197</v>
      </c>
      <c r="C30" s="110"/>
      <c r="D30" s="110"/>
      <c r="E30" s="111"/>
      <c r="F30" s="111"/>
      <c r="G30" s="111"/>
      <c r="H30" s="112"/>
      <c r="I30" s="33" t="str">
        <f t="shared" si="1"/>
        <v/>
      </c>
    </row>
    <row r="31" spans="2:9" x14ac:dyDescent="0.25">
      <c r="B31" s="29" t="s">
        <v>197</v>
      </c>
      <c r="C31" s="110"/>
      <c r="D31" s="110"/>
      <c r="E31" s="111"/>
      <c r="F31" s="111"/>
      <c r="G31" s="111"/>
      <c r="H31" s="112"/>
      <c r="I31" s="33" t="str">
        <f t="shared" si="1"/>
        <v/>
      </c>
    </row>
    <row r="32" spans="2:9" x14ac:dyDescent="0.25">
      <c r="B32" s="29" t="s">
        <v>197</v>
      </c>
      <c r="C32" s="110"/>
      <c r="D32" s="110"/>
      <c r="E32" s="111"/>
      <c r="F32" s="111"/>
      <c r="G32" s="111"/>
      <c r="H32" s="112"/>
      <c r="I32" s="33" t="str">
        <f t="shared" si="1"/>
        <v/>
      </c>
    </row>
    <row r="33" spans="2:9" x14ac:dyDescent="0.25">
      <c r="B33" s="29" t="s">
        <v>197</v>
      </c>
      <c r="C33" s="110"/>
      <c r="D33" s="110"/>
      <c r="E33" s="111"/>
      <c r="F33" s="111"/>
      <c r="G33" s="111"/>
      <c r="H33" s="112"/>
      <c r="I33" s="33" t="str">
        <f t="shared" si="1"/>
        <v/>
      </c>
    </row>
    <row r="34" spans="2:9" x14ac:dyDescent="0.25">
      <c r="B34" s="29" t="s">
        <v>197</v>
      </c>
      <c r="C34" s="110"/>
      <c r="D34" s="110"/>
      <c r="E34" s="111"/>
      <c r="F34" s="111"/>
      <c r="G34" s="111"/>
      <c r="H34" s="112"/>
      <c r="I34" s="33" t="str">
        <f t="shared" si="1"/>
        <v/>
      </c>
    </row>
    <row r="35" spans="2:9" x14ac:dyDescent="0.25">
      <c r="B35" s="29" t="s">
        <v>197</v>
      </c>
      <c r="C35" s="110"/>
      <c r="D35" s="110"/>
      <c r="E35" s="111"/>
      <c r="F35" s="111"/>
      <c r="G35" s="111"/>
      <c r="H35" s="112"/>
      <c r="I35" s="33" t="str">
        <f t="shared" si="1"/>
        <v/>
      </c>
    </row>
    <row r="36" spans="2:9" x14ac:dyDescent="0.25">
      <c r="B36" s="29" t="s">
        <v>197</v>
      </c>
      <c r="C36" s="110"/>
      <c r="D36" s="110"/>
      <c r="E36" s="111"/>
      <c r="F36" s="111"/>
      <c r="G36" s="111"/>
      <c r="H36" s="112"/>
      <c r="I36" s="33" t="str">
        <f t="shared" si="1"/>
        <v/>
      </c>
    </row>
    <row r="37" spans="2:9" x14ac:dyDescent="0.25">
      <c r="B37" s="29" t="s">
        <v>197</v>
      </c>
      <c r="C37" s="110"/>
      <c r="D37" s="110"/>
      <c r="E37" s="111"/>
      <c r="F37" s="111"/>
      <c r="G37" s="111"/>
      <c r="H37" s="112"/>
      <c r="I37" s="33" t="str">
        <f t="shared" si="1"/>
        <v/>
      </c>
    </row>
    <row r="38" spans="2:9" x14ac:dyDescent="0.25">
      <c r="B38" s="29" t="s">
        <v>197</v>
      </c>
      <c r="C38" s="110"/>
      <c r="D38" s="110"/>
      <c r="E38" s="111"/>
      <c r="F38" s="111"/>
      <c r="G38" s="111"/>
      <c r="H38" s="112"/>
      <c r="I38" s="33" t="str">
        <f t="shared" si="1"/>
        <v/>
      </c>
    </row>
    <row r="39" spans="2:9" x14ac:dyDescent="0.25">
      <c r="B39" s="29" t="s">
        <v>197</v>
      </c>
      <c r="C39" s="110"/>
      <c r="D39" s="110"/>
      <c r="E39" s="111"/>
      <c r="F39" s="111"/>
      <c r="G39" s="111"/>
      <c r="H39" s="112"/>
      <c r="I39" s="33" t="str">
        <f t="shared" si="1"/>
        <v/>
      </c>
    </row>
    <row r="40" spans="2:9" x14ac:dyDescent="0.25">
      <c r="B40" s="29" t="s">
        <v>197</v>
      </c>
      <c r="C40" s="110"/>
      <c r="D40" s="110"/>
      <c r="E40" s="111"/>
      <c r="F40" s="111"/>
      <c r="G40" s="111"/>
      <c r="H40" s="112"/>
      <c r="I40" s="33" t="str">
        <f t="shared" si="1"/>
        <v/>
      </c>
    </row>
    <row r="41" spans="2:9" x14ac:dyDescent="0.25">
      <c r="B41" s="29" t="s">
        <v>197</v>
      </c>
      <c r="C41" s="110"/>
      <c r="D41" s="110"/>
      <c r="E41" s="111"/>
      <c r="F41" s="111"/>
      <c r="G41" s="111"/>
      <c r="H41" s="112"/>
      <c r="I41" s="33" t="str">
        <f t="shared" si="1"/>
        <v/>
      </c>
    </row>
    <row r="42" spans="2:9" x14ac:dyDescent="0.25">
      <c r="B42" s="29" t="s">
        <v>197</v>
      </c>
      <c r="C42" s="110"/>
      <c r="D42" s="110"/>
      <c r="E42" s="111"/>
      <c r="F42" s="111"/>
      <c r="G42" s="111"/>
      <c r="H42" s="112"/>
      <c r="I42" s="33" t="str">
        <f t="shared" si="1"/>
        <v/>
      </c>
    </row>
    <row r="43" spans="2:9" x14ac:dyDescent="0.25">
      <c r="B43" s="29" t="s">
        <v>197</v>
      </c>
      <c r="C43" s="110"/>
      <c r="D43" s="110"/>
      <c r="E43" s="111"/>
      <c r="F43" s="111"/>
      <c r="G43" s="111"/>
      <c r="H43" s="112"/>
      <c r="I43" s="33" t="str">
        <f t="shared" si="1"/>
        <v/>
      </c>
    </row>
    <row r="44" spans="2:9" x14ac:dyDescent="0.25">
      <c r="B44" s="29" t="s">
        <v>197</v>
      </c>
      <c r="C44" s="110"/>
      <c r="D44" s="110"/>
      <c r="E44" s="111"/>
      <c r="F44" s="111"/>
      <c r="G44" s="111"/>
      <c r="H44" s="112"/>
      <c r="I44" s="33" t="str">
        <f t="shared" si="1"/>
        <v/>
      </c>
    </row>
    <row r="45" spans="2:9" x14ac:dyDescent="0.25">
      <c r="B45" s="29" t="s">
        <v>197</v>
      </c>
      <c r="C45" s="110"/>
      <c r="D45" s="110"/>
      <c r="E45" s="111"/>
      <c r="F45" s="111"/>
      <c r="G45" s="111"/>
      <c r="H45" s="112"/>
      <c r="I45" s="33" t="str">
        <f t="shared" si="1"/>
        <v/>
      </c>
    </row>
    <row r="46" spans="2:9" x14ac:dyDescent="0.25">
      <c r="B46" s="29" t="s">
        <v>197</v>
      </c>
      <c r="C46" s="110"/>
      <c r="D46" s="110"/>
      <c r="E46" s="111"/>
      <c r="F46" s="111"/>
      <c r="G46" s="111"/>
      <c r="H46" s="112"/>
      <c r="I46" s="33" t="str">
        <f t="shared" si="1"/>
        <v/>
      </c>
    </row>
    <row r="47" spans="2:9" x14ac:dyDescent="0.25">
      <c r="B47" s="29" t="s">
        <v>197</v>
      </c>
      <c r="C47" s="110"/>
      <c r="D47" s="110"/>
      <c r="E47" s="111"/>
      <c r="F47" s="111"/>
      <c r="G47" s="111"/>
      <c r="H47" s="112"/>
      <c r="I47" s="33" t="str">
        <f t="shared" si="1"/>
        <v/>
      </c>
    </row>
    <row r="48" spans="2:9" x14ac:dyDescent="0.25">
      <c r="B48" s="29" t="s">
        <v>197</v>
      </c>
      <c r="C48" s="110"/>
      <c r="D48" s="110"/>
      <c r="E48" s="111"/>
      <c r="F48" s="111"/>
      <c r="G48" s="111"/>
      <c r="H48" s="112"/>
      <c r="I48" s="33" t="str">
        <f t="shared" si="1"/>
        <v/>
      </c>
    </row>
    <row r="49" spans="2:9" x14ac:dyDescent="0.25">
      <c r="B49" s="29" t="s">
        <v>197</v>
      </c>
      <c r="C49" s="110"/>
      <c r="D49" s="110"/>
      <c r="E49" s="111"/>
      <c r="F49" s="111"/>
      <c r="G49" s="111"/>
      <c r="H49" s="112"/>
      <c r="I49" s="33" t="str">
        <f t="shared" si="1"/>
        <v/>
      </c>
    </row>
    <row r="50" spans="2:9" x14ac:dyDescent="0.25">
      <c r="B50" s="29" t="s">
        <v>197</v>
      </c>
      <c r="C50" s="110"/>
      <c r="D50" s="110"/>
      <c r="E50" s="111"/>
      <c r="F50" s="111"/>
      <c r="G50" s="111"/>
      <c r="H50" s="112"/>
      <c r="I50" s="33" t="str">
        <f t="shared" si="1"/>
        <v/>
      </c>
    </row>
    <row r="51" spans="2:9" x14ac:dyDescent="0.25">
      <c r="B51" s="29" t="s">
        <v>197</v>
      </c>
      <c r="C51" s="110"/>
      <c r="D51" s="110"/>
      <c r="E51" s="111"/>
      <c r="F51" s="111"/>
      <c r="G51" s="111"/>
      <c r="H51" s="112"/>
      <c r="I51" s="33" t="str">
        <f t="shared" si="1"/>
        <v/>
      </c>
    </row>
    <row r="52" spans="2:9" x14ac:dyDescent="0.25">
      <c r="B52" s="29" t="s">
        <v>197</v>
      </c>
      <c r="C52" s="110"/>
      <c r="D52" s="110"/>
      <c r="E52" s="111"/>
      <c r="F52" s="111"/>
      <c r="G52" s="111"/>
      <c r="H52" s="112"/>
      <c r="I52" s="33" t="str">
        <f t="shared" si="1"/>
        <v/>
      </c>
    </row>
    <row r="53" spans="2:9" x14ac:dyDescent="0.25">
      <c r="B53" s="29" t="s">
        <v>197</v>
      </c>
      <c r="C53" s="110"/>
      <c r="D53" s="110"/>
      <c r="E53" s="111"/>
      <c r="F53" s="111"/>
      <c r="G53" s="111"/>
      <c r="H53" s="112"/>
      <c r="I53" s="33" t="str">
        <f t="shared" si="1"/>
        <v/>
      </c>
    </row>
    <row r="54" spans="2:9" x14ac:dyDescent="0.25">
      <c r="B54" s="29" t="s">
        <v>197</v>
      </c>
      <c r="C54" s="110"/>
      <c r="D54" s="110"/>
      <c r="E54" s="111"/>
      <c r="F54" s="111"/>
      <c r="G54" s="111"/>
      <c r="H54" s="112"/>
      <c r="I54" s="33" t="str">
        <f t="shared" si="1"/>
        <v/>
      </c>
    </row>
    <row r="55" spans="2:9" x14ac:dyDescent="0.25">
      <c r="B55" s="29" t="s">
        <v>197</v>
      </c>
      <c r="C55" s="110"/>
      <c r="D55" s="110"/>
      <c r="E55" s="111"/>
      <c r="F55" s="111"/>
      <c r="G55" s="111"/>
      <c r="H55" s="112"/>
      <c r="I55" s="33" t="str">
        <f t="shared" si="1"/>
        <v/>
      </c>
    </row>
    <row r="56" spans="2:9" x14ac:dyDescent="0.25">
      <c r="B56" s="29" t="s">
        <v>197</v>
      </c>
      <c r="C56" s="110"/>
      <c r="D56" s="110"/>
      <c r="E56" s="111"/>
      <c r="F56" s="111"/>
      <c r="G56" s="111"/>
      <c r="H56" s="112"/>
      <c r="I56" s="33" t="str">
        <f t="shared" si="1"/>
        <v/>
      </c>
    </row>
    <row r="57" spans="2:9" x14ac:dyDescent="0.25">
      <c r="B57" s="29" t="s">
        <v>197</v>
      </c>
      <c r="C57" s="110"/>
      <c r="D57" s="110"/>
      <c r="E57" s="111"/>
      <c r="F57" s="111"/>
      <c r="G57" s="111"/>
      <c r="H57" s="112"/>
      <c r="I57" s="33" t="str">
        <f t="shared" si="1"/>
        <v/>
      </c>
    </row>
    <row r="58" spans="2:9" x14ac:dyDescent="0.25">
      <c r="B58" s="29" t="s">
        <v>197</v>
      </c>
      <c r="C58" s="110"/>
      <c r="D58" s="110"/>
      <c r="E58" s="111"/>
      <c r="F58" s="111"/>
      <c r="G58" s="111"/>
      <c r="H58" s="112"/>
      <c r="I58" s="33" t="str">
        <f t="shared" si="1"/>
        <v/>
      </c>
    </row>
    <row r="59" spans="2:9" x14ac:dyDescent="0.25">
      <c r="B59" s="29" t="s">
        <v>197</v>
      </c>
      <c r="C59" s="110"/>
      <c r="D59" s="110"/>
      <c r="E59" s="111"/>
      <c r="F59" s="111"/>
      <c r="G59" s="111"/>
      <c r="H59" s="112"/>
      <c r="I59" s="33" t="str">
        <f t="shared" si="1"/>
        <v/>
      </c>
    </row>
    <row r="60" spans="2:9" x14ac:dyDescent="0.25">
      <c r="B60" s="29" t="s">
        <v>197</v>
      </c>
      <c r="C60" s="110"/>
      <c r="D60" s="110"/>
      <c r="E60" s="111"/>
      <c r="F60" s="111"/>
      <c r="G60" s="111"/>
      <c r="H60" s="112"/>
      <c r="I60" s="33" t="str">
        <f t="shared" si="1"/>
        <v/>
      </c>
    </row>
    <row r="61" spans="2:9" x14ac:dyDescent="0.25">
      <c r="B61" s="29" t="s">
        <v>197</v>
      </c>
      <c r="C61" s="110"/>
      <c r="D61" s="110"/>
      <c r="E61" s="111"/>
      <c r="F61" s="111"/>
      <c r="G61" s="111"/>
      <c r="H61" s="112"/>
      <c r="I61" s="33" t="str">
        <f t="shared" si="1"/>
        <v/>
      </c>
    </row>
    <row r="62" spans="2:9" x14ac:dyDescent="0.25">
      <c r="B62" s="29" t="s">
        <v>197</v>
      </c>
      <c r="C62" s="110"/>
      <c r="D62" s="110"/>
      <c r="E62" s="111"/>
      <c r="F62" s="111"/>
      <c r="G62" s="111"/>
      <c r="H62" s="112"/>
      <c r="I62" s="33" t="str">
        <f t="shared" si="1"/>
        <v/>
      </c>
    </row>
    <row r="63" spans="2:9" x14ac:dyDescent="0.25">
      <c r="B63" s="29" t="s">
        <v>197</v>
      </c>
      <c r="C63" s="110"/>
      <c r="D63" s="110"/>
      <c r="E63" s="111"/>
      <c r="F63" s="111"/>
      <c r="G63" s="111"/>
      <c r="H63" s="112"/>
      <c r="I63" s="33" t="str">
        <f t="shared" si="1"/>
        <v/>
      </c>
    </row>
    <row r="64" spans="2:9" x14ac:dyDescent="0.25">
      <c r="B64" s="29" t="s">
        <v>197</v>
      </c>
      <c r="C64" s="110"/>
      <c r="D64" s="110"/>
      <c r="E64" s="111"/>
      <c r="F64" s="111"/>
      <c r="G64" s="111"/>
      <c r="H64" s="112"/>
      <c r="I64" s="33" t="str">
        <f t="shared" si="1"/>
        <v/>
      </c>
    </row>
    <row r="65" spans="2:9" x14ac:dyDescent="0.25">
      <c r="B65" s="29" t="s">
        <v>197</v>
      </c>
      <c r="C65" s="110"/>
      <c r="D65" s="110"/>
      <c r="E65" s="111"/>
      <c r="F65" s="111"/>
      <c r="G65" s="111"/>
      <c r="H65" s="112"/>
      <c r="I65" s="33" t="str">
        <f t="shared" si="1"/>
        <v/>
      </c>
    </row>
    <row r="66" spans="2:9" x14ac:dyDescent="0.25">
      <c r="B66" s="29" t="s">
        <v>197</v>
      </c>
      <c r="C66" s="110"/>
      <c r="D66" s="110"/>
      <c r="E66" s="111"/>
      <c r="F66" s="111"/>
      <c r="G66" s="111"/>
      <c r="H66" s="112"/>
      <c r="I66" s="33" t="str">
        <f t="shared" si="1"/>
        <v/>
      </c>
    </row>
    <row r="67" spans="2:9" x14ac:dyDescent="0.25">
      <c r="B67" s="29" t="s">
        <v>197</v>
      </c>
      <c r="C67" s="110"/>
      <c r="D67" s="110"/>
      <c r="E67" s="111"/>
      <c r="F67" s="111"/>
      <c r="G67" s="111"/>
      <c r="H67" s="112"/>
      <c r="I67" s="33" t="str">
        <f t="shared" si="1"/>
        <v/>
      </c>
    </row>
    <row r="68" spans="2:9" x14ac:dyDescent="0.25">
      <c r="B68" s="29" t="s">
        <v>197</v>
      </c>
      <c r="C68" s="110"/>
      <c r="D68" s="110"/>
      <c r="E68" s="111"/>
      <c r="F68" s="111"/>
      <c r="G68" s="111"/>
      <c r="H68" s="112"/>
      <c r="I68" s="33" t="str">
        <f t="shared" si="1"/>
        <v/>
      </c>
    </row>
    <row r="69" spans="2:9" x14ac:dyDescent="0.25">
      <c r="B69" s="29" t="s">
        <v>197</v>
      </c>
      <c r="C69" s="110"/>
      <c r="D69" s="110"/>
      <c r="E69" s="111"/>
      <c r="F69" s="111"/>
      <c r="G69" s="111"/>
      <c r="H69" s="112"/>
      <c r="I69" s="33" t="str">
        <f t="shared" si="1"/>
        <v/>
      </c>
    </row>
    <row r="70" spans="2:9" x14ac:dyDescent="0.25">
      <c r="B70" s="29" t="s">
        <v>197</v>
      </c>
      <c r="C70" s="110"/>
      <c r="D70" s="110"/>
      <c r="E70" s="111"/>
      <c r="F70" s="111"/>
      <c r="G70" s="111"/>
      <c r="H70" s="112"/>
      <c r="I70" s="33" t="str">
        <f t="shared" si="1"/>
        <v/>
      </c>
    </row>
    <row r="71" spans="2:9" x14ac:dyDescent="0.25">
      <c r="B71" s="29" t="s">
        <v>197</v>
      </c>
      <c r="C71" s="110"/>
      <c r="D71" s="110"/>
      <c r="E71" s="111"/>
      <c r="F71" s="111"/>
      <c r="G71" s="111"/>
      <c r="H71" s="112"/>
      <c r="I71" s="33" t="str">
        <f t="shared" si="1"/>
        <v/>
      </c>
    </row>
    <row r="72" spans="2:9" x14ac:dyDescent="0.25">
      <c r="B72" s="29" t="s">
        <v>197</v>
      </c>
      <c r="C72" s="110"/>
      <c r="D72" s="110"/>
      <c r="E72" s="111"/>
      <c r="F72" s="111"/>
      <c r="G72" s="111"/>
      <c r="H72" s="112"/>
      <c r="I72" s="33" t="str">
        <f t="shared" si="1"/>
        <v/>
      </c>
    </row>
    <row r="73" spans="2:9" x14ac:dyDescent="0.25">
      <c r="B73" s="29" t="s">
        <v>197</v>
      </c>
      <c r="C73" s="110"/>
      <c r="D73" s="110"/>
      <c r="E73" s="111"/>
      <c r="F73" s="111"/>
      <c r="G73" s="111"/>
      <c r="H73" s="112"/>
      <c r="I73" s="33" t="str">
        <f t="shared" si="1"/>
        <v/>
      </c>
    </row>
    <row r="74" spans="2:9" x14ac:dyDescent="0.25">
      <c r="B74" s="29" t="s">
        <v>197</v>
      </c>
      <c r="C74" s="110"/>
      <c r="D74" s="110"/>
      <c r="E74" s="111"/>
      <c r="F74" s="111"/>
      <c r="G74" s="111"/>
      <c r="H74" s="112"/>
      <c r="I74" s="33" t="str">
        <f t="shared" si="1"/>
        <v/>
      </c>
    </row>
    <row r="75" spans="2:9" x14ac:dyDescent="0.25">
      <c r="B75" s="29" t="s">
        <v>197</v>
      </c>
      <c r="C75" s="110"/>
      <c r="D75" s="110"/>
      <c r="E75" s="111"/>
      <c r="F75" s="111"/>
      <c r="G75" s="111"/>
      <c r="H75" s="112"/>
      <c r="I75" s="33" t="str">
        <f t="shared" si="1"/>
        <v/>
      </c>
    </row>
    <row r="76" spans="2:9" x14ac:dyDescent="0.25">
      <c r="B76" s="29" t="s">
        <v>197</v>
      </c>
      <c r="C76" s="110"/>
      <c r="D76" s="110"/>
      <c r="E76" s="111"/>
      <c r="F76" s="111"/>
      <c r="G76" s="111"/>
      <c r="H76" s="112"/>
      <c r="I76" s="33" t="str">
        <f t="shared" si="1"/>
        <v/>
      </c>
    </row>
    <row r="77" spans="2:9" x14ac:dyDescent="0.25">
      <c r="B77" s="29" t="s">
        <v>197</v>
      </c>
      <c r="C77" s="110"/>
      <c r="D77" s="110"/>
      <c r="E77" s="111"/>
      <c r="F77" s="111"/>
      <c r="G77" s="111"/>
      <c r="H77" s="112"/>
      <c r="I77" s="33" t="str">
        <f t="shared" si="1"/>
        <v/>
      </c>
    </row>
    <row r="78" spans="2:9" x14ac:dyDescent="0.25">
      <c r="B78" s="29" t="s">
        <v>197</v>
      </c>
      <c r="C78" s="110"/>
      <c r="D78" s="110"/>
      <c r="E78" s="111"/>
      <c r="F78" s="111"/>
      <c r="G78" s="111"/>
      <c r="H78" s="112"/>
      <c r="I78" s="33" t="str">
        <f t="shared" si="1"/>
        <v/>
      </c>
    </row>
    <row r="79" spans="2:9" x14ac:dyDescent="0.25">
      <c r="B79" s="29" t="s">
        <v>197</v>
      </c>
      <c r="C79" s="110"/>
      <c r="D79" s="110"/>
      <c r="E79" s="111"/>
      <c r="F79" s="111"/>
      <c r="G79" s="111"/>
      <c r="H79" s="112"/>
      <c r="I79" s="33" t="str">
        <f t="shared" si="1"/>
        <v/>
      </c>
    </row>
    <row r="80" spans="2:9" x14ac:dyDescent="0.25">
      <c r="B80" s="29" t="s">
        <v>197</v>
      </c>
      <c r="C80" s="110"/>
      <c r="D80" s="110"/>
      <c r="E80" s="111"/>
      <c r="F80" s="111"/>
      <c r="G80" s="111"/>
      <c r="H80" s="112"/>
      <c r="I80" s="33" t="str">
        <f t="shared" si="1"/>
        <v/>
      </c>
    </row>
    <row r="81" spans="2:9" x14ac:dyDescent="0.25">
      <c r="B81" s="29" t="s">
        <v>197</v>
      </c>
      <c r="C81" s="110"/>
      <c r="D81" s="110"/>
      <c r="E81" s="111"/>
      <c r="F81" s="111"/>
      <c r="G81" s="111"/>
      <c r="H81" s="112"/>
      <c r="I81" s="33" t="str">
        <f t="shared" si="1"/>
        <v/>
      </c>
    </row>
    <row r="82" spans="2:9" x14ac:dyDescent="0.25">
      <c r="B82" s="29" t="s">
        <v>197</v>
      </c>
      <c r="C82" s="110"/>
      <c r="D82" s="110"/>
      <c r="E82" s="111"/>
      <c r="F82" s="111"/>
      <c r="G82" s="111"/>
      <c r="H82" s="112"/>
      <c r="I82" s="33" t="str">
        <f t="shared" si="1"/>
        <v/>
      </c>
    </row>
    <row r="83" spans="2:9" x14ac:dyDescent="0.25">
      <c r="B83" s="29" t="s">
        <v>197</v>
      </c>
      <c r="C83" s="110"/>
      <c r="D83" s="110"/>
      <c r="E83" s="111"/>
      <c r="F83" s="111"/>
      <c r="G83" s="111"/>
      <c r="H83" s="112"/>
      <c r="I83" s="33" t="str">
        <f t="shared" si="1"/>
        <v/>
      </c>
    </row>
    <row r="84" spans="2:9" x14ac:dyDescent="0.25">
      <c r="B84" s="29" t="s">
        <v>197</v>
      </c>
      <c r="C84" s="110"/>
      <c r="D84" s="110"/>
      <c r="E84" s="111"/>
      <c r="F84" s="111"/>
      <c r="G84" s="111"/>
      <c r="H84" s="112"/>
      <c r="I84" s="33" t="str">
        <f t="shared" si="1"/>
        <v/>
      </c>
    </row>
    <row r="85" spans="2:9" x14ac:dyDescent="0.25">
      <c r="B85" s="29" t="s">
        <v>197</v>
      </c>
      <c r="C85" s="110"/>
      <c r="D85" s="110"/>
      <c r="E85" s="111"/>
      <c r="F85" s="111"/>
      <c r="G85" s="111"/>
      <c r="H85" s="112"/>
      <c r="I85" s="33" t="str">
        <f t="shared" si="1"/>
        <v/>
      </c>
    </row>
    <row r="86" spans="2:9" x14ac:dyDescent="0.25">
      <c r="B86" s="29" t="s">
        <v>197</v>
      </c>
      <c r="C86" s="110"/>
      <c r="D86" s="110"/>
      <c r="E86" s="111"/>
      <c r="F86" s="111"/>
      <c r="G86" s="111"/>
      <c r="H86" s="112"/>
      <c r="I86" s="33" t="str">
        <f t="shared" si="1"/>
        <v/>
      </c>
    </row>
    <row r="87" spans="2:9" x14ac:dyDescent="0.25">
      <c r="B87" s="29" t="s">
        <v>197</v>
      </c>
      <c r="C87" s="110"/>
      <c r="D87" s="110"/>
      <c r="E87" s="111"/>
      <c r="F87" s="111"/>
      <c r="G87" s="111"/>
      <c r="H87" s="112"/>
      <c r="I87" s="33" t="str">
        <f t="shared" si="1"/>
        <v/>
      </c>
    </row>
    <row r="88" spans="2:9" x14ac:dyDescent="0.25">
      <c r="B88" s="29" t="s">
        <v>197</v>
      </c>
      <c r="C88" s="110"/>
      <c r="D88" s="110"/>
      <c r="E88" s="111"/>
      <c r="F88" s="111"/>
      <c r="G88" s="111"/>
      <c r="H88" s="112"/>
      <c r="I88" s="33" t="str">
        <f t="shared" si="1"/>
        <v/>
      </c>
    </row>
    <row r="89" spans="2:9" x14ac:dyDescent="0.25">
      <c r="B89" s="29" t="s">
        <v>197</v>
      </c>
      <c r="C89" s="110"/>
      <c r="D89" s="110"/>
      <c r="E89" s="111"/>
      <c r="F89" s="111"/>
      <c r="G89" s="111"/>
      <c r="H89" s="112"/>
      <c r="I89" s="33" t="str">
        <f t="shared" si="1"/>
        <v/>
      </c>
    </row>
    <row r="90" spans="2:9" x14ac:dyDescent="0.25">
      <c r="B90" s="29" t="s">
        <v>197</v>
      </c>
      <c r="C90" s="110"/>
      <c r="D90" s="110"/>
      <c r="E90" s="111"/>
      <c r="F90" s="111"/>
      <c r="G90" s="111"/>
      <c r="H90" s="112"/>
      <c r="I90" s="33" t="str">
        <f t="shared" si="1"/>
        <v/>
      </c>
    </row>
    <row r="91" spans="2:9" x14ac:dyDescent="0.25">
      <c r="B91" s="29" t="s">
        <v>197</v>
      </c>
      <c r="C91" s="110"/>
      <c r="D91" s="110"/>
      <c r="E91" s="111"/>
      <c r="F91" s="111"/>
      <c r="G91" s="111"/>
      <c r="H91" s="112"/>
      <c r="I91" s="33" t="str">
        <f t="shared" si="1"/>
        <v/>
      </c>
    </row>
    <row r="92" spans="2:9" x14ac:dyDescent="0.25">
      <c r="B92" s="29" t="s">
        <v>197</v>
      </c>
      <c r="C92" s="110"/>
      <c r="D92" s="110"/>
      <c r="E92" s="111"/>
      <c r="F92" s="111"/>
      <c r="G92" s="111"/>
      <c r="H92" s="112"/>
      <c r="I92" s="33" t="str">
        <f t="shared" si="1"/>
        <v/>
      </c>
    </row>
    <row r="93" spans="2:9" x14ac:dyDescent="0.25">
      <c r="B93" s="29" t="s">
        <v>197</v>
      </c>
      <c r="C93" s="110"/>
      <c r="D93" s="110"/>
      <c r="E93" s="111"/>
      <c r="F93" s="111"/>
      <c r="G93" s="111"/>
      <c r="H93" s="112"/>
      <c r="I93" s="33" t="str">
        <f t="shared" ref="I93:I121" si="2">IF(H93="","",ROUND(H93*1.1,2))</f>
        <v/>
      </c>
    </row>
    <row r="94" spans="2:9" x14ac:dyDescent="0.25">
      <c r="B94" s="29" t="s">
        <v>197</v>
      </c>
      <c r="C94" s="110"/>
      <c r="D94" s="110"/>
      <c r="E94" s="111"/>
      <c r="F94" s="111"/>
      <c r="G94" s="111"/>
      <c r="H94" s="112"/>
      <c r="I94" s="33" t="str">
        <f t="shared" si="2"/>
        <v/>
      </c>
    </row>
    <row r="95" spans="2:9" x14ac:dyDescent="0.25">
      <c r="B95" s="29" t="s">
        <v>197</v>
      </c>
      <c r="C95" s="110"/>
      <c r="D95" s="110"/>
      <c r="E95" s="111"/>
      <c r="F95" s="111"/>
      <c r="G95" s="111"/>
      <c r="H95" s="112"/>
      <c r="I95" s="33" t="str">
        <f t="shared" si="2"/>
        <v/>
      </c>
    </row>
    <row r="96" spans="2:9" x14ac:dyDescent="0.25">
      <c r="B96" s="29" t="s">
        <v>197</v>
      </c>
      <c r="C96" s="110"/>
      <c r="D96" s="110"/>
      <c r="E96" s="111"/>
      <c r="F96" s="111"/>
      <c r="G96" s="111"/>
      <c r="H96" s="112"/>
      <c r="I96" s="33" t="str">
        <f t="shared" si="2"/>
        <v/>
      </c>
    </row>
    <row r="97" spans="2:9" x14ac:dyDescent="0.25">
      <c r="B97" s="29" t="s">
        <v>197</v>
      </c>
      <c r="C97" s="110"/>
      <c r="D97" s="110"/>
      <c r="E97" s="111"/>
      <c r="F97" s="111"/>
      <c r="G97" s="111"/>
      <c r="H97" s="112"/>
      <c r="I97" s="33" t="str">
        <f t="shared" si="2"/>
        <v/>
      </c>
    </row>
    <row r="98" spans="2:9" x14ac:dyDescent="0.25">
      <c r="B98" s="29" t="s">
        <v>197</v>
      </c>
      <c r="C98" s="110"/>
      <c r="D98" s="110"/>
      <c r="E98" s="111"/>
      <c r="F98" s="111"/>
      <c r="G98" s="111"/>
      <c r="H98" s="112"/>
      <c r="I98" s="33" t="str">
        <f t="shared" si="2"/>
        <v/>
      </c>
    </row>
    <row r="99" spans="2:9" x14ac:dyDescent="0.25">
      <c r="B99" s="29" t="s">
        <v>197</v>
      </c>
      <c r="C99" s="110"/>
      <c r="D99" s="110"/>
      <c r="E99" s="111"/>
      <c r="F99" s="111"/>
      <c r="G99" s="111"/>
      <c r="H99" s="112"/>
      <c r="I99" s="33" t="str">
        <f t="shared" si="2"/>
        <v/>
      </c>
    </row>
    <row r="100" spans="2:9" x14ac:dyDescent="0.25">
      <c r="B100" s="29" t="s">
        <v>197</v>
      </c>
      <c r="C100" s="110"/>
      <c r="D100" s="110"/>
      <c r="E100" s="111"/>
      <c r="F100" s="111"/>
      <c r="G100" s="111"/>
      <c r="H100" s="112"/>
      <c r="I100" s="33" t="str">
        <f t="shared" si="2"/>
        <v/>
      </c>
    </row>
    <row r="101" spans="2:9" x14ac:dyDescent="0.25">
      <c r="B101" s="29" t="s">
        <v>197</v>
      </c>
      <c r="C101" s="110"/>
      <c r="D101" s="110"/>
      <c r="E101" s="111"/>
      <c r="F101" s="111"/>
      <c r="G101" s="111"/>
      <c r="H101" s="112"/>
      <c r="I101" s="33" t="str">
        <f t="shared" si="2"/>
        <v/>
      </c>
    </row>
    <row r="102" spans="2:9" x14ac:dyDescent="0.25">
      <c r="B102" s="29" t="s">
        <v>197</v>
      </c>
      <c r="C102" s="110"/>
      <c r="D102" s="110"/>
      <c r="E102" s="111"/>
      <c r="F102" s="111"/>
      <c r="G102" s="111"/>
      <c r="H102" s="112"/>
      <c r="I102" s="33" t="str">
        <f t="shared" si="2"/>
        <v/>
      </c>
    </row>
    <row r="103" spans="2:9" x14ac:dyDescent="0.25">
      <c r="B103" s="29" t="s">
        <v>197</v>
      </c>
      <c r="C103" s="110"/>
      <c r="D103" s="110"/>
      <c r="E103" s="111"/>
      <c r="F103" s="111"/>
      <c r="G103" s="111"/>
      <c r="H103" s="112"/>
      <c r="I103" s="33" t="str">
        <f t="shared" si="2"/>
        <v/>
      </c>
    </row>
    <row r="104" spans="2:9" x14ac:dyDescent="0.25">
      <c r="B104" s="29" t="s">
        <v>197</v>
      </c>
      <c r="C104" s="110"/>
      <c r="D104" s="110"/>
      <c r="E104" s="111"/>
      <c r="F104" s="111"/>
      <c r="G104" s="111"/>
      <c r="H104" s="112"/>
      <c r="I104" s="33" t="str">
        <f t="shared" si="2"/>
        <v/>
      </c>
    </row>
    <row r="105" spans="2:9" x14ac:dyDescent="0.25">
      <c r="B105" s="29" t="s">
        <v>197</v>
      </c>
      <c r="C105" s="110"/>
      <c r="D105" s="110"/>
      <c r="E105" s="111"/>
      <c r="F105" s="111"/>
      <c r="G105" s="111"/>
      <c r="H105" s="112"/>
      <c r="I105" s="33" t="str">
        <f t="shared" si="2"/>
        <v/>
      </c>
    </row>
    <row r="106" spans="2:9" x14ac:dyDescent="0.25">
      <c r="B106" s="29" t="s">
        <v>197</v>
      </c>
      <c r="C106" s="110"/>
      <c r="D106" s="110"/>
      <c r="E106" s="111"/>
      <c r="F106" s="111"/>
      <c r="G106" s="111"/>
      <c r="H106" s="112"/>
      <c r="I106" s="33" t="str">
        <f t="shared" si="2"/>
        <v/>
      </c>
    </row>
    <row r="107" spans="2:9" x14ac:dyDescent="0.25">
      <c r="B107" s="29" t="s">
        <v>197</v>
      </c>
      <c r="C107" s="110"/>
      <c r="D107" s="110"/>
      <c r="E107" s="111"/>
      <c r="F107" s="111"/>
      <c r="G107" s="111"/>
      <c r="H107" s="112"/>
      <c r="I107" s="33" t="str">
        <f t="shared" si="2"/>
        <v/>
      </c>
    </row>
    <row r="108" spans="2:9" x14ac:dyDescent="0.25">
      <c r="B108" s="29" t="s">
        <v>197</v>
      </c>
      <c r="C108" s="110"/>
      <c r="D108" s="110"/>
      <c r="E108" s="111"/>
      <c r="F108" s="111"/>
      <c r="G108" s="111"/>
      <c r="H108" s="112"/>
      <c r="I108" s="33" t="str">
        <f t="shared" si="2"/>
        <v/>
      </c>
    </row>
    <row r="109" spans="2:9" x14ac:dyDescent="0.25">
      <c r="B109" s="29" t="s">
        <v>197</v>
      </c>
      <c r="C109" s="110"/>
      <c r="D109" s="110"/>
      <c r="E109" s="111"/>
      <c r="F109" s="111"/>
      <c r="G109" s="111"/>
      <c r="H109" s="112"/>
      <c r="I109" s="33" t="str">
        <f t="shared" si="2"/>
        <v/>
      </c>
    </row>
    <row r="110" spans="2:9" x14ac:dyDescent="0.25">
      <c r="B110" s="29" t="s">
        <v>197</v>
      </c>
      <c r="C110" s="110"/>
      <c r="D110" s="110"/>
      <c r="E110" s="111"/>
      <c r="F110" s="111"/>
      <c r="G110" s="111"/>
      <c r="H110" s="112"/>
      <c r="I110" s="33" t="str">
        <f t="shared" si="2"/>
        <v/>
      </c>
    </row>
    <row r="111" spans="2:9" x14ac:dyDescent="0.25">
      <c r="B111" s="29" t="s">
        <v>197</v>
      </c>
      <c r="C111" s="110"/>
      <c r="D111" s="110"/>
      <c r="E111" s="111"/>
      <c r="F111" s="111"/>
      <c r="G111" s="111"/>
      <c r="H111" s="112"/>
      <c r="I111" s="33" t="str">
        <f t="shared" si="2"/>
        <v/>
      </c>
    </row>
    <row r="112" spans="2:9" x14ac:dyDescent="0.25">
      <c r="B112" s="29" t="s">
        <v>197</v>
      </c>
      <c r="C112" s="143" t="s">
        <v>280</v>
      </c>
      <c r="D112" s="113"/>
      <c r="E112" s="114"/>
      <c r="F112" s="114"/>
      <c r="G112" s="114"/>
      <c r="H112" s="115"/>
      <c r="I112" s="33" t="str">
        <f t="shared" si="2"/>
        <v/>
      </c>
    </row>
    <row r="113" spans="2:9" x14ac:dyDescent="0.25">
      <c r="B113" s="29" t="s">
        <v>197</v>
      </c>
      <c r="C113" s="110" t="s">
        <v>281</v>
      </c>
      <c r="D113" s="110"/>
      <c r="E113" s="111"/>
      <c r="F113" s="111"/>
      <c r="G113" s="111"/>
      <c r="H113" s="112"/>
      <c r="I113" s="33" t="str">
        <f t="shared" si="2"/>
        <v/>
      </c>
    </row>
    <row r="114" spans="2:9" x14ac:dyDescent="0.25">
      <c r="B114" s="29" t="s">
        <v>197</v>
      </c>
      <c r="C114" s="110" t="s">
        <v>281</v>
      </c>
      <c r="D114" s="110"/>
      <c r="E114" s="111"/>
      <c r="F114" s="111"/>
      <c r="G114" s="111"/>
      <c r="H114" s="112"/>
      <c r="I114" s="33" t="str">
        <f t="shared" si="2"/>
        <v/>
      </c>
    </row>
    <row r="115" spans="2:9" x14ac:dyDescent="0.25">
      <c r="B115" s="29" t="s">
        <v>197</v>
      </c>
      <c r="C115" s="110" t="s">
        <v>281</v>
      </c>
      <c r="D115" s="110"/>
      <c r="E115" s="111"/>
      <c r="F115" s="111"/>
      <c r="G115" s="111"/>
      <c r="H115" s="112"/>
      <c r="I115" s="33" t="str">
        <f t="shared" si="2"/>
        <v/>
      </c>
    </row>
    <row r="116" spans="2:9" x14ac:dyDescent="0.25">
      <c r="B116" s="29" t="s">
        <v>197</v>
      </c>
      <c r="C116" s="110" t="s">
        <v>281</v>
      </c>
      <c r="D116" s="110"/>
      <c r="E116" s="111"/>
      <c r="F116" s="111"/>
      <c r="G116" s="111"/>
      <c r="H116" s="112"/>
      <c r="I116" s="33" t="str">
        <f t="shared" si="2"/>
        <v/>
      </c>
    </row>
    <row r="117" spans="2:9" x14ac:dyDescent="0.25">
      <c r="B117" s="29" t="s">
        <v>197</v>
      </c>
      <c r="C117" s="110" t="s">
        <v>281</v>
      </c>
      <c r="D117" s="110"/>
      <c r="E117" s="111"/>
      <c r="F117" s="111"/>
      <c r="G117" s="111"/>
      <c r="H117" s="112"/>
      <c r="I117" s="33" t="str">
        <f t="shared" si="2"/>
        <v/>
      </c>
    </row>
    <row r="118" spans="2:9" x14ac:dyDescent="0.25">
      <c r="B118" s="29" t="s">
        <v>197</v>
      </c>
      <c r="C118" s="110" t="s">
        <v>281</v>
      </c>
      <c r="D118" s="110"/>
      <c r="E118" s="111"/>
      <c r="F118" s="111"/>
      <c r="G118" s="111"/>
      <c r="H118" s="112"/>
      <c r="I118" s="33" t="str">
        <f t="shared" si="2"/>
        <v/>
      </c>
    </row>
    <row r="119" spans="2:9" x14ac:dyDescent="0.25">
      <c r="B119" s="29" t="s">
        <v>197</v>
      </c>
      <c r="C119" s="110" t="s">
        <v>281</v>
      </c>
      <c r="D119" s="110"/>
      <c r="E119" s="111"/>
      <c r="F119" s="111"/>
      <c r="G119" s="111"/>
      <c r="H119" s="112"/>
      <c r="I119" s="33" t="str">
        <f t="shared" si="2"/>
        <v/>
      </c>
    </row>
    <row r="120" spans="2:9" x14ac:dyDescent="0.25">
      <c r="B120" s="29" t="s">
        <v>197</v>
      </c>
      <c r="C120" s="110" t="s">
        <v>281</v>
      </c>
      <c r="D120" s="110"/>
      <c r="E120" s="111"/>
      <c r="F120" s="111"/>
      <c r="G120" s="111"/>
      <c r="H120" s="112"/>
      <c r="I120" s="33" t="str">
        <f t="shared" si="2"/>
        <v/>
      </c>
    </row>
    <row r="121" spans="2:9" x14ac:dyDescent="0.25">
      <c r="B121" s="29" t="s">
        <v>197</v>
      </c>
      <c r="C121" s="110" t="s">
        <v>281</v>
      </c>
      <c r="D121" s="110"/>
      <c r="E121" s="111"/>
      <c r="F121" s="111"/>
      <c r="G121" s="111"/>
      <c r="H121" s="112"/>
      <c r="I121" s="33" t="str">
        <f t="shared" si="2"/>
        <v/>
      </c>
    </row>
    <row r="123" spans="2:9" x14ac:dyDescent="0.25">
      <c r="B123" s="1" t="str">
        <f>'Page de garde'!B13</f>
        <v>Nom du candidat</v>
      </c>
    </row>
  </sheetData>
  <mergeCells count="7">
    <mergeCell ref="H27:I27"/>
    <mergeCell ref="B2:I2"/>
    <mergeCell ref="B4:I4"/>
    <mergeCell ref="B27:B28"/>
    <mergeCell ref="C27:C28"/>
    <mergeCell ref="D27:D28"/>
    <mergeCell ref="E27:G27"/>
  </mergeCells>
  <phoneticPr fontId="5" type="noConversion"/>
  <pageMargins left="0.78740157499999996" right="0.78740157499999996" top="0.55000000000000004" bottom="0.984251969" header="0.4921259845" footer="0.4921259845"/>
  <pageSetup paperSize="9" scale="25" orientation="landscape" r:id="rId1"/>
  <headerFooter alignWithMargins="0"/>
  <ignoredErrors>
    <ignoredError sqref="I89:I111" evalError="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H64"/>
  <sheetViews>
    <sheetView showGridLines="0" view="pageBreakPreview" zoomScale="70" zoomScaleNormal="85" zoomScaleSheetLayoutView="70" workbookViewId="0">
      <selection activeCell="B1" sqref="B1"/>
    </sheetView>
  </sheetViews>
  <sheetFormatPr baseColWidth="10" defaultColWidth="11.44140625" defaultRowHeight="13.2" x14ac:dyDescent="0.25"/>
  <cols>
    <col min="1" max="1" width="1.44140625" style="1" customWidth="1"/>
    <col min="2" max="2" width="107.77734375" style="1" customWidth="1"/>
    <col min="3" max="3" width="16.21875" style="1" customWidth="1"/>
    <col min="4" max="5" width="17.77734375" style="1" customWidth="1"/>
    <col min="6" max="6" width="26.21875" style="12" customWidth="1"/>
    <col min="7" max="7" width="1.5546875" style="1" customWidth="1"/>
    <col min="8" max="8" width="15.5546875" style="1" bestFit="1" customWidth="1"/>
    <col min="9" max="16384" width="11.44140625" style="1"/>
  </cols>
  <sheetData>
    <row r="1" spans="2:7" ht="125.55" customHeight="1" x14ac:dyDescent="0.25">
      <c r="B1" s="3"/>
      <c r="C1" s="4"/>
      <c r="D1" s="4"/>
      <c r="E1" s="3"/>
      <c r="F1" s="51"/>
      <c r="G1" s="18"/>
    </row>
    <row r="2" spans="2:7" ht="24.6" x14ac:dyDescent="0.25">
      <c r="B2" s="148" t="s">
        <v>217</v>
      </c>
      <c r="C2" s="148"/>
      <c r="D2" s="148"/>
      <c r="E2" s="148"/>
      <c r="F2" s="148"/>
      <c r="G2" s="18"/>
    </row>
    <row r="3" spans="2:7" ht="14.4" thickBot="1" x14ac:dyDescent="0.3">
      <c r="B3" s="3"/>
      <c r="C3" s="4"/>
      <c r="D3" s="4"/>
      <c r="E3" s="3"/>
      <c r="F3" s="51"/>
    </row>
    <row r="4" spans="2:7" ht="143.55000000000001" customHeight="1" thickBot="1" x14ac:dyDescent="0.3">
      <c r="B4" s="144" t="s">
        <v>321</v>
      </c>
      <c r="C4" s="145"/>
      <c r="D4" s="145"/>
      <c r="E4" s="145"/>
      <c r="F4" s="146"/>
    </row>
    <row r="6" spans="2:7" s="48" customFormat="1" ht="13.8" x14ac:dyDescent="0.25">
      <c r="B6" s="47"/>
      <c r="C6" s="96" t="s">
        <v>8</v>
      </c>
      <c r="D6" s="96" t="s">
        <v>20</v>
      </c>
      <c r="E6" s="96" t="s">
        <v>9</v>
      </c>
      <c r="F6" s="97" t="s">
        <v>224</v>
      </c>
    </row>
    <row r="7" spans="2:7" s="48" customFormat="1" ht="13.8" x14ac:dyDescent="0.25">
      <c r="B7" s="98" t="s">
        <v>306</v>
      </c>
      <c r="C7" s="162"/>
      <c r="D7" s="162"/>
      <c r="E7" s="162"/>
      <c r="F7" s="99"/>
    </row>
    <row r="8" spans="2:7" s="48" customFormat="1" ht="13.8" x14ac:dyDescent="0.25">
      <c r="B8" s="103" t="s">
        <v>286</v>
      </c>
      <c r="C8" s="107"/>
      <c r="D8" s="108"/>
      <c r="E8" s="50" t="str">
        <f>IF(OR(C8="",C8&lt;=0),"saisie incorrecte",IF(OR(D8="",D8&lt;=0),"TVA manquante",ROUND(C8*(1+D8),2)))</f>
        <v>saisie incorrecte</v>
      </c>
      <c r="F8" s="50" t="s">
        <v>225</v>
      </c>
    </row>
    <row r="9" spans="2:7" s="48" customFormat="1" ht="13.8" x14ac:dyDescent="0.25">
      <c r="B9" s="103" t="s">
        <v>286</v>
      </c>
      <c r="C9" s="107"/>
      <c r="D9" s="108"/>
      <c r="E9" s="50" t="str">
        <f t="shared" ref="E9" si="0">IF(OR(C9="",C9&lt;=0),"saisie incorrecte",IF(OR(D9="",D9&lt;=0),"TVA manquante",ROUND(C9*(1+D9),2)))</f>
        <v>saisie incorrecte</v>
      </c>
      <c r="F9" s="50" t="s">
        <v>225</v>
      </c>
    </row>
    <row r="10" spans="2:7" s="48" customFormat="1" ht="13.8" x14ac:dyDescent="0.25">
      <c r="B10" s="103" t="s">
        <v>286</v>
      </c>
      <c r="C10" s="107"/>
      <c r="D10" s="108"/>
      <c r="E10" s="50" t="str">
        <f>IF(OR(C10="",C10&lt;=0),"saisie incorrecte",IF(OR(D10="",D10&lt;=0),"TVA manquante",ROUND(C10*(1+D10),2)))</f>
        <v>saisie incorrecte</v>
      </c>
      <c r="F10" s="50" t="s">
        <v>225</v>
      </c>
    </row>
    <row r="11" spans="2:7" ht="13.8" x14ac:dyDescent="0.25">
      <c r="B11" s="103" t="s">
        <v>286</v>
      </c>
      <c r="C11" s="107"/>
      <c r="D11" s="108"/>
      <c r="E11" s="50" t="str">
        <f t="shared" ref="E11:E13" si="1">IF(OR(C11="",C11&lt;=0),"saisie incorrecte",IF(OR(D11="",D11&lt;=0),"TVA manquante",ROUND(C11*(1+D11),2)))</f>
        <v>saisie incorrecte</v>
      </c>
      <c r="F11" s="50" t="s">
        <v>225</v>
      </c>
    </row>
    <row r="12" spans="2:7" s="48" customFormat="1" ht="13.8" x14ac:dyDescent="0.25">
      <c r="B12" s="103" t="s">
        <v>286</v>
      </c>
      <c r="C12" s="107"/>
      <c r="D12" s="108"/>
      <c r="E12" s="50" t="str">
        <f t="shared" si="1"/>
        <v>saisie incorrecte</v>
      </c>
      <c r="F12" s="50" t="s">
        <v>225</v>
      </c>
    </row>
    <row r="13" spans="2:7" s="48" customFormat="1" ht="13.8" x14ac:dyDescent="0.25">
      <c r="B13" s="103" t="s">
        <v>286</v>
      </c>
      <c r="C13" s="107"/>
      <c r="D13" s="108"/>
      <c r="E13" s="50" t="str">
        <f t="shared" si="1"/>
        <v>saisie incorrecte</v>
      </c>
      <c r="F13" s="50" t="s">
        <v>225</v>
      </c>
    </row>
    <row r="14" spans="2:7" s="48" customFormat="1" ht="13.8" x14ac:dyDescent="0.25">
      <c r="B14" s="104" t="s">
        <v>35</v>
      </c>
      <c r="C14" s="161"/>
      <c r="D14" s="161"/>
      <c r="E14" s="161"/>
      <c r="F14" s="99"/>
    </row>
    <row r="15" spans="2:7" s="48" customFormat="1" ht="13.8" x14ac:dyDescent="0.25">
      <c r="B15" s="103" t="s">
        <v>286</v>
      </c>
      <c r="C15" s="107"/>
      <c r="D15" s="108"/>
      <c r="E15" s="50" t="str">
        <f t="shared" ref="E15:E29" si="2">IF(OR(C15="",C15&lt;=0),"saisie incorrecte",IF(OR(D15="",D15&lt;=0),"TVA manquante",ROUND(C15*(1+D15),2)))</f>
        <v>saisie incorrecte</v>
      </c>
      <c r="F15" s="50" t="s">
        <v>226</v>
      </c>
    </row>
    <row r="16" spans="2:7" s="48" customFormat="1" ht="13.8" x14ac:dyDescent="0.25">
      <c r="B16" s="103" t="s">
        <v>286</v>
      </c>
      <c r="C16" s="107"/>
      <c r="D16" s="108"/>
      <c r="E16" s="50" t="str">
        <f t="shared" si="2"/>
        <v>saisie incorrecte</v>
      </c>
      <c r="F16" s="50" t="s">
        <v>226</v>
      </c>
    </row>
    <row r="17" spans="2:8" s="48" customFormat="1" ht="13.8" x14ac:dyDescent="0.25">
      <c r="B17" s="103" t="s">
        <v>286</v>
      </c>
      <c r="C17" s="107"/>
      <c r="D17" s="108"/>
      <c r="E17" s="50" t="str">
        <f t="shared" si="2"/>
        <v>saisie incorrecte</v>
      </c>
      <c r="F17" s="50" t="s">
        <v>226</v>
      </c>
    </row>
    <row r="18" spans="2:8" s="48" customFormat="1" ht="13.8" x14ac:dyDescent="0.25">
      <c r="B18" s="103" t="s">
        <v>286</v>
      </c>
      <c r="C18" s="107"/>
      <c r="D18" s="108"/>
      <c r="E18" s="50" t="str">
        <f t="shared" si="2"/>
        <v>saisie incorrecte</v>
      </c>
      <c r="F18" s="50" t="s">
        <v>226</v>
      </c>
    </row>
    <row r="19" spans="2:8" s="48" customFormat="1" ht="13.8" x14ac:dyDescent="0.25">
      <c r="B19" s="103" t="s">
        <v>286</v>
      </c>
      <c r="C19" s="107"/>
      <c r="D19" s="108"/>
      <c r="E19" s="50" t="str">
        <f t="shared" si="2"/>
        <v>saisie incorrecte</v>
      </c>
      <c r="F19" s="50" t="s">
        <v>226</v>
      </c>
    </row>
    <row r="20" spans="2:8" s="48" customFormat="1" ht="13.8" x14ac:dyDescent="0.25">
      <c r="B20" s="103" t="s">
        <v>286</v>
      </c>
      <c r="C20" s="107"/>
      <c r="D20" s="108"/>
      <c r="E20" s="50" t="str">
        <f t="shared" si="2"/>
        <v>saisie incorrecte</v>
      </c>
      <c r="F20" s="50" t="s">
        <v>226</v>
      </c>
    </row>
    <row r="21" spans="2:8" s="48" customFormat="1" ht="13.8" x14ac:dyDescent="0.25">
      <c r="B21" s="103" t="s">
        <v>286</v>
      </c>
      <c r="C21" s="107"/>
      <c r="D21" s="108"/>
      <c r="E21" s="50" t="str">
        <f t="shared" si="2"/>
        <v>saisie incorrecte</v>
      </c>
      <c r="F21" s="50" t="s">
        <v>226</v>
      </c>
    </row>
    <row r="22" spans="2:8" s="48" customFormat="1" ht="13.8" x14ac:dyDescent="0.25">
      <c r="B22" s="103" t="s">
        <v>286</v>
      </c>
      <c r="C22" s="107"/>
      <c r="D22" s="108"/>
      <c r="E22" s="50" t="str">
        <f t="shared" si="2"/>
        <v>saisie incorrecte</v>
      </c>
      <c r="F22" s="50" t="s">
        <v>226</v>
      </c>
    </row>
    <row r="23" spans="2:8" s="48" customFormat="1" ht="13.8" x14ac:dyDescent="0.25">
      <c r="B23" s="103" t="s">
        <v>286</v>
      </c>
      <c r="C23" s="107"/>
      <c r="D23" s="108"/>
      <c r="E23" s="50" t="str">
        <f t="shared" si="2"/>
        <v>saisie incorrecte</v>
      </c>
      <c r="F23" s="50" t="s">
        <v>226</v>
      </c>
    </row>
    <row r="24" spans="2:8" s="48" customFormat="1" ht="13.8" x14ac:dyDescent="0.25">
      <c r="B24" s="103" t="s">
        <v>286</v>
      </c>
      <c r="C24" s="107"/>
      <c r="D24" s="108"/>
      <c r="E24" s="50" t="str">
        <f t="shared" si="2"/>
        <v>saisie incorrecte</v>
      </c>
      <c r="F24" s="50" t="s">
        <v>226</v>
      </c>
    </row>
    <row r="25" spans="2:8" s="48" customFormat="1" ht="13.8" x14ac:dyDescent="0.25">
      <c r="B25" s="103" t="s">
        <v>286</v>
      </c>
      <c r="C25" s="107"/>
      <c r="D25" s="108"/>
      <c r="E25" s="50" t="str">
        <f t="shared" si="2"/>
        <v>saisie incorrecte</v>
      </c>
      <c r="F25" s="50" t="s">
        <v>226</v>
      </c>
    </row>
    <row r="26" spans="2:8" s="48" customFormat="1" ht="13.8" x14ac:dyDescent="0.25">
      <c r="B26" s="103" t="s">
        <v>286</v>
      </c>
      <c r="C26" s="107"/>
      <c r="D26" s="108"/>
      <c r="E26" s="50" t="str">
        <f t="shared" si="2"/>
        <v>saisie incorrecte</v>
      </c>
      <c r="F26" s="50" t="s">
        <v>226</v>
      </c>
    </row>
    <row r="27" spans="2:8" s="48" customFormat="1" ht="13.8" x14ac:dyDescent="0.25">
      <c r="B27" s="103" t="s">
        <v>286</v>
      </c>
      <c r="C27" s="107"/>
      <c r="D27" s="108"/>
      <c r="E27" s="50" t="str">
        <f t="shared" si="2"/>
        <v>saisie incorrecte</v>
      </c>
      <c r="F27" s="50" t="s">
        <v>226</v>
      </c>
    </row>
    <row r="28" spans="2:8" s="48" customFormat="1" ht="13.8" x14ac:dyDescent="0.25">
      <c r="B28" s="103" t="s">
        <v>286</v>
      </c>
      <c r="C28" s="107"/>
      <c r="D28" s="108"/>
      <c r="E28" s="50" t="str">
        <f t="shared" si="2"/>
        <v>saisie incorrecte</v>
      </c>
      <c r="F28" s="50" t="s">
        <v>226</v>
      </c>
    </row>
    <row r="29" spans="2:8" s="48" customFormat="1" ht="13.8" x14ac:dyDescent="0.25">
      <c r="B29" s="103" t="s">
        <v>286</v>
      </c>
      <c r="C29" s="107"/>
      <c r="D29" s="108"/>
      <c r="E29" s="50" t="str">
        <f t="shared" si="2"/>
        <v>saisie incorrecte</v>
      </c>
      <c r="F29" s="50" t="s">
        <v>226</v>
      </c>
    </row>
    <row r="30" spans="2:8" s="48" customFormat="1" ht="13.8" x14ac:dyDescent="0.25">
      <c r="B30" s="103" t="s">
        <v>286</v>
      </c>
      <c r="C30" s="107"/>
      <c r="D30" s="108"/>
      <c r="E30" s="50" t="str">
        <f t="shared" ref="E30" si="3">IF(OR(C30="",C30&lt;=0),"saisie incorrecte",IF(OR(D30="",D30&lt;=0),"TVA manquante",ROUND(C30*(1+D30),2)))</f>
        <v>saisie incorrecte</v>
      </c>
      <c r="F30" s="50" t="s">
        <v>226</v>
      </c>
    </row>
    <row r="31" spans="2:8" s="48" customFormat="1" ht="13.8" x14ac:dyDescent="0.25">
      <c r="B31" s="102" t="s">
        <v>218</v>
      </c>
      <c r="C31" s="161"/>
      <c r="D31" s="161"/>
      <c r="E31" s="161"/>
      <c r="F31" s="99"/>
      <c r="H31" s="53"/>
    </row>
    <row r="32" spans="2:8" s="48" customFormat="1" ht="13.8" x14ac:dyDescent="0.25">
      <c r="B32" s="105" t="s">
        <v>304</v>
      </c>
      <c r="C32" s="107"/>
      <c r="D32" s="108"/>
      <c r="E32" s="50" t="str">
        <f t="shared" ref="E32:E34" si="4">IF(OR(C32="",C32&lt;=0),"saisie incorrecte",IF(OR(D32="",D32&lt;=0),"TVA manquante",ROUND(C32*(1+D32),2)))</f>
        <v>saisie incorrecte</v>
      </c>
      <c r="F32" s="50" t="s">
        <v>225</v>
      </c>
      <c r="H32" s="54"/>
    </row>
    <row r="33" spans="2:8" s="48" customFormat="1" ht="13.8" x14ac:dyDescent="0.25">
      <c r="B33" s="105" t="s">
        <v>304</v>
      </c>
      <c r="C33" s="107"/>
      <c r="D33" s="108"/>
      <c r="E33" s="50" t="str">
        <f t="shared" si="4"/>
        <v>saisie incorrecte</v>
      </c>
      <c r="F33" s="50" t="s">
        <v>225</v>
      </c>
      <c r="H33" s="54"/>
    </row>
    <row r="34" spans="2:8" s="48" customFormat="1" ht="13.8" x14ac:dyDescent="0.25">
      <c r="B34" s="105" t="s">
        <v>304</v>
      </c>
      <c r="C34" s="107"/>
      <c r="D34" s="108"/>
      <c r="E34" s="50" t="str">
        <f t="shared" si="4"/>
        <v>saisie incorrecte</v>
      </c>
      <c r="F34" s="50" t="s">
        <v>225</v>
      </c>
      <c r="H34" s="54"/>
    </row>
    <row r="35" spans="2:8" s="48" customFormat="1" ht="13.8" x14ac:dyDescent="0.25">
      <c r="B35" s="101" t="s">
        <v>22</v>
      </c>
      <c r="C35" s="161"/>
      <c r="D35" s="161"/>
      <c r="E35" s="161"/>
      <c r="F35" s="99"/>
      <c r="H35" s="54"/>
    </row>
    <row r="36" spans="2:8" s="48" customFormat="1" ht="13.8" x14ac:dyDescent="0.25">
      <c r="B36" s="105" t="s">
        <v>304</v>
      </c>
      <c r="C36" s="107"/>
      <c r="D36" s="108"/>
      <c r="E36" s="50" t="str">
        <f t="shared" ref="E36:E41" si="5">IF(OR(C36="",C36&lt;=0),"saisie incorrecte",IF(OR(D36="",D36&lt;=0),"TVA manquante",ROUND(C36*(1+D36),2)))</f>
        <v>saisie incorrecte</v>
      </c>
      <c r="F36" s="50" t="s">
        <v>225</v>
      </c>
      <c r="H36" s="54"/>
    </row>
    <row r="37" spans="2:8" s="48" customFormat="1" ht="13.8" x14ac:dyDescent="0.25">
      <c r="B37" s="105" t="s">
        <v>304</v>
      </c>
      <c r="C37" s="107"/>
      <c r="D37" s="108"/>
      <c r="E37" s="50" t="str">
        <f t="shared" si="5"/>
        <v>saisie incorrecte</v>
      </c>
      <c r="F37" s="50" t="s">
        <v>225</v>
      </c>
      <c r="H37" s="54"/>
    </row>
    <row r="38" spans="2:8" ht="13.8" x14ac:dyDescent="0.25">
      <c r="B38" s="105" t="s">
        <v>304</v>
      </c>
      <c r="C38" s="107"/>
      <c r="D38" s="108"/>
      <c r="E38" s="50" t="str">
        <f t="shared" si="5"/>
        <v>saisie incorrecte</v>
      </c>
      <c r="F38" s="50" t="s">
        <v>225</v>
      </c>
      <c r="H38" s="42"/>
    </row>
    <row r="39" spans="2:8" s="48" customFormat="1" ht="13.8" x14ac:dyDescent="0.25">
      <c r="B39" s="105" t="s">
        <v>304</v>
      </c>
      <c r="C39" s="107"/>
      <c r="D39" s="108"/>
      <c r="E39" s="50" t="str">
        <f t="shared" si="5"/>
        <v>saisie incorrecte</v>
      </c>
      <c r="F39" s="50" t="s">
        <v>225</v>
      </c>
      <c r="H39" s="54"/>
    </row>
    <row r="40" spans="2:8" s="48" customFormat="1" ht="13.8" x14ac:dyDescent="0.25">
      <c r="B40" s="105" t="s">
        <v>304</v>
      </c>
      <c r="C40" s="107"/>
      <c r="D40" s="108"/>
      <c r="E40" s="50" t="str">
        <f t="shared" si="5"/>
        <v>saisie incorrecte</v>
      </c>
      <c r="F40" s="50" t="s">
        <v>225</v>
      </c>
      <c r="H40" s="54"/>
    </row>
    <row r="41" spans="2:8" s="48" customFormat="1" ht="13.8" x14ac:dyDescent="0.25">
      <c r="B41" s="105" t="s">
        <v>304</v>
      </c>
      <c r="C41" s="107"/>
      <c r="D41" s="108"/>
      <c r="E41" s="50" t="str">
        <f t="shared" si="5"/>
        <v>saisie incorrecte</v>
      </c>
      <c r="F41" s="50" t="s">
        <v>225</v>
      </c>
      <c r="H41" s="54"/>
    </row>
    <row r="42" spans="2:8" s="48" customFormat="1" ht="13.8" x14ac:dyDescent="0.25">
      <c r="B42" s="101" t="s">
        <v>23</v>
      </c>
      <c r="C42" s="161"/>
      <c r="D42" s="161"/>
      <c r="E42" s="161"/>
      <c r="F42" s="99"/>
      <c r="H42" s="54"/>
    </row>
    <row r="43" spans="2:8" s="48" customFormat="1" ht="13.8" x14ac:dyDescent="0.25">
      <c r="B43" s="105" t="s">
        <v>304</v>
      </c>
      <c r="C43" s="107"/>
      <c r="D43" s="108"/>
      <c r="E43" s="50" t="str">
        <f t="shared" ref="E43:E48" si="6">IF(OR(C43="",C43&lt;=0),"saisie incorrecte",IF(OR(D43="",D43&lt;=0),"TVA manquante",ROUND(C43*(1+D43),2)))</f>
        <v>saisie incorrecte</v>
      </c>
      <c r="F43" s="50" t="s">
        <v>225</v>
      </c>
      <c r="H43" s="54"/>
    </row>
    <row r="44" spans="2:8" s="48" customFormat="1" ht="13.8" x14ac:dyDescent="0.25">
      <c r="B44" s="105" t="s">
        <v>304</v>
      </c>
      <c r="C44" s="107"/>
      <c r="D44" s="108"/>
      <c r="E44" s="50" t="str">
        <f t="shared" si="6"/>
        <v>saisie incorrecte</v>
      </c>
      <c r="F44" s="50" t="s">
        <v>225</v>
      </c>
      <c r="H44" s="54"/>
    </row>
    <row r="45" spans="2:8" ht="13.8" x14ac:dyDescent="0.25">
      <c r="B45" s="105" t="s">
        <v>304</v>
      </c>
      <c r="C45" s="107"/>
      <c r="D45" s="108"/>
      <c r="E45" s="50" t="str">
        <f t="shared" si="6"/>
        <v>saisie incorrecte</v>
      </c>
      <c r="F45" s="50" t="s">
        <v>225</v>
      </c>
      <c r="H45" s="42"/>
    </row>
    <row r="46" spans="2:8" s="48" customFormat="1" ht="13.8" x14ac:dyDescent="0.25">
      <c r="B46" s="105" t="s">
        <v>304</v>
      </c>
      <c r="C46" s="107"/>
      <c r="D46" s="108"/>
      <c r="E46" s="50" t="str">
        <f t="shared" si="6"/>
        <v>saisie incorrecte</v>
      </c>
      <c r="F46" s="50" t="s">
        <v>225</v>
      </c>
      <c r="H46" s="54"/>
    </row>
    <row r="47" spans="2:8" s="48" customFormat="1" ht="13.8" x14ac:dyDescent="0.25">
      <c r="B47" s="105" t="s">
        <v>304</v>
      </c>
      <c r="C47" s="107"/>
      <c r="D47" s="108"/>
      <c r="E47" s="50" t="str">
        <f t="shared" si="6"/>
        <v>saisie incorrecte</v>
      </c>
      <c r="F47" s="50" t="s">
        <v>225</v>
      </c>
      <c r="H47" s="54"/>
    </row>
    <row r="48" spans="2:8" s="48" customFormat="1" ht="13.8" x14ac:dyDescent="0.25">
      <c r="B48" s="105" t="s">
        <v>304</v>
      </c>
      <c r="C48" s="107"/>
      <c r="D48" s="108"/>
      <c r="E48" s="50" t="str">
        <f t="shared" si="6"/>
        <v>saisie incorrecte</v>
      </c>
      <c r="F48" s="50" t="s">
        <v>225</v>
      </c>
      <c r="H48" s="54"/>
    </row>
    <row r="49" spans="2:6" s="48" customFormat="1" ht="13.8" x14ac:dyDescent="0.25">
      <c r="B49" s="101" t="s">
        <v>303</v>
      </c>
      <c r="C49" s="161"/>
      <c r="D49" s="161"/>
      <c r="E49" s="161"/>
      <c r="F49" s="99"/>
    </row>
    <row r="50" spans="2:6" s="48" customFormat="1" ht="13.8" x14ac:dyDescent="0.25">
      <c r="B50" s="100" t="s">
        <v>304</v>
      </c>
      <c r="C50" s="107"/>
      <c r="D50" s="108"/>
      <c r="E50" s="50" t="str">
        <f t="shared" ref="E50:E53" si="7">IF(OR(C50="",C50&lt;=0),"saisie incorrecte",IF(OR(D50="",D50&lt;=0),"TVA manquante",ROUND(C50*(1+D50),2)))</f>
        <v>saisie incorrecte</v>
      </c>
      <c r="F50" s="50" t="s">
        <v>225</v>
      </c>
    </row>
    <row r="51" spans="2:6" s="48" customFormat="1" ht="13.8" x14ac:dyDescent="0.25">
      <c r="B51" s="100" t="s">
        <v>304</v>
      </c>
      <c r="C51" s="107"/>
      <c r="D51" s="108"/>
      <c r="E51" s="50" t="str">
        <f t="shared" si="7"/>
        <v>saisie incorrecte</v>
      </c>
      <c r="F51" s="50" t="s">
        <v>225</v>
      </c>
    </row>
    <row r="52" spans="2:6" s="48" customFormat="1" ht="13.8" x14ac:dyDescent="0.25">
      <c r="B52" s="100" t="s">
        <v>304</v>
      </c>
      <c r="C52" s="107"/>
      <c r="D52" s="108"/>
      <c r="E52" s="50" t="str">
        <f t="shared" si="7"/>
        <v>saisie incorrecte</v>
      </c>
      <c r="F52" s="50" t="s">
        <v>225</v>
      </c>
    </row>
    <row r="53" spans="2:6" s="48" customFormat="1" ht="13.8" x14ac:dyDescent="0.25">
      <c r="B53" s="100" t="s">
        <v>304</v>
      </c>
      <c r="C53" s="107"/>
      <c r="D53" s="108"/>
      <c r="E53" s="50" t="str">
        <f t="shared" si="7"/>
        <v>saisie incorrecte</v>
      </c>
      <c r="F53" s="50" t="s">
        <v>225</v>
      </c>
    </row>
    <row r="54" spans="2:6" s="48" customFormat="1" ht="13.8" x14ac:dyDescent="0.25">
      <c r="B54" s="100" t="s">
        <v>304</v>
      </c>
      <c r="C54" s="107"/>
      <c r="D54" s="108"/>
      <c r="E54" s="50" t="str">
        <f t="shared" ref="E54:E57" si="8">IF(OR(C54="",C54&lt;=0),"saisie incorrecte",IF(OR(D54="",D54&lt;=0),"TVA manquante",ROUND(C54*(1+D54),2)))</f>
        <v>saisie incorrecte</v>
      </c>
      <c r="F54" s="50" t="s">
        <v>225</v>
      </c>
    </row>
    <row r="55" spans="2:6" ht="13.8" x14ac:dyDescent="0.25">
      <c r="B55" s="100" t="s">
        <v>304</v>
      </c>
      <c r="C55" s="107"/>
      <c r="D55" s="108"/>
      <c r="E55" s="50" t="str">
        <f t="shared" si="8"/>
        <v>saisie incorrecte</v>
      </c>
      <c r="F55" s="50" t="s">
        <v>225</v>
      </c>
    </row>
    <row r="56" spans="2:6" ht="13.8" x14ac:dyDescent="0.25">
      <c r="B56" s="100" t="s">
        <v>304</v>
      </c>
      <c r="C56" s="107"/>
      <c r="D56" s="108"/>
      <c r="E56" s="50" t="str">
        <f t="shared" si="8"/>
        <v>saisie incorrecte</v>
      </c>
      <c r="F56" s="50" t="s">
        <v>225</v>
      </c>
    </row>
    <row r="57" spans="2:6" ht="13.8" x14ac:dyDescent="0.25">
      <c r="B57" s="100" t="s">
        <v>304</v>
      </c>
      <c r="C57" s="107"/>
      <c r="D57" s="108"/>
      <c r="E57" s="50" t="str">
        <f t="shared" si="8"/>
        <v>saisie incorrecte</v>
      </c>
      <c r="F57" s="50" t="s">
        <v>225</v>
      </c>
    </row>
    <row r="58" spans="2:6" ht="13.8" x14ac:dyDescent="0.25">
      <c r="B58" s="101" t="s">
        <v>11</v>
      </c>
      <c r="C58" s="97" t="s">
        <v>8</v>
      </c>
      <c r="D58" s="97" t="s">
        <v>20</v>
      </c>
      <c r="E58" s="97" t="s">
        <v>9</v>
      </c>
      <c r="F58" s="99"/>
    </row>
    <row r="59" spans="2:6" ht="13.8" x14ac:dyDescent="0.25">
      <c r="B59" s="106" t="s">
        <v>24</v>
      </c>
      <c r="C59" s="107"/>
      <c r="D59" s="108"/>
      <c r="E59" s="50" t="str">
        <f t="shared" ref="E59:E62" si="9">IF(OR(C59="",C59&lt;=0),"saisie incorrecte",IF(OR(D59="",D59&lt;=0),"TVA manquante",ROUND(C59*(1+D59),2)))</f>
        <v>saisie incorrecte</v>
      </c>
      <c r="F59" s="52" t="s">
        <v>227</v>
      </c>
    </row>
    <row r="60" spans="2:6" ht="13.8" x14ac:dyDescent="0.25">
      <c r="B60" s="106" t="s">
        <v>25</v>
      </c>
      <c r="C60" s="107"/>
      <c r="D60" s="108"/>
      <c r="E60" s="50" t="str">
        <f t="shared" si="9"/>
        <v>saisie incorrecte</v>
      </c>
      <c r="F60" s="52" t="s">
        <v>227</v>
      </c>
    </row>
    <row r="61" spans="2:6" ht="13.8" x14ac:dyDescent="0.25">
      <c r="B61" s="106" t="s">
        <v>26</v>
      </c>
      <c r="C61" s="107"/>
      <c r="D61" s="108"/>
      <c r="E61" s="50" t="str">
        <f t="shared" si="9"/>
        <v>saisie incorrecte</v>
      </c>
      <c r="F61" s="52" t="s">
        <v>228</v>
      </c>
    </row>
    <row r="62" spans="2:6" ht="13.8" x14ac:dyDescent="0.25">
      <c r="B62" s="106" t="s">
        <v>305</v>
      </c>
      <c r="C62" s="107"/>
      <c r="D62" s="108"/>
      <c r="E62" s="50" t="str">
        <f t="shared" si="9"/>
        <v>saisie incorrecte</v>
      </c>
      <c r="F62" s="52" t="s">
        <v>228</v>
      </c>
    </row>
    <row r="64" spans="2:6" x14ac:dyDescent="0.25">
      <c r="B64" s="1" t="str">
        <f>'Page de garde'!$B$13</f>
        <v>Nom du candidat</v>
      </c>
    </row>
  </sheetData>
  <mergeCells count="8">
    <mergeCell ref="C35:E35"/>
    <mergeCell ref="C42:E42"/>
    <mergeCell ref="C49:E49"/>
    <mergeCell ref="B2:F2"/>
    <mergeCell ref="B4:F4"/>
    <mergeCell ref="C7:E7"/>
    <mergeCell ref="C14:E14"/>
    <mergeCell ref="C31:E31"/>
  </mergeCells>
  <phoneticPr fontId="5" type="noConversion"/>
  <pageMargins left="0.78740157499999996" right="0.78740157499999996" top="0.56000000000000005" bottom="0.984251969" header="0.4921259845" footer="0.4921259845"/>
  <pageSetup paperSize="9" scale="4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62C0C-DE72-4D58-AFF4-8B7BBDF2149C}">
  <dimension ref="A1:E43"/>
  <sheetViews>
    <sheetView showGridLines="0" tabSelected="1" view="pageBreakPreview" zoomScaleNormal="100" zoomScaleSheetLayoutView="100" workbookViewId="0"/>
  </sheetViews>
  <sheetFormatPr baseColWidth="10" defaultRowHeight="13.2" x14ac:dyDescent="0.25"/>
  <cols>
    <col min="1" max="1" width="54" bestFit="1" customWidth="1"/>
    <col min="2" max="2" width="12.44140625" customWidth="1"/>
    <col min="3" max="3" width="4.21875" customWidth="1"/>
  </cols>
  <sheetData>
    <row r="1" spans="1:5" ht="123" customHeight="1" x14ac:dyDescent="0.25">
      <c r="A1" s="35"/>
    </row>
    <row r="2" spans="1:5" ht="21" x14ac:dyDescent="0.25">
      <c r="A2" s="148" t="s">
        <v>296</v>
      </c>
      <c r="B2" s="148"/>
    </row>
    <row r="3" spans="1:5" ht="14.4" thickBot="1" x14ac:dyDescent="0.3">
      <c r="A3" s="3"/>
      <c r="B3" s="3"/>
    </row>
    <row r="4" spans="1:5" ht="62.55" customHeight="1" thickBot="1" x14ac:dyDescent="0.3">
      <c r="A4" s="163" t="s">
        <v>308</v>
      </c>
      <c r="B4" s="164"/>
    </row>
    <row r="5" spans="1:5" ht="13.8" x14ac:dyDescent="0.25">
      <c r="A5" s="3"/>
      <c r="B5" s="3"/>
      <c r="E5" s="1"/>
    </row>
    <row r="7" spans="1:5" x14ac:dyDescent="0.25">
      <c r="A7" s="84" t="s">
        <v>290</v>
      </c>
      <c r="B7" s="85">
        <v>33566</v>
      </c>
    </row>
    <row r="9" spans="1:5" x14ac:dyDescent="0.25">
      <c r="A9" s="86" t="s">
        <v>288</v>
      </c>
      <c r="B9" s="87">
        <f>SUM(B11:B12)</f>
        <v>10000</v>
      </c>
    </row>
    <row r="10" spans="1:5" x14ac:dyDescent="0.25">
      <c r="A10" s="88"/>
      <c r="B10" s="88"/>
    </row>
    <row r="11" spans="1:5" x14ac:dyDescent="0.25">
      <c r="A11" s="84" t="s">
        <v>289</v>
      </c>
      <c r="B11" s="89">
        <f>B7*'A14.2BPU Frais Fixes'!C30</f>
        <v>10000</v>
      </c>
    </row>
    <row r="12" spans="1:5" x14ac:dyDescent="0.25">
      <c r="A12" s="84" t="s">
        <v>291</v>
      </c>
      <c r="B12" s="89">
        <f>B7*'A14.1BPU Alimentaires'!I51</f>
        <v>0</v>
      </c>
    </row>
    <row r="13" spans="1:5" x14ac:dyDescent="0.25">
      <c r="A13" s="91" t="s">
        <v>292</v>
      </c>
      <c r="B13" s="89">
        <f>B9*0.53</f>
        <v>5300</v>
      </c>
    </row>
    <row r="14" spans="1:5" x14ac:dyDescent="0.25">
      <c r="A14" s="91" t="s">
        <v>297</v>
      </c>
      <c r="B14" s="89">
        <f>B9-B13</f>
        <v>4700</v>
      </c>
    </row>
    <row r="16" spans="1:5" x14ac:dyDescent="0.25">
      <c r="A16" s="86" t="s">
        <v>309</v>
      </c>
      <c r="B16" s="87">
        <f>B12</f>
        <v>0</v>
      </c>
    </row>
    <row r="18" spans="1:2" x14ac:dyDescent="0.25">
      <c r="A18" s="86" t="s">
        <v>293</v>
      </c>
      <c r="B18" s="90">
        <f>'A14.2BPU Frais Fixes'!C9</f>
        <v>0</v>
      </c>
    </row>
    <row r="20" spans="1:2" x14ac:dyDescent="0.25">
      <c r="A20" s="86" t="s">
        <v>294</v>
      </c>
      <c r="B20" s="87">
        <f>SUM(B21:B38)</f>
        <v>10000</v>
      </c>
    </row>
    <row r="21" spans="1:2" x14ac:dyDescent="0.25">
      <c r="A21" s="88" t="s">
        <v>12</v>
      </c>
      <c r="B21" s="89">
        <f>'A14.2BPU Frais Fixes'!C10</f>
        <v>0</v>
      </c>
    </row>
    <row r="22" spans="1:2" x14ac:dyDescent="0.25">
      <c r="A22" s="88" t="s">
        <v>206</v>
      </c>
      <c r="B22" s="89">
        <f>'A14.2BPU Frais Fixes'!C11</f>
        <v>0</v>
      </c>
    </row>
    <row r="23" spans="1:2" x14ac:dyDescent="0.25">
      <c r="A23" s="88" t="s">
        <v>273</v>
      </c>
      <c r="B23" s="89">
        <f>'A14.2BPU Frais Fixes'!C12</f>
        <v>0</v>
      </c>
    </row>
    <row r="24" spans="1:2" x14ac:dyDescent="0.25">
      <c r="A24" s="88" t="s">
        <v>205</v>
      </c>
      <c r="B24" s="89">
        <f>'A14.2BPU Frais Fixes'!C13</f>
        <v>0</v>
      </c>
    </row>
    <row r="25" spans="1:2" x14ac:dyDescent="0.25">
      <c r="A25" s="88" t="s">
        <v>0</v>
      </c>
      <c r="B25" s="89">
        <f>'A14.2BPU Frais Fixes'!C14</f>
        <v>0</v>
      </c>
    </row>
    <row r="26" spans="1:2" x14ac:dyDescent="0.25">
      <c r="A26" s="88" t="s">
        <v>6</v>
      </c>
      <c r="B26" s="89">
        <f>'A14.2BPU Frais Fixes'!C15</f>
        <v>0</v>
      </c>
    </row>
    <row r="27" spans="1:2" x14ac:dyDescent="0.25">
      <c r="A27" s="88" t="s">
        <v>1</v>
      </c>
      <c r="B27" s="89">
        <f>'A14.2BPU Frais Fixes'!C16</f>
        <v>0</v>
      </c>
    </row>
    <row r="28" spans="1:2" x14ac:dyDescent="0.25">
      <c r="A28" s="88" t="s">
        <v>19</v>
      </c>
      <c r="B28" s="89">
        <f>'A14.2BPU Frais Fixes'!C17</f>
        <v>0</v>
      </c>
    </row>
    <row r="29" spans="1:2" x14ac:dyDescent="0.25">
      <c r="A29" s="88" t="s">
        <v>2</v>
      </c>
      <c r="B29" s="89">
        <f>'A14.2BPU Frais Fixes'!C18</f>
        <v>0</v>
      </c>
    </row>
    <row r="30" spans="1:2" x14ac:dyDescent="0.25">
      <c r="A30" s="88" t="s">
        <v>3</v>
      </c>
      <c r="B30" s="89">
        <f>'A14.2BPU Frais Fixes'!C19</f>
        <v>0</v>
      </c>
    </row>
    <row r="31" spans="1:2" x14ac:dyDescent="0.25">
      <c r="A31" s="88" t="s">
        <v>4</v>
      </c>
      <c r="B31" s="89">
        <f>'A14.2BPU Frais Fixes'!C20</f>
        <v>0</v>
      </c>
    </row>
    <row r="32" spans="1:2" x14ac:dyDescent="0.25">
      <c r="A32" s="88" t="s">
        <v>7</v>
      </c>
      <c r="B32" s="89">
        <f>'A14.2BPU Frais Fixes'!C21</f>
        <v>0</v>
      </c>
    </row>
    <row r="33" spans="1:2" x14ac:dyDescent="0.25">
      <c r="A33" s="88" t="s">
        <v>14</v>
      </c>
      <c r="B33" s="89">
        <f>'A14.2BPU Frais Fixes'!C22</f>
        <v>0</v>
      </c>
    </row>
    <row r="34" spans="1:2" x14ac:dyDescent="0.25">
      <c r="A34" s="88" t="s">
        <v>279</v>
      </c>
      <c r="B34" s="89">
        <f>'A14.2BPU Frais Fixes'!C23</f>
        <v>10000</v>
      </c>
    </row>
    <row r="35" spans="1:2" x14ac:dyDescent="0.25">
      <c r="A35" s="88" t="s">
        <v>15</v>
      </c>
      <c r="B35" s="89">
        <f>'A14.2BPU Frais Fixes'!C24</f>
        <v>0</v>
      </c>
    </row>
    <row r="36" spans="1:2" x14ac:dyDescent="0.25">
      <c r="A36" s="88" t="s">
        <v>5</v>
      </c>
      <c r="B36" s="89">
        <f>'A14.2BPU Frais Fixes'!C25</f>
        <v>0</v>
      </c>
    </row>
    <row r="37" spans="1:2" x14ac:dyDescent="0.25">
      <c r="A37" s="88" t="s">
        <v>10</v>
      </c>
      <c r="B37" s="89">
        <f>'A14.2BPU Frais Fixes'!C26</f>
        <v>0</v>
      </c>
    </row>
    <row r="38" spans="1:2" x14ac:dyDescent="0.25">
      <c r="A38" s="88" t="s">
        <v>17</v>
      </c>
      <c r="B38" s="89">
        <f>'A14.2BPU Frais Fixes'!C28</f>
        <v>0</v>
      </c>
    </row>
    <row r="40" spans="1:2" x14ac:dyDescent="0.25">
      <c r="A40" s="86" t="s">
        <v>295</v>
      </c>
      <c r="B40" s="87">
        <f>B9-B16-B18-B20</f>
        <v>0</v>
      </c>
    </row>
    <row r="43" spans="1:2" x14ac:dyDescent="0.25">
      <c r="A43" t="str">
        <f>'Page de garde'!B13</f>
        <v>Nom du candidat</v>
      </c>
    </row>
  </sheetData>
  <mergeCells count="2">
    <mergeCell ref="A2:B2"/>
    <mergeCell ref="A4:B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1971A-BEF1-4685-BD26-5BE4F47726FC}">
  <dimension ref="B1:I52"/>
  <sheetViews>
    <sheetView showGridLines="0" zoomScaleNormal="100" zoomScaleSheetLayoutView="85" workbookViewId="0">
      <selection activeCell="E1" sqref="E1"/>
    </sheetView>
  </sheetViews>
  <sheetFormatPr baseColWidth="10" defaultColWidth="11.44140625" defaultRowHeight="13.2" x14ac:dyDescent="0.25"/>
  <cols>
    <col min="1" max="1" width="1.21875" customWidth="1"/>
    <col min="2" max="2" width="30.5546875" customWidth="1"/>
    <col min="3" max="3" width="13.44140625" customWidth="1"/>
    <col min="4" max="4" width="12.21875" bestFit="1" customWidth="1"/>
    <col min="5" max="5" width="11.21875" customWidth="1"/>
    <col min="6" max="6" width="19.44140625" customWidth="1"/>
    <col min="7" max="7" width="15.44140625" bestFit="1" customWidth="1"/>
    <col min="9" max="9" width="16.5546875" bestFit="1" customWidth="1"/>
    <col min="10" max="10" width="1.21875" customWidth="1"/>
  </cols>
  <sheetData>
    <row r="1" spans="2:9" ht="133.05000000000001" customHeight="1" x14ac:dyDescent="0.25">
      <c r="B1" s="3"/>
      <c r="C1" s="3"/>
      <c r="D1" s="4"/>
      <c r="E1" s="4"/>
      <c r="F1" s="3"/>
      <c r="G1" s="3"/>
      <c r="H1" s="3"/>
      <c r="I1" s="3"/>
    </row>
    <row r="2" spans="2:9" ht="20.100000000000001" customHeight="1" x14ac:dyDescent="0.25">
      <c r="B2" s="148" t="s">
        <v>212</v>
      </c>
      <c r="C2" s="148"/>
      <c r="D2" s="148"/>
      <c r="E2" s="148"/>
      <c r="F2" s="148"/>
      <c r="G2" s="148"/>
      <c r="H2" s="148"/>
      <c r="I2" s="148"/>
    </row>
    <row r="3" spans="2:9" ht="12" customHeight="1" thickBot="1" x14ac:dyDescent="0.3">
      <c r="B3" s="3"/>
      <c r="C3" s="3"/>
      <c r="D3" s="4"/>
      <c r="E3" s="4"/>
      <c r="F3" s="3"/>
      <c r="G3" s="3"/>
      <c r="H3" s="3"/>
      <c r="I3" s="3"/>
    </row>
    <row r="4" spans="2:9" ht="121.5" customHeight="1" thickBot="1" x14ac:dyDescent="0.3">
      <c r="B4" s="144" t="s">
        <v>315</v>
      </c>
      <c r="C4" s="145"/>
      <c r="D4" s="145"/>
      <c r="E4" s="145"/>
      <c r="F4" s="145"/>
      <c r="G4" s="145"/>
      <c r="H4" s="145"/>
      <c r="I4" s="146"/>
    </row>
    <row r="5" spans="2:9" ht="12" customHeight="1" x14ac:dyDescent="0.25">
      <c r="B5" s="5"/>
      <c r="C5" s="5"/>
      <c r="D5" s="5"/>
      <c r="E5" s="5"/>
      <c r="F5" s="5"/>
      <c r="G5" s="5"/>
      <c r="H5" s="5"/>
      <c r="I5" s="5"/>
    </row>
    <row r="6" spans="2:9" ht="20.100000000000001" customHeight="1" x14ac:dyDescent="0.25">
      <c r="B6" s="63" t="s">
        <v>300</v>
      </c>
      <c r="C6" s="64"/>
      <c r="D6" s="64"/>
      <c r="E6" s="64"/>
      <c r="F6" s="64"/>
      <c r="G6" s="64"/>
      <c r="H6" s="64"/>
      <c r="I6" s="64"/>
    </row>
    <row r="7" spans="2:9" ht="12" customHeight="1" x14ac:dyDescent="0.25"/>
    <row r="8" spans="2:9" ht="35.1" customHeight="1" x14ac:dyDescent="0.25">
      <c r="C8" s="70" t="s">
        <v>28</v>
      </c>
      <c r="D8" s="71" t="s">
        <v>29</v>
      </c>
      <c r="E8" s="71" t="s">
        <v>30</v>
      </c>
      <c r="F8" s="70" t="s">
        <v>31</v>
      </c>
    </row>
    <row r="9" spans="2:9" ht="15" customHeight="1" x14ac:dyDescent="0.25">
      <c r="B9" s="147" t="s">
        <v>32</v>
      </c>
      <c r="C9" s="13">
        <v>1</v>
      </c>
      <c r="D9" s="140"/>
      <c r="E9" s="141"/>
      <c r="F9" s="14" t="str">
        <f>IF(OR(D9="",D9&lt;=0),"saisie incorrecte",IF(OR(E9="",E9&lt;=0),"TVA manquante",ROUND(D9*(1+E9),2)))</f>
        <v>saisie incorrecte</v>
      </c>
    </row>
    <row r="10" spans="2:9" ht="15" customHeight="1" x14ac:dyDescent="0.25">
      <c r="B10" s="147"/>
      <c r="C10" s="13">
        <v>2</v>
      </c>
      <c r="D10" s="140"/>
      <c r="E10" s="141"/>
      <c r="F10" s="14" t="str">
        <f t="shared" ref="F10:F26" si="0">IF(OR(D10="",D10&lt;=0),"saisie incorrecte",IF(OR(E10="",E10&lt;=0),"TVA manquante",ROUND(D10*(1+E10),2)))</f>
        <v>saisie incorrecte</v>
      </c>
    </row>
    <row r="11" spans="2:9" ht="15" customHeight="1" x14ac:dyDescent="0.25">
      <c r="B11" s="147"/>
      <c r="C11" s="13">
        <v>3</v>
      </c>
      <c r="D11" s="140"/>
      <c r="E11" s="141"/>
      <c r="F11" s="14" t="str">
        <f t="shared" si="0"/>
        <v>saisie incorrecte</v>
      </c>
    </row>
    <row r="12" spans="2:9" ht="15" customHeight="1" x14ac:dyDescent="0.25">
      <c r="B12" s="147"/>
      <c r="C12" s="13">
        <v>4</v>
      </c>
      <c r="D12" s="140"/>
      <c r="E12" s="141"/>
      <c r="F12" s="14" t="str">
        <f t="shared" si="0"/>
        <v>saisie incorrecte</v>
      </c>
    </row>
    <row r="13" spans="2:9" ht="15" customHeight="1" x14ac:dyDescent="0.25">
      <c r="B13" s="147" t="s">
        <v>33</v>
      </c>
      <c r="C13" s="13">
        <v>1</v>
      </c>
      <c r="D13" s="140"/>
      <c r="E13" s="141"/>
      <c r="F13" s="14" t="str">
        <f t="shared" si="0"/>
        <v>saisie incorrecte</v>
      </c>
    </row>
    <row r="14" spans="2:9" ht="15" customHeight="1" x14ac:dyDescent="0.25">
      <c r="B14" s="147"/>
      <c r="C14" s="13">
        <v>2</v>
      </c>
      <c r="D14" s="140"/>
      <c r="E14" s="141"/>
      <c r="F14" s="14" t="str">
        <f t="shared" si="0"/>
        <v>saisie incorrecte</v>
      </c>
    </row>
    <row r="15" spans="2:9" ht="15" customHeight="1" x14ac:dyDescent="0.25">
      <c r="B15" s="147"/>
      <c r="C15" s="13">
        <v>3</v>
      </c>
      <c r="D15" s="140"/>
      <c r="E15" s="141"/>
      <c r="F15" s="14" t="str">
        <f t="shared" si="0"/>
        <v>saisie incorrecte</v>
      </c>
    </row>
    <row r="16" spans="2:9" ht="15" customHeight="1" x14ac:dyDescent="0.25">
      <c r="B16" s="147"/>
      <c r="C16" s="13">
        <v>4</v>
      </c>
      <c r="D16" s="140"/>
      <c r="E16" s="141"/>
      <c r="F16" s="14" t="str">
        <f t="shared" si="0"/>
        <v>saisie incorrecte</v>
      </c>
    </row>
    <row r="17" spans="2:9" ht="15" customHeight="1" x14ac:dyDescent="0.25">
      <c r="B17" s="147" t="s">
        <v>34</v>
      </c>
      <c r="C17" s="13">
        <v>1</v>
      </c>
      <c r="D17" s="140"/>
      <c r="E17" s="141"/>
      <c r="F17" s="14" t="str">
        <f t="shared" si="0"/>
        <v>saisie incorrecte</v>
      </c>
    </row>
    <row r="18" spans="2:9" ht="15" customHeight="1" x14ac:dyDescent="0.25">
      <c r="B18" s="147"/>
      <c r="C18" s="13">
        <v>2</v>
      </c>
      <c r="D18" s="140"/>
      <c r="E18" s="141"/>
      <c r="F18" s="14" t="str">
        <f t="shared" si="0"/>
        <v>saisie incorrecte</v>
      </c>
    </row>
    <row r="19" spans="2:9" ht="15" customHeight="1" x14ac:dyDescent="0.25">
      <c r="B19" s="147"/>
      <c r="C19" s="13">
        <v>3</v>
      </c>
      <c r="D19" s="140"/>
      <c r="E19" s="141"/>
      <c r="F19" s="14" t="str">
        <f t="shared" si="0"/>
        <v>saisie incorrecte</v>
      </c>
    </row>
    <row r="20" spans="2:9" ht="15" customHeight="1" x14ac:dyDescent="0.25">
      <c r="B20" s="147"/>
      <c r="C20" s="13">
        <v>4</v>
      </c>
      <c r="D20" s="140"/>
      <c r="E20" s="141"/>
      <c r="F20" s="14" t="str">
        <f t="shared" si="0"/>
        <v>saisie incorrecte</v>
      </c>
    </row>
    <row r="21" spans="2:9" ht="15" customHeight="1" x14ac:dyDescent="0.25">
      <c r="B21" s="147" t="s">
        <v>35</v>
      </c>
      <c r="C21" s="13">
        <v>1</v>
      </c>
      <c r="D21" s="140"/>
      <c r="E21" s="141"/>
      <c r="F21" s="14" t="str">
        <f t="shared" si="0"/>
        <v>saisie incorrecte</v>
      </c>
    </row>
    <row r="22" spans="2:9" ht="15" customHeight="1" x14ac:dyDescent="0.25">
      <c r="B22" s="147"/>
      <c r="C22" s="13">
        <v>2</v>
      </c>
      <c r="D22" s="140"/>
      <c r="E22" s="141"/>
      <c r="F22" s="14" t="str">
        <f t="shared" si="0"/>
        <v>saisie incorrecte</v>
      </c>
    </row>
    <row r="23" spans="2:9" ht="15" customHeight="1" x14ac:dyDescent="0.25">
      <c r="B23" s="147"/>
      <c r="C23" s="13">
        <v>3</v>
      </c>
      <c r="D23" s="140"/>
      <c r="E23" s="141"/>
      <c r="F23" s="14" t="str">
        <f t="shared" si="0"/>
        <v>saisie incorrecte</v>
      </c>
    </row>
    <row r="24" spans="2:9" ht="15" customHeight="1" x14ac:dyDescent="0.25">
      <c r="B24" s="147"/>
      <c r="C24" s="13">
        <v>4</v>
      </c>
      <c r="D24" s="140"/>
      <c r="E24" s="141"/>
      <c r="F24" s="14" t="str">
        <f t="shared" si="0"/>
        <v>saisie incorrecte</v>
      </c>
    </row>
    <row r="25" spans="2:9" ht="12" customHeight="1" x14ac:dyDescent="0.25">
      <c r="D25" s="27"/>
      <c r="E25" s="27"/>
    </row>
    <row r="26" spans="2:9" x14ac:dyDescent="0.25">
      <c r="B26" s="29" t="s">
        <v>307</v>
      </c>
      <c r="C26" s="15" t="s">
        <v>36</v>
      </c>
      <c r="D26" s="140"/>
      <c r="E26" s="141"/>
      <c r="F26" s="14" t="str">
        <f t="shared" si="0"/>
        <v>saisie incorrecte</v>
      </c>
    </row>
    <row r="27" spans="2:9" ht="12" customHeight="1" x14ac:dyDescent="0.25">
      <c r="D27" s="27"/>
      <c r="E27" s="27"/>
    </row>
    <row r="28" spans="2:9" ht="15" customHeight="1" x14ac:dyDescent="0.25">
      <c r="B28" s="16" t="s">
        <v>37</v>
      </c>
      <c r="C28" s="13"/>
      <c r="D28" s="140"/>
      <c r="E28" s="141"/>
      <c r="F28" s="14" t="str">
        <f t="shared" ref="F28" si="1">IF(OR(D28="",D28&lt;=0),"saisie incorrecte",IF(OR(E28="",E28&lt;=0),"TVA manquante",ROUND(D28*(1+E28),2)))</f>
        <v>saisie incorrecte</v>
      </c>
    </row>
    <row r="30" spans="2:9" ht="20.100000000000001" customHeight="1" x14ac:dyDescent="0.25">
      <c r="B30" s="65" t="s">
        <v>38</v>
      </c>
      <c r="C30" s="64"/>
      <c r="D30" s="64"/>
      <c r="E30" s="66"/>
      <c r="F30" s="67"/>
      <c r="G30" s="68"/>
      <c r="H30" s="68"/>
      <c r="I30" s="68"/>
    </row>
    <row r="31" spans="2:9" ht="12" customHeight="1" x14ac:dyDescent="0.25">
      <c r="B31" s="17"/>
      <c r="E31" s="18"/>
      <c r="F31" s="19"/>
      <c r="G31" s="20"/>
      <c r="H31" s="20"/>
      <c r="I31" s="20"/>
    </row>
    <row r="32" spans="2:9" ht="35.1" customHeight="1" x14ac:dyDescent="0.25">
      <c r="B32" s="69" t="s">
        <v>39</v>
      </c>
      <c r="C32" s="69" t="s">
        <v>40</v>
      </c>
      <c r="D32" s="69" t="s">
        <v>31</v>
      </c>
      <c r="E32" s="69" t="s">
        <v>41</v>
      </c>
      <c r="F32" s="69" t="s">
        <v>42</v>
      </c>
      <c r="G32" s="69" t="s">
        <v>43</v>
      </c>
      <c r="H32" s="69" t="s">
        <v>44</v>
      </c>
      <c r="I32" s="69" t="s">
        <v>45</v>
      </c>
    </row>
    <row r="33" spans="2:9" ht="15" customHeight="1" x14ac:dyDescent="0.25">
      <c r="B33" s="149" t="s">
        <v>46</v>
      </c>
      <c r="C33" s="16">
        <v>1</v>
      </c>
      <c r="D33" s="21" t="str">
        <f t="shared" ref="D33:D48" si="2">+F9</f>
        <v>saisie incorrecte</v>
      </c>
      <c r="E33" s="22">
        <f>SUMIF('Liste Hors d''Oeuvre'!H:H,'A14.1BPU Alimentaires'!C33,'Liste Hors d''Oeuvre'!J:J)</f>
        <v>0</v>
      </c>
      <c r="F33" s="23" t="str">
        <f>IF(ISERROR(E33/D33),"saisie incomplète",E33/D33)</f>
        <v>saisie incomplète</v>
      </c>
      <c r="G33" s="24" t="str">
        <f>IF(ISERROR(F33/SUM($F$33:$F$36)),"saisie incomplète",F33/SUM($F$33:$F$36))</f>
        <v>saisie incomplète</v>
      </c>
      <c r="H33" s="25">
        <v>0.1</v>
      </c>
      <c r="I33" s="26" t="str">
        <f>IF(ISERROR(D33*H33),"saisie incomplète",D33*H33)</f>
        <v>saisie incomplète</v>
      </c>
    </row>
    <row r="34" spans="2:9" ht="15" customHeight="1" x14ac:dyDescent="0.25">
      <c r="B34" s="149"/>
      <c r="C34" s="16">
        <v>2</v>
      </c>
      <c r="D34" s="21" t="str">
        <f t="shared" si="2"/>
        <v>saisie incorrecte</v>
      </c>
      <c r="E34" s="22">
        <f>SUMIF('Liste Hors d''Oeuvre'!H:H,'A14.1BPU Alimentaires'!C34,'Liste Hors d''Oeuvre'!J:J)</f>
        <v>0</v>
      </c>
      <c r="F34" s="23" t="str">
        <f t="shared" ref="F34:F48" si="3">IF(ISERROR(E34/D34),"saisie incomplète",E34/D34)</f>
        <v>saisie incomplète</v>
      </c>
      <c r="G34" s="24" t="str">
        <f t="shared" ref="G34:G36" si="4">IF(ISERROR(F34/SUM($F$33:$F$36)),"saisie incomplète",F34/SUM($F$33:$F$36))</f>
        <v>saisie incomplète</v>
      </c>
      <c r="H34" s="25">
        <v>0.25</v>
      </c>
      <c r="I34" s="26" t="str">
        <f t="shared" ref="I34:I50" si="5">IF(ISERROR(D34*H34),"saisie incomplète",D34*H34)</f>
        <v>saisie incomplète</v>
      </c>
    </row>
    <row r="35" spans="2:9" ht="15" customHeight="1" x14ac:dyDescent="0.25">
      <c r="B35" s="149"/>
      <c r="C35" s="16">
        <v>3</v>
      </c>
      <c r="D35" s="21" t="str">
        <f t="shared" si="2"/>
        <v>saisie incorrecte</v>
      </c>
      <c r="E35" s="22">
        <f>SUMIF('Liste Hors d''Oeuvre'!H:H,'A14.1BPU Alimentaires'!C35,'Liste Hors d''Oeuvre'!J:J)</f>
        <v>0</v>
      </c>
      <c r="F35" s="23" t="str">
        <f t="shared" si="3"/>
        <v>saisie incomplète</v>
      </c>
      <c r="G35" s="24" t="str">
        <f t="shared" si="4"/>
        <v>saisie incomplète</v>
      </c>
      <c r="H35" s="25">
        <v>0.2</v>
      </c>
      <c r="I35" s="26" t="str">
        <f t="shared" si="5"/>
        <v>saisie incomplète</v>
      </c>
    </row>
    <row r="36" spans="2:9" ht="15" customHeight="1" x14ac:dyDescent="0.25">
      <c r="B36" s="149"/>
      <c r="C36" s="16">
        <v>4</v>
      </c>
      <c r="D36" s="21" t="str">
        <f t="shared" si="2"/>
        <v>saisie incorrecte</v>
      </c>
      <c r="E36" s="22">
        <f>SUMIF('Liste Hors d''Oeuvre'!H:H,'A14.1BPU Alimentaires'!C36,'Liste Hors d''Oeuvre'!J:J)</f>
        <v>0</v>
      </c>
      <c r="F36" s="23" t="str">
        <f t="shared" si="3"/>
        <v>saisie incomplète</v>
      </c>
      <c r="G36" s="24" t="str">
        <f t="shared" si="4"/>
        <v>saisie incomplète</v>
      </c>
      <c r="H36" s="25">
        <v>0.1</v>
      </c>
      <c r="I36" s="26" t="str">
        <f t="shared" si="5"/>
        <v>saisie incomplète</v>
      </c>
    </row>
    <row r="37" spans="2:9" ht="15" customHeight="1" x14ac:dyDescent="0.25">
      <c r="B37" s="149" t="s">
        <v>33</v>
      </c>
      <c r="C37" s="16">
        <v>1</v>
      </c>
      <c r="D37" s="21" t="str">
        <f t="shared" si="2"/>
        <v>saisie incorrecte</v>
      </c>
      <c r="E37" s="22">
        <f>SUMIF('Liste Plats Garnis'!H:H,'A14.1BPU Alimentaires'!C37,'Liste Plats Garnis'!J:J)</f>
        <v>0</v>
      </c>
      <c r="F37" s="23" t="str">
        <f t="shared" si="3"/>
        <v>saisie incomplète</v>
      </c>
      <c r="G37" s="24" t="str">
        <f>IF(ISERROR(F37/SUM($F$37:$F$40)),"saisie incomplète",F37/SUM($F$37:$F$40))</f>
        <v>saisie incomplète</v>
      </c>
      <c r="H37" s="25">
        <v>0.15</v>
      </c>
      <c r="I37" s="26" t="str">
        <f t="shared" si="5"/>
        <v>saisie incomplète</v>
      </c>
    </row>
    <row r="38" spans="2:9" ht="15" customHeight="1" x14ac:dyDescent="0.25">
      <c r="B38" s="149"/>
      <c r="C38" s="16">
        <v>2</v>
      </c>
      <c r="D38" s="21" t="str">
        <f t="shared" si="2"/>
        <v>saisie incorrecte</v>
      </c>
      <c r="E38" s="22">
        <f>SUMIF('Liste Plats Garnis'!H:H,'A14.1BPU Alimentaires'!C38,'Liste Plats Garnis'!J:J)</f>
        <v>0</v>
      </c>
      <c r="F38" s="23" t="str">
        <f t="shared" si="3"/>
        <v>saisie incomplète</v>
      </c>
      <c r="G38" s="24" t="str">
        <f t="shared" ref="G38:G40" si="6">IF(ISERROR(F38/SUM($F$37:$F$40)),"saisie incomplète",F38/SUM($F$37:$F$40))</f>
        <v>saisie incomplète</v>
      </c>
      <c r="H38" s="25">
        <v>0.25</v>
      </c>
      <c r="I38" s="26" t="str">
        <f t="shared" si="5"/>
        <v>saisie incomplète</v>
      </c>
    </row>
    <row r="39" spans="2:9" ht="15" customHeight="1" x14ac:dyDescent="0.25">
      <c r="B39" s="149"/>
      <c r="C39" s="16">
        <v>3</v>
      </c>
      <c r="D39" s="21" t="str">
        <f t="shared" si="2"/>
        <v>saisie incorrecte</v>
      </c>
      <c r="E39" s="22">
        <f>SUMIF('Liste Plats Garnis'!H:H,'A14.1BPU Alimentaires'!C39,'Liste Plats Garnis'!J:J)</f>
        <v>0</v>
      </c>
      <c r="F39" s="23" t="str">
        <f t="shared" si="3"/>
        <v>saisie incomplète</v>
      </c>
      <c r="G39" s="24" t="str">
        <f t="shared" si="6"/>
        <v>saisie incomplète</v>
      </c>
      <c r="H39" s="25">
        <v>0.2</v>
      </c>
      <c r="I39" s="26" t="str">
        <f t="shared" si="5"/>
        <v>saisie incomplète</v>
      </c>
    </row>
    <row r="40" spans="2:9" ht="15" customHeight="1" x14ac:dyDescent="0.25">
      <c r="B40" s="149"/>
      <c r="C40" s="16">
        <v>4</v>
      </c>
      <c r="D40" s="21" t="str">
        <f t="shared" si="2"/>
        <v>saisie incorrecte</v>
      </c>
      <c r="E40" s="22">
        <f>SUMIF('Liste Plats Garnis'!H:H,'A14.1BPU Alimentaires'!C40,'Liste Plats Garnis'!J:J)</f>
        <v>0</v>
      </c>
      <c r="F40" s="23" t="str">
        <f t="shared" si="3"/>
        <v>saisie incomplète</v>
      </c>
      <c r="G40" s="24" t="str">
        <f t="shared" si="6"/>
        <v>saisie incomplète</v>
      </c>
      <c r="H40" s="25">
        <v>0.1</v>
      </c>
      <c r="I40" s="26" t="str">
        <f t="shared" si="5"/>
        <v>saisie incomplète</v>
      </c>
    </row>
    <row r="41" spans="2:9" ht="15" customHeight="1" x14ac:dyDescent="0.25">
      <c r="B41" s="149" t="s">
        <v>47</v>
      </c>
      <c r="C41" s="16">
        <v>1</v>
      </c>
      <c r="D41" s="21" t="str">
        <f t="shared" si="2"/>
        <v>saisie incorrecte</v>
      </c>
      <c r="E41" s="22">
        <f>SUMIF('Liste Laitages &amp; Desserts'!H:H,'A14.1BPU Alimentaires'!C41,'Liste Laitages &amp; Desserts'!J:J)</f>
        <v>0</v>
      </c>
      <c r="F41" s="23" t="str">
        <f t="shared" si="3"/>
        <v>saisie incomplète</v>
      </c>
      <c r="G41" s="24" t="str">
        <f>IF(ISERROR(F41/SUM($F$41:$F$44)),"saisie incomplète",F41/SUM($F$41:$F$44))</f>
        <v>saisie incomplète</v>
      </c>
      <c r="H41" s="25">
        <v>0.2</v>
      </c>
      <c r="I41" s="26" t="str">
        <f t="shared" si="5"/>
        <v>saisie incomplète</v>
      </c>
    </row>
    <row r="42" spans="2:9" ht="15" customHeight="1" x14ac:dyDescent="0.25">
      <c r="B42" s="149"/>
      <c r="C42" s="16">
        <v>2</v>
      </c>
      <c r="D42" s="21" t="str">
        <f t="shared" si="2"/>
        <v>saisie incorrecte</v>
      </c>
      <c r="E42" s="22">
        <f>SUMIF('Liste Laitages &amp; Desserts'!H:H,'A14.1BPU Alimentaires'!C42,'Liste Laitages &amp; Desserts'!J:J)</f>
        <v>0</v>
      </c>
      <c r="F42" s="23" t="str">
        <f t="shared" si="3"/>
        <v>saisie incomplète</v>
      </c>
      <c r="G42" s="24" t="str">
        <f t="shared" ref="G42:G44" si="7">IF(ISERROR(F42/SUM($F$41:$F$44)),"saisie incomplète",F42/SUM($F$41:$F$44))</f>
        <v>saisie incomplète</v>
      </c>
      <c r="H42" s="25">
        <v>0.25</v>
      </c>
      <c r="I42" s="26" t="str">
        <f t="shared" si="5"/>
        <v>saisie incomplète</v>
      </c>
    </row>
    <row r="43" spans="2:9" ht="15" customHeight="1" x14ac:dyDescent="0.25">
      <c r="B43" s="149"/>
      <c r="C43" s="16">
        <v>3</v>
      </c>
      <c r="D43" s="21" t="str">
        <f t="shared" si="2"/>
        <v>saisie incorrecte</v>
      </c>
      <c r="E43" s="22">
        <f>SUMIF('Liste Laitages &amp; Desserts'!H:H,'A14.1BPU Alimentaires'!C43,'Liste Laitages &amp; Desserts'!J:J)</f>
        <v>0</v>
      </c>
      <c r="F43" s="23" t="str">
        <f t="shared" si="3"/>
        <v>saisie incomplète</v>
      </c>
      <c r="G43" s="24" t="str">
        <f t="shared" si="7"/>
        <v>saisie incomplète</v>
      </c>
      <c r="H43" s="25">
        <v>0.25</v>
      </c>
      <c r="I43" s="26" t="str">
        <f t="shared" si="5"/>
        <v>saisie incomplète</v>
      </c>
    </row>
    <row r="44" spans="2:9" ht="15" customHeight="1" x14ac:dyDescent="0.25">
      <c r="B44" s="149"/>
      <c r="C44" s="16">
        <v>4</v>
      </c>
      <c r="D44" s="21" t="str">
        <f t="shared" si="2"/>
        <v>saisie incorrecte</v>
      </c>
      <c r="E44" s="22">
        <f>SUMIF('Liste Laitages &amp; Desserts'!H:H,'A14.1BPU Alimentaires'!C44,'Liste Laitages &amp; Desserts'!J:J)</f>
        <v>0</v>
      </c>
      <c r="F44" s="23" t="str">
        <f t="shared" si="3"/>
        <v>saisie incomplète</v>
      </c>
      <c r="G44" s="24" t="str">
        <f t="shared" si="7"/>
        <v>saisie incomplète</v>
      </c>
      <c r="H44" s="25">
        <v>0.15</v>
      </c>
      <c r="I44" s="26" t="str">
        <f t="shared" si="5"/>
        <v>saisie incomplète</v>
      </c>
    </row>
    <row r="45" spans="2:9" ht="15" customHeight="1" x14ac:dyDescent="0.25">
      <c r="B45" s="149" t="s">
        <v>35</v>
      </c>
      <c r="C45" s="16">
        <v>1</v>
      </c>
      <c r="D45" s="21" t="str">
        <f t="shared" si="2"/>
        <v>saisie incorrecte</v>
      </c>
      <c r="E45" s="22">
        <f>SUMIF('Liste Boissons'!H:H,'A14.1BPU Alimentaires'!C45,'Liste Boissons'!K:K)</f>
        <v>0</v>
      </c>
      <c r="F45" s="23" t="str">
        <f t="shared" si="3"/>
        <v>saisie incomplète</v>
      </c>
      <c r="G45" s="24" t="str">
        <f>IF(ISERROR(F45/SUM($F$45:$F$48)),"saisie incomplète",F45/SUM($F$45:$F$48))</f>
        <v>saisie incomplète</v>
      </c>
      <c r="H45" s="25">
        <v>0.03</v>
      </c>
      <c r="I45" s="26" t="str">
        <f t="shared" si="5"/>
        <v>saisie incomplète</v>
      </c>
    </row>
    <row r="46" spans="2:9" ht="15" customHeight="1" x14ac:dyDescent="0.25">
      <c r="B46" s="149"/>
      <c r="C46" s="16">
        <v>2</v>
      </c>
      <c r="D46" s="21" t="str">
        <f t="shared" si="2"/>
        <v>saisie incorrecte</v>
      </c>
      <c r="E46" s="22">
        <f>SUMIF('Liste Boissons'!H:H,'A14.1BPU Alimentaires'!C46,'Liste Boissons'!K:K)</f>
        <v>0</v>
      </c>
      <c r="F46" s="23" t="str">
        <f t="shared" si="3"/>
        <v>saisie incomplète</v>
      </c>
      <c r="G46" s="24" t="str">
        <f t="shared" ref="G46:G48" si="8">IF(ISERROR(F46/SUM($F$45:$F$48)),"saisie incomplète",F46/SUM($F$45:$F$48))</f>
        <v>saisie incomplète</v>
      </c>
      <c r="H46" s="25">
        <v>0.03</v>
      </c>
      <c r="I46" s="26" t="str">
        <f t="shared" si="5"/>
        <v>saisie incomplète</v>
      </c>
    </row>
    <row r="47" spans="2:9" ht="15" customHeight="1" x14ac:dyDescent="0.25">
      <c r="B47" s="149"/>
      <c r="C47" s="16">
        <v>3</v>
      </c>
      <c r="D47" s="21" t="str">
        <f t="shared" si="2"/>
        <v>saisie incorrecte</v>
      </c>
      <c r="E47" s="22">
        <f>SUMIF('Liste Boissons'!H:H,'A14.1BPU Alimentaires'!C47,'Liste Boissons'!K:K)</f>
        <v>0</v>
      </c>
      <c r="F47" s="23" t="str">
        <f t="shared" si="3"/>
        <v>saisie incomplète</v>
      </c>
      <c r="G47" s="24" t="str">
        <f t="shared" si="8"/>
        <v>saisie incomplète</v>
      </c>
      <c r="H47" s="25">
        <v>0.03</v>
      </c>
      <c r="I47" s="26" t="str">
        <f t="shared" si="5"/>
        <v>saisie incomplète</v>
      </c>
    </row>
    <row r="48" spans="2:9" ht="15" customHeight="1" x14ac:dyDescent="0.25">
      <c r="B48" s="149"/>
      <c r="C48" s="16">
        <v>4</v>
      </c>
      <c r="D48" s="21" t="str">
        <f t="shared" si="2"/>
        <v>saisie incorrecte</v>
      </c>
      <c r="E48" s="22">
        <f>SUMIF('Liste Boissons'!H:H,'A14.1BPU Alimentaires'!C48,'Liste Boissons'!K:K)</f>
        <v>0</v>
      </c>
      <c r="F48" s="23" t="str">
        <f t="shared" si="3"/>
        <v>saisie incomplète</v>
      </c>
      <c r="G48" s="24" t="str">
        <f t="shared" si="8"/>
        <v>saisie incomplète</v>
      </c>
      <c r="H48" s="25">
        <v>0.03</v>
      </c>
      <c r="I48" s="26" t="str">
        <f t="shared" si="5"/>
        <v>saisie incomplète</v>
      </c>
    </row>
    <row r="49" spans="2:9" ht="15" customHeight="1" x14ac:dyDescent="0.25">
      <c r="B49" s="60" t="s">
        <v>271</v>
      </c>
      <c r="C49" s="16" t="s">
        <v>208</v>
      </c>
      <c r="D49" s="21" t="str">
        <f>+F26</f>
        <v>saisie incorrecte</v>
      </c>
      <c r="E49" s="22"/>
      <c r="F49" s="36"/>
      <c r="G49" s="37"/>
      <c r="H49" s="25">
        <v>0.3</v>
      </c>
      <c r="I49" s="26" t="str">
        <f t="shared" si="5"/>
        <v>saisie incomplète</v>
      </c>
    </row>
    <row r="50" spans="2:9" ht="15" customHeight="1" x14ac:dyDescent="0.25">
      <c r="B50" s="16" t="s">
        <v>37</v>
      </c>
      <c r="C50" s="16" t="s">
        <v>208</v>
      </c>
      <c r="D50" s="21" t="str">
        <f>+F28</f>
        <v>saisie incorrecte</v>
      </c>
      <c r="E50" s="22"/>
      <c r="F50" s="36"/>
      <c r="G50" s="38"/>
      <c r="H50" s="25">
        <v>0.1</v>
      </c>
      <c r="I50" s="26" t="str">
        <f t="shared" si="5"/>
        <v>saisie incomplète</v>
      </c>
    </row>
    <row r="51" spans="2:9" x14ac:dyDescent="0.25">
      <c r="I51" s="21">
        <f>SUM(I33:I50)</f>
        <v>0</v>
      </c>
    </row>
    <row r="52" spans="2:9" x14ac:dyDescent="0.25">
      <c r="B52" t="str">
        <f>'Page de garde'!B13</f>
        <v>Nom du candidat</v>
      </c>
    </row>
  </sheetData>
  <mergeCells count="10">
    <mergeCell ref="B45:B48"/>
    <mergeCell ref="B21:B24"/>
    <mergeCell ref="B33:B36"/>
    <mergeCell ref="B37:B40"/>
    <mergeCell ref="B41:B44"/>
    <mergeCell ref="B4:I4"/>
    <mergeCell ref="B9:B12"/>
    <mergeCell ref="B13:B16"/>
    <mergeCell ref="B2:I2"/>
    <mergeCell ref="B17:B20"/>
  </mergeCells>
  <pageMargins left="0.7" right="0.7" top="0.75" bottom="0.75" header="0.3" footer="0.3"/>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C09ED-C917-405E-9D28-45C188E73D19}">
  <dimension ref="B1:J281"/>
  <sheetViews>
    <sheetView showGridLines="0" view="pageBreakPreview" zoomScale="80" zoomScaleNormal="85" zoomScaleSheetLayoutView="80" workbookViewId="0">
      <selection activeCell="D1" sqref="D1"/>
    </sheetView>
  </sheetViews>
  <sheetFormatPr baseColWidth="10" defaultColWidth="11.44140625" defaultRowHeight="13.2" x14ac:dyDescent="0.25"/>
  <cols>
    <col min="1" max="1" width="1.21875" style="1" customWidth="1"/>
    <col min="2" max="3" width="38.5546875" style="1" customWidth="1"/>
    <col min="4" max="4" width="17" style="1" bestFit="1" customWidth="1"/>
    <col min="5" max="7" width="10.44140625" style="1" customWidth="1"/>
    <col min="8" max="8" width="14.5546875" style="1" bestFit="1" customWidth="1"/>
    <col min="9" max="9" width="11.44140625" style="1" customWidth="1"/>
    <col min="10" max="10" width="13.5546875" style="1" bestFit="1" customWidth="1"/>
    <col min="11" max="11" width="1.21875" style="1" customWidth="1"/>
    <col min="12" max="16384" width="11.44140625" style="1"/>
  </cols>
  <sheetData>
    <row r="1" spans="2:10" ht="115.5" customHeight="1" x14ac:dyDescent="0.25">
      <c r="B1" s="3"/>
      <c r="C1" s="3"/>
      <c r="D1" s="4"/>
      <c r="E1" s="4"/>
      <c r="F1" s="3"/>
      <c r="G1" s="3"/>
      <c r="H1" s="3"/>
      <c r="I1" s="3"/>
      <c r="J1" s="3"/>
    </row>
    <row r="2" spans="2:10" ht="19.5" customHeight="1" x14ac:dyDescent="0.25">
      <c r="B2" s="148" t="s">
        <v>213</v>
      </c>
      <c r="C2" s="148"/>
      <c r="D2" s="148"/>
      <c r="E2" s="148"/>
      <c r="F2" s="148"/>
      <c r="G2" s="148"/>
      <c r="H2" s="148"/>
      <c r="I2" s="148"/>
      <c r="J2" s="148"/>
    </row>
    <row r="3" spans="2:10" ht="12" customHeight="1" thickBot="1" x14ac:dyDescent="0.3">
      <c r="B3" s="3"/>
      <c r="C3" s="3"/>
      <c r="D3" s="4"/>
      <c r="E3" s="4"/>
      <c r="F3" s="3"/>
      <c r="G3" s="3"/>
      <c r="H3" s="3"/>
      <c r="I3" s="3"/>
      <c r="J3" s="3"/>
    </row>
    <row r="4" spans="2:10" ht="200.1" customHeight="1" thickBot="1" x14ac:dyDescent="0.3">
      <c r="B4" s="150" t="s">
        <v>316</v>
      </c>
      <c r="C4" s="151"/>
      <c r="D4" s="151"/>
      <c r="E4" s="151"/>
      <c r="F4" s="151"/>
      <c r="G4" s="151"/>
      <c r="H4" s="151"/>
      <c r="I4" s="151"/>
      <c r="J4" s="152"/>
    </row>
    <row r="5" spans="2:10" ht="12" customHeight="1" x14ac:dyDescent="0.25">
      <c r="B5" s="5"/>
      <c r="C5" s="5"/>
      <c r="D5" s="5"/>
      <c r="E5" s="5"/>
      <c r="F5" s="5"/>
      <c r="G5" s="5"/>
      <c r="H5" s="5"/>
      <c r="I5" s="5"/>
      <c r="J5" s="5"/>
    </row>
    <row r="6" spans="2:10" ht="20.100000000000001" customHeight="1" x14ac:dyDescent="0.25">
      <c r="B6" s="63" t="s">
        <v>48</v>
      </c>
      <c r="C6" s="64"/>
      <c r="D6" s="64"/>
      <c r="E6" s="64"/>
      <c r="F6" s="64"/>
      <c r="G6" s="64"/>
      <c r="H6" s="64"/>
      <c r="I6" s="64"/>
      <c r="J6" s="64"/>
    </row>
    <row r="7" spans="2:10" ht="12" customHeight="1" x14ac:dyDescent="0.25"/>
    <row r="8" spans="2:10" ht="34.5" customHeight="1" x14ac:dyDescent="0.25">
      <c r="B8" s="153" t="s">
        <v>49</v>
      </c>
      <c r="C8" s="153" t="s">
        <v>50</v>
      </c>
      <c r="D8" s="153" t="s">
        <v>209</v>
      </c>
      <c r="E8" s="153" t="s">
        <v>51</v>
      </c>
      <c r="F8" s="153"/>
      <c r="G8" s="153"/>
      <c r="H8" s="153" t="s">
        <v>52</v>
      </c>
      <c r="I8" s="153"/>
      <c r="J8" s="153"/>
    </row>
    <row r="9" spans="2:10" ht="34.5" customHeight="1" x14ac:dyDescent="0.25">
      <c r="B9" s="153"/>
      <c r="C9" s="153"/>
      <c r="D9" s="153"/>
      <c r="E9" s="69" t="s">
        <v>53</v>
      </c>
      <c r="F9" s="69" t="s">
        <v>54</v>
      </c>
      <c r="G9" s="69" t="s">
        <v>220</v>
      </c>
      <c r="H9" s="69" t="s">
        <v>55</v>
      </c>
      <c r="I9" s="69" t="s">
        <v>56</v>
      </c>
      <c r="J9" s="69" t="s">
        <v>57</v>
      </c>
    </row>
    <row r="10" spans="2:10" ht="15" customHeight="1" x14ac:dyDescent="0.25">
      <c r="B10" s="138" t="s">
        <v>232</v>
      </c>
      <c r="C10" s="138" t="s">
        <v>229</v>
      </c>
      <c r="D10" s="139" t="s">
        <v>248</v>
      </c>
      <c r="E10" s="129"/>
      <c r="F10" s="129"/>
      <c r="G10" s="129"/>
      <c r="H10" s="129"/>
      <c r="I10" s="29" t="str">
        <f>IF(H10="","",VLOOKUP(H10,'A14.1BPU Alimentaires'!$C$9:$D$12,2,FALSE))</f>
        <v/>
      </c>
      <c r="J10" s="28" t="str">
        <f t="shared" ref="J10" si="0">IF(I10="","",ROUND(I10*1.1,2))</f>
        <v/>
      </c>
    </row>
    <row r="11" spans="2:10" ht="15" customHeight="1" x14ac:dyDescent="0.25">
      <c r="B11" s="138" t="s">
        <v>232</v>
      </c>
      <c r="C11" s="138" t="s">
        <v>230</v>
      </c>
      <c r="D11" s="139" t="s">
        <v>249</v>
      </c>
      <c r="E11" s="129"/>
      <c r="F11" s="129"/>
      <c r="G11" s="129"/>
      <c r="H11" s="129"/>
      <c r="I11" s="29" t="str">
        <f>IF(H11="","",VLOOKUP(H11,'A14.1BPU Alimentaires'!$C$9:$D$12,2,FALSE))</f>
        <v/>
      </c>
      <c r="J11" s="28" t="str">
        <f t="shared" ref="J11:J74" si="1">IF(I11="","",ROUND(I11*1.1,2))</f>
        <v/>
      </c>
    </row>
    <row r="12" spans="2:10" ht="15" customHeight="1" x14ac:dyDescent="0.25">
      <c r="B12" s="138" t="s">
        <v>232</v>
      </c>
      <c r="C12" s="138" t="s">
        <v>231</v>
      </c>
      <c r="D12" s="139" t="s">
        <v>250</v>
      </c>
      <c r="E12" s="129"/>
      <c r="F12" s="129"/>
      <c r="G12" s="129"/>
      <c r="H12" s="129"/>
      <c r="I12" s="29" t="str">
        <f>IF(H12="","",VLOOKUP(H12,'A14.1BPU Alimentaires'!$C$9:$D$12,2,FALSE))</f>
        <v/>
      </c>
      <c r="J12" s="28" t="str">
        <f t="shared" si="1"/>
        <v/>
      </c>
    </row>
    <row r="13" spans="2:10" ht="15" customHeight="1" x14ac:dyDescent="0.25">
      <c r="B13" s="138" t="s">
        <v>238</v>
      </c>
      <c r="C13" s="129"/>
      <c r="D13" s="129"/>
      <c r="E13" s="129"/>
      <c r="F13" s="129"/>
      <c r="G13" s="129"/>
      <c r="H13" s="129"/>
      <c r="I13" s="29" t="str">
        <f>IF(H13="","",VLOOKUP(H13,'A14.1BPU Alimentaires'!$C$9:$D$12,2,FALSE))</f>
        <v/>
      </c>
      <c r="J13" s="28" t="str">
        <f t="shared" si="1"/>
        <v/>
      </c>
    </row>
    <row r="14" spans="2:10" ht="15" customHeight="1" x14ac:dyDescent="0.25">
      <c r="B14" s="73"/>
      <c r="C14" s="129"/>
      <c r="D14" s="129"/>
      <c r="E14" s="129"/>
      <c r="F14" s="129"/>
      <c r="G14" s="129"/>
      <c r="H14" s="129"/>
      <c r="I14" s="29" t="str">
        <f>IF(H14="","",VLOOKUP(H14,'A14.1BPU Alimentaires'!$C$9:$D$12,2,FALSE))</f>
        <v/>
      </c>
      <c r="J14" s="28" t="str">
        <f t="shared" si="1"/>
        <v/>
      </c>
    </row>
    <row r="15" spans="2:10" ht="15" customHeight="1" x14ac:dyDescent="0.25">
      <c r="B15" s="73"/>
      <c r="C15" s="129"/>
      <c r="D15" s="129"/>
      <c r="E15" s="129"/>
      <c r="F15" s="129"/>
      <c r="G15" s="129"/>
      <c r="H15" s="129"/>
      <c r="I15" s="29" t="str">
        <f>IF(H15="","",VLOOKUP(H15,'A14.1BPU Alimentaires'!$C$9:$D$12,2,FALSE))</f>
        <v/>
      </c>
      <c r="J15" s="28" t="str">
        <f t="shared" si="1"/>
        <v/>
      </c>
    </row>
    <row r="16" spans="2:10" ht="15" customHeight="1" x14ac:dyDescent="0.25">
      <c r="B16" s="73"/>
      <c r="C16" s="129"/>
      <c r="D16" s="129"/>
      <c r="E16" s="129"/>
      <c r="F16" s="129"/>
      <c r="G16" s="129"/>
      <c r="H16" s="129"/>
      <c r="I16" s="29" t="str">
        <f>IF(H16="","",VLOOKUP(H16,'A14.1BPU Alimentaires'!$C$9:$D$12,2,FALSE))</f>
        <v/>
      </c>
      <c r="J16" s="28" t="str">
        <f t="shared" si="1"/>
        <v/>
      </c>
    </row>
    <row r="17" spans="2:10" ht="15" customHeight="1" x14ac:dyDescent="0.25">
      <c r="B17" s="73"/>
      <c r="C17" s="129"/>
      <c r="D17" s="129"/>
      <c r="E17" s="129"/>
      <c r="F17" s="129"/>
      <c r="G17" s="129"/>
      <c r="H17" s="129"/>
      <c r="I17" s="29" t="str">
        <f>IF(H17="","",VLOOKUP(H17,'A14.1BPU Alimentaires'!$C$9:$D$12,2,FALSE))</f>
        <v/>
      </c>
      <c r="J17" s="28" t="str">
        <f t="shared" si="1"/>
        <v/>
      </c>
    </row>
    <row r="18" spans="2:10" ht="15" customHeight="1" x14ac:dyDescent="0.25">
      <c r="B18" s="73"/>
      <c r="C18" s="129"/>
      <c r="D18" s="129"/>
      <c r="E18" s="129"/>
      <c r="F18" s="129"/>
      <c r="G18" s="129"/>
      <c r="H18" s="129"/>
      <c r="I18" s="29" t="str">
        <f>IF(H18="","",VLOOKUP(H18,'A14.1BPU Alimentaires'!$C$9:$D$12,2,FALSE))</f>
        <v/>
      </c>
      <c r="J18" s="28" t="str">
        <f t="shared" si="1"/>
        <v/>
      </c>
    </row>
    <row r="19" spans="2:10" ht="15" customHeight="1" x14ac:dyDescent="0.25">
      <c r="B19" s="73"/>
      <c r="C19" s="129"/>
      <c r="D19" s="129"/>
      <c r="E19" s="129"/>
      <c r="F19" s="129"/>
      <c r="G19" s="129"/>
      <c r="H19" s="129"/>
      <c r="I19" s="29" t="str">
        <f>IF(H19="","",VLOOKUP(H19,'A14.1BPU Alimentaires'!$C$9:$D$12,2,FALSE))</f>
        <v/>
      </c>
      <c r="J19" s="28" t="str">
        <f t="shared" si="1"/>
        <v/>
      </c>
    </row>
    <row r="20" spans="2:10" ht="15" customHeight="1" x14ac:dyDescent="0.25">
      <c r="B20" s="73"/>
      <c r="C20" s="129"/>
      <c r="D20" s="129"/>
      <c r="E20" s="129"/>
      <c r="F20" s="129"/>
      <c r="G20" s="129"/>
      <c r="H20" s="129"/>
      <c r="I20" s="29" t="str">
        <f>IF(H20="","",VLOOKUP(H20,'A14.1BPU Alimentaires'!$C$9:$D$12,2,FALSE))</f>
        <v/>
      </c>
      <c r="J20" s="28" t="str">
        <f t="shared" si="1"/>
        <v/>
      </c>
    </row>
    <row r="21" spans="2:10" ht="15" customHeight="1" x14ac:dyDescent="0.25">
      <c r="B21" s="73"/>
      <c r="C21" s="129"/>
      <c r="D21" s="129"/>
      <c r="E21" s="129"/>
      <c r="F21" s="129"/>
      <c r="G21" s="129"/>
      <c r="H21" s="129"/>
      <c r="I21" s="29" t="str">
        <f>IF(H21="","",VLOOKUP(H21,'A14.1BPU Alimentaires'!$C$9:$D$12,2,FALSE))</f>
        <v/>
      </c>
      <c r="J21" s="28" t="str">
        <f t="shared" si="1"/>
        <v/>
      </c>
    </row>
    <row r="22" spans="2:10" ht="15" customHeight="1" x14ac:dyDescent="0.25">
      <c r="B22" s="73"/>
      <c r="C22" s="129"/>
      <c r="D22" s="129"/>
      <c r="E22" s="129"/>
      <c r="F22" s="129"/>
      <c r="G22" s="129"/>
      <c r="H22" s="129"/>
      <c r="I22" s="29" t="str">
        <f>IF(H22="","",VLOOKUP(H22,'A14.1BPU Alimentaires'!$C$9:$D$12,2,FALSE))</f>
        <v/>
      </c>
      <c r="J22" s="28" t="str">
        <f t="shared" si="1"/>
        <v/>
      </c>
    </row>
    <row r="23" spans="2:10" ht="15" customHeight="1" x14ac:dyDescent="0.25">
      <c r="B23" s="73"/>
      <c r="C23" s="129"/>
      <c r="D23" s="129"/>
      <c r="E23" s="129"/>
      <c r="F23" s="129"/>
      <c r="G23" s="129"/>
      <c r="H23" s="129"/>
      <c r="I23" s="29" t="str">
        <f>IF(H23="","",VLOOKUP(H23,'A14.1BPU Alimentaires'!$C$9:$D$12,2,FALSE))</f>
        <v/>
      </c>
      <c r="J23" s="28" t="str">
        <f t="shared" si="1"/>
        <v/>
      </c>
    </row>
    <row r="24" spans="2:10" ht="15" customHeight="1" x14ac:dyDescent="0.25">
      <c r="B24" s="73"/>
      <c r="C24" s="129"/>
      <c r="D24" s="129"/>
      <c r="E24" s="129"/>
      <c r="F24" s="129"/>
      <c r="G24" s="129"/>
      <c r="H24" s="129"/>
      <c r="I24" s="29" t="str">
        <f>IF(H24="","",VLOOKUP(H24,'A14.1BPU Alimentaires'!$C$9:$D$12,2,FALSE))</f>
        <v/>
      </c>
      <c r="J24" s="28" t="str">
        <f t="shared" si="1"/>
        <v/>
      </c>
    </row>
    <row r="25" spans="2:10" ht="15" customHeight="1" x14ac:dyDescent="0.25">
      <c r="B25" s="73"/>
      <c r="C25" s="129"/>
      <c r="D25" s="129"/>
      <c r="E25" s="129"/>
      <c r="F25" s="129"/>
      <c r="G25" s="129"/>
      <c r="H25" s="129"/>
      <c r="I25" s="29" t="str">
        <f>IF(H25="","",VLOOKUP(H25,'A14.1BPU Alimentaires'!$C$9:$D$12,2,FALSE))</f>
        <v/>
      </c>
      <c r="J25" s="28" t="str">
        <f t="shared" si="1"/>
        <v/>
      </c>
    </row>
    <row r="26" spans="2:10" ht="15" customHeight="1" x14ac:dyDescent="0.25">
      <c r="B26" s="73"/>
      <c r="C26" s="129"/>
      <c r="D26" s="129"/>
      <c r="E26" s="129"/>
      <c r="F26" s="129"/>
      <c r="G26" s="129"/>
      <c r="H26" s="129"/>
      <c r="I26" s="29" t="str">
        <f>IF(H26="","",VLOOKUP(H26,'A14.1BPU Alimentaires'!$C$9:$D$12,2,FALSE))</f>
        <v/>
      </c>
      <c r="J26" s="28" t="str">
        <f t="shared" si="1"/>
        <v/>
      </c>
    </row>
    <row r="27" spans="2:10" ht="15" customHeight="1" x14ac:dyDescent="0.25">
      <c r="B27" s="73"/>
      <c r="C27" s="129"/>
      <c r="D27" s="129"/>
      <c r="E27" s="129"/>
      <c r="F27" s="129"/>
      <c r="G27" s="129"/>
      <c r="H27" s="129"/>
      <c r="I27" s="29" t="str">
        <f>IF(H27="","",VLOOKUP(H27,'A14.1BPU Alimentaires'!$C$9:$D$12,2,FALSE))</f>
        <v/>
      </c>
      <c r="J27" s="28" t="str">
        <f t="shared" si="1"/>
        <v/>
      </c>
    </row>
    <row r="28" spans="2:10" ht="15" customHeight="1" x14ac:dyDescent="0.25">
      <c r="B28" s="73"/>
      <c r="C28" s="129"/>
      <c r="D28" s="129"/>
      <c r="E28" s="129"/>
      <c r="F28" s="129"/>
      <c r="G28" s="129"/>
      <c r="H28" s="129"/>
      <c r="I28" s="29" t="str">
        <f>IF(H28="","",VLOOKUP(H28,'A14.1BPU Alimentaires'!$C$9:$D$12,2,FALSE))</f>
        <v/>
      </c>
      <c r="J28" s="28" t="str">
        <f t="shared" si="1"/>
        <v/>
      </c>
    </row>
    <row r="29" spans="2:10" ht="15" customHeight="1" x14ac:dyDescent="0.25">
      <c r="B29" s="73"/>
      <c r="C29" s="129"/>
      <c r="D29" s="129"/>
      <c r="E29" s="129"/>
      <c r="F29" s="129"/>
      <c r="G29" s="129"/>
      <c r="H29" s="129"/>
      <c r="I29" s="29" t="str">
        <f>IF(H29="","",VLOOKUP(H29,'A14.1BPU Alimentaires'!$C$9:$D$12,2,FALSE))</f>
        <v/>
      </c>
      <c r="J29" s="28" t="str">
        <f t="shared" si="1"/>
        <v/>
      </c>
    </row>
    <row r="30" spans="2:10" ht="15" customHeight="1" x14ac:dyDescent="0.25">
      <c r="B30" s="73"/>
      <c r="C30" s="129"/>
      <c r="D30" s="129"/>
      <c r="E30" s="129"/>
      <c r="F30" s="129"/>
      <c r="G30" s="129"/>
      <c r="H30" s="129"/>
      <c r="I30" s="29" t="str">
        <f>IF(H30="","",VLOOKUP(H30,'A14.1BPU Alimentaires'!$C$9:$D$12,2,FALSE))</f>
        <v/>
      </c>
      <c r="J30" s="28" t="str">
        <f t="shared" si="1"/>
        <v/>
      </c>
    </row>
    <row r="31" spans="2:10" ht="15" customHeight="1" x14ac:dyDescent="0.25">
      <c r="B31" s="73"/>
      <c r="C31" s="129"/>
      <c r="D31" s="129"/>
      <c r="E31" s="129"/>
      <c r="F31" s="129"/>
      <c r="G31" s="129"/>
      <c r="H31" s="129"/>
      <c r="I31" s="29" t="str">
        <f>IF(H31="","",VLOOKUP(H31,'A14.1BPU Alimentaires'!$C$9:$D$12,2,FALSE))</f>
        <v/>
      </c>
      <c r="J31" s="28" t="str">
        <f t="shared" si="1"/>
        <v/>
      </c>
    </row>
    <row r="32" spans="2:10" ht="15" customHeight="1" x14ac:dyDescent="0.25">
      <c r="B32" s="73"/>
      <c r="C32" s="129"/>
      <c r="D32" s="129"/>
      <c r="E32" s="129"/>
      <c r="F32" s="129"/>
      <c r="G32" s="129"/>
      <c r="H32" s="129"/>
      <c r="I32" s="29" t="str">
        <f>IF(H32="","",VLOOKUP(H32,'A14.1BPU Alimentaires'!$C$9:$D$12,2,FALSE))</f>
        <v/>
      </c>
      <c r="J32" s="28" t="str">
        <f t="shared" si="1"/>
        <v/>
      </c>
    </row>
    <row r="33" spans="2:10" ht="15" customHeight="1" x14ac:dyDescent="0.25">
      <c r="B33" s="73"/>
      <c r="C33" s="129"/>
      <c r="D33" s="129"/>
      <c r="E33" s="129"/>
      <c r="F33" s="129"/>
      <c r="G33" s="129"/>
      <c r="H33" s="129"/>
      <c r="I33" s="29" t="str">
        <f>IF(H33="","",VLOOKUP(H33,'A14.1BPU Alimentaires'!$C$9:$D$12,2,FALSE))</f>
        <v/>
      </c>
      <c r="J33" s="28" t="str">
        <f t="shared" si="1"/>
        <v/>
      </c>
    </row>
    <row r="34" spans="2:10" ht="15" customHeight="1" x14ac:dyDescent="0.25">
      <c r="B34" s="73"/>
      <c r="C34" s="129"/>
      <c r="D34" s="129"/>
      <c r="E34" s="129"/>
      <c r="F34" s="129"/>
      <c r="G34" s="129"/>
      <c r="H34" s="129"/>
      <c r="I34" s="29" t="str">
        <f>IF(H34="","",VLOOKUP(H34,'A14.1BPU Alimentaires'!$C$9:$D$12,2,FALSE))</f>
        <v/>
      </c>
      <c r="J34" s="28" t="str">
        <f t="shared" si="1"/>
        <v/>
      </c>
    </row>
    <row r="35" spans="2:10" ht="15" customHeight="1" x14ac:dyDescent="0.25">
      <c r="B35" s="73"/>
      <c r="C35" s="129"/>
      <c r="D35" s="129"/>
      <c r="E35" s="129"/>
      <c r="F35" s="129"/>
      <c r="G35" s="129"/>
      <c r="H35" s="129"/>
      <c r="I35" s="29" t="str">
        <f>IF(H35="","",VLOOKUP(H35,'A14.1BPU Alimentaires'!$C$9:$D$12,2,FALSE))</f>
        <v/>
      </c>
      <c r="J35" s="28" t="str">
        <f t="shared" si="1"/>
        <v/>
      </c>
    </row>
    <row r="36" spans="2:10" ht="15" customHeight="1" x14ac:dyDescent="0.25">
      <c r="B36" s="73"/>
      <c r="C36" s="129"/>
      <c r="D36" s="129"/>
      <c r="E36" s="129"/>
      <c r="F36" s="129"/>
      <c r="G36" s="129"/>
      <c r="H36" s="129"/>
      <c r="I36" s="29" t="str">
        <f>IF(H36="","",VLOOKUP(H36,'A14.1BPU Alimentaires'!$C$9:$D$12,2,FALSE))</f>
        <v/>
      </c>
      <c r="J36" s="28" t="str">
        <f t="shared" si="1"/>
        <v/>
      </c>
    </row>
    <row r="37" spans="2:10" ht="15" customHeight="1" x14ac:dyDescent="0.25">
      <c r="B37" s="73"/>
      <c r="C37" s="129"/>
      <c r="D37" s="129"/>
      <c r="E37" s="129"/>
      <c r="F37" s="129"/>
      <c r="G37" s="129"/>
      <c r="H37" s="129"/>
      <c r="I37" s="29" t="str">
        <f>IF(H37="","",VLOOKUP(H37,'A14.1BPU Alimentaires'!$C$9:$D$12,2,FALSE))</f>
        <v/>
      </c>
      <c r="J37" s="28" t="str">
        <f t="shared" si="1"/>
        <v/>
      </c>
    </row>
    <row r="38" spans="2:10" ht="15" customHeight="1" x14ac:dyDescent="0.25">
      <c r="B38" s="73"/>
      <c r="C38" s="129"/>
      <c r="D38" s="129"/>
      <c r="E38" s="129"/>
      <c r="F38" s="129"/>
      <c r="G38" s="129"/>
      <c r="H38" s="129"/>
      <c r="I38" s="29" t="str">
        <f>IF(H38="","",VLOOKUP(H38,'A14.1BPU Alimentaires'!$C$9:$D$12,2,FALSE))</f>
        <v/>
      </c>
      <c r="J38" s="28" t="str">
        <f t="shared" si="1"/>
        <v/>
      </c>
    </row>
    <row r="39" spans="2:10" ht="15" customHeight="1" x14ac:dyDescent="0.25">
      <c r="B39" s="73"/>
      <c r="C39" s="129"/>
      <c r="D39" s="129"/>
      <c r="E39" s="129"/>
      <c r="F39" s="129"/>
      <c r="G39" s="129"/>
      <c r="H39" s="129"/>
      <c r="I39" s="29" t="str">
        <f>IF(H39="","",VLOOKUP(H39,'A14.1BPU Alimentaires'!$C$9:$D$12,2,FALSE))</f>
        <v/>
      </c>
      <c r="J39" s="28" t="str">
        <f t="shared" si="1"/>
        <v/>
      </c>
    </row>
    <row r="40" spans="2:10" ht="15" customHeight="1" x14ac:dyDescent="0.25">
      <c r="B40" s="73"/>
      <c r="C40" s="129"/>
      <c r="D40" s="129"/>
      <c r="E40" s="129"/>
      <c r="F40" s="129"/>
      <c r="G40" s="129"/>
      <c r="H40" s="129"/>
      <c r="I40" s="29" t="str">
        <f>IF(H40="","",VLOOKUP(H40,'A14.1BPU Alimentaires'!$C$9:$D$12,2,FALSE))</f>
        <v/>
      </c>
      <c r="J40" s="28" t="str">
        <f t="shared" si="1"/>
        <v/>
      </c>
    </row>
    <row r="41" spans="2:10" ht="15" customHeight="1" x14ac:dyDescent="0.25">
      <c r="B41" s="73"/>
      <c r="C41" s="129"/>
      <c r="D41" s="129"/>
      <c r="E41" s="129"/>
      <c r="F41" s="129"/>
      <c r="G41" s="129"/>
      <c r="H41" s="129"/>
      <c r="I41" s="29" t="str">
        <f>IF(H41="","",VLOOKUP(H41,'A14.1BPU Alimentaires'!$C$9:$D$12,2,FALSE))</f>
        <v/>
      </c>
      <c r="J41" s="28" t="str">
        <f t="shared" si="1"/>
        <v/>
      </c>
    </row>
    <row r="42" spans="2:10" ht="15" customHeight="1" x14ac:dyDescent="0.25">
      <c r="B42" s="73"/>
      <c r="C42" s="129"/>
      <c r="D42" s="129"/>
      <c r="E42" s="129"/>
      <c r="F42" s="129"/>
      <c r="G42" s="129"/>
      <c r="H42" s="129"/>
      <c r="I42" s="29" t="str">
        <f>IF(H42="","",VLOOKUP(H42,'A14.1BPU Alimentaires'!$C$9:$D$12,2,FALSE))</f>
        <v/>
      </c>
      <c r="J42" s="28" t="str">
        <f t="shared" si="1"/>
        <v/>
      </c>
    </row>
    <row r="43" spans="2:10" ht="15" customHeight="1" x14ac:dyDescent="0.25">
      <c r="B43" s="73"/>
      <c r="C43" s="129"/>
      <c r="D43" s="129"/>
      <c r="E43" s="129"/>
      <c r="F43" s="129"/>
      <c r="G43" s="129"/>
      <c r="H43" s="129"/>
      <c r="I43" s="29" t="str">
        <f>IF(H43="","",VLOOKUP(H43,'A14.1BPU Alimentaires'!$C$9:$D$12,2,FALSE))</f>
        <v/>
      </c>
      <c r="J43" s="28" t="str">
        <f t="shared" si="1"/>
        <v/>
      </c>
    </row>
    <row r="44" spans="2:10" ht="15" customHeight="1" x14ac:dyDescent="0.25">
      <c r="B44" s="73"/>
      <c r="C44" s="129"/>
      <c r="D44" s="129"/>
      <c r="E44" s="129"/>
      <c r="F44" s="129"/>
      <c r="G44" s="129"/>
      <c r="H44" s="129"/>
      <c r="I44" s="29" t="str">
        <f>IF(H44="","",VLOOKUP(H44,'A14.1BPU Alimentaires'!$C$9:$D$12,2,FALSE))</f>
        <v/>
      </c>
      <c r="J44" s="28" t="str">
        <f t="shared" si="1"/>
        <v/>
      </c>
    </row>
    <row r="45" spans="2:10" ht="15" customHeight="1" x14ac:dyDescent="0.25">
      <c r="B45" s="73"/>
      <c r="C45" s="129"/>
      <c r="D45" s="129"/>
      <c r="E45" s="129"/>
      <c r="F45" s="129"/>
      <c r="G45" s="129"/>
      <c r="H45" s="129"/>
      <c r="I45" s="29" t="str">
        <f>IF(H45="","",VLOOKUP(H45,'A14.1BPU Alimentaires'!$C$9:$D$12,2,FALSE))</f>
        <v/>
      </c>
      <c r="J45" s="28" t="str">
        <f t="shared" si="1"/>
        <v/>
      </c>
    </row>
    <row r="46" spans="2:10" ht="15" customHeight="1" x14ac:dyDescent="0.25">
      <c r="B46" s="73"/>
      <c r="C46" s="129"/>
      <c r="D46" s="129"/>
      <c r="E46" s="129"/>
      <c r="F46" s="129"/>
      <c r="G46" s="129"/>
      <c r="H46" s="129"/>
      <c r="I46" s="29" t="str">
        <f>IF(H46="","",VLOOKUP(H46,'A14.1BPU Alimentaires'!$C$9:$D$12,2,FALSE))</f>
        <v/>
      </c>
      <c r="J46" s="28" t="str">
        <f t="shared" si="1"/>
        <v/>
      </c>
    </row>
    <row r="47" spans="2:10" ht="15" customHeight="1" x14ac:dyDescent="0.25">
      <c r="B47" s="73"/>
      <c r="C47" s="129"/>
      <c r="D47" s="129"/>
      <c r="E47" s="129"/>
      <c r="F47" s="129"/>
      <c r="G47" s="129"/>
      <c r="H47" s="129"/>
      <c r="I47" s="29" t="str">
        <f>IF(H47="","",VLOOKUP(H47,'A14.1BPU Alimentaires'!$C$9:$D$12,2,FALSE))</f>
        <v/>
      </c>
      <c r="J47" s="28" t="str">
        <f t="shared" si="1"/>
        <v/>
      </c>
    </row>
    <row r="48" spans="2:10" ht="15" customHeight="1" x14ac:dyDescent="0.25">
      <c r="B48" s="73"/>
      <c r="C48" s="129"/>
      <c r="D48" s="129"/>
      <c r="E48" s="129"/>
      <c r="F48" s="129"/>
      <c r="G48" s="129"/>
      <c r="H48" s="129"/>
      <c r="I48" s="29" t="str">
        <f>IF(H48="","",VLOOKUP(H48,'A14.1BPU Alimentaires'!$C$9:$D$12,2,FALSE))</f>
        <v/>
      </c>
      <c r="J48" s="28" t="str">
        <f t="shared" si="1"/>
        <v/>
      </c>
    </row>
    <row r="49" spans="2:10" ht="15" customHeight="1" x14ac:dyDescent="0.25">
      <c r="B49" s="73"/>
      <c r="C49" s="129"/>
      <c r="D49" s="129"/>
      <c r="E49" s="129"/>
      <c r="F49" s="129"/>
      <c r="G49" s="129"/>
      <c r="H49" s="129"/>
      <c r="I49" s="29" t="str">
        <f>IF(H49="","",VLOOKUP(H49,'A14.1BPU Alimentaires'!$C$9:$D$12,2,FALSE))</f>
        <v/>
      </c>
      <c r="J49" s="28" t="str">
        <f t="shared" si="1"/>
        <v/>
      </c>
    </row>
    <row r="50" spans="2:10" ht="15" customHeight="1" x14ac:dyDescent="0.25">
      <c r="B50" s="73"/>
      <c r="C50" s="129"/>
      <c r="D50" s="129"/>
      <c r="E50" s="129"/>
      <c r="F50" s="129"/>
      <c r="G50" s="129"/>
      <c r="H50" s="129"/>
      <c r="I50" s="29" t="str">
        <f>IF(H50="","",VLOOKUP(H50,'A14.1BPU Alimentaires'!$C$9:$D$12,2,FALSE))</f>
        <v/>
      </c>
      <c r="J50" s="28" t="str">
        <f t="shared" si="1"/>
        <v/>
      </c>
    </row>
    <row r="51" spans="2:10" ht="15" customHeight="1" x14ac:dyDescent="0.25">
      <c r="B51" s="73"/>
      <c r="C51" s="129"/>
      <c r="D51" s="129"/>
      <c r="E51" s="129"/>
      <c r="F51" s="129"/>
      <c r="G51" s="129"/>
      <c r="H51" s="129"/>
      <c r="I51" s="29" t="str">
        <f>IF(H51="","",VLOOKUP(H51,'A14.1BPU Alimentaires'!$C$9:$D$12,2,FALSE))</f>
        <v/>
      </c>
      <c r="J51" s="28" t="str">
        <f t="shared" si="1"/>
        <v/>
      </c>
    </row>
    <row r="52" spans="2:10" ht="15" customHeight="1" x14ac:dyDescent="0.25">
      <c r="B52" s="73"/>
      <c r="C52" s="129"/>
      <c r="D52" s="129"/>
      <c r="E52" s="129"/>
      <c r="F52" s="129"/>
      <c r="G52" s="129"/>
      <c r="H52" s="129"/>
      <c r="I52" s="29" t="str">
        <f>IF(H52="","",VLOOKUP(H52,'A14.1BPU Alimentaires'!$C$9:$D$12,2,FALSE))</f>
        <v/>
      </c>
      <c r="J52" s="28" t="str">
        <f t="shared" si="1"/>
        <v/>
      </c>
    </row>
    <row r="53" spans="2:10" ht="15" customHeight="1" x14ac:dyDescent="0.25">
      <c r="B53" s="73"/>
      <c r="C53" s="129"/>
      <c r="D53" s="129"/>
      <c r="E53" s="129"/>
      <c r="F53" s="129"/>
      <c r="G53" s="129"/>
      <c r="H53" s="129"/>
      <c r="I53" s="29" t="str">
        <f>IF(H53="","",VLOOKUP(H53,'A14.1BPU Alimentaires'!$C$9:$D$12,2,FALSE))</f>
        <v/>
      </c>
      <c r="J53" s="28" t="str">
        <f t="shared" si="1"/>
        <v/>
      </c>
    </row>
    <row r="54" spans="2:10" ht="15" customHeight="1" x14ac:dyDescent="0.25">
      <c r="B54" s="73"/>
      <c r="C54" s="129"/>
      <c r="D54" s="129"/>
      <c r="E54" s="129"/>
      <c r="F54" s="129"/>
      <c r="G54" s="129"/>
      <c r="H54" s="129"/>
      <c r="I54" s="29" t="str">
        <f>IF(H54="","",VLOOKUP(H54,'A14.1BPU Alimentaires'!$C$9:$D$12,2,FALSE))</f>
        <v/>
      </c>
      <c r="J54" s="28" t="str">
        <f t="shared" si="1"/>
        <v/>
      </c>
    </row>
    <row r="55" spans="2:10" ht="15" customHeight="1" x14ac:dyDescent="0.25">
      <c r="B55" s="73"/>
      <c r="C55" s="129"/>
      <c r="D55" s="129"/>
      <c r="E55" s="129"/>
      <c r="F55" s="129"/>
      <c r="G55" s="129"/>
      <c r="H55" s="129"/>
      <c r="I55" s="29" t="str">
        <f>IF(H55="","",VLOOKUP(H55,'A14.1BPU Alimentaires'!$C$9:$D$12,2,FALSE))</f>
        <v/>
      </c>
      <c r="J55" s="28" t="str">
        <f t="shared" si="1"/>
        <v/>
      </c>
    </row>
    <row r="56" spans="2:10" ht="15" customHeight="1" x14ac:dyDescent="0.25">
      <c r="B56" s="73"/>
      <c r="C56" s="129"/>
      <c r="D56" s="129"/>
      <c r="E56" s="129"/>
      <c r="F56" s="129"/>
      <c r="G56" s="129"/>
      <c r="H56" s="129"/>
      <c r="I56" s="29" t="str">
        <f>IF(H56="","",VLOOKUP(H56,'A14.1BPU Alimentaires'!$C$9:$D$12,2,FALSE))</f>
        <v/>
      </c>
      <c r="J56" s="28" t="str">
        <f t="shared" si="1"/>
        <v/>
      </c>
    </row>
    <row r="57" spans="2:10" ht="15" customHeight="1" x14ac:dyDescent="0.25">
      <c r="B57" s="73"/>
      <c r="C57" s="129"/>
      <c r="D57" s="129"/>
      <c r="E57" s="129"/>
      <c r="F57" s="129"/>
      <c r="G57" s="129"/>
      <c r="H57" s="129"/>
      <c r="I57" s="29" t="str">
        <f>IF(H57="","",VLOOKUP(H57,'A14.1BPU Alimentaires'!$C$9:$D$12,2,FALSE))</f>
        <v/>
      </c>
      <c r="J57" s="28" t="str">
        <f t="shared" si="1"/>
        <v/>
      </c>
    </row>
    <row r="58" spans="2:10" ht="15" customHeight="1" x14ac:dyDescent="0.25">
      <c r="B58" s="73"/>
      <c r="C58" s="129"/>
      <c r="D58" s="129"/>
      <c r="E58" s="129"/>
      <c r="F58" s="129"/>
      <c r="G58" s="129"/>
      <c r="H58" s="129"/>
      <c r="I58" s="29" t="str">
        <f>IF(H58="","",VLOOKUP(H58,'A14.1BPU Alimentaires'!$C$9:$D$12,2,FALSE))</f>
        <v/>
      </c>
      <c r="J58" s="28" t="str">
        <f t="shared" si="1"/>
        <v/>
      </c>
    </row>
    <row r="59" spans="2:10" ht="15" customHeight="1" x14ac:dyDescent="0.25">
      <c r="B59" s="73"/>
      <c r="C59" s="129"/>
      <c r="D59" s="129"/>
      <c r="E59" s="129"/>
      <c r="F59" s="129"/>
      <c r="G59" s="129"/>
      <c r="H59" s="129"/>
      <c r="I59" s="29" t="str">
        <f>IF(H59="","",VLOOKUP(H59,'A14.1BPU Alimentaires'!$C$9:$D$12,2,FALSE))</f>
        <v/>
      </c>
      <c r="J59" s="28" t="str">
        <f t="shared" si="1"/>
        <v/>
      </c>
    </row>
    <row r="60" spans="2:10" ht="15" customHeight="1" x14ac:dyDescent="0.25">
      <c r="B60" s="73"/>
      <c r="C60" s="129"/>
      <c r="D60" s="129"/>
      <c r="E60" s="129"/>
      <c r="F60" s="129"/>
      <c r="G60" s="129"/>
      <c r="H60" s="129"/>
      <c r="I60" s="29" t="str">
        <f>IF(H60="","",VLOOKUP(H60,'A14.1BPU Alimentaires'!$C$9:$D$12,2,FALSE))</f>
        <v/>
      </c>
      <c r="J60" s="28" t="str">
        <f t="shared" si="1"/>
        <v/>
      </c>
    </row>
    <row r="61" spans="2:10" ht="15" customHeight="1" x14ac:dyDescent="0.25">
      <c r="B61" s="73"/>
      <c r="C61" s="129"/>
      <c r="D61" s="129"/>
      <c r="E61" s="129"/>
      <c r="F61" s="129"/>
      <c r="G61" s="129"/>
      <c r="H61" s="129"/>
      <c r="I61" s="29" t="str">
        <f>IF(H61="","",VLOOKUP(H61,'A14.1BPU Alimentaires'!$C$9:$D$12,2,FALSE))</f>
        <v/>
      </c>
      <c r="J61" s="28" t="str">
        <f t="shared" si="1"/>
        <v/>
      </c>
    </row>
    <row r="62" spans="2:10" ht="15" customHeight="1" x14ac:dyDescent="0.25">
      <c r="B62" s="73"/>
      <c r="C62" s="129"/>
      <c r="D62" s="129"/>
      <c r="E62" s="129"/>
      <c r="F62" s="129"/>
      <c r="G62" s="129"/>
      <c r="H62" s="129"/>
      <c r="I62" s="29" t="str">
        <f>IF(H62="","",VLOOKUP(H62,'A14.1BPU Alimentaires'!$C$9:$D$12,2,FALSE))</f>
        <v/>
      </c>
      <c r="J62" s="28" t="str">
        <f t="shared" si="1"/>
        <v/>
      </c>
    </row>
    <row r="63" spans="2:10" ht="15" customHeight="1" x14ac:dyDescent="0.25">
      <c r="B63" s="73"/>
      <c r="C63" s="129"/>
      <c r="D63" s="129"/>
      <c r="E63" s="129"/>
      <c r="F63" s="129"/>
      <c r="G63" s="129"/>
      <c r="H63" s="129"/>
      <c r="I63" s="29" t="str">
        <f>IF(H63="","",VLOOKUP(H63,'A14.1BPU Alimentaires'!$C$9:$D$12,2,FALSE))</f>
        <v/>
      </c>
      <c r="J63" s="28" t="str">
        <f t="shared" si="1"/>
        <v/>
      </c>
    </row>
    <row r="64" spans="2:10" ht="15" customHeight="1" x14ac:dyDescent="0.25">
      <c r="B64" s="73"/>
      <c r="C64" s="129"/>
      <c r="D64" s="129"/>
      <c r="E64" s="129"/>
      <c r="F64" s="129"/>
      <c r="G64" s="129"/>
      <c r="H64" s="129"/>
      <c r="I64" s="29" t="str">
        <f>IF(H64="","",VLOOKUP(H64,'A14.1BPU Alimentaires'!$C$9:$D$12,2,FALSE))</f>
        <v/>
      </c>
      <c r="J64" s="28" t="str">
        <f t="shared" si="1"/>
        <v/>
      </c>
    </row>
    <row r="65" spans="2:10" ht="15" customHeight="1" x14ac:dyDescent="0.25">
      <c r="B65" s="73"/>
      <c r="C65" s="129"/>
      <c r="D65" s="129"/>
      <c r="E65" s="129"/>
      <c r="F65" s="129"/>
      <c r="G65" s="129"/>
      <c r="H65" s="129"/>
      <c r="I65" s="29" t="str">
        <f>IF(H65="","",VLOOKUP(H65,'A14.1BPU Alimentaires'!$C$9:$D$12,2,FALSE))</f>
        <v/>
      </c>
      <c r="J65" s="28" t="str">
        <f t="shared" si="1"/>
        <v/>
      </c>
    </row>
    <row r="66" spans="2:10" ht="15" customHeight="1" x14ac:dyDescent="0.25">
      <c r="B66" s="73"/>
      <c r="C66" s="129"/>
      <c r="D66" s="129"/>
      <c r="E66" s="129"/>
      <c r="F66" s="129"/>
      <c r="G66" s="129"/>
      <c r="H66" s="129"/>
      <c r="I66" s="29" t="str">
        <f>IF(H66="","",VLOOKUP(H66,'A14.1BPU Alimentaires'!$C$9:$D$12,2,FALSE))</f>
        <v/>
      </c>
      <c r="J66" s="28" t="str">
        <f t="shared" si="1"/>
        <v/>
      </c>
    </row>
    <row r="67" spans="2:10" ht="15" customHeight="1" x14ac:dyDescent="0.25">
      <c r="B67" s="73"/>
      <c r="C67" s="129"/>
      <c r="D67" s="129"/>
      <c r="E67" s="129"/>
      <c r="F67" s="129"/>
      <c r="G67" s="129"/>
      <c r="H67" s="129"/>
      <c r="I67" s="29" t="str">
        <f>IF(H67="","",VLOOKUP(H67,'A14.1BPU Alimentaires'!$C$9:$D$12,2,FALSE))</f>
        <v/>
      </c>
      <c r="J67" s="28" t="str">
        <f t="shared" si="1"/>
        <v/>
      </c>
    </row>
    <row r="68" spans="2:10" ht="15" customHeight="1" x14ac:dyDescent="0.25">
      <c r="B68" s="73"/>
      <c r="C68" s="129"/>
      <c r="D68" s="129"/>
      <c r="E68" s="129"/>
      <c r="F68" s="129"/>
      <c r="G68" s="129"/>
      <c r="H68" s="129"/>
      <c r="I68" s="29" t="str">
        <f>IF(H68="","",VLOOKUP(H68,'A14.1BPU Alimentaires'!$C$9:$D$12,2,FALSE))</f>
        <v/>
      </c>
      <c r="J68" s="28" t="str">
        <f t="shared" si="1"/>
        <v/>
      </c>
    </row>
    <row r="69" spans="2:10" ht="15" customHeight="1" x14ac:dyDescent="0.25">
      <c r="B69" s="73"/>
      <c r="C69" s="129"/>
      <c r="D69" s="129"/>
      <c r="E69" s="129"/>
      <c r="F69" s="129"/>
      <c r="G69" s="129"/>
      <c r="H69" s="129"/>
      <c r="I69" s="29" t="str">
        <f>IF(H69="","",VLOOKUP(H69,'A14.1BPU Alimentaires'!$C$9:$D$12,2,FALSE))</f>
        <v/>
      </c>
      <c r="J69" s="28" t="str">
        <f t="shared" si="1"/>
        <v/>
      </c>
    </row>
    <row r="70" spans="2:10" ht="15" customHeight="1" x14ac:dyDescent="0.25">
      <c r="B70" s="73"/>
      <c r="C70" s="129"/>
      <c r="D70" s="129"/>
      <c r="E70" s="129"/>
      <c r="F70" s="129"/>
      <c r="G70" s="129"/>
      <c r="H70" s="129"/>
      <c r="I70" s="29" t="str">
        <f>IF(H70="","",VLOOKUP(H70,'A14.1BPU Alimentaires'!$C$9:$D$12,2,FALSE))</f>
        <v/>
      </c>
      <c r="J70" s="28" t="str">
        <f t="shared" si="1"/>
        <v/>
      </c>
    </row>
    <row r="71" spans="2:10" ht="15" customHeight="1" x14ac:dyDescent="0.25">
      <c r="B71" s="73"/>
      <c r="C71" s="129"/>
      <c r="D71" s="129"/>
      <c r="E71" s="129"/>
      <c r="F71" s="129"/>
      <c r="G71" s="129"/>
      <c r="H71" s="129"/>
      <c r="I71" s="29" t="str">
        <f>IF(H71="","",VLOOKUP(H71,'A14.1BPU Alimentaires'!$C$9:$D$12,2,FALSE))</f>
        <v/>
      </c>
      <c r="J71" s="28" t="str">
        <f t="shared" si="1"/>
        <v/>
      </c>
    </row>
    <row r="72" spans="2:10" ht="15" customHeight="1" x14ac:dyDescent="0.25">
      <c r="B72" s="73"/>
      <c r="C72" s="129"/>
      <c r="D72" s="129"/>
      <c r="E72" s="129"/>
      <c r="F72" s="129"/>
      <c r="G72" s="129"/>
      <c r="H72" s="129"/>
      <c r="I72" s="29" t="str">
        <f>IF(H72="","",VLOOKUP(H72,'A14.1BPU Alimentaires'!$C$9:$D$12,2,FALSE))</f>
        <v/>
      </c>
      <c r="J72" s="28" t="str">
        <f t="shared" si="1"/>
        <v/>
      </c>
    </row>
    <row r="73" spans="2:10" ht="15" customHeight="1" x14ac:dyDescent="0.25">
      <c r="B73" s="73"/>
      <c r="C73" s="129"/>
      <c r="D73" s="129"/>
      <c r="E73" s="129"/>
      <c r="F73" s="129"/>
      <c r="G73" s="129"/>
      <c r="H73" s="129"/>
      <c r="I73" s="29" t="str">
        <f>IF(H73="","",VLOOKUP(H73,'A14.1BPU Alimentaires'!$C$9:$D$12,2,FALSE))</f>
        <v/>
      </c>
      <c r="J73" s="28" t="str">
        <f t="shared" si="1"/>
        <v/>
      </c>
    </row>
    <row r="74" spans="2:10" ht="15" customHeight="1" x14ac:dyDescent="0.25">
      <c r="B74" s="73"/>
      <c r="C74" s="129"/>
      <c r="D74" s="129"/>
      <c r="E74" s="129"/>
      <c r="F74" s="129"/>
      <c r="G74" s="129"/>
      <c r="H74" s="129"/>
      <c r="I74" s="29" t="str">
        <f>IF(H74="","",VLOOKUP(H74,'A14.1BPU Alimentaires'!$C$9:$D$12,2,FALSE))</f>
        <v/>
      </c>
      <c r="J74" s="28" t="str">
        <f t="shared" si="1"/>
        <v/>
      </c>
    </row>
    <row r="75" spans="2:10" ht="15" customHeight="1" x14ac:dyDescent="0.25">
      <c r="B75" s="73"/>
      <c r="C75" s="129"/>
      <c r="D75" s="129"/>
      <c r="E75" s="129"/>
      <c r="F75" s="129"/>
      <c r="G75" s="129"/>
      <c r="H75" s="129"/>
      <c r="I75" s="29" t="str">
        <f>IF(H75="","",VLOOKUP(H75,'A14.1BPU Alimentaires'!$C$9:$D$12,2,FALSE))</f>
        <v/>
      </c>
      <c r="J75" s="28" t="str">
        <f t="shared" ref="J75:J138" si="2">IF(I75="","",ROUND(I75*1.1,2))</f>
        <v/>
      </c>
    </row>
    <row r="76" spans="2:10" ht="15" customHeight="1" x14ac:dyDescent="0.25">
      <c r="B76" s="73"/>
      <c r="C76" s="129"/>
      <c r="D76" s="129"/>
      <c r="E76" s="129"/>
      <c r="F76" s="129"/>
      <c r="G76" s="129"/>
      <c r="H76" s="129"/>
      <c r="I76" s="29" t="str">
        <f>IF(H76="","",VLOOKUP(H76,'A14.1BPU Alimentaires'!$C$9:$D$12,2,FALSE))</f>
        <v/>
      </c>
      <c r="J76" s="28" t="str">
        <f t="shared" si="2"/>
        <v/>
      </c>
    </row>
    <row r="77" spans="2:10" ht="15" customHeight="1" x14ac:dyDescent="0.25">
      <c r="B77" s="73"/>
      <c r="C77" s="129"/>
      <c r="D77" s="129"/>
      <c r="E77" s="129"/>
      <c r="F77" s="129"/>
      <c r="G77" s="129"/>
      <c r="H77" s="129"/>
      <c r="I77" s="29" t="str">
        <f>IF(H77="","",VLOOKUP(H77,'A14.1BPU Alimentaires'!$C$9:$D$12,2,FALSE))</f>
        <v/>
      </c>
      <c r="J77" s="28" t="str">
        <f t="shared" si="2"/>
        <v/>
      </c>
    </row>
    <row r="78" spans="2:10" ht="15" customHeight="1" x14ac:dyDescent="0.25">
      <c r="B78" s="73"/>
      <c r="C78" s="129"/>
      <c r="D78" s="129"/>
      <c r="E78" s="129"/>
      <c r="F78" s="129"/>
      <c r="G78" s="129"/>
      <c r="H78" s="129"/>
      <c r="I78" s="29" t="str">
        <f>IF(H78="","",VLOOKUP(H78,'A14.1BPU Alimentaires'!$C$9:$D$12,2,FALSE))</f>
        <v/>
      </c>
      <c r="J78" s="28" t="str">
        <f t="shared" si="2"/>
        <v/>
      </c>
    </row>
    <row r="79" spans="2:10" ht="15" customHeight="1" x14ac:dyDescent="0.25">
      <c r="B79" s="73"/>
      <c r="C79" s="129"/>
      <c r="D79" s="129"/>
      <c r="E79" s="129"/>
      <c r="F79" s="129"/>
      <c r="G79" s="129"/>
      <c r="H79" s="129"/>
      <c r="I79" s="29" t="str">
        <f>IF(H79="","",VLOOKUP(H79,'A14.1BPU Alimentaires'!$C$9:$D$12,2,FALSE))</f>
        <v/>
      </c>
      <c r="J79" s="28" t="str">
        <f t="shared" si="2"/>
        <v/>
      </c>
    </row>
    <row r="80" spans="2:10" ht="15" customHeight="1" x14ac:dyDescent="0.25">
      <c r="B80" s="73"/>
      <c r="C80" s="129"/>
      <c r="D80" s="129"/>
      <c r="E80" s="129"/>
      <c r="F80" s="129"/>
      <c r="G80" s="129"/>
      <c r="H80" s="129"/>
      <c r="I80" s="29" t="str">
        <f>IF(H80="","",VLOOKUP(H80,'A14.1BPU Alimentaires'!$C$9:$D$12,2,FALSE))</f>
        <v/>
      </c>
      <c r="J80" s="28" t="str">
        <f t="shared" si="2"/>
        <v/>
      </c>
    </row>
    <row r="81" spans="2:10" ht="15" customHeight="1" x14ac:dyDescent="0.25">
      <c r="B81" s="73"/>
      <c r="C81" s="129"/>
      <c r="D81" s="129"/>
      <c r="E81" s="129"/>
      <c r="F81" s="129"/>
      <c r="G81" s="129"/>
      <c r="H81" s="129"/>
      <c r="I81" s="29" t="str">
        <f>IF(H81="","",VLOOKUP(H81,'A14.1BPU Alimentaires'!$C$9:$D$12,2,FALSE))</f>
        <v/>
      </c>
      <c r="J81" s="28" t="str">
        <f t="shared" si="2"/>
        <v/>
      </c>
    </row>
    <row r="82" spans="2:10" ht="15" customHeight="1" x14ac:dyDescent="0.25">
      <c r="B82" s="73"/>
      <c r="C82" s="129"/>
      <c r="D82" s="129"/>
      <c r="E82" s="129"/>
      <c r="F82" s="129"/>
      <c r="G82" s="129"/>
      <c r="H82" s="129"/>
      <c r="I82" s="29" t="str">
        <f>IF(H82="","",VLOOKUP(H82,'A14.1BPU Alimentaires'!$C$9:$D$12,2,FALSE))</f>
        <v/>
      </c>
      <c r="J82" s="28" t="str">
        <f t="shared" si="2"/>
        <v/>
      </c>
    </row>
    <row r="83" spans="2:10" ht="15" customHeight="1" x14ac:dyDescent="0.25">
      <c r="B83" s="73"/>
      <c r="C83" s="129"/>
      <c r="D83" s="129"/>
      <c r="E83" s="129"/>
      <c r="F83" s="129"/>
      <c r="G83" s="129"/>
      <c r="H83" s="129"/>
      <c r="I83" s="29" t="str">
        <f>IF(H83="","",VLOOKUP(H83,'A14.1BPU Alimentaires'!$C$9:$D$12,2,FALSE))</f>
        <v/>
      </c>
      <c r="J83" s="28" t="str">
        <f t="shared" si="2"/>
        <v/>
      </c>
    </row>
    <row r="84" spans="2:10" ht="15" customHeight="1" x14ac:dyDescent="0.25">
      <c r="B84" s="73"/>
      <c r="C84" s="129"/>
      <c r="D84" s="129"/>
      <c r="E84" s="129"/>
      <c r="F84" s="129"/>
      <c r="G84" s="129"/>
      <c r="H84" s="129"/>
      <c r="I84" s="29" t="str">
        <f>IF(H84="","",VLOOKUP(H84,'A14.1BPU Alimentaires'!$C$9:$D$12,2,FALSE))</f>
        <v/>
      </c>
      <c r="J84" s="28" t="str">
        <f t="shared" si="2"/>
        <v/>
      </c>
    </row>
    <row r="85" spans="2:10" ht="15" customHeight="1" x14ac:dyDescent="0.25">
      <c r="B85" s="73"/>
      <c r="C85" s="129"/>
      <c r="D85" s="129"/>
      <c r="E85" s="129"/>
      <c r="F85" s="129"/>
      <c r="G85" s="129"/>
      <c r="H85" s="129"/>
      <c r="I85" s="29" t="str">
        <f>IF(H85="","",VLOOKUP(H85,'A14.1BPU Alimentaires'!$C$9:$D$12,2,FALSE))</f>
        <v/>
      </c>
      <c r="J85" s="28" t="str">
        <f t="shared" si="2"/>
        <v/>
      </c>
    </row>
    <row r="86" spans="2:10" ht="15" customHeight="1" x14ac:dyDescent="0.25">
      <c r="B86" s="73"/>
      <c r="C86" s="129"/>
      <c r="D86" s="129"/>
      <c r="E86" s="129"/>
      <c r="F86" s="129"/>
      <c r="G86" s="129"/>
      <c r="H86" s="129"/>
      <c r="I86" s="29" t="str">
        <f>IF(H86="","",VLOOKUP(H86,'A14.1BPU Alimentaires'!$C$9:$D$12,2,FALSE))</f>
        <v/>
      </c>
      <c r="J86" s="28" t="str">
        <f t="shared" si="2"/>
        <v/>
      </c>
    </row>
    <row r="87" spans="2:10" ht="15" customHeight="1" x14ac:dyDescent="0.25">
      <c r="B87" s="73"/>
      <c r="C87" s="129"/>
      <c r="D87" s="129"/>
      <c r="E87" s="129"/>
      <c r="F87" s="129"/>
      <c r="G87" s="129"/>
      <c r="H87" s="129"/>
      <c r="I87" s="29" t="str">
        <f>IF(H87="","",VLOOKUP(H87,'A14.1BPU Alimentaires'!$C$9:$D$12,2,FALSE))</f>
        <v/>
      </c>
      <c r="J87" s="28" t="str">
        <f t="shared" si="2"/>
        <v/>
      </c>
    </row>
    <row r="88" spans="2:10" ht="15" customHeight="1" x14ac:dyDescent="0.25">
      <c r="B88" s="73"/>
      <c r="C88" s="129"/>
      <c r="D88" s="129"/>
      <c r="E88" s="129"/>
      <c r="F88" s="129"/>
      <c r="G88" s="129"/>
      <c r="H88" s="129"/>
      <c r="I88" s="29" t="str">
        <f>IF(H88="","",VLOOKUP(H88,'A14.1BPU Alimentaires'!$C$9:$D$12,2,FALSE))</f>
        <v/>
      </c>
      <c r="J88" s="28" t="str">
        <f t="shared" si="2"/>
        <v/>
      </c>
    </row>
    <row r="89" spans="2:10" ht="15" customHeight="1" x14ac:dyDescent="0.25">
      <c r="B89" s="73"/>
      <c r="C89" s="129"/>
      <c r="D89" s="129"/>
      <c r="E89" s="129"/>
      <c r="F89" s="129"/>
      <c r="G89" s="129"/>
      <c r="H89" s="129"/>
      <c r="I89" s="29" t="str">
        <f>IF(H89="","",VLOOKUP(H89,'A14.1BPU Alimentaires'!$C$9:$D$12,2,FALSE))</f>
        <v/>
      </c>
      <c r="J89" s="28" t="str">
        <f t="shared" si="2"/>
        <v/>
      </c>
    </row>
    <row r="90" spans="2:10" ht="15" customHeight="1" x14ac:dyDescent="0.25">
      <c r="B90" s="73"/>
      <c r="C90" s="129"/>
      <c r="D90" s="129"/>
      <c r="E90" s="129"/>
      <c r="F90" s="129"/>
      <c r="G90" s="129"/>
      <c r="H90" s="129"/>
      <c r="I90" s="29" t="str">
        <f>IF(H90="","",VLOOKUP(H90,'A14.1BPU Alimentaires'!$C$9:$D$12,2,FALSE))</f>
        <v/>
      </c>
      <c r="J90" s="28" t="str">
        <f t="shared" si="2"/>
        <v/>
      </c>
    </row>
    <row r="91" spans="2:10" ht="15" customHeight="1" x14ac:dyDescent="0.25">
      <c r="B91" s="73"/>
      <c r="C91" s="129"/>
      <c r="D91" s="129"/>
      <c r="E91" s="129"/>
      <c r="F91" s="129"/>
      <c r="G91" s="129"/>
      <c r="H91" s="129"/>
      <c r="I91" s="29" t="str">
        <f>IF(H91="","",VLOOKUP(H91,'A14.1BPU Alimentaires'!$C$9:$D$12,2,FALSE))</f>
        <v/>
      </c>
      <c r="J91" s="28" t="str">
        <f t="shared" si="2"/>
        <v/>
      </c>
    </row>
    <row r="92" spans="2:10" ht="15" customHeight="1" x14ac:dyDescent="0.25">
      <c r="B92" s="73"/>
      <c r="C92" s="129"/>
      <c r="D92" s="129"/>
      <c r="E92" s="129"/>
      <c r="F92" s="129"/>
      <c r="G92" s="129"/>
      <c r="H92" s="129"/>
      <c r="I92" s="29" t="str">
        <f>IF(H92="","",VLOOKUP(H92,'A14.1BPU Alimentaires'!$C$9:$D$12,2,FALSE))</f>
        <v/>
      </c>
      <c r="J92" s="28" t="str">
        <f t="shared" si="2"/>
        <v/>
      </c>
    </row>
    <row r="93" spans="2:10" ht="15" customHeight="1" x14ac:dyDescent="0.25">
      <c r="B93" s="73"/>
      <c r="C93" s="129"/>
      <c r="D93" s="129"/>
      <c r="E93" s="129"/>
      <c r="F93" s="129"/>
      <c r="G93" s="129"/>
      <c r="H93" s="129"/>
      <c r="I93" s="29" t="str">
        <f>IF(H93="","",VLOOKUP(H93,'A14.1BPU Alimentaires'!$C$9:$D$12,2,FALSE))</f>
        <v/>
      </c>
      <c r="J93" s="28" t="str">
        <f t="shared" si="2"/>
        <v/>
      </c>
    </row>
    <row r="94" spans="2:10" ht="15" customHeight="1" x14ac:dyDescent="0.25">
      <c r="B94" s="73"/>
      <c r="C94" s="129"/>
      <c r="D94" s="129"/>
      <c r="E94" s="129"/>
      <c r="F94" s="129"/>
      <c r="G94" s="129"/>
      <c r="H94" s="129"/>
      <c r="I94" s="29" t="str">
        <f>IF(H94="","",VLOOKUP(H94,'A14.1BPU Alimentaires'!$C$9:$D$12,2,FALSE))</f>
        <v/>
      </c>
      <c r="J94" s="28" t="str">
        <f t="shared" si="2"/>
        <v/>
      </c>
    </row>
    <row r="95" spans="2:10" ht="15" customHeight="1" x14ac:dyDescent="0.25">
      <c r="B95" s="73"/>
      <c r="C95" s="129"/>
      <c r="D95" s="129"/>
      <c r="E95" s="129"/>
      <c r="F95" s="129"/>
      <c r="G95" s="129"/>
      <c r="H95" s="129"/>
      <c r="I95" s="29" t="str">
        <f>IF(H95="","",VLOOKUP(H95,'A14.1BPU Alimentaires'!$C$9:$D$12,2,FALSE))</f>
        <v/>
      </c>
      <c r="J95" s="28" t="str">
        <f t="shared" si="2"/>
        <v/>
      </c>
    </row>
    <row r="96" spans="2:10" ht="15" customHeight="1" x14ac:dyDescent="0.25">
      <c r="B96" s="73"/>
      <c r="C96" s="129"/>
      <c r="D96" s="129"/>
      <c r="E96" s="129"/>
      <c r="F96" s="129"/>
      <c r="G96" s="129"/>
      <c r="H96" s="129"/>
      <c r="I96" s="29" t="str">
        <f>IF(H96="","",VLOOKUP(H96,'A14.1BPU Alimentaires'!$C$9:$D$12,2,FALSE))</f>
        <v/>
      </c>
      <c r="J96" s="28" t="str">
        <f t="shared" si="2"/>
        <v/>
      </c>
    </row>
    <row r="97" spans="2:10" ht="15" customHeight="1" x14ac:dyDescent="0.25">
      <c r="B97" s="73"/>
      <c r="C97" s="129"/>
      <c r="D97" s="129"/>
      <c r="E97" s="129"/>
      <c r="F97" s="129"/>
      <c r="G97" s="129"/>
      <c r="H97" s="129"/>
      <c r="I97" s="29" t="str">
        <f>IF(H97="","",VLOOKUP(H97,'A14.1BPU Alimentaires'!$C$9:$D$12,2,FALSE))</f>
        <v/>
      </c>
      <c r="J97" s="28" t="str">
        <f t="shared" si="2"/>
        <v/>
      </c>
    </row>
    <row r="98" spans="2:10" ht="15" customHeight="1" x14ac:dyDescent="0.25">
      <c r="B98" s="73"/>
      <c r="C98" s="129"/>
      <c r="D98" s="129"/>
      <c r="E98" s="129"/>
      <c r="F98" s="129"/>
      <c r="G98" s="129"/>
      <c r="H98" s="129"/>
      <c r="I98" s="29" t="str">
        <f>IF(H98="","",VLOOKUP(H98,'A14.1BPU Alimentaires'!$C$9:$D$12,2,FALSE))</f>
        <v/>
      </c>
      <c r="J98" s="28" t="str">
        <f t="shared" si="2"/>
        <v/>
      </c>
    </row>
    <row r="99" spans="2:10" ht="15" customHeight="1" x14ac:dyDescent="0.25">
      <c r="B99" s="73"/>
      <c r="C99" s="129"/>
      <c r="D99" s="129"/>
      <c r="E99" s="129"/>
      <c r="F99" s="129"/>
      <c r="G99" s="129"/>
      <c r="H99" s="129"/>
      <c r="I99" s="29" t="str">
        <f>IF(H99="","",VLOOKUP(H99,'A14.1BPU Alimentaires'!$C$9:$D$12,2,FALSE))</f>
        <v/>
      </c>
      <c r="J99" s="28" t="str">
        <f t="shared" si="2"/>
        <v/>
      </c>
    </row>
    <row r="100" spans="2:10" ht="15" customHeight="1" x14ac:dyDescent="0.25">
      <c r="B100" s="73"/>
      <c r="C100" s="129"/>
      <c r="D100" s="129"/>
      <c r="E100" s="129"/>
      <c r="F100" s="129"/>
      <c r="G100" s="129"/>
      <c r="H100" s="129"/>
      <c r="I100" s="29" t="str">
        <f>IF(H100="","",VLOOKUP(H100,'A14.1BPU Alimentaires'!$C$9:$D$12,2,FALSE))</f>
        <v/>
      </c>
      <c r="J100" s="28" t="str">
        <f t="shared" si="2"/>
        <v/>
      </c>
    </row>
    <row r="101" spans="2:10" ht="15" customHeight="1" x14ac:dyDescent="0.25">
      <c r="B101" s="73"/>
      <c r="C101" s="129"/>
      <c r="D101" s="129"/>
      <c r="E101" s="129"/>
      <c r="F101" s="129"/>
      <c r="G101" s="129"/>
      <c r="H101" s="129"/>
      <c r="I101" s="29" t="str">
        <f>IF(H101="","",VLOOKUP(H101,'A14.1BPU Alimentaires'!$C$9:$D$12,2,FALSE))</f>
        <v/>
      </c>
      <c r="J101" s="28" t="str">
        <f t="shared" si="2"/>
        <v/>
      </c>
    </row>
    <row r="102" spans="2:10" ht="15" customHeight="1" x14ac:dyDescent="0.25">
      <c r="B102" s="73"/>
      <c r="C102" s="129"/>
      <c r="D102" s="129"/>
      <c r="E102" s="129"/>
      <c r="F102" s="129"/>
      <c r="G102" s="129"/>
      <c r="H102" s="129"/>
      <c r="I102" s="29" t="str">
        <f>IF(H102="","",VLOOKUP(H102,'A14.1BPU Alimentaires'!$C$9:$D$12,2,FALSE))</f>
        <v/>
      </c>
      <c r="J102" s="28" t="str">
        <f t="shared" si="2"/>
        <v/>
      </c>
    </row>
    <row r="103" spans="2:10" ht="15" customHeight="1" x14ac:dyDescent="0.25">
      <c r="B103" s="73"/>
      <c r="C103" s="129"/>
      <c r="D103" s="129"/>
      <c r="E103" s="129"/>
      <c r="F103" s="129"/>
      <c r="G103" s="129"/>
      <c r="H103" s="129"/>
      <c r="I103" s="29" t="str">
        <f>IF(H103="","",VLOOKUP(H103,'A14.1BPU Alimentaires'!$C$9:$D$12,2,FALSE))</f>
        <v/>
      </c>
      <c r="J103" s="28" t="str">
        <f t="shared" si="2"/>
        <v/>
      </c>
    </row>
    <row r="104" spans="2:10" ht="15" customHeight="1" x14ac:dyDescent="0.25">
      <c r="B104" s="73"/>
      <c r="C104" s="129"/>
      <c r="D104" s="129"/>
      <c r="E104" s="129"/>
      <c r="F104" s="129"/>
      <c r="G104" s="129"/>
      <c r="H104" s="129"/>
      <c r="I104" s="29" t="str">
        <f>IF(H104="","",VLOOKUP(H104,'A14.1BPU Alimentaires'!$C$9:$D$12,2,FALSE))</f>
        <v/>
      </c>
      <c r="J104" s="28" t="str">
        <f t="shared" si="2"/>
        <v/>
      </c>
    </row>
    <row r="105" spans="2:10" ht="15" customHeight="1" x14ac:dyDescent="0.25">
      <c r="B105" s="73"/>
      <c r="C105" s="129"/>
      <c r="D105" s="129"/>
      <c r="E105" s="129"/>
      <c r="F105" s="129"/>
      <c r="G105" s="129"/>
      <c r="H105" s="129"/>
      <c r="I105" s="29" t="str">
        <f>IF(H105="","",VLOOKUP(H105,'A14.1BPU Alimentaires'!$C$9:$D$12,2,FALSE))</f>
        <v/>
      </c>
      <c r="J105" s="28" t="str">
        <f t="shared" si="2"/>
        <v/>
      </c>
    </row>
    <row r="106" spans="2:10" ht="15" customHeight="1" x14ac:dyDescent="0.25">
      <c r="B106" s="73"/>
      <c r="C106" s="129"/>
      <c r="D106" s="129"/>
      <c r="E106" s="129"/>
      <c r="F106" s="129"/>
      <c r="G106" s="129"/>
      <c r="H106" s="129"/>
      <c r="I106" s="29" t="str">
        <f>IF(H106="","",VLOOKUP(H106,'A14.1BPU Alimentaires'!$C$9:$D$12,2,FALSE))</f>
        <v/>
      </c>
      <c r="J106" s="28" t="str">
        <f t="shared" si="2"/>
        <v/>
      </c>
    </row>
    <row r="107" spans="2:10" ht="15" customHeight="1" x14ac:dyDescent="0.25">
      <c r="B107" s="73"/>
      <c r="C107" s="129"/>
      <c r="D107" s="129"/>
      <c r="E107" s="129"/>
      <c r="F107" s="129"/>
      <c r="G107" s="129"/>
      <c r="H107" s="129"/>
      <c r="I107" s="29" t="str">
        <f>IF(H107="","",VLOOKUP(H107,'A14.1BPU Alimentaires'!$C$9:$D$12,2,FALSE))</f>
        <v/>
      </c>
      <c r="J107" s="28" t="str">
        <f t="shared" si="2"/>
        <v/>
      </c>
    </row>
    <row r="108" spans="2:10" ht="15" customHeight="1" x14ac:dyDescent="0.25">
      <c r="B108" s="73"/>
      <c r="C108" s="129"/>
      <c r="D108" s="129"/>
      <c r="E108" s="129"/>
      <c r="F108" s="129"/>
      <c r="G108" s="129"/>
      <c r="H108" s="129"/>
      <c r="I108" s="29" t="str">
        <f>IF(H108="","",VLOOKUP(H108,'A14.1BPU Alimentaires'!$C$9:$D$12,2,FALSE))</f>
        <v/>
      </c>
      <c r="J108" s="28" t="str">
        <f t="shared" si="2"/>
        <v/>
      </c>
    </row>
    <row r="109" spans="2:10" ht="15" customHeight="1" x14ac:dyDescent="0.25">
      <c r="B109" s="73"/>
      <c r="C109" s="129"/>
      <c r="D109" s="129"/>
      <c r="E109" s="129"/>
      <c r="F109" s="129"/>
      <c r="G109" s="129"/>
      <c r="H109" s="129"/>
      <c r="I109" s="29" t="str">
        <f>IF(H109="","",VLOOKUP(H109,'A14.1BPU Alimentaires'!$C$9:$D$12,2,FALSE))</f>
        <v/>
      </c>
      <c r="J109" s="28" t="str">
        <f t="shared" si="2"/>
        <v/>
      </c>
    </row>
    <row r="110" spans="2:10" ht="15" customHeight="1" x14ac:dyDescent="0.25">
      <c r="B110" s="73"/>
      <c r="C110" s="129"/>
      <c r="D110" s="129"/>
      <c r="E110" s="129"/>
      <c r="F110" s="129"/>
      <c r="G110" s="129"/>
      <c r="H110" s="129"/>
      <c r="I110" s="29" t="str">
        <f>IF(H110="","",VLOOKUP(H110,'A14.1BPU Alimentaires'!$C$9:$D$12,2,FALSE))</f>
        <v/>
      </c>
      <c r="J110" s="28" t="str">
        <f t="shared" si="2"/>
        <v/>
      </c>
    </row>
    <row r="111" spans="2:10" ht="15" customHeight="1" x14ac:dyDescent="0.25">
      <c r="B111" s="73"/>
      <c r="C111" s="129"/>
      <c r="D111" s="129"/>
      <c r="E111" s="129"/>
      <c r="F111" s="129"/>
      <c r="G111" s="129"/>
      <c r="H111" s="129"/>
      <c r="I111" s="29" t="str">
        <f>IF(H111="","",VLOOKUP(H111,'A14.1BPU Alimentaires'!$C$9:$D$12,2,FALSE))</f>
        <v/>
      </c>
      <c r="J111" s="28" t="str">
        <f t="shared" si="2"/>
        <v/>
      </c>
    </row>
    <row r="112" spans="2:10" ht="15" customHeight="1" x14ac:dyDescent="0.25">
      <c r="B112" s="73"/>
      <c r="C112" s="129"/>
      <c r="D112" s="129"/>
      <c r="E112" s="129"/>
      <c r="F112" s="129"/>
      <c r="G112" s="129"/>
      <c r="H112" s="129"/>
      <c r="I112" s="29" t="str">
        <f>IF(H112="","",VLOOKUP(H112,'A14.1BPU Alimentaires'!$C$9:$D$12,2,FALSE))</f>
        <v/>
      </c>
      <c r="J112" s="28" t="str">
        <f t="shared" si="2"/>
        <v/>
      </c>
    </row>
    <row r="113" spans="2:10" ht="15" customHeight="1" x14ac:dyDescent="0.25">
      <c r="B113" s="73"/>
      <c r="C113" s="129"/>
      <c r="D113" s="129"/>
      <c r="E113" s="129"/>
      <c r="F113" s="129"/>
      <c r="G113" s="129"/>
      <c r="H113" s="129"/>
      <c r="I113" s="29" t="str">
        <f>IF(H113="","",VLOOKUP(H113,'A14.1BPU Alimentaires'!$C$9:$D$12,2,FALSE))</f>
        <v/>
      </c>
      <c r="J113" s="28" t="str">
        <f t="shared" si="2"/>
        <v/>
      </c>
    </row>
    <row r="114" spans="2:10" ht="15" customHeight="1" x14ac:dyDescent="0.25">
      <c r="B114" s="73"/>
      <c r="C114" s="129"/>
      <c r="D114" s="129"/>
      <c r="E114" s="129"/>
      <c r="F114" s="129"/>
      <c r="G114" s="129"/>
      <c r="H114" s="129"/>
      <c r="I114" s="29" t="str">
        <f>IF(H114="","",VLOOKUP(H114,'A14.1BPU Alimentaires'!$C$9:$D$12,2,FALSE))</f>
        <v/>
      </c>
      <c r="J114" s="28" t="str">
        <f t="shared" si="2"/>
        <v/>
      </c>
    </row>
    <row r="115" spans="2:10" ht="15" customHeight="1" x14ac:dyDescent="0.25">
      <c r="B115" s="73"/>
      <c r="C115" s="129"/>
      <c r="D115" s="129"/>
      <c r="E115" s="129"/>
      <c r="F115" s="129"/>
      <c r="G115" s="129"/>
      <c r="H115" s="129"/>
      <c r="I115" s="29" t="str">
        <f>IF(H115="","",VLOOKUP(H115,'A14.1BPU Alimentaires'!$C$9:$D$12,2,FALSE))</f>
        <v/>
      </c>
      <c r="J115" s="28" t="str">
        <f t="shared" si="2"/>
        <v/>
      </c>
    </row>
    <row r="116" spans="2:10" ht="15" customHeight="1" x14ac:dyDescent="0.25">
      <c r="B116" s="73"/>
      <c r="C116" s="129"/>
      <c r="D116" s="129"/>
      <c r="E116" s="129"/>
      <c r="F116" s="129"/>
      <c r="G116" s="129"/>
      <c r="H116" s="129"/>
      <c r="I116" s="29" t="str">
        <f>IF(H116="","",VLOOKUP(H116,'A14.1BPU Alimentaires'!$C$9:$D$12,2,FALSE))</f>
        <v/>
      </c>
      <c r="J116" s="28" t="str">
        <f t="shared" si="2"/>
        <v/>
      </c>
    </row>
    <row r="117" spans="2:10" ht="15" customHeight="1" x14ac:dyDescent="0.25">
      <c r="B117" s="73"/>
      <c r="C117" s="129"/>
      <c r="D117" s="129"/>
      <c r="E117" s="129"/>
      <c r="F117" s="129"/>
      <c r="G117" s="129"/>
      <c r="H117" s="129"/>
      <c r="I117" s="29" t="str">
        <f>IF(H117="","",VLOOKUP(H117,'A14.1BPU Alimentaires'!$C$9:$D$12,2,FALSE))</f>
        <v/>
      </c>
      <c r="J117" s="28" t="str">
        <f t="shared" si="2"/>
        <v/>
      </c>
    </row>
    <row r="118" spans="2:10" ht="15" customHeight="1" x14ac:dyDescent="0.25">
      <c r="B118" s="73"/>
      <c r="C118" s="129"/>
      <c r="D118" s="129"/>
      <c r="E118" s="129"/>
      <c r="F118" s="129"/>
      <c r="G118" s="129"/>
      <c r="H118" s="129"/>
      <c r="I118" s="29" t="str">
        <f>IF(H118="","",VLOOKUP(H118,'A14.1BPU Alimentaires'!$C$9:$D$12,2,FALSE))</f>
        <v/>
      </c>
      <c r="J118" s="28" t="str">
        <f t="shared" si="2"/>
        <v/>
      </c>
    </row>
    <row r="119" spans="2:10" ht="15" customHeight="1" x14ac:dyDescent="0.25">
      <c r="B119" s="73"/>
      <c r="C119" s="129"/>
      <c r="D119" s="129"/>
      <c r="E119" s="129"/>
      <c r="F119" s="129"/>
      <c r="G119" s="129"/>
      <c r="H119" s="129"/>
      <c r="I119" s="29" t="str">
        <f>IF(H119="","",VLOOKUP(H119,'A14.1BPU Alimentaires'!$C$9:$D$12,2,FALSE))</f>
        <v/>
      </c>
      <c r="J119" s="28" t="str">
        <f t="shared" si="2"/>
        <v/>
      </c>
    </row>
    <row r="120" spans="2:10" ht="15" customHeight="1" x14ac:dyDescent="0.25">
      <c r="B120" s="73"/>
      <c r="C120" s="129"/>
      <c r="D120" s="129"/>
      <c r="E120" s="129"/>
      <c r="F120" s="129"/>
      <c r="G120" s="129"/>
      <c r="H120" s="129"/>
      <c r="I120" s="29" t="str">
        <f>IF(H120="","",VLOOKUP(H120,'A14.1BPU Alimentaires'!$C$9:$D$12,2,FALSE))</f>
        <v/>
      </c>
      <c r="J120" s="28" t="str">
        <f t="shared" si="2"/>
        <v/>
      </c>
    </row>
    <row r="121" spans="2:10" ht="15" customHeight="1" x14ac:dyDescent="0.25">
      <c r="B121" s="73"/>
      <c r="C121" s="129"/>
      <c r="D121" s="129"/>
      <c r="E121" s="129"/>
      <c r="F121" s="129"/>
      <c r="G121" s="129"/>
      <c r="H121" s="129"/>
      <c r="I121" s="29" t="str">
        <f>IF(H121="","",VLOOKUP(H121,'A14.1BPU Alimentaires'!$C$9:$D$12,2,FALSE))</f>
        <v/>
      </c>
      <c r="J121" s="28" t="str">
        <f t="shared" si="2"/>
        <v/>
      </c>
    </row>
    <row r="122" spans="2:10" ht="15" customHeight="1" x14ac:dyDescent="0.25">
      <c r="B122" s="73"/>
      <c r="C122" s="129"/>
      <c r="D122" s="129"/>
      <c r="E122" s="129"/>
      <c r="F122" s="129"/>
      <c r="G122" s="129"/>
      <c r="H122" s="129"/>
      <c r="I122" s="29" t="str">
        <f>IF(H122="","",VLOOKUP(H122,'A14.1BPU Alimentaires'!$C$9:$D$12,2,FALSE))</f>
        <v/>
      </c>
      <c r="J122" s="28" t="str">
        <f t="shared" si="2"/>
        <v/>
      </c>
    </row>
    <row r="123" spans="2:10" ht="15" customHeight="1" x14ac:dyDescent="0.25">
      <c r="B123" s="73"/>
      <c r="C123" s="129"/>
      <c r="D123" s="129"/>
      <c r="E123" s="129"/>
      <c r="F123" s="129"/>
      <c r="G123" s="129"/>
      <c r="H123" s="129"/>
      <c r="I123" s="29" t="str">
        <f>IF(H123="","",VLOOKUP(H123,'A14.1BPU Alimentaires'!$C$9:$D$12,2,FALSE))</f>
        <v/>
      </c>
      <c r="J123" s="28" t="str">
        <f t="shared" si="2"/>
        <v/>
      </c>
    </row>
    <row r="124" spans="2:10" ht="15" customHeight="1" x14ac:dyDescent="0.25">
      <c r="B124" s="73"/>
      <c r="C124" s="129"/>
      <c r="D124" s="129"/>
      <c r="E124" s="129"/>
      <c r="F124" s="129"/>
      <c r="G124" s="129"/>
      <c r="H124" s="129"/>
      <c r="I124" s="29" t="str">
        <f>IF(H124="","",VLOOKUP(H124,'A14.1BPU Alimentaires'!$C$9:$D$12,2,FALSE))</f>
        <v/>
      </c>
      <c r="J124" s="28" t="str">
        <f t="shared" si="2"/>
        <v/>
      </c>
    </row>
    <row r="125" spans="2:10" ht="15" customHeight="1" x14ac:dyDescent="0.25">
      <c r="B125" s="73"/>
      <c r="C125" s="129"/>
      <c r="D125" s="129"/>
      <c r="E125" s="129"/>
      <c r="F125" s="129"/>
      <c r="G125" s="129"/>
      <c r="H125" s="129"/>
      <c r="I125" s="29" t="str">
        <f>IF(H125="","",VLOOKUP(H125,'A14.1BPU Alimentaires'!$C$9:$D$12,2,FALSE))</f>
        <v/>
      </c>
      <c r="J125" s="28" t="str">
        <f t="shared" si="2"/>
        <v/>
      </c>
    </row>
    <row r="126" spans="2:10" ht="15" customHeight="1" x14ac:dyDescent="0.25">
      <c r="B126" s="73"/>
      <c r="C126" s="129"/>
      <c r="D126" s="129"/>
      <c r="E126" s="129"/>
      <c r="F126" s="129"/>
      <c r="G126" s="129"/>
      <c r="H126" s="129"/>
      <c r="I126" s="29" t="str">
        <f>IF(H126="","",VLOOKUP(H126,'A14.1BPU Alimentaires'!$C$9:$D$12,2,FALSE))</f>
        <v/>
      </c>
      <c r="J126" s="28" t="str">
        <f t="shared" si="2"/>
        <v/>
      </c>
    </row>
    <row r="127" spans="2:10" ht="15" customHeight="1" x14ac:dyDescent="0.25">
      <c r="B127" s="73"/>
      <c r="C127" s="129"/>
      <c r="D127" s="129"/>
      <c r="E127" s="129"/>
      <c r="F127" s="129"/>
      <c r="G127" s="129"/>
      <c r="H127" s="129"/>
      <c r="I127" s="29" t="str">
        <f>IF(H127="","",VLOOKUP(H127,'A14.1BPU Alimentaires'!$C$9:$D$12,2,FALSE))</f>
        <v/>
      </c>
      <c r="J127" s="28" t="str">
        <f t="shared" si="2"/>
        <v/>
      </c>
    </row>
    <row r="128" spans="2:10" ht="15" customHeight="1" x14ac:dyDescent="0.25">
      <c r="B128" s="73"/>
      <c r="C128" s="129"/>
      <c r="D128" s="129"/>
      <c r="E128" s="129"/>
      <c r="F128" s="129"/>
      <c r="G128" s="129"/>
      <c r="H128" s="129"/>
      <c r="I128" s="29" t="str">
        <f>IF(H128="","",VLOOKUP(H128,'A14.1BPU Alimentaires'!$C$9:$D$12,2,FALSE))</f>
        <v/>
      </c>
      <c r="J128" s="28" t="str">
        <f t="shared" si="2"/>
        <v/>
      </c>
    </row>
    <row r="129" spans="2:10" ht="15" customHeight="1" x14ac:dyDescent="0.25">
      <c r="B129" s="73"/>
      <c r="C129" s="129"/>
      <c r="D129" s="129"/>
      <c r="E129" s="129"/>
      <c r="F129" s="129"/>
      <c r="G129" s="129"/>
      <c r="H129" s="129"/>
      <c r="I129" s="29" t="str">
        <f>IF(H129="","",VLOOKUP(H129,'A14.1BPU Alimentaires'!$C$9:$D$12,2,FALSE))</f>
        <v/>
      </c>
      <c r="J129" s="28" t="str">
        <f t="shared" si="2"/>
        <v/>
      </c>
    </row>
    <row r="130" spans="2:10" ht="15" customHeight="1" x14ac:dyDescent="0.25">
      <c r="B130" s="73"/>
      <c r="C130" s="129"/>
      <c r="D130" s="129"/>
      <c r="E130" s="129"/>
      <c r="F130" s="129"/>
      <c r="G130" s="129"/>
      <c r="H130" s="129"/>
      <c r="I130" s="29" t="str">
        <f>IF(H130="","",VLOOKUP(H130,'A14.1BPU Alimentaires'!$C$9:$D$12,2,FALSE))</f>
        <v/>
      </c>
      <c r="J130" s="28" t="str">
        <f t="shared" si="2"/>
        <v/>
      </c>
    </row>
    <row r="131" spans="2:10" ht="15" customHeight="1" x14ac:dyDescent="0.25">
      <c r="B131" s="73"/>
      <c r="C131" s="129"/>
      <c r="D131" s="129"/>
      <c r="E131" s="129"/>
      <c r="F131" s="129"/>
      <c r="G131" s="129"/>
      <c r="H131" s="129"/>
      <c r="I131" s="29" t="str">
        <f>IF(H131="","",VLOOKUP(H131,'A14.1BPU Alimentaires'!$C$9:$D$12,2,FALSE))</f>
        <v/>
      </c>
      <c r="J131" s="28" t="str">
        <f t="shared" si="2"/>
        <v/>
      </c>
    </row>
    <row r="132" spans="2:10" ht="15" customHeight="1" x14ac:dyDescent="0.25">
      <c r="B132" s="73"/>
      <c r="C132" s="129"/>
      <c r="D132" s="129"/>
      <c r="E132" s="129"/>
      <c r="F132" s="129"/>
      <c r="G132" s="129"/>
      <c r="H132" s="129"/>
      <c r="I132" s="29" t="str">
        <f>IF(H132="","",VLOOKUP(H132,'A14.1BPU Alimentaires'!$C$9:$D$12,2,FALSE))</f>
        <v/>
      </c>
      <c r="J132" s="28" t="str">
        <f t="shared" si="2"/>
        <v/>
      </c>
    </row>
    <row r="133" spans="2:10" ht="15" customHeight="1" x14ac:dyDescent="0.25">
      <c r="B133" s="73"/>
      <c r="C133" s="129"/>
      <c r="D133" s="129"/>
      <c r="E133" s="129"/>
      <c r="F133" s="129"/>
      <c r="G133" s="129"/>
      <c r="H133" s="129"/>
      <c r="I133" s="29" t="str">
        <f>IF(H133="","",VLOOKUP(H133,'A14.1BPU Alimentaires'!$C$9:$D$12,2,FALSE))</f>
        <v/>
      </c>
      <c r="J133" s="28" t="str">
        <f t="shared" si="2"/>
        <v/>
      </c>
    </row>
    <row r="134" spans="2:10" ht="15" customHeight="1" x14ac:dyDescent="0.25">
      <c r="B134" s="73"/>
      <c r="C134" s="129"/>
      <c r="D134" s="129"/>
      <c r="E134" s="129"/>
      <c r="F134" s="129"/>
      <c r="G134" s="129"/>
      <c r="H134" s="129"/>
      <c r="I134" s="29" t="str">
        <f>IF(H134="","",VLOOKUP(H134,'A14.1BPU Alimentaires'!$C$9:$D$12,2,FALSE))</f>
        <v/>
      </c>
      <c r="J134" s="28" t="str">
        <f t="shared" si="2"/>
        <v/>
      </c>
    </row>
    <row r="135" spans="2:10" ht="15" customHeight="1" x14ac:dyDescent="0.25">
      <c r="B135" s="73"/>
      <c r="C135" s="129"/>
      <c r="D135" s="129"/>
      <c r="E135" s="129"/>
      <c r="F135" s="129"/>
      <c r="G135" s="129"/>
      <c r="H135" s="129"/>
      <c r="I135" s="29" t="str">
        <f>IF(H135="","",VLOOKUP(H135,'A14.1BPU Alimentaires'!$C$9:$D$12,2,FALSE))</f>
        <v/>
      </c>
      <c r="J135" s="28" t="str">
        <f t="shared" si="2"/>
        <v/>
      </c>
    </row>
    <row r="136" spans="2:10" ht="15" customHeight="1" x14ac:dyDescent="0.25">
      <c r="B136" s="73"/>
      <c r="C136" s="129"/>
      <c r="D136" s="129"/>
      <c r="E136" s="129"/>
      <c r="F136" s="129"/>
      <c r="G136" s="129"/>
      <c r="H136" s="129"/>
      <c r="I136" s="29" t="str">
        <f>IF(H136="","",VLOOKUP(H136,'A14.1BPU Alimentaires'!$C$9:$D$12,2,FALSE))</f>
        <v/>
      </c>
      <c r="J136" s="28" t="str">
        <f t="shared" si="2"/>
        <v/>
      </c>
    </row>
    <row r="137" spans="2:10" ht="15" customHeight="1" x14ac:dyDescent="0.25">
      <c r="B137" s="73"/>
      <c r="C137" s="129"/>
      <c r="D137" s="129"/>
      <c r="E137" s="129"/>
      <c r="F137" s="129"/>
      <c r="G137" s="129"/>
      <c r="H137" s="129"/>
      <c r="I137" s="29" t="str">
        <f>IF(H137="","",VLOOKUP(H137,'A14.1BPU Alimentaires'!$C$9:$D$12,2,FALSE))</f>
        <v/>
      </c>
      <c r="J137" s="28" t="str">
        <f t="shared" si="2"/>
        <v/>
      </c>
    </row>
    <row r="138" spans="2:10" ht="15" customHeight="1" x14ac:dyDescent="0.25">
      <c r="B138" s="73"/>
      <c r="C138" s="129"/>
      <c r="D138" s="129"/>
      <c r="E138" s="129"/>
      <c r="F138" s="129"/>
      <c r="G138" s="129"/>
      <c r="H138" s="129"/>
      <c r="I138" s="29" t="str">
        <f>IF(H138="","",VLOOKUP(H138,'A14.1BPU Alimentaires'!$C$9:$D$12,2,FALSE))</f>
        <v/>
      </c>
      <c r="J138" s="28" t="str">
        <f t="shared" si="2"/>
        <v/>
      </c>
    </row>
    <row r="139" spans="2:10" ht="15" customHeight="1" x14ac:dyDescent="0.25">
      <c r="B139" s="73"/>
      <c r="C139" s="129"/>
      <c r="D139" s="129"/>
      <c r="E139" s="129"/>
      <c r="F139" s="129"/>
      <c r="G139" s="129"/>
      <c r="H139" s="129"/>
      <c r="I139" s="29" t="str">
        <f>IF(H139="","",VLOOKUP(H139,'A14.1BPU Alimentaires'!$C$9:$D$12,2,FALSE))</f>
        <v/>
      </c>
      <c r="J139" s="28" t="str">
        <f t="shared" ref="J139:J174" si="3">IF(I139="","",ROUND(I139*1.1,2))</f>
        <v/>
      </c>
    </row>
    <row r="140" spans="2:10" ht="15" customHeight="1" x14ac:dyDescent="0.25">
      <c r="B140" s="73"/>
      <c r="C140" s="129"/>
      <c r="D140" s="129"/>
      <c r="E140" s="129"/>
      <c r="F140" s="129"/>
      <c r="G140" s="129"/>
      <c r="H140" s="129"/>
      <c r="I140" s="29" t="str">
        <f>IF(H140="","",VLOOKUP(H140,'A14.1BPU Alimentaires'!$C$9:$D$12,2,FALSE))</f>
        <v/>
      </c>
      <c r="J140" s="28" t="str">
        <f t="shared" si="3"/>
        <v/>
      </c>
    </row>
    <row r="141" spans="2:10" ht="15" customHeight="1" x14ac:dyDescent="0.25">
      <c r="B141" s="73"/>
      <c r="C141" s="129"/>
      <c r="D141" s="129"/>
      <c r="E141" s="129"/>
      <c r="F141" s="129"/>
      <c r="G141" s="129"/>
      <c r="H141" s="129"/>
      <c r="I141" s="29" t="str">
        <f>IF(H141="","",VLOOKUP(H141,'A14.1BPU Alimentaires'!$C$9:$D$12,2,FALSE))</f>
        <v/>
      </c>
      <c r="J141" s="28" t="str">
        <f t="shared" si="3"/>
        <v/>
      </c>
    </row>
    <row r="142" spans="2:10" ht="15" customHeight="1" x14ac:dyDescent="0.25">
      <c r="B142" s="73"/>
      <c r="C142" s="129"/>
      <c r="D142" s="129"/>
      <c r="E142" s="129"/>
      <c r="F142" s="129"/>
      <c r="G142" s="129"/>
      <c r="H142" s="129"/>
      <c r="I142" s="29" t="str">
        <f>IF(H142="","",VLOOKUP(H142,'A14.1BPU Alimentaires'!$C$9:$D$12,2,FALSE))</f>
        <v/>
      </c>
      <c r="J142" s="28" t="str">
        <f t="shared" si="3"/>
        <v/>
      </c>
    </row>
    <row r="143" spans="2:10" ht="15" customHeight="1" x14ac:dyDescent="0.25">
      <c r="B143" s="73"/>
      <c r="C143" s="129"/>
      <c r="D143" s="129"/>
      <c r="E143" s="129"/>
      <c r="F143" s="129"/>
      <c r="G143" s="129"/>
      <c r="H143" s="129"/>
      <c r="I143" s="29" t="str">
        <f>IF(H143="","",VLOOKUP(H143,'A14.1BPU Alimentaires'!$C$9:$D$12,2,FALSE))</f>
        <v/>
      </c>
      <c r="J143" s="28" t="str">
        <f t="shared" si="3"/>
        <v/>
      </c>
    </row>
    <row r="144" spans="2:10" ht="15" customHeight="1" x14ac:dyDescent="0.25">
      <c r="B144" s="73"/>
      <c r="C144" s="129"/>
      <c r="D144" s="129"/>
      <c r="E144" s="129"/>
      <c r="F144" s="129"/>
      <c r="G144" s="129"/>
      <c r="H144" s="129"/>
      <c r="I144" s="29" t="str">
        <f>IF(H144="","",VLOOKUP(H144,'A14.1BPU Alimentaires'!$C$9:$D$12,2,FALSE))</f>
        <v/>
      </c>
      <c r="J144" s="28" t="str">
        <f t="shared" si="3"/>
        <v/>
      </c>
    </row>
    <row r="145" spans="2:10" ht="15" customHeight="1" x14ac:dyDescent="0.25">
      <c r="B145" s="73"/>
      <c r="C145" s="129"/>
      <c r="D145" s="129"/>
      <c r="E145" s="129"/>
      <c r="F145" s="129"/>
      <c r="G145" s="129"/>
      <c r="H145" s="129"/>
      <c r="I145" s="29" t="str">
        <f>IF(H145="","",VLOOKUP(H145,'A14.1BPU Alimentaires'!$C$9:$D$12,2,FALSE))</f>
        <v/>
      </c>
      <c r="J145" s="28" t="str">
        <f t="shared" si="3"/>
        <v/>
      </c>
    </row>
    <row r="146" spans="2:10" ht="15" customHeight="1" x14ac:dyDescent="0.25">
      <c r="B146" s="73"/>
      <c r="C146" s="129"/>
      <c r="D146" s="129"/>
      <c r="E146" s="129"/>
      <c r="F146" s="129"/>
      <c r="G146" s="129"/>
      <c r="H146" s="129"/>
      <c r="I146" s="29" t="str">
        <f>IF(H146="","",VLOOKUP(H146,'A14.1BPU Alimentaires'!$C$9:$D$12,2,FALSE))</f>
        <v/>
      </c>
      <c r="J146" s="28" t="str">
        <f t="shared" si="3"/>
        <v/>
      </c>
    </row>
    <row r="147" spans="2:10" ht="15" customHeight="1" x14ac:dyDescent="0.25">
      <c r="B147" s="73"/>
      <c r="C147" s="129"/>
      <c r="D147" s="129"/>
      <c r="E147" s="129"/>
      <c r="F147" s="129"/>
      <c r="G147" s="129"/>
      <c r="H147" s="129"/>
      <c r="I147" s="29" t="str">
        <f>IF(H147="","",VLOOKUP(H147,'A14.1BPU Alimentaires'!$C$9:$D$12,2,FALSE))</f>
        <v/>
      </c>
      <c r="J147" s="28" t="str">
        <f t="shared" si="3"/>
        <v/>
      </c>
    </row>
    <row r="148" spans="2:10" ht="15" customHeight="1" x14ac:dyDescent="0.25">
      <c r="B148" s="73"/>
      <c r="C148" s="129"/>
      <c r="D148" s="129"/>
      <c r="E148" s="129"/>
      <c r="F148" s="129"/>
      <c r="G148" s="129"/>
      <c r="H148" s="129"/>
      <c r="I148" s="29" t="str">
        <f>IF(H148="","",VLOOKUP(H148,'A14.1BPU Alimentaires'!$C$9:$D$12,2,FALSE))</f>
        <v/>
      </c>
      <c r="J148" s="28" t="str">
        <f t="shared" si="3"/>
        <v/>
      </c>
    </row>
    <row r="149" spans="2:10" ht="15" customHeight="1" x14ac:dyDescent="0.25">
      <c r="B149" s="73"/>
      <c r="C149" s="129"/>
      <c r="D149" s="129"/>
      <c r="E149" s="129"/>
      <c r="F149" s="129"/>
      <c r="G149" s="129"/>
      <c r="H149" s="129"/>
      <c r="I149" s="29" t="str">
        <f>IF(H149="","",VLOOKUP(H149,'A14.1BPU Alimentaires'!$C$9:$D$12,2,FALSE))</f>
        <v/>
      </c>
      <c r="J149" s="28" t="str">
        <f t="shared" si="3"/>
        <v/>
      </c>
    </row>
    <row r="150" spans="2:10" ht="15" customHeight="1" x14ac:dyDescent="0.25">
      <c r="B150" s="73"/>
      <c r="C150" s="129"/>
      <c r="D150" s="129"/>
      <c r="E150" s="129"/>
      <c r="F150" s="129"/>
      <c r="G150" s="129"/>
      <c r="H150" s="129"/>
      <c r="I150" s="29" t="str">
        <f>IF(H150="","",VLOOKUP(H150,'A14.1BPU Alimentaires'!$C$9:$D$12,2,FALSE))</f>
        <v/>
      </c>
      <c r="J150" s="28" t="str">
        <f t="shared" si="3"/>
        <v/>
      </c>
    </row>
    <row r="151" spans="2:10" ht="15" customHeight="1" x14ac:dyDescent="0.25">
      <c r="B151" s="73"/>
      <c r="C151" s="129"/>
      <c r="D151" s="129"/>
      <c r="E151" s="129"/>
      <c r="F151" s="129"/>
      <c r="G151" s="129"/>
      <c r="H151" s="129"/>
      <c r="I151" s="29" t="str">
        <f>IF(H151="","",VLOOKUP(H151,'A14.1BPU Alimentaires'!$C$9:$D$12,2,FALSE))</f>
        <v/>
      </c>
      <c r="J151" s="28" t="str">
        <f t="shared" si="3"/>
        <v/>
      </c>
    </row>
    <row r="152" spans="2:10" ht="15" customHeight="1" x14ac:dyDescent="0.25">
      <c r="B152" s="73"/>
      <c r="C152" s="129"/>
      <c r="D152" s="129"/>
      <c r="E152" s="129"/>
      <c r="F152" s="129"/>
      <c r="G152" s="129"/>
      <c r="H152" s="129"/>
      <c r="I152" s="29" t="str">
        <f>IF(H152="","",VLOOKUP(H152,'A14.1BPU Alimentaires'!$C$9:$D$12,2,FALSE))</f>
        <v/>
      </c>
      <c r="J152" s="28" t="str">
        <f t="shared" si="3"/>
        <v/>
      </c>
    </row>
    <row r="153" spans="2:10" ht="15" customHeight="1" x14ac:dyDescent="0.25">
      <c r="B153" s="73"/>
      <c r="C153" s="129"/>
      <c r="D153" s="129"/>
      <c r="E153" s="129"/>
      <c r="F153" s="129"/>
      <c r="G153" s="129"/>
      <c r="H153" s="129"/>
      <c r="I153" s="29" t="str">
        <f>IF(H153="","",VLOOKUP(H153,'A14.1BPU Alimentaires'!$C$9:$D$12,2,FALSE))</f>
        <v/>
      </c>
      <c r="J153" s="28" t="str">
        <f t="shared" si="3"/>
        <v/>
      </c>
    </row>
    <row r="154" spans="2:10" ht="15" customHeight="1" x14ac:dyDescent="0.25">
      <c r="B154" s="73"/>
      <c r="C154" s="129"/>
      <c r="D154" s="129"/>
      <c r="E154" s="129"/>
      <c r="F154" s="129"/>
      <c r="G154" s="129"/>
      <c r="H154" s="129"/>
      <c r="I154" s="29" t="str">
        <f>IF(H154="","",VLOOKUP(H154,'A14.1BPU Alimentaires'!$C$9:$D$12,2,FALSE))</f>
        <v/>
      </c>
      <c r="J154" s="28" t="str">
        <f t="shared" si="3"/>
        <v/>
      </c>
    </row>
    <row r="155" spans="2:10" ht="15" customHeight="1" x14ac:dyDescent="0.25">
      <c r="B155" s="73"/>
      <c r="C155" s="129"/>
      <c r="D155" s="129"/>
      <c r="E155" s="129"/>
      <c r="F155" s="129"/>
      <c r="G155" s="129"/>
      <c r="H155" s="129"/>
      <c r="I155" s="29" t="str">
        <f>IF(H155="","",VLOOKUP(H155,'A14.1BPU Alimentaires'!$C$9:$D$12,2,FALSE))</f>
        <v/>
      </c>
      <c r="J155" s="28" t="str">
        <f t="shared" si="3"/>
        <v/>
      </c>
    </row>
    <row r="156" spans="2:10" ht="15" customHeight="1" x14ac:dyDescent="0.25">
      <c r="B156" s="73"/>
      <c r="C156" s="129"/>
      <c r="D156" s="129"/>
      <c r="E156" s="129"/>
      <c r="F156" s="129"/>
      <c r="G156" s="129"/>
      <c r="H156" s="129"/>
      <c r="I156" s="29" t="str">
        <f>IF(H156="","",VLOOKUP(H156,'A14.1BPU Alimentaires'!$C$9:$D$12,2,FALSE))</f>
        <v/>
      </c>
      <c r="J156" s="28" t="str">
        <f t="shared" si="3"/>
        <v/>
      </c>
    </row>
    <row r="157" spans="2:10" ht="15" customHeight="1" x14ac:dyDescent="0.25">
      <c r="B157" s="73"/>
      <c r="C157" s="129"/>
      <c r="D157" s="129"/>
      <c r="E157" s="129"/>
      <c r="F157" s="129"/>
      <c r="G157" s="129"/>
      <c r="H157" s="129"/>
      <c r="I157" s="29" t="str">
        <f>IF(H157="","",VLOOKUP(H157,'A14.1BPU Alimentaires'!$C$9:$D$12,2,FALSE))</f>
        <v/>
      </c>
      <c r="J157" s="28" t="str">
        <f t="shared" si="3"/>
        <v/>
      </c>
    </row>
    <row r="158" spans="2:10" ht="15" customHeight="1" x14ac:dyDescent="0.25">
      <c r="B158" s="73"/>
      <c r="C158" s="129"/>
      <c r="D158" s="129"/>
      <c r="E158" s="129"/>
      <c r="F158" s="129"/>
      <c r="G158" s="129"/>
      <c r="H158" s="129"/>
      <c r="I158" s="29" t="str">
        <f>IF(H158="","",VLOOKUP(H158,'A14.1BPU Alimentaires'!$C$9:$D$12,2,FALSE))</f>
        <v/>
      </c>
      <c r="J158" s="28" t="str">
        <f t="shared" si="3"/>
        <v/>
      </c>
    </row>
    <row r="159" spans="2:10" ht="15" customHeight="1" x14ac:dyDescent="0.25">
      <c r="B159" s="73"/>
      <c r="C159" s="129"/>
      <c r="D159" s="129"/>
      <c r="E159" s="129"/>
      <c r="F159" s="129"/>
      <c r="G159" s="129"/>
      <c r="H159" s="129"/>
      <c r="I159" s="29" t="str">
        <f>IF(H159="","",VLOOKUP(H159,'A14.1BPU Alimentaires'!$C$9:$D$12,2,FALSE))</f>
        <v/>
      </c>
      <c r="J159" s="28" t="str">
        <f t="shared" si="3"/>
        <v/>
      </c>
    </row>
    <row r="160" spans="2:10" ht="15" customHeight="1" x14ac:dyDescent="0.25">
      <c r="B160" s="73"/>
      <c r="C160" s="129"/>
      <c r="D160" s="129"/>
      <c r="E160" s="129"/>
      <c r="F160" s="129"/>
      <c r="G160" s="129"/>
      <c r="H160" s="129"/>
      <c r="I160" s="29" t="str">
        <f>IF(H160="","",VLOOKUP(H160,'A14.1BPU Alimentaires'!$C$9:$D$12,2,FALSE))</f>
        <v/>
      </c>
      <c r="J160" s="28" t="str">
        <f t="shared" si="3"/>
        <v/>
      </c>
    </row>
    <row r="161" spans="2:10" ht="15" customHeight="1" x14ac:dyDescent="0.25">
      <c r="B161" s="73"/>
      <c r="C161" s="129"/>
      <c r="D161" s="129"/>
      <c r="E161" s="129"/>
      <c r="F161" s="129"/>
      <c r="G161" s="129"/>
      <c r="H161" s="129"/>
      <c r="I161" s="29" t="str">
        <f>IF(H161="","",VLOOKUP(H161,'A14.1BPU Alimentaires'!$C$9:$D$12,2,FALSE))</f>
        <v/>
      </c>
      <c r="J161" s="28" t="str">
        <f t="shared" si="3"/>
        <v/>
      </c>
    </row>
    <row r="162" spans="2:10" ht="15" customHeight="1" x14ac:dyDescent="0.25">
      <c r="B162" s="73"/>
      <c r="C162" s="129"/>
      <c r="D162" s="129"/>
      <c r="E162" s="129"/>
      <c r="F162" s="129"/>
      <c r="G162" s="129"/>
      <c r="H162" s="129"/>
      <c r="I162" s="29" t="str">
        <f>IF(H162="","",VLOOKUP(H162,'A14.1BPU Alimentaires'!$C$9:$D$12,2,FALSE))</f>
        <v/>
      </c>
      <c r="J162" s="28" t="str">
        <f t="shared" si="3"/>
        <v/>
      </c>
    </row>
    <row r="163" spans="2:10" ht="15" customHeight="1" x14ac:dyDescent="0.25">
      <c r="B163" s="73"/>
      <c r="C163" s="129"/>
      <c r="D163" s="129"/>
      <c r="E163" s="129"/>
      <c r="F163" s="129"/>
      <c r="G163" s="129"/>
      <c r="H163" s="129"/>
      <c r="I163" s="29" t="str">
        <f>IF(H163="","",VLOOKUP(H163,'A14.1BPU Alimentaires'!$C$9:$D$12,2,FALSE))</f>
        <v/>
      </c>
      <c r="J163" s="28" t="str">
        <f t="shared" si="3"/>
        <v/>
      </c>
    </row>
    <row r="164" spans="2:10" ht="15" customHeight="1" x14ac:dyDescent="0.25">
      <c r="B164" s="73"/>
      <c r="C164" s="129"/>
      <c r="D164" s="129"/>
      <c r="E164" s="129"/>
      <c r="F164" s="129"/>
      <c r="G164" s="129"/>
      <c r="H164" s="129"/>
      <c r="I164" s="29" t="str">
        <f>IF(H164="","",VLOOKUP(H164,'A14.1BPU Alimentaires'!$C$9:$D$12,2,FALSE))</f>
        <v/>
      </c>
      <c r="J164" s="28" t="str">
        <f t="shared" si="3"/>
        <v/>
      </c>
    </row>
    <row r="165" spans="2:10" ht="15" customHeight="1" x14ac:dyDescent="0.25">
      <c r="B165" s="73"/>
      <c r="C165" s="129"/>
      <c r="D165" s="129"/>
      <c r="E165" s="129"/>
      <c r="F165" s="129"/>
      <c r="G165" s="129"/>
      <c r="H165" s="129"/>
      <c r="I165" s="29" t="str">
        <f>IF(H165="","",VLOOKUP(H165,'A14.1BPU Alimentaires'!$C$9:$D$12,2,FALSE))</f>
        <v/>
      </c>
      <c r="J165" s="28" t="str">
        <f t="shared" si="3"/>
        <v/>
      </c>
    </row>
    <row r="166" spans="2:10" ht="15" customHeight="1" x14ac:dyDescent="0.25">
      <c r="B166" s="73"/>
      <c r="C166" s="129"/>
      <c r="D166" s="129"/>
      <c r="E166" s="129"/>
      <c r="F166" s="129"/>
      <c r="G166" s="129"/>
      <c r="H166" s="129"/>
      <c r="I166" s="29" t="str">
        <f>IF(H166="","",VLOOKUP(H166,'A14.1BPU Alimentaires'!$C$9:$D$12,2,FALSE))</f>
        <v/>
      </c>
      <c r="J166" s="28" t="str">
        <f t="shared" si="3"/>
        <v/>
      </c>
    </row>
    <row r="167" spans="2:10" ht="15" customHeight="1" x14ac:dyDescent="0.25">
      <c r="B167" s="73"/>
      <c r="C167" s="129"/>
      <c r="D167" s="129"/>
      <c r="E167" s="129"/>
      <c r="F167" s="129"/>
      <c r="G167" s="129"/>
      <c r="H167" s="129"/>
      <c r="I167" s="29" t="str">
        <f>IF(H167="","",VLOOKUP(H167,'A14.1BPU Alimentaires'!$C$9:$D$12,2,FALSE))</f>
        <v/>
      </c>
      <c r="J167" s="28" t="str">
        <f t="shared" si="3"/>
        <v/>
      </c>
    </row>
    <row r="168" spans="2:10" ht="15" customHeight="1" x14ac:dyDescent="0.25">
      <c r="B168" s="73"/>
      <c r="C168" s="129"/>
      <c r="D168" s="129"/>
      <c r="E168" s="129"/>
      <c r="F168" s="129"/>
      <c r="G168" s="129"/>
      <c r="H168" s="129"/>
      <c r="I168" s="29" t="str">
        <f>IF(H168="","",VLOOKUP(H168,'A14.1BPU Alimentaires'!$C$9:$D$12,2,FALSE))</f>
        <v/>
      </c>
      <c r="J168" s="28" t="str">
        <f t="shared" si="3"/>
        <v/>
      </c>
    </row>
    <row r="169" spans="2:10" ht="15" customHeight="1" x14ac:dyDescent="0.25">
      <c r="B169" s="73"/>
      <c r="C169" s="129"/>
      <c r="D169" s="129"/>
      <c r="E169" s="129"/>
      <c r="F169" s="129"/>
      <c r="G169" s="129"/>
      <c r="H169" s="129"/>
      <c r="I169" s="29" t="str">
        <f>IF(H169="","",VLOOKUP(H169,'A14.1BPU Alimentaires'!$C$9:$D$12,2,FALSE))</f>
        <v/>
      </c>
      <c r="J169" s="28" t="str">
        <f t="shared" si="3"/>
        <v/>
      </c>
    </row>
    <row r="170" spans="2:10" ht="15" customHeight="1" x14ac:dyDescent="0.25">
      <c r="B170" s="73"/>
      <c r="C170" s="129"/>
      <c r="D170" s="129"/>
      <c r="E170" s="129"/>
      <c r="F170" s="129"/>
      <c r="G170" s="129"/>
      <c r="H170" s="129"/>
      <c r="I170" s="29" t="str">
        <f>IF(H170="","",VLOOKUP(H170,'A14.1BPU Alimentaires'!$C$9:$D$12,2,FALSE))</f>
        <v/>
      </c>
      <c r="J170" s="28" t="str">
        <f t="shared" si="3"/>
        <v/>
      </c>
    </row>
    <row r="171" spans="2:10" ht="15" customHeight="1" x14ac:dyDescent="0.25">
      <c r="B171" s="73"/>
      <c r="C171" s="129"/>
      <c r="D171" s="129"/>
      <c r="E171" s="129"/>
      <c r="F171" s="129"/>
      <c r="G171" s="129"/>
      <c r="H171" s="129"/>
      <c r="I171" s="29" t="str">
        <f>IF(H171="","",VLOOKUP(H171,'A14.1BPU Alimentaires'!$C$9:$D$12,2,FALSE))</f>
        <v/>
      </c>
      <c r="J171" s="28" t="str">
        <f t="shared" si="3"/>
        <v/>
      </c>
    </row>
    <row r="172" spans="2:10" ht="15" customHeight="1" x14ac:dyDescent="0.25">
      <c r="B172" s="73"/>
      <c r="C172" s="129"/>
      <c r="D172" s="129"/>
      <c r="E172" s="129"/>
      <c r="F172" s="129"/>
      <c r="G172" s="129"/>
      <c r="H172" s="129"/>
      <c r="I172" s="29" t="str">
        <f>IF(H172="","",VLOOKUP(H172,'A14.1BPU Alimentaires'!$C$9:$D$12,2,FALSE))</f>
        <v/>
      </c>
      <c r="J172" s="28" t="str">
        <f t="shared" si="3"/>
        <v/>
      </c>
    </row>
    <row r="173" spans="2:10" ht="15" customHeight="1" x14ac:dyDescent="0.25">
      <c r="B173" s="73"/>
      <c r="C173" s="129"/>
      <c r="D173" s="129"/>
      <c r="E173" s="129"/>
      <c r="F173" s="129"/>
      <c r="G173" s="129"/>
      <c r="H173" s="129"/>
      <c r="I173" s="29" t="str">
        <f>IF(H173="","",VLOOKUP(H173,'A14.1BPU Alimentaires'!$C$9:$D$12,2,FALSE))</f>
        <v/>
      </c>
      <c r="J173" s="28" t="str">
        <f t="shared" si="3"/>
        <v/>
      </c>
    </row>
    <row r="174" spans="2:10" ht="15" customHeight="1" x14ac:dyDescent="0.25">
      <c r="B174" s="73"/>
      <c r="C174" s="129"/>
      <c r="D174" s="129"/>
      <c r="E174" s="129"/>
      <c r="F174" s="129"/>
      <c r="G174" s="129"/>
      <c r="H174" s="129"/>
      <c r="I174" s="29" t="str">
        <f>IF(H174="","",VLOOKUP(H174,'A14.1BPU Alimentaires'!$C$9:$D$12,2,FALSE))</f>
        <v/>
      </c>
      <c r="J174" s="28" t="str">
        <f t="shared" si="3"/>
        <v/>
      </c>
    </row>
    <row r="175" spans="2:10" ht="15" customHeight="1" x14ac:dyDescent="0.25">
      <c r="B175" s="73"/>
      <c r="C175" s="129"/>
      <c r="D175" s="129"/>
      <c r="E175" s="129"/>
      <c r="F175" s="129"/>
      <c r="G175" s="129"/>
      <c r="H175" s="129"/>
      <c r="I175" s="29" t="str">
        <f>IF(H175="","",VLOOKUP(H175,'A14.1BPU Alimentaires'!$C$9:$D$12,2,FALSE))</f>
        <v/>
      </c>
      <c r="J175" s="28" t="str">
        <f t="shared" ref="J175:J238" si="4">IF(I175="","",ROUND(I175*1.1,2))</f>
        <v/>
      </c>
    </row>
    <row r="176" spans="2:10" ht="15" customHeight="1" x14ac:dyDescent="0.25">
      <c r="B176" s="73"/>
      <c r="C176" s="129"/>
      <c r="D176" s="129"/>
      <c r="E176" s="129"/>
      <c r="F176" s="129"/>
      <c r="G176" s="129"/>
      <c r="H176" s="129"/>
      <c r="I176" s="29" t="str">
        <f>IF(H176="","",VLOOKUP(H176,'A14.1BPU Alimentaires'!$C$9:$D$12,2,FALSE))</f>
        <v/>
      </c>
      <c r="J176" s="28" t="str">
        <f t="shared" si="4"/>
        <v/>
      </c>
    </row>
    <row r="177" spans="2:10" ht="15" customHeight="1" x14ac:dyDescent="0.25">
      <c r="B177" s="73"/>
      <c r="C177" s="129"/>
      <c r="D177" s="129"/>
      <c r="E177" s="129"/>
      <c r="F177" s="129"/>
      <c r="G177" s="129"/>
      <c r="H177" s="129"/>
      <c r="I177" s="29" t="str">
        <f>IF(H177="","",VLOOKUP(H177,'A14.1BPU Alimentaires'!$C$9:$D$12,2,FALSE))</f>
        <v/>
      </c>
      <c r="J177" s="28" t="str">
        <f t="shared" si="4"/>
        <v/>
      </c>
    </row>
    <row r="178" spans="2:10" ht="15" customHeight="1" x14ac:dyDescent="0.25">
      <c r="B178" s="73"/>
      <c r="C178" s="129"/>
      <c r="D178" s="129"/>
      <c r="E178" s="129"/>
      <c r="F178" s="129"/>
      <c r="G178" s="129"/>
      <c r="H178" s="129"/>
      <c r="I178" s="29" t="str">
        <f>IF(H178="","",VLOOKUP(H178,'A14.1BPU Alimentaires'!$C$9:$D$12,2,FALSE))</f>
        <v/>
      </c>
      <c r="J178" s="28" t="str">
        <f t="shared" si="4"/>
        <v/>
      </c>
    </row>
    <row r="179" spans="2:10" ht="15" customHeight="1" x14ac:dyDescent="0.25">
      <c r="B179" s="73"/>
      <c r="C179" s="129"/>
      <c r="D179" s="129"/>
      <c r="E179" s="129"/>
      <c r="F179" s="129"/>
      <c r="G179" s="129"/>
      <c r="H179" s="129"/>
      <c r="I179" s="29" t="str">
        <f>IF(H179="","",VLOOKUP(H179,'A14.1BPU Alimentaires'!$C$9:$D$12,2,FALSE))</f>
        <v/>
      </c>
      <c r="J179" s="28" t="str">
        <f t="shared" si="4"/>
        <v/>
      </c>
    </row>
    <row r="180" spans="2:10" ht="15" customHeight="1" x14ac:dyDescent="0.25">
      <c r="B180" s="73"/>
      <c r="C180" s="129"/>
      <c r="D180" s="129"/>
      <c r="E180" s="129"/>
      <c r="F180" s="129"/>
      <c r="G180" s="129"/>
      <c r="H180" s="129"/>
      <c r="I180" s="29" t="str">
        <f>IF(H180="","",VLOOKUP(H180,'A14.1BPU Alimentaires'!$C$9:$D$12,2,FALSE))</f>
        <v/>
      </c>
      <c r="J180" s="28" t="str">
        <f t="shared" si="4"/>
        <v/>
      </c>
    </row>
    <row r="181" spans="2:10" ht="15" customHeight="1" x14ac:dyDescent="0.25">
      <c r="B181" s="73"/>
      <c r="C181" s="129"/>
      <c r="D181" s="129"/>
      <c r="E181" s="129"/>
      <c r="F181" s="129"/>
      <c r="G181" s="129"/>
      <c r="H181" s="129"/>
      <c r="I181" s="29" t="str">
        <f>IF(H181="","",VLOOKUP(H181,'A14.1BPU Alimentaires'!$C$9:$D$12,2,FALSE))</f>
        <v/>
      </c>
      <c r="J181" s="28" t="str">
        <f t="shared" si="4"/>
        <v/>
      </c>
    </row>
    <row r="182" spans="2:10" ht="15" customHeight="1" x14ac:dyDescent="0.25">
      <c r="B182" s="73"/>
      <c r="C182" s="129"/>
      <c r="D182" s="129"/>
      <c r="E182" s="129"/>
      <c r="F182" s="129"/>
      <c r="G182" s="129"/>
      <c r="H182" s="129"/>
      <c r="I182" s="29" t="str">
        <f>IF(H182="","",VLOOKUP(H182,'A14.1BPU Alimentaires'!$C$9:$D$12,2,FALSE))</f>
        <v/>
      </c>
      <c r="J182" s="28" t="str">
        <f t="shared" si="4"/>
        <v/>
      </c>
    </row>
    <row r="183" spans="2:10" ht="15" customHeight="1" x14ac:dyDescent="0.25">
      <c r="B183" s="73"/>
      <c r="C183" s="129"/>
      <c r="D183" s="129"/>
      <c r="E183" s="129"/>
      <c r="F183" s="129"/>
      <c r="G183" s="129"/>
      <c r="H183" s="129"/>
      <c r="I183" s="29" t="str">
        <f>IF(H183="","",VLOOKUP(H183,'A14.1BPU Alimentaires'!$C$9:$D$12,2,FALSE))</f>
        <v/>
      </c>
      <c r="J183" s="28" t="str">
        <f t="shared" si="4"/>
        <v/>
      </c>
    </row>
    <row r="184" spans="2:10" ht="15" customHeight="1" x14ac:dyDescent="0.25">
      <c r="B184" s="73"/>
      <c r="C184" s="129"/>
      <c r="D184" s="129"/>
      <c r="E184" s="129"/>
      <c r="F184" s="129"/>
      <c r="G184" s="129"/>
      <c r="H184" s="129"/>
      <c r="I184" s="29" t="str">
        <f>IF(H184="","",VLOOKUP(H184,'A14.1BPU Alimentaires'!$C$9:$D$12,2,FALSE))</f>
        <v/>
      </c>
      <c r="J184" s="28" t="str">
        <f t="shared" si="4"/>
        <v/>
      </c>
    </row>
    <row r="185" spans="2:10" ht="15" customHeight="1" x14ac:dyDescent="0.25">
      <c r="B185" s="73"/>
      <c r="C185" s="129"/>
      <c r="D185" s="129"/>
      <c r="E185" s="129"/>
      <c r="F185" s="129"/>
      <c r="G185" s="129"/>
      <c r="H185" s="129"/>
      <c r="I185" s="29" t="str">
        <f>IF(H185="","",VLOOKUP(H185,'A14.1BPU Alimentaires'!$C$9:$D$12,2,FALSE))</f>
        <v/>
      </c>
      <c r="J185" s="28" t="str">
        <f t="shared" si="4"/>
        <v/>
      </c>
    </row>
    <row r="186" spans="2:10" ht="15" customHeight="1" x14ac:dyDescent="0.25">
      <c r="B186" s="73"/>
      <c r="C186" s="129"/>
      <c r="D186" s="129"/>
      <c r="E186" s="129"/>
      <c r="F186" s="129"/>
      <c r="G186" s="129"/>
      <c r="H186" s="129"/>
      <c r="I186" s="29" t="str">
        <f>IF(H186="","",VLOOKUP(H186,'A14.1BPU Alimentaires'!$C$9:$D$12,2,FALSE))</f>
        <v/>
      </c>
      <c r="J186" s="28" t="str">
        <f t="shared" si="4"/>
        <v/>
      </c>
    </row>
    <row r="187" spans="2:10" ht="15" customHeight="1" x14ac:dyDescent="0.25">
      <c r="B187" s="73"/>
      <c r="C187" s="129"/>
      <c r="D187" s="129"/>
      <c r="E187" s="129"/>
      <c r="F187" s="129"/>
      <c r="G187" s="129"/>
      <c r="H187" s="129"/>
      <c r="I187" s="29" t="str">
        <f>IF(H187="","",VLOOKUP(H187,'A14.1BPU Alimentaires'!$C$9:$D$12,2,FALSE))</f>
        <v/>
      </c>
      <c r="J187" s="28" t="str">
        <f t="shared" si="4"/>
        <v/>
      </c>
    </row>
    <row r="188" spans="2:10" ht="15" customHeight="1" x14ac:dyDescent="0.25">
      <c r="B188" s="73"/>
      <c r="C188" s="129"/>
      <c r="D188" s="129"/>
      <c r="E188" s="129"/>
      <c r="F188" s="129"/>
      <c r="G188" s="129"/>
      <c r="H188" s="129"/>
      <c r="I188" s="29" t="str">
        <f>IF(H188="","",VLOOKUP(H188,'A14.1BPU Alimentaires'!$C$9:$D$12,2,FALSE))</f>
        <v/>
      </c>
      <c r="J188" s="28" t="str">
        <f t="shared" si="4"/>
        <v/>
      </c>
    </row>
    <row r="189" spans="2:10" ht="15" customHeight="1" x14ac:dyDescent="0.25">
      <c r="B189" s="73"/>
      <c r="C189" s="129"/>
      <c r="D189" s="129"/>
      <c r="E189" s="129"/>
      <c r="F189" s="129"/>
      <c r="G189" s="129"/>
      <c r="H189" s="129"/>
      <c r="I189" s="29" t="str">
        <f>IF(H189="","",VLOOKUP(H189,'A14.1BPU Alimentaires'!$C$9:$D$12,2,FALSE))</f>
        <v/>
      </c>
      <c r="J189" s="28" t="str">
        <f t="shared" si="4"/>
        <v/>
      </c>
    </row>
    <row r="190" spans="2:10" ht="15" customHeight="1" x14ac:dyDescent="0.25">
      <c r="B190" s="73"/>
      <c r="C190" s="129"/>
      <c r="D190" s="129"/>
      <c r="E190" s="129"/>
      <c r="F190" s="129"/>
      <c r="G190" s="129"/>
      <c r="H190" s="129"/>
      <c r="I190" s="29" t="str">
        <f>IF(H190="","",VLOOKUP(H190,'A14.1BPU Alimentaires'!$C$9:$D$12,2,FALSE))</f>
        <v/>
      </c>
      <c r="J190" s="28" t="str">
        <f t="shared" si="4"/>
        <v/>
      </c>
    </row>
    <row r="191" spans="2:10" ht="15" customHeight="1" x14ac:dyDescent="0.25">
      <c r="B191" s="73"/>
      <c r="C191" s="129"/>
      <c r="D191" s="129"/>
      <c r="E191" s="129"/>
      <c r="F191" s="129"/>
      <c r="G191" s="129"/>
      <c r="H191" s="129"/>
      <c r="I191" s="29" t="str">
        <f>IF(H191="","",VLOOKUP(H191,'A14.1BPU Alimentaires'!$C$9:$D$12,2,FALSE))</f>
        <v/>
      </c>
      <c r="J191" s="28" t="str">
        <f t="shared" si="4"/>
        <v/>
      </c>
    </row>
    <row r="192" spans="2:10" ht="15" customHeight="1" x14ac:dyDescent="0.25">
      <c r="B192" s="73"/>
      <c r="C192" s="129"/>
      <c r="D192" s="129"/>
      <c r="E192" s="129"/>
      <c r="F192" s="129"/>
      <c r="G192" s="129"/>
      <c r="H192" s="129"/>
      <c r="I192" s="29" t="str">
        <f>IF(H192="","",VLOOKUP(H192,'A14.1BPU Alimentaires'!$C$9:$D$12,2,FALSE))</f>
        <v/>
      </c>
      <c r="J192" s="28" t="str">
        <f t="shared" si="4"/>
        <v/>
      </c>
    </row>
    <row r="193" spans="2:10" ht="15" customHeight="1" x14ac:dyDescent="0.25">
      <c r="B193" s="73"/>
      <c r="C193" s="129"/>
      <c r="D193" s="129"/>
      <c r="E193" s="129"/>
      <c r="F193" s="129"/>
      <c r="G193" s="129"/>
      <c r="H193" s="129"/>
      <c r="I193" s="29" t="str">
        <f>IF(H193="","",VLOOKUP(H193,'A14.1BPU Alimentaires'!$C$9:$D$12,2,FALSE))</f>
        <v/>
      </c>
      <c r="J193" s="28" t="str">
        <f t="shared" si="4"/>
        <v/>
      </c>
    </row>
    <row r="194" spans="2:10" ht="15" customHeight="1" x14ac:dyDescent="0.25">
      <c r="B194" s="73"/>
      <c r="C194" s="129"/>
      <c r="D194" s="129"/>
      <c r="E194" s="129"/>
      <c r="F194" s="129"/>
      <c r="G194" s="129"/>
      <c r="H194" s="129"/>
      <c r="I194" s="29" t="str">
        <f>IF(H194="","",VLOOKUP(H194,'A14.1BPU Alimentaires'!$C$9:$D$12,2,FALSE))</f>
        <v/>
      </c>
      <c r="J194" s="28" t="str">
        <f t="shared" si="4"/>
        <v/>
      </c>
    </row>
    <row r="195" spans="2:10" ht="15" customHeight="1" x14ac:dyDescent="0.25">
      <c r="B195" s="73"/>
      <c r="C195" s="129"/>
      <c r="D195" s="129"/>
      <c r="E195" s="129"/>
      <c r="F195" s="129"/>
      <c r="G195" s="129"/>
      <c r="H195" s="129"/>
      <c r="I195" s="29" t="str">
        <f>IF(H195="","",VLOOKUP(H195,'A14.1BPU Alimentaires'!$C$9:$D$12,2,FALSE))</f>
        <v/>
      </c>
      <c r="J195" s="28" t="str">
        <f t="shared" si="4"/>
        <v/>
      </c>
    </row>
    <row r="196" spans="2:10" ht="15" customHeight="1" x14ac:dyDescent="0.25">
      <c r="B196" s="73"/>
      <c r="C196" s="129"/>
      <c r="D196" s="129"/>
      <c r="E196" s="129"/>
      <c r="F196" s="129"/>
      <c r="G196" s="129"/>
      <c r="H196" s="129"/>
      <c r="I196" s="29" t="str">
        <f>IF(H196="","",VLOOKUP(H196,'A14.1BPU Alimentaires'!$C$9:$D$12,2,FALSE))</f>
        <v/>
      </c>
      <c r="J196" s="28" t="str">
        <f t="shared" si="4"/>
        <v/>
      </c>
    </row>
    <row r="197" spans="2:10" ht="15" customHeight="1" x14ac:dyDescent="0.25">
      <c r="B197" s="73"/>
      <c r="C197" s="129"/>
      <c r="D197" s="129"/>
      <c r="E197" s="129"/>
      <c r="F197" s="129"/>
      <c r="G197" s="129"/>
      <c r="H197" s="129"/>
      <c r="I197" s="29" t="str">
        <f>IF(H197="","",VLOOKUP(H197,'A14.1BPU Alimentaires'!$C$9:$D$12,2,FALSE))</f>
        <v/>
      </c>
      <c r="J197" s="28" t="str">
        <f t="shared" si="4"/>
        <v/>
      </c>
    </row>
    <row r="198" spans="2:10" ht="15" customHeight="1" x14ac:dyDescent="0.25">
      <c r="B198" s="73"/>
      <c r="C198" s="129"/>
      <c r="D198" s="129"/>
      <c r="E198" s="129"/>
      <c r="F198" s="129"/>
      <c r="G198" s="129"/>
      <c r="H198" s="129"/>
      <c r="I198" s="29" t="str">
        <f>IF(H198="","",VLOOKUP(H198,'A14.1BPU Alimentaires'!$C$9:$D$12,2,FALSE))</f>
        <v/>
      </c>
      <c r="J198" s="28" t="str">
        <f t="shared" si="4"/>
        <v/>
      </c>
    </row>
    <row r="199" spans="2:10" ht="15" customHeight="1" x14ac:dyDescent="0.25">
      <c r="B199" s="73"/>
      <c r="C199" s="129"/>
      <c r="D199" s="129"/>
      <c r="E199" s="129"/>
      <c r="F199" s="129"/>
      <c r="G199" s="129"/>
      <c r="H199" s="129"/>
      <c r="I199" s="29" t="str">
        <f>IF(H199="","",VLOOKUP(H199,'A14.1BPU Alimentaires'!$C$9:$D$12,2,FALSE))</f>
        <v/>
      </c>
      <c r="J199" s="28" t="str">
        <f t="shared" si="4"/>
        <v/>
      </c>
    </row>
    <row r="200" spans="2:10" ht="15" customHeight="1" x14ac:dyDescent="0.25">
      <c r="B200" s="73"/>
      <c r="C200" s="129"/>
      <c r="D200" s="129"/>
      <c r="E200" s="129"/>
      <c r="F200" s="129"/>
      <c r="G200" s="129"/>
      <c r="H200" s="129"/>
      <c r="I200" s="29" t="str">
        <f>IF(H200="","",VLOOKUP(H200,'A14.1BPU Alimentaires'!$C$9:$D$12,2,FALSE))</f>
        <v/>
      </c>
      <c r="J200" s="28" t="str">
        <f t="shared" si="4"/>
        <v/>
      </c>
    </row>
    <row r="201" spans="2:10" ht="15" customHeight="1" x14ac:dyDescent="0.25">
      <c r="B201" s="73"/>
      <c r="C201" s="129"/>
      <c r="D201" s="129"/>
      <c r="E201" s="129"/>
      <c r="F201" s="129"/>
      <c r="G201" s="129"/>
      <c r="H201" s="129"/>
      <c r="I201" s="29" t="str">
        <f>IF(H201="","",VLOOKUP(H201,'A14.1BPU Alimentaires'!$C$9:$D$12,2,FALSE))</f>
        <v/>
      </c>
      <c r="J201" s="28" t="str">
        <f t="shared" si="4"/>
        <v/>
      </c>
    </row>
    <row r="202" spans="2:10" ht="15" customHeight="1" x14ac:dyDescent="0.25">
      <c r="B202" s="73"/>
      <c r="C202" s="129"/>
      <c r="D202" s="129"/>
      <c r="E202" s="129"/>
      <c r="F202" s="129"/>
      <c r="G202" s="129"/>
      <c r="H202" s="129"/>
      <c r="I202" s="29" t="str">
        <f>IF(H202="","",VLOOKUP(H202,'A14.1BPU Alimentaires'!$C$9:$D$12,2,FALSE))</f>
        <v/>
      </c>
      <c r="J202" s="28" t="str">
        <f t="shared" si="4"/>
        <v/>
      </c>
    </row>
    <row r="203" spans="2:10" ht="15" customHeight="1" x14ac:dyDescent="0.25">
      <c r="B203" s="73"/>
      <c r="C203" s="129"/>
      <c r="D203" s="129"/>
      <c r="E203" s="129"/>
      <c r="F203" s="129"/>
      <c r="G203" s="129"/>
      <c r="H203" s="129"/>
      <c r="I203" s="29" t="str">
        <f>IF(H203="","",VLOOKUP(H203,'A14.1BPU Alimentaires'!$C$9:$D$12,2,FALSE))</f>
        <v/>
      </c>
      <c r="J203" s="28" t="str">
        <f t="shared" si="4"/>
        <v/>
      </c>
    </row>
    <row r="204" spans="2:10" ht="15" customHeight="1" x14ac:dyDescent="0.25">
      <c r="B204" s="73"/>
      <c r="C204" s="129"/>
      <c r="D204" s="129"/>
      <c r="E204" s="129"/>
      <c r="F204" s="129"/>
      <c r="G204" s="129"/>
      <c r="H204" s="129"/>
      <c r="I204" s="29" t="str">
        <f>IF(H204="","",VLOOKUP(H204,'A14.1BPU Alimentaires'!$C$9:$D$12,2,FALSE))</f>
        <v/>
      </c>
      <c r="J204" s="28" t="str">
        <f t="shared" si="4"/>
        <v/>
      </c>
    </row>
    <row r="205" spans="2:10" ht="15" customHeight="1" x14ac:dyDescent="0.25">
      <c r="B205" s="73"/>
      <c r="C205" s="129"/>
      <c r="D205" s="129"/>
      <c r="E205" s="129"/>
      <c r="F205" s="129"/>
      <c r="G205" s="129"/>
      <c r="H205" s="129"/>
      <c r="I205" s="29" t="str">
        <f>IF(H205="","",VLOOKUP(H205,'A14.1BPU Alimentaires'!$C$9:$D$12,2,FALSE))</f>
        <v/>
      </c>
      <c r="J205" s="28" t="str">
        <f t="shared" si="4"/>
        <v/>
      </c>
    </row>
    <row r="206" spans="2:10" ht="15" customHeight="1" x14ac:dyDescent="0.25">
      <c r="B206" s="73"/>
      <c r="C206" s="129"/>
      <c r="D206" s="129"/>
      <c r="E206" s="129"/>
      <c r="F206" s="129"/>
      <c r="G206" s="129"/>
      <c r="H206" s="129"/>
      <c r="I206" s="29" t="str">
        <f>IF(H206="","",VLOOKUP(H206,'A14.1BPU Alimentaires'!$C$9:$D$12,2,FALSE))</f>
        <v/>
      </c>
      <c r="J206" s="28" t="str">
        <f t="shared" si="4"/>
        <v/>
      </c>
    </row>
    <row r="207" spans="2:10" ht="15" customHeight="1" x14ac:dyDescent="0.25">
      <c r="B207" s="73"/>
      <c r="C207" s="129"/>
      <c r="D207" s="129"/>
      <c r="E207" s="129"/>
      <c r="F207" s="129"/>
      <c r="G207" s="129"/>
      <c r="H207" s="129"/>
      <c r="I207" s="29" t="str">
        <f>IF(H207="","",VLOOKUP(H207,'A14.1BPU Alimentaires'!$C$9:$D$12,2,FALSE))</f>
        <v/>
      </c>
      <c r="J207" s="28" t="str">
        <f t="shared" si="4"/>
        <v/>
      </c>
    </row>
    <row r="208" spans="2:10" ht="15" customHeight="1" x14ac:dyDescent="0.25">
      <c r="B208" s="73"/>
      <c r="C208" s="129"/>
      <c r="D208" s="129"/>
      <c r="E208" s="129"/>
      <c r="F208" s="129"/>
      <c r="G208" s="129"/>
      <c r="H208" s="129"/>
      <c r="I208" s="29" t="str">
        <f>IF(H208="","",VLOOKUP(H208,'A14.1BPU Alimentaires'!$C$9:$D$12,2,FALSE))</f>
        <v/>
      </c>
      <c r="J208" s="28" t="str">
        <f t="shared" si="4"/>
        <v/>
      </c>
    </row>
    <row r="209" spans="2:10" ht="15" customHeight="1" x14ac:dyDescent="0.25">
      <c r="B209" s="73"/>
      <c r="C209" s="129"/>
      <c r="D209" s="129"/>
      <c r="E209" s="129"/>
      <c r="F209" s="129"/>
      <c r="G209" s="129"/>
      <c r="H209" s="129"/>
      <c r="I209" s="29" t="str">
        <f>IF(H209="","",VLOOKUP(H209,'A14.1BPU Alimentaires'!$C$9:$D$12,2,FALSE))</f>
        <v/>
      </c>
      <c r="J209" s="28" t="str">
        <f t="shared" si="4"/>
        <v/>
      </c>
    </row>
    <row r="210" spans="2:10" ht="15" customHeight="1" x14ac:dyDescent="0.25">
      <c r="B210" s="73"/>
      <c r="C210" s="129"/>
      <c r="D210" s="129"/>
      <c r="E210" s="129"/>
      <c r="F210" s="129"/>
      <c r="G210" s="129"/>
      <c r="H210" s="129"/>
      <c r="I210" s="29" t="str">
        <f>IF(H210="","",VLOOKUP(H210,'A14.1BPU Alimentaires'!$C$9:$D$12,2,FALSE))</f>
        <v/>
      </c>
      <c r="J210" s="28" t="str">
        <f t="shared" si="4"/>
        <v/>
      </c>
    </row>
    <row r="211" spans="2:10" ht="15" customHeight="1" x14ac:dyDescent="0.25">
      <c r="B211" s="73"/>
      <c r="C211" s="129"/>
      <c r="D211" s="129"/>
      <c r="E211" s="129"/>
      <c r="F211" s="129"/>
      <c r="G211" s="129"/>
      <c r="H211" s="129"/>
      <c r="I211" s="29" t="str">
        <f>IF(H211="","",VLOOKUP(H211,'A14.1BPU Alimentaires'!$C$9:$D$12,2,FALSE))</f>
        <v/>
      </c>
      <c r="J211" s="28" t="str">
        <f t="shared" si="4"/>
        <v/>
      </c>
    </row>
    <row r="212" spans="2:10" ht="15" customHeight="1" x14ac:dyDescent="0.25">
      <c r="B212" s="73"/>
      <c r="C212" s="129"/>
      <c r="D212" s="129"/>
      <c r="E212" s="129"/>
      <c r="F212" s="129"/>
      <c r="G212" s="129"/>
      <c r="H212" s="129"/>
      <c r="I212" s="29" t="str">
        <f>IF(H212="","",VLOOKUP(H212,'A14.1BPU Alimentaires'!$C$9:$D$12,2,FALSE))</f>
        <v/>
      </c>
      <c r="J212" s="28" t="str">
        <f t="shared" si="4"/>
        <v/>
      </c>
    </row>
    <row r="213" spans="2:10" ht="15" customHeight="1" x14ac:dyDescent="0.25">
      <c r="B213" s="73"/>
      <c r="C213" s="129"/>
      <c r="D213" s="129"/>
      <c r="E213" s="129"/>
      <c r="F213" s="129"/>
      <c r="G213" s="129"/>
      <c r="H213" s="129"/>
      <c r="I213" s="29" t="str">
        <f>IF(H213="","",VLOOKUP(H213,'A14.1BPU Alimentaires'!$C$9:$D$12,2,FALSE))</f>
        <v/>
      </c>
      <c r="J213" s="28" t="str">
        <f t="shared" si="4"/>
        <v/>
      </c>
    </row>
    <row r="214" spans="2:10" ht="15" customHeight="1" x14ac:dyDescent="0.25">
      <c r="B214" s="73"/>
      <c r="C214" s="129"/>
      <c r="D214" s="129"/>
      <c r="E214" s="129"/>
      <c r="F214" s="129"/>
      <c r="G214" s="129"/>
      <c r="H214" s="129"/>
      <c r="I214" s="29" t="str">
        <f>IF(H214="","",VLOOKUP(H214,'A14.1BPU Alimentaires'!$C$9:$D$12,2,FALSE))</f>
        <v/>
      </c>
      <c r="J214" s="28" t="str">
        <f t="shared" si="4"/>
        <v/>
      </c>
    </row>
    <row r="215" spans="2:10" ht="15" customHeight="1" x14ac:dyDescent="0.25">
      <c r="B215" s="73"/>
      <c r="C215" s="129"/>
      <c r="D215" s="129"/>
      <c r="E215" s="129"/>
      <c r="F215" s="129"/>
      <c r="G215" s="129"/>
      <c r="H215" s="129"/>
      <c r="I215" s="29" t="str">
        <f>IF(H215="","",VLOOKUP(H215,'A14.1BPU Alimentaires'!$C$9:$D$12,2,FALSE))</f>
        <v/>
      </c>
      <c r="J215" s="28" t="str">
        <f t="shared" si="4"/>
        <v/>
      </c>
    </row>
    <row r="216" spans="2:10" ht="15" customHeight="1" x14ac:dyDescent="0.25">
      <c r="B216" s="73"/>
      <c r="C216" s="129"/>
      <c r="D216" s="129"/>
      <c r="E216" s="129"/>
      <c r="F216" s="129"/>
      <c r="G216" s="129"/>
      <c r="H216" s="129"/>
      <c r="I216" s="29" t="str">
        <f>IF(H216="","",VLOOKUP(H216,'A14.1BPU Alimentaires'!$C$9:$D$12,2,FALSE))</f>
        <v/>
      </c>
      <c r="J216" s="28" t="str">
        <f t="shared" si="4"/>
        <v/>
      </c>
    </row>
    <row r="217" spans="2:10" ht="15" customHeight="1" x14ac:dyDescent="0.25">
      <c r="B217" s="73"/>
      <c r="C217" s="129"/>
      <c r="D217" s="129"/>
      <c r="E217" s="129"/>
      <c r="F217" s="129"/>
      <c r="G217" s="129"/>
      <c r="H217" s="129"/>
      <c r="I217" s="29" t="str">
        <f>IF(H217="","",VLOOKUP(H217,'A14.1BPU Alimentaires'!$C$9:$D$12,2,FALSE))</f>
        <v/>
      </c>
      <c r="J217" s="28" t="str">
        <f t="shared" si="4"/>
        <v/>
      </c>
    </row>
    <row r="218" spans="2:10" ht="15" customHeight="1" x14ac:dyDescent="0.25">
      <c r="B218" s="73"/>
      <c r="C218" s="129"/>
      <c r="D218" s="129"/>
      <c r="E218" s="129"/>
      <c r="F218" s="129"/>
      <c r="G218" s="129"/>
      <c r="H218" s="129"/>
      <c r="I218" s="29" t="str">
        <f>IF(H218="","",VLOOKUP(H218,'A14.1BPU Alimentaires'!$C$9:$D$12,2,FALSE))</f>
        <v/>
      </c>
      <c r="J218" s="28" t="str">
        <f t="shared" si="4"/>
        <v/>
      </c>
    </row>
    <row r="219" spans="2:10" ht="15" customHeight="1" x14ac:dyDescent="0.25">
      <c r="B219" s="73"/>
      <c r="C219" s="129"/>
      <c r="D219" s="129"/>
      <c r="E219" s="129"/>
      <c r="F219" s="129"/>
      <c r="G219" s="129"/>
      <c r="H219" s="129"/>
      <c r="I219" s="29" t="str">
        <f>IF(H219="","",VLOOKUP(H219,'A14.1BPU Alimentaires'!$C$9:$D$12,2,FALSE))</f>
        <v/>
      </c>
      <c r="J219" s="28" t="str">
        <f t="shared" si="4"/>
        <v/>
      </c>
    </row>
    <row r="220" spans="2:10" ht="15" customHeight="1" x14ac:dyDescent="0.25">
      <c r="B220" s="73"/>
      <c r="C220" s="129"/>
      <c r="D220" s="129"/>
      <c r="E220" s="129"/>
      <c r="F220" s="129"/>
      <c r="G220" s="129"/>
      <c r="H220" s="129"/>
      <c r="I220" s="29" t="str">
        <f>IF(H220="","",VLOOKUP(H220,'A14.1BPU Alimentaires'!$C$9:$D$12,2,FALSE))</f>
        <v/>
      </c>
      <c r="J220" s="28" t="str">
        <f t="shared" si="4"/>
        <v/>
      </c>
    </row>
    <row r="221" spans="2:10" ht="15" customHeight="1" x14ac:dyDescent="0.25">
      <c r="B221" s="73"/>
      <c r="C221" s="129"/>
      <c r="D221" s="129"/>
      <c r="E221" s="129"/>
      <c r="F221" s="129"/>
      <c r="G221" s="129"/>
      <c r="H221" s="129"/>
      <c r="I221" s="29" t="str">
        <f>IF(H221="","",VLOOKUP(H221,'A14.1BPU Alimentaires'!$C$9:$D$12,2,FALSE))</f>
        <v/>
      </c>
      <c r="J221" s="28" t="str">
        <f t="shared" si="4"/>
        <v/>
      </c>
    </row>
    <row r="222" spans="2:10" ht="15" customHeight="1" x14ac:dyDescent="0.25">
      <c r="B222" s="73"/>
      <c r="C222" s="129"/>
      <c r="D222" s="129"/>
      <c r="E222" s="129"/>
      <c r="F222" s="129"/>
      <c r="G222" s="129"/>
      <c r="H222" s="129"/>
      <c r="I222" s="29" t="str">
        <f>IF(H222="","",VLOOKUP(H222,'A14.1BPU Alimentaires'!$C$9:$D$12,2,FALSE))</f>
        <v/>
      </c>
      <c r="J222" s="28" t="str">
        <f t="shared" si="4"/>
        <v/>
      </c>
    </row>
    <row r="223" spans="2:10" ht="15" customHeight="1" x14ac:dyDescent="0.25">
      <c r="B223" s="73"/>
      <c r="C223" s="129"/>
      <c r="D223" s="129"/>
      <c r="E223" s="129"/>
      <c r="F223" s="129"/>
      <c r="G223" s="129"/>
      <c r="H223" s="129"/>
      <c r="I223" s="29" t="str">
        <f>IF(H223="","",VLOOKUP(H223,'A14.1BPU Alimentaires'!$C$9:$D$12,2,FALSE))</f>
        <v/>
      </c>
      <c r="J223" s="28" t="str">
        <f t="shared" si="4"/>
        <v/>
      </c>
    </row>
    <row r="224" spans="2:10" ht="15" customHeight="1" x14ac:dyDescent="0.25">
      <c r="B224" s="73"/>
      <c r="C224" s="129"/>
      <c r="D224" s="129"/>
      <c r="E224" s="129"/>
      <c r="F224" s="129"/>
      <c r="G224" s="129"/>
      <c r="H224" s="129"/>
      <c r="I224" s="29" t="str">
        <f>IF(H224="","",VLOOKUP(H224,'A14.1BPU Alimentaires'!$C$9:$D$12,2,FALSE))</f>
        <v/>
      </c>
      <c r="J224" s="28" t="str">
        <f t="shared" si="4"/>
        <v/>
      </c>
    </row>
    <row r="225" spans="2:10" ht="15" customHeight="1" x14ac:dyDescent="0.25">
      <c r="B225" s="73"/>
      <c r="C225" s="129"/>
      <c r="D225" s="129"/>
      <c r="E225" s="129"/>
      <c r="F225" s="129"/>
      <c r="G225" s="129"/>
      <c r="H225" s="129"/>
      <c r="I225" s="29" t="str">
        <f>IF(H225="","",VLOOKUP(H225,'A14.1BPU Alimentaires'!$C$9:$D$12,2,FALSE))</f>
        <v/>
      </c>
      <c r="J225" s="28" t="str">
        <f t="shared" si="4"/>
        <v/>
      </c>
    </row>
    <row r="226" spans="2:10" ht="15" customHeight="1" x14ac:dyDescent="0.25">
      <c r="B226" s="73"/>
      <c r="C226" s="129"/>
      <c r="D226" s="129"/>
      <c r="E226" s="129"/>
      <c r="F226" s="129"/>
      <c r="G226" s="129"/>
      <c r="H226" s="129"/>
      <c r="I226" s="29" t="str">
        <f>IF(H226="","",VLOOKUP(H226,'A14.1BPU Alimentaires'!$C$9:$D$12,2,FALSE))</f>
        <v/>
      </c>
      <c r="J226" s="28" t="str">
        <f t="shared" si="4"/>
        <v/>
      </c>
    </row>
    <row r="227" spans="2:10" ht="15" customHeight="1" x14ac:dyDescent="0.25">
      <c r="B227" s="73"/>
      <c r="C227" s="129"/>
      <c r="D227" s="129"/>
      <c r="E227" s="129"/>
      <c r="F227" s="129"/>
      <c r="G227" s="129"/>
      <c r="H227" s="129"/>
      <c r="I227" s="29" t="str">
        <f>IF(H227="","",VLOOKUP(H227,'A14.1BPU Alimentaires'!$C$9:$D$12,2,FALSE))</f>
        <v/>
      </c>
      <c r="J227" s="28" t="str">
        <f t="shared" si="4"/>
        <v/>
      </c>
    </row>
    <row r="228" spans="2:10" ht="15" customHeight="1" x14ac:dyDescent="0.25">
      <c r="B228" s="73"/>
      <c r="C228" s="129"/>
      <c r="D228" s="129"/>
      <c r="E228" s="129"/>
      <c r="F228" s="129"/>
      <c r="G228" s="129"/>
      <c r="H228" s="129"/>
      <c r="I228" s="29" t="str">
        <f>IF(H228="","",VLOOKUP(H228,'A14.1BPU Alimentaires'!$C$9:$D$12,2,FALSE))</f>
        <v/>
      </c>
      <c r="J228" s="28" t="str">
        <f t="shared" si="4"/>
        <v/>
      </c>
    </row>
    <row r="229" spans="2:10" ht="15" customHeight="1" x14ac:dyDescent="0.25">
      <c r="B229" s="73"/>
      <c r="C229" s="129"/>
      <c r="D229" s="129"/>
      <c r="E229" s="129"/>
      <c r="F229" s="129"/>
      <c r="G229" s="129"/>
      <c r="H229" s="129"/>
      <c r="I229" s="29" t="str">
        <f>IF(H229="","",VLOOKUP(H229,'A14.1BPU Alimentaires'!$C$9:$D$12,2,FALSE))</f>
        <v/>
      </c>
      <c r="J229" s="28" t="str">
        <f t="shared" si="4"/>
        <v/>
      </c>
    </row>
    <row r="230" spans="2:10" ht="15" customHeight="1" x14ac:dyDescent="0.25">
      <c r="B230" s="73"/>
      <c r="C230" s="129"/>
      <c r="D230" s="129"/>
      <c r="E230" s="129"/>
      <c r="F230" s="129"/>
      <c r="G230" s="129"/>
      <c r="H230" s="129"/>
      <c r="I230" s="29" t="str">
        <f>IF(H230="","",VLOOKUP(H230,'A14.1BPU Alimentaires'!$C$9:$D$12,2,FALSE))</f>
        <v/>
      </c>
      <c r="J230" s="28" t="str">
        <f t="shared" si="4"/>
        <v/>
      </c>
    </row>
    <row r="231" spans="2:10" ht="15" customHeight="1" x14ac:dyDescent="0.25">
      <c r="B231" s="73"/>
      <c r="C231" s="129"/>
      <c r="D231" s="129"/>
      <c r="E231" s="129"/>
      <c r="F231" s="129"/>
      <c r="G231" s="129"/>
      <c r="H231" s="129"/>
      <c r="I231" s="29" t="str">
        <f>IF(H231="","",VLOOKUP(H231,'A14.1BPU Alimentaires'!$C$9:$D$12,2,FALSE))</f>
        <v/>
      </c>
      <c r="J231" s="28" t="str">
        <f t="shared" si="4"/>
        <v/>
      </c>
    </row>
    <row r="232" spans="2:10" ht="15" customHeight="1" x14ac:dyDescent="0.25">
      <c r="B232" s="73"/>
      <c r="C232" s="129"/>
      <c r="D232" s="129"/>
      <c r="E232" s="129"/>
      <c r="F232" s="129"/>
      <c r="G232" s="129"/>
      <c r="H232" s="129"/>
      <c r="I232" s="29" t="str">
        <f>IF(H232="","",VLOOKUP(H232,'A14.1BPU Alimentaires'!$C$9:$D$12,2,FALSE))</f>
        <v/>
      </c>
      <c r="J232" s="28" t="str">
        <f t="shared" si="4"/>
        <v/>
      </c>
    </row>
    <row r="233" spans="2:10" ht="15" customHeight="1" x14ac:dyDescent="0.25">
      <c r="B233" s="73"/>
      <c r="C233" s="129"/>
      <c r="D233" s="129"/>
      <c r="E233" s="129"/>
      <c r="F233" s="129"/>
      <c r="G233" s="129"/>
      <c r="H233" s="129"/>
      <c r="I233" s="29" t="str">
        <f>IF(H233="","",VLOOKUP(H233,'A14.1BPU Alimentaires'!$C$9:$D$12,2,FALSE))</f>
        <v/>
      </c>
      <c r="J233" s="28" t="str">
        <f t="shared" si="4"/>
        <v/>
      </c>
    </row>
    <row r="234" spans="2:10" ht="15" customHeight="1" x14ac:dyDescent="0.25">
      <c r="B234" s="73"/>
      <c r="C234" s="129"/>
      <c r="D234" s="129"/>
      <c r="E234" s="129"/>
      <c r="F234" s="129"/>
      <c r="G234" s="129"/>
      <c r="H234" s="129"/>
      <c r="I234" s="29" t="str">
        <f>IF(H234="","",VLOOKUP(H234,'A14.1BPU Alimentaires'!$C$9:$D$12,2,FALSE))</f>
        <v/>
      </c>
      <c r="J234" s="28" t="str">
        <f t="shared" si="4"/>
        <v/>
      </c>
    </row>
    <row r="235" spans="2:10" ht="15" customHeight="1" x14ac:dyDescent="0.25">
      <c r="B235" s="73"/>
      <c r="C235" s="129"/>
      <c r="D235" s="129"/>
      <c r="E235" s="129"/>
      <c r="F235" s="129"/>
      <c r="G235" s="129"/>
      <c r="H235" s="129"/>
      <c r="I235" s="29" t="str">
        <f>IF(H235="","",VLOOKUP(H235,'A14.1BPU Alimentaires'!$C$9:$D$12,2,FALSE))</f>
        <v/>
      </c>
      <c r="J235" s="28" t="str">
        <f t="shared" si="4"/>
        <v/>
      </c>
    </row>
    <row r="236" spans="2:10" ht="15" customHeight="1" x14ac:dyDescent="0.25">
      <c r="B236" s="73"/>
      <c r="C236" s="129"/>
      <c r="D236" s="129"/>
      <c r="E236" s="129"/>
      <c r="F236" s="129"/>
      <c r="G236" s="129"/>
      <c r="H236" s="129"/>
      <c r="I236" s="29" t="str">
        <f>IF(H236="","",VLOOKUP(H236,'A14.1BPU Alimentaires'!$C$9:$D$12,2,FALSE))</f>
        <v/>
      </c>
      <c r="J236" s="28" t="str">
        <f t="shared" si="4"/>
        <v/>
      </c>
    </row>
    <row r="237" spans="2:10" ht="15" customHeight="1" x14ac:dyDescent="0.25">
      <c r="B237" s="73"/>
      <c r="C237" s="129"/>
      <c r="D237" s="129"/>
      <c r="E237" s="129"/>
      <c r="F237" s="129"/>
      <c r="G237" s="129"/>
      <c r="H237" s="129"/>
      <c r="I237" s="29" t="str">
        <f>IF(H237="","",VLOOKUP(H237,'A14.1BPU Alimentaires'!$C$9:$D$12,2,FALSE))</f>
        <v/>
      </c>
      <c r="J237" s="28" t="str">
        <f t="shared" si="4"/>
        <v/>
      </c>
    </row>
    <row r="238" spans="2:10" ht="15" customHeight="1" x14ac:dyDescent="0.25">
      <c r="B238" s="73"/>
      <c r="C238" s="129"/>
      <c r="D238" s="129"/>
      <c r="E238" s="129"/>
      <c r="F238" s="129"/>
      <c r="G238" s="129"/>
      <c r="H238" s="129"/>
      <c r="I238" s="29" t="str">
        <f>IF(H238="","",VLOOKUP(H238,'A14.1BPU Alimentaires'!$C$9:$D$12,2,FALSE))</f>
        <v/>
      </c>
      <c r="J238" s="28" t="str">
        <f t="shared" si="4"/>
        <v/>
      </c>
    </row>
    <row r="239" spans="2:10" ht="15" customHeight="1" x14ac:dyDescent="0.25">
      <c r="B239" s="73"/>
      <c r="C239" s="129"/>
      <c r="D239" s="129"/>
      <c r="E239" s="129"/>
      <c r="F239" s="129"/>
      <c r="G239" s="129"/>
      <c r="H239" s="129"/>
      <c r="I239" s="29" t="str">
        <f>IF(H239="","",VLOOKUP(H239,'A14.1BPU Alimentaires'!$C$9:$D$12,2,FALSE))</f>
        <v/>
      </c>
      <c r="J239" s="28" t="str">
        <f t="shared" ref="J239:J274" si="5">IF(I239="","",ROUND(I239*1.1,2))</f>
        <v/>
      </c>
    </row>
    <row r="240" spans="2:10" ht="15" customHeight="1" x14ac:dyDescent="0.25">
      <c r="B240" s="73"/>
      <c r="C240" s="129"/>
      <c r="D240" s="129"/>
      <c r="E240" s="129"/>
      <c r="F240" s="129"/>
      <c r="G240" s="129"/>
      <c r="H240" s="129"/>
      <c r="I240" s="29" t="str">
        <f>IF(H240="","",VLOOKUP(H240,'A14.1BPU Alimentaires'!$C$9:$D$12,2,FALSE))</f>
        <v/>
      </c>
      <c r="J240" s="28" t="str">
        <f t="shared" si="5"/>
        <v/>
      </c>
    </row>
    <row r="241" spans="2:10" ht="15" customHeight="1" x14ac:dyDescent="0.25">
      <c r="B241" s="73"/>
      <c r="C241" s="129"/>
      <c r="D241" s="129"/>
      <c r="E241" s="129"/>
      <c r="F241" s="129"/>
      <c r="G241" s="129"/>
      <c r="H241" s="129"/>
      <c r="I241" s="29" t="str">
        <f>IF(H241="","",VLOOKUP(H241,'A14.1BPU Alimentaires'!$C$9:$D$12,2,FALSE))</f>
        <v/>
      </c>
      <c r="J241" s="28" t="str">
        <f t="shared" si="5"/>
        <v/>
      </c>
    </row>
    <row r="242" spans="2:10" ht="15" customHeight="1" x14ac:dyDescent="0.25">
      <c r="B242" s="73"/>
      <c r="C242" s="129"/>
      <c r="D242" s="129"/>
      <c r="E242" s="129"/>
      <c r="F242" s="129"/>
      <c r="G242" s="129"/>
      <c r="H242" s="129"/>
      <c r="I242" s="29" t="str">
        <f>IF(H242="","",VLOOKUP(H242,'A14.1BPU Alimentaires'!$C$9:$D$12,2,FALSE))</f>
        <v/>
      </c>
      <c r="J242" s="28" t="str">
        <f t="shared" si="5"/>
        <v/>
      </c>
    </row>
    <row r="243" spans="2:10" ht="15" customHeight="1" x14ac:dyDescent="0.25">
      <c r="B243" s="73"/>
      <c r="C243" s="129"/>
      <c r="D243" s="129"/>
      <c r="E243" s="129"/>
      <c r="F243" s="129"/>
      <c r="G243" s="129"/>
      <c r="H243" s="129"/>
      <c r="I243" s="29" t="str">
        <f>IF(H243="","",VLOOKUP(H243,'A14.1BPU Alimentaires'!$C$9:$D$12,2,FALSE))</f>
        <v/>
      </c>
      <c r="J243" s="28" t="str">
        <f t="shared" si="5"/>
        <v/>
      </c>
    </row>
    <row r="244" spans="2:10" ht="15" customHeight="1" x14ac:dyDescent="0.25">
      <c r="B244" s="73"/>
      <c r="C244" s="129"/>
      <c r="D244" s="129"/>
      <c r="E244" s="129"/>
      <c r="F244" s="129"/>
      <c r="G244" s="129"/>
      <c r="H244" s="129"/>
      <c r="I244" s="29" t="str">
        <f>IF(H244="","",VLOOKUP(H244,'A14.1BPU Alimentaires'!$C$9:$D$12,2,FALSE))</f>
        <v/>
      </c>
      <c r="J244" s="28" t="str">
        <f t="shared" si="5"/>
        <v/>
      </c>
    </row>
    <row r="245" spans="2:10" ht="15" customHeight="1" x14ac:dyDescent="0.25">
      <c r="B245" s="73"/>
      <c r="C245" s="129"/>
      <c r="D245" s="129"/>
      <c r="E245" s="129"/>
      <c r="F245" s="129"/>
      <c r="G245" s="129"/>
      <c r="H245" s="129"/>
      <c r="I245" s="29" t="str">
        <f>IF(H245="","",VLOOKUP(H245,'A14.1BPU Alimentaires'!$C$9:$D$12,2,FALSE))</f>
        <v/>
      </c>
      <c r="J245" s="28" t="str">
        <f t="shared" si="5"/>
        <v/>
      </c>
    </row>
    <row r="246" spans="2:10" ht="15" customHeight="1" x14ac:dyDescent="0.25">
      <c r="B246" s="73"/>
      <c r="C246" s="129"/>
      <c r="D246" s="129"/>
      <c r="E246" s="129"/>
      <c r="F246" s="129"/>
      <c r="G246" s="129"/>
      <c r="H246" s="129"/>
      <c r="I246" s="29" t="str">
        <f>IF(H246="","",VLOOKUP(H246,'A14.1BPU Alimentaires'!$C$9:$D$12,2,FALSE))</f>
        <v/>
      </c>
      <c r="J246" s="28" t="str">
        <f t="shared" si="5"/>
        <v/>
      </c>
    </row>
    <row r="247" spans="2:10" ht="15" customHeight="1" x14ac:dyDescent="0.25">
      <c r="B247" s="73"/>
      <c r="C247" s="129"/>
      <c r="D247" s="129"/>
      <c r="E247" s="129"/>
      <c r="F247" s="129"/>
      <c r="G247" s="129"/>
      <c r="H247" s="129"/>
      <c r="I247" s="29" t="str">
        <f>IF(H247="","",VLOOKUP(H247,'A14.1BPU Alimentaires'!$C$9:$D$12,2,FALSE))</f>
        <v/>
      </c>
      <c r="J247" s="28" t="str">
        <f t="shared" si="5"/>
        <v/>
      </c>
    </row>
    <row r="248" spans="2:10" ht="15" customHeight="1" x14ac:dyDescent="0.25">
      <c r="B248" s="73"/>
      <c r="C248" s="129"/>
      <c r="D248" s="129"/>
      <c r="E248" s="129"/>
      <c r="F248" s="129"/>
      <c r="G248" s="129"/>
      <c r="H248" s="129"/>
      <c r="I248" s="29" t="str">
        <f>IF(H248="","",VLOOKUP(H248,'A14.1BPU Alimentaires'!$C$9:$D$12,2,FALSE))</f>
        <v/>
      </c>
      <c r="J248" s="28" t="str">
        <f t="shared" si="5"/>
        <v/>
      </c>
    </row>
    <row r="249" spans="2:10" ht="15" customHeight="1" x14ac:dyDescent="0.25">
      <c r="B249" s="73"/>
      <c r="C249" s="129"/>
      <c r="D249" s="129"/>
      <c r="E249" s="129"/>
      <c r="F249" s="129"/>
      <c r="G249" s="129"/>
      <c r="H249" s="129"/>
      <c r="I249" s="29" t="str">
        <f>IF(H249="","",VLOOKUP(H249,'A14.1BPU Alimentaires'!$C$9:$D$12,2,FALSE))</f>
        <v/>
      </c>
      <c r="J249" s="28" t="str">
        <f t="shared" si="5"/>
        <v/>
      </c>
    </row>
    <row r="250" spans="2:10" ht="15" customHeight="1" x14ac:dyDescent="0.25">
      <c r="B250" s="73"/>
      <c r="C250" s="129"/>
      <c r="D250" s="129"/>
      <c r="E250" s="129"/>
      <c r="F250" s="129"/>
      <c r="G250" s="129"/>
      <c r="H250" s="129"/>
      <c r="I250" s="29" t="str">
        <f>IF(H250="","",VLOOKUP(H250,'A14.1BPU Alimentaires'!$C$9:$D$12,2,FALSE))</f>
        <v/>
      </c>
      <c r="J250" s="28" t="str">
        <f t="shared" si="5"/>
        <v/>
      </c>
    </row>
    <row r="251" spans="2:10" ht="15" customHeight="1" x14ac:dyDescent="0.25">
      <c r="B251" s="73"/>
      <c r="C251" s="129"/>
      <c r="D251" s="129"/>
      <c r="E251" s="129"/>
      <c r="F251" s="129"/>
      <c r="G251" s="129"/>
      <c r="H251" s="129"/>
      <c r="I251" s="29" t="str">
        <f>IF(H251="","",VLOOKUP(H251,'A14.1BPU Alimentaires'!$C$9:$D$12,2,FALSE))</f>
        <v/>
      </c>
      <c r="J251" s="28" t="str">
        <f t="shared" si="5"/>
        <v/>
      </c>
    </row>
    <row r="252" spans="2:10" ht="15" customHeight="1" x14ac:dyDescent="0.25">
      <c r="B252" s="73"/>
      <c r="C252" s="129"/>
      <c r="D252" s="129"/>
      <c r="E252" s="129"/>
      <c r="F252" s="129"/>
      <c r="G252" s="129"/>
      <c r="H252" s="129"/>
      <c r="I252" s="29" t="str">
        <f>IF(H252="","",VLOOKUP(H252,'A14.1BPU Alimentaires'!$C$9:$D$12,2,FALSE))</f>
        <v/>
      </c>
      <c r="J252" s="28" t="str">
        <f t="shared" si="5"/>
        <v/>
      </c>
    </row>
    <row r="253" spans="2:10" ht="15" customHeight="1" x14ac:dyDescent="0.25">
      <c r="B253" s="73"/>
      <c r="C253" s="129"/>
      <c r="D253" s="129"/>
      <c r="E253" s="129"/>
      <c r="F253" s="129"/>
      <c r="G253" s="129"/>
      <c r="H253" s="129"/>
      <c r="I253" s="29" t="str">
        <f>IF(H253="","",VLOOKUP(H253,'A14.1BPU Alimentaires'!$C$9:$D$12,2,FALSE))</f>
        <v/>
      </c>
      <c r="J253" s="28" t="str">
        <f t="shared" si="5"/>
        <v/>
      </c>
    </row>
    <row r="254" spans="2:10" ht="15" customHeight="1" x14ac:dyDescent="0.25">
      <c r="B254" s="73"/>
      <c r="C254" s="129"/>
      <c r="D254" s="129"/>
      <c r="E254" s="129"/>
      <c r="F254" s="129"/>
      <c r="G254" s="129"/>
      <c r="H254" s="129"/>
      <c r="I254" s="29" t="str">
        <f>IF(H254="","",VLOOKUP(H254,'A14.1BPU Alimentaires'!$C$9:$D$12,2,FALSE))</f>
        <v/>
      </c>
      <c r="J254" s="28" t="str">
        <f t="shared" si="5"/>
        <v/>
      </c>
    </row>
    <row r="255" spans="2:10" ht="15" customHeight="1" x14ac:dyDescent="0.25">
      <c r="B255" s="73"/>
      <c r="C255" s="129"/>
      <c r="D255" s="129"/>
      <c r="E255" s="129"/>
      <c r="F255" s="129"/>
      <c r="G255" s="129"/>
      <c r="H255" s="129"/>
      <c r="I255" s="29" t="str">
        <f>IF(H255="","",VLOOKUP(H255,'A14.1BPU Alimentaires'!$C$9:$D$12,2,FALSE))</f>
        <v/>
      </c>
      <c r="J255" s="28" t="str">
        <f t="shared" si="5"/>
        <v/>
      </c>
    </row>
    <row r="256" spans="2:10" ht="15" customHeight="1" x14ac:dyDescent="0.25">
      <c r="B256" s="73"/>
      <c r="C256" s="129"/>
      <c r="D256" s="129"/>
      <c r="E256" s="129"/>
      <c r="F256" s="129"/>
      <c r="G256" s="129"/>
      <c r="H256" s="129"/>
      <c r="I256" s="29" t="str">
        <f>IF(H256="","",VLOOKUP(H256,'A14.1BPU Alimentaires'!$C$9:$D$12,2,FALSE))</f>
        <v/>
      </c>
      <c r="J256" s="28" t="str">
        <f t="shared" si="5"/>
        <v/>
      </c>
    </row>
    <row r="257" spans="2:10" ht="15" customHeight="1" x14ac:dyDescent="0.25">
      <c r="B257" s="73"/>
      <c r="C257" s="129"/>
      <c r="D257" s="129"/>
      <c r="E257" s="129"/>
      <c r="F257" s="129"/>
      <c r="G257" s="129"/>
      <c r="H257" s="129"/>
      <c r="I257" s="29" t="str">
        <f>IF(H257="","",VLOOKUP(H257,'A14.1BPU Alimentaires'!$C$9:$D$12,2,FALSE))</f>
        <v/>
      </c>
      <c r="J257" s="28" t="str">
        <f t="shared" si="5"/>
        <v/>
      </c>
    </row>
    <row r="258" spans="2:10" ht="15" customHeight="1" x14ac:dyDescent="0.25">
      <c r="B258" s="73"/>
      <c r="C258" s="129"/>
      <c r="D258" s="129"/>
      <c r="E258" s="129"/>
      <c r="F258" s="129"/>
      <c r="G258" s="129"/>
      <c r="H258" s="129"/>
      <c r="I258" s="29" t="str">
        <f>IF(H258="","",VLOOKUP(H258,'A14.1BPU Alimentaires'!$C$9:$D$12,2,FALSE))</f>
        <v/>
      </c>
      <c r="J258" s="28" t="str">
        <f t="shared" si="5"/>
        <v/>
      </c>
    </row>
    <row r="259" spans="2:10" ht="15" customHeight="1" x14ac:dyDescent="0.25">
      <c r="B259" s="73"/>
      <c r="C259" s="129"/>
      <c r="D259" s="129"/>
      <c r="E259" s="129"/>
      <c r="F259" s="129"/>
      <c r="G259" s="129"/>
      <c r="H259" s="129"/>
      <c r="I259" s="29" t="str">
        <f>IF(H259="","",VLOOKUP(H259,'A14.1BPU Alimentaires'!$C$9:$D$12,2,FALSE))</f>
        <v/>
      </c>
      <c r="J259" s="28" t="str">
        <f t="shared" si="5"/>
        <v/>
      </c>
    </row>
    <row r="260" spans="2:10" ht="15" customHeight="1" x14ac:dyDescent="0.25">
      <c r="B260" s="73"/>
      <c r="C260" s="129"/>
      <c r="D260" s="129"/>
      <c r="E260" s="129"/>
      <c r="F260" s="129"/>
      <c r="G260" s="129"/>
      <c r="H260" s="129"/>
      <c r="I260" s="29" t="str">
        <f>IF(H260="","",VLOOKUP(H260,'A14.1BPU Alimentaires'!$C$9:$D$12,2,FALSE))</f>
        <v/>
      </c>
      <c r="J260" s="28" t="str">
        <f t="shared" si="5"/>
        <v/>
      </c>
    </row>
    <row r="261" spans="2:10" ht="15" customHeight="1" x14ac:dyDescent="0.25">
      <c r="B261" s="73"/>
      <c r="C261" s="129"/>
      <c r="D261" s="129"/>
      <c r="E261" s="129"/>
      <c r="F261" s="129"/>
      <c r="G261" s="129"/>
      <c r="H261" s="129"/>
      <c r="I261" s="29" t="str">
        <f>IF(H261="","",VLOOKUP(H261,'A14.1BPU Alimentaires'!$C$9:$D$12,2,FALSE))</f>
        <v/>
      </c>
      <c r="J261" s="28" t="str">
        <f t="shared" si="5"/>
        <v/>
      </c>
    </row>
    <row r="262" spans="2:10" ht="15" customHeight="1" x14ac:dyDescent="0.25">
      <c r="B262" s="73"/>
      <c r="C262" s="129"/>
      <c r="D262" s="129"/>
      <c r="E262" s="129"/>
      <c r="F262" s="129"/>
      <c r="G262" s="129"/>
      <c r="H262" s="129"/>
      <c r="I262" s="29" t="str">
        <f>IF(H262="","",VLOOKUP(H262,'A14.1BPU Alimentaires'!$C$9:$D$12,2,FALSE))</f>
        <v/>
      </c>
      <c r="J262" s="28" t="str">
        <f t="shared" si="5"/>
        <v/>
      </c>
    </row>
    <row r="263" spans="2:10" ht="15" customHeight="1" x14ac:dyDescent="0.25">
      <c r="B263" s="73"/>
      <c r="C263" s="129"/>
      <c r="D263" s="129"/>
      <c r="E263" s="129"/>
      <c r="F263" s="129"/>
      <c r="G263" s="129"/>
      <c r="H263" s="129"/>
      <c r="I263" s="29" t="str">
        <f>IF(H263="","",VLOOKUP(H263,'A14.1BPU Alimentaires'!$C$9:$D$12,2,FALSE))</f>
        <v/>
      </c>
      <c r="J263" s="28" t="str">
        <f t="shared" si="5"/>
        <v/>
      </c>
    </row>
    <row r="264" spans="2:10" ht="15" customHeight="1" x14ac:dyDescent="0.25">
      <c r="B264" s="73"/>
      <c r="C264" s="129"/>
      <c r="D264" s="129"/>
      <c r="E264" s="129"/>
      <c r="F264" s="129"/>
      <c r="G264" s="129"/>
      <c r="H264" s="129"/>
      <c r="I264" s="29" t="str">
        <f>IF(H264="","",VLOOKUP(H264,'A14.1BPU Alimentaires'!$C$9:$D$12,2,FALSE))</f>
        <v/>
      </c>
      <c r="J264" s="28" t="str">
        <f t="shared" si="5"/>
        <v/>
      </c>
    </row>
    <row r="265" spans="2:10" ht="15" customHeight="1" x14ac:dyDescent="0.25">
      <c r="B265" s="73"/>
      <c r="C265" s="129"/>
      <c r="D265" s="129"/>
      <c r="E265" s="129"/>
      <c r="F265" s="129"/>
      <c r="G265" s="129"/>
      <c r="H265" s="129"/>
      <c r="I265" s="29" t="str">
        <f>IF(H265="","",VLOOKUP(H265,'A14.1BPU Alimentaires'!$C$9:$D$12,2,FALSE))</f>
        <v/>
      </c>
      <c r="J265" s="28" t="str">
        <f t="shared" si="5"/>
        <v/>
      </c>
    </row>
    <row r="266" spans="2:10" ht="15" customHeight="1" x14ac:dyDescent="0.25">
      <c r="B266" s="73"/>
      <c r="C266" s="129"/>
      <c r="D266" s="129"/>
      <c r="E266" s="129"/>
      <c r="F266" s="129"/>
      <c r="G266" s="129"/>
      <c r="H266" s="129"/>
      <c r="I266" s="29" t="str">
        <f>IF(H266="","",VLOOKUP(H266,'A14.1BPU Alimentaires'!$C$9:$D$12,2,FALSE))</f>
        <v/>
      </c>
      <c r="J266" s="28" t="str">
        <f t="shared" si="5"/>
        <v/>
      </c>
    </row>
    <row r="267" spans="2:10" ht="15" customHeight="1" x14ac:dyDescent="0.25">
      <c r="B267" s="73"/>
      <c r="C267" s="129"/>
      <c r="D267" s="129"/>
      <c r="E267" s="129"/>
      <c r="F267" s="129"/>
      <c r="G267" s="129"/>
      <c r="H267" s="129"/>
      <c r="I267" s="29" t="str">
        <f>IF(H267="","",VLOOKUP(H267,'A14.1BPU Alimentaires'!$C$9:$D$12,2,FALSE))</f>
        <v/>
      </c>
      <c r="J267" s="28" t="str">
        <f t="shared" si="5"/>
        <v/>
      </c>
    </row>
    <row r="268" spans="2:10" ht="15" customHeight="1" x14ac:dyDescent="0.25">
      <c r="B268" s="73"/>
      <c r="C268" s="129"/>
      <c r="D268" s="129"/>
      <c r="E268" s="129"/>
      <c r="F268" s="129"/>
      <c r="G268" s="129"/>
      <c r="H268" s="129"/>
      <c r="I268" s="29" t="str">
        <f>IF(H268="","",VLOOKUP(H268,'A14.1BPU Alimentaires'!$C$9:$D$12,2,FALSE))</f>
        <v/>
      </c>
      <c r="J268" s="28" t="str">
        <f t="shared" si="5"/>
        <v/>
      </c>
    </row>
    <row r="269" spans="2:10" ht="15" customHeight="1" x14ac:dyDescent="0.25">
      <c r="B269" s="73"/>
      <c r="C269" s="129"/>
      <c r="D269" s="129"/>
      <c r="E269" s="129"/>
      <c r="F269" s="129"/>
      <c r="G269" s="129"/>
      <c r="H269" s="129"/>
      <c r="I269" s="29" t="str">
        <f>IF(H269="","",VLOOKUP(H269,'A14.1BPU Alimentaires'!$C$9:$D$12,2,FALSE))</f>
        <v/>
      </c>
      <c r="J269" s="28" t="str">
        <f t="shared" si="5"/>
        <v/>
      </c>
    </row>
    <row r="270" spans="2:10" ht="15" customHeight="1" x14ac:dyDescent="0.25">
      <c r="B270" s="73"/>
      <c r="C270" s="129"/>
      <c r="D270" s="129"/>
      <c r="E270" s="129"/>
      <c r="F270" s="129"/>
      <c r="G270" s="129"/>
      <c r="H270" s="129"/>
      <c r="I270" s="29" t="str">
        <f>IF(H270="","",VLOOKUP(H270,'A14.1BPU Alimentaires'!$C$9:$D$12,2,FALSE))</f>
        <v/>
      </c>
      <c r="J270" s="28" t="str">
        <f t="shared" si="5"/>
        <v/>
      </c>
    </row>
    <row r="271" spans="2:10" ht="15" customHeight="1" x14ac:dyDescent="0.25">
      <c r="B271" s="73"/>
      <c r="C271" s="129"/>
      <c r="D271" s="129"/>
      <c r="E271" s="129"/>
      <c r="F271" s="129"/>
      <c r="G271" s="129"/>
      <c r="H271" s="129"/>
      <c r="I271" s="29" t="str">
        <f>IF(H271="","",VLOOKUP(H271,'A14.1BPU Alimentaires'!$C$9:$D$12,2,FALSE))</f>
        <v/>
      </c>
      <c r="J271" s="28" t="str">
        <f t="shared" si="5"/>
        <v/>
      </c>
    </row>
    <row r="272" spans="2:10" ht="15" customHeight="1" x14ac:dyDescent="0.25">
      <c r="B272" s="73"/>
      <c r="C272" s="129"/>
      <c r="D272" s="129"/>
      <c r="E272" s="129"/>
      <c r="F272" s="129"/>
      <c r="G272" s="129"/>
      <c r="H272" s="129"/>
      <c r="I272" s="29" t="str">
        <f>IF(H272="","",VLOOKUP(H272,'A14.1BPU Alimentaires'!$C$9:$D$12,2,FALSE))</f>
        <v/>
      </c>
      <c r="J272" s="28" t="str">
        <f t="shared" si="5"/>
        <v/>
      </c>
    </row>
    <row r="273" spans="2:10" ht="15" customHeight="1" x14ac:dyDescent="0.25">
      <c r="B273" s="73"/>
      <c r="C273" s="129"/>
      <c r="D273" s="129"/>
      <c r="E273" s="129"/>
      <c r="F273" s="129"/>
      <c r="G273" s="129"/>
      <c r="H273" s="129"/>
      <c r="I273" s="29" t="str">
        <f>IF(H273="","",VLOOKUP(H273,'A14.1BPU Alimentaires'!$C$9:$D$12,2,FALSE))</f>
        <v/>
      </c>
      <c r="J273" s="28" t="str">
        <f t="shared" si="5"/>
        <v/>
      </c>
    </row>
    <row r="274" spans="2:10" ht="15" customHeight="1" x14ac:dyDescent="0.25">
      <c r="B274" s="73"/>
      <c r="C274" s="129"/>
      <c r="D274" s="129"/>
      <c r="E274" s="129"/>
      <c r="F274" s="129"/>
      <c r="G274" s="129"/>
      <c r="H274" s="129"/>
      <c r="I274" s="29" t="str">
        <f>IF(H274="","",VLOOKUP(H274,'A14.1BPU Alimentaires'!$C$9:$D$12,2,FALSE))</f>
        <v/>
      </c>
      <c r="J274" s="28" t="str">
        <f t="shared" si="5"/>
        <v/>
      </c>
    </row>
    <row r="275" spans="2:10" x14ac:dyDescent="0.25">
      <c r="B275" s="39"/>
      <c r="C275" s="32"/>
      <c r="D275" s="32"/>
      <c r="E275" s="32"/>
      <c r="F275" s="32"/>
      <c r="G275" s="32"/>
      <c r="H275" s="32"/>
    </row>
    <row r="276" spans="2:10" hidden="1" x14ac:dyDescent="0.25">
      <c r="B276" s="40" t="s">
        <v>58</v>
      </c>
      <c r="C276" s="32"/>
      <c r="D276" s="32"/>
      <c r="E276" s="32"/>
      <c r="F276" s="32"/>
      <c r="G276" s="32"/>
      <c r="H276" s="32">
        <v>1</v>
      </c>
    </row>
    <row r="277" spans="2:10" hidden="1" x14ac:dyDescent="0.25">
      <c r="B277" s="40" t="s">
        <v>59</v>
      </c>
      <c r="C277" s="32"/>
      <c r="D277" s="32"/>
      <c r="E277" s="32"/>
      <c r="F277" s="32"/>
      <c r="G277" s="32"/>
      <c r="H277" s="32">
        <v>2</v>
      </c>
    </row>
    <row r="278" spans="2:10" hidden="1" x14ac:dyDescent="0.25">
      <c r="B278" s="40" t="s">
        <v>60</v>
      </c>
      <c r="C278" s="32"/>
      <c r="D278" s="32"/>
      <c r="E278" s="32"/>
      <c r="F278" s="32"/>
      <c r="G278" s="32"/>
      <c r="H278" s="32">
        <v>3</v>
      </c>
    </row>
    <row r="279" spans="2:10" hidden="1" x14ac:dyDescent="0.25">
      <c r="B279" s="40" t="s">
        <v>61</v>
      </c>
      <c r="C279" s="32"/>
      <c r="D279" s="32"/>
      <c r="E279" s="32"/>
      <c r="F279" s="32"/>
      <c r="G279" s="32"/>
      <c r="H279" s="32">
        <v>4</v>
      </c>
    </row>
    <row r="280" spans="2:10" hidden="1" x14ac:dyDescent="0.25">
      <c r="B280" s="40" t="s">
        <v>62</v>
      </c>
      <c r="C280" s="32"/>
      <c r="D280" s="32"/>
      <c r="E280" s="32"/>
      <c r="F280" s="32"/>
      <c r="G280" s="32"/>
      <c r="H280" s="32"/>
    </row>
    <row r="281" spans="2:10" x14ac:dyDescent="0.25">
      <c r="B281" s="1" t="str">
        <f>'Page de garde'!B13</f>
        <v>Nom du candidat</v>
      </c>
    </row>
  </sheetData>
  <mergeCells count="7">
    <mergeCell ref="B2:J2"/>
    <mergeCell ref="B4:J4"/>
    <mergeCell ref="B8:B9"/>
    <mergeCell ref="C8:C9"/>
    <mergeCell ref="D8:D9"/>
    <mergeCell ref="E8:G8"/>
    <mergeCell ref="H8:J8"/>
  </mergeCells>
  <dataValidations count="2">
    <dataValidation type="list" allowBlank="1" showInputMessage="1" showErrorMessage="1" sqref="B14:B274" xr:uid="{117D52B3-B676-43BC-969E-79B49C491BF4}">
      <formula1>$B$276:$B$280</formula1>
    </dataValidation>
    <dataValidation type="list" allowBlank="1" showInputMessage="1" showErrorMessage="1" sqref="H10:H274" xr:uid="{72B402B8-8553-41E0-88A1-463F01BAC9F0}">
      <formula1>$H$276:$H$279</formula1>
    </dataValidation>
  </dataValidations>
  <pageMargins left="0.7" right="0.7"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67E1A-90C7-4756-881D-785904F19289}">
  <dimension ref="B1:J496"/>
  <sheetViews>
    <sheetView showGridLines="0" view="pageBreakPreview" zoomScale="60" zoomScaleNormal="85" workbookViewId="0">
      <selection activeCell="D1" sqref="D1"/>
    </sheetView>
  </sheetViews>
  <sheetFormatPr baseColWidth="10" defaultColWidth="11.44140625" defaultRowHeight="13.2" x14ac:dyDescent="0.25"/>
  <cols>
    <col min="1" max="1" width="1.21875" customWidth="1"/>
    <col min="2" max="2" width="38.5546875" customWidth="1"/>
    <col min="3" max="3" width="42.5546875" customWidth="1"/>
    <col min="4" max="4" width="16.44140625" customWidth="1"/>
    <col min="8" max="8" width="18.5546875" bestFit="1" customWidth="1"/>
    <col min="9" max="9" width="10.44140625" customWidth="1"/>
    <col min="10" max="10" width="17.44140625" bestFit="1" customWidth="1"/>
    <col min="11" max="11" width="1.44140625" customWidth="1"/>
  </cols>
  <sheetData>
    <row r="1" spans="2:10" ht="126" customHeight="1" x14ac:dyDescent="0.25">
      <c r="B1" s="3"/>
      <c r="C1" s="3"/>
      <c r="D1" s="4"/>
      <c r="E1" s="4"/>
      <c r="F1" s="3"/>
      <c r="G1" s="3"/>
      <c r="H1" s="3"/>
      <c r="I1" s="3"/>
      <c r="J1" s="3"/>
    </row>
    <row r="2" spans="2:10" ht="19.5" customHeight="1" x14ac:dyDescent="0.25">
      <c r="B2" s="148" t="s">
        <v>214</v>
      </c>
      <c r="C2" s="148"/>
      <c r="D2" s="148"/>
      <c r="E2" s="148"/>
      <c r="F2" s="148"/>
      <c r="G2" s="148"/>
      <c r="H2" s="148"/>
      <c r="I2" s="148"/>
      <c r="J2" s="148"/>
    </row>
    <row r="3" spans="2:10" ht="12" customHeight="1" thickBot="1" x14ac:dyDescent="0.3">
      <c r="B3" s="3"/>
      <c r="C3" s="3"/>
      <c r="D3" s="4"/>
      <c r="E3" s="4"/>
      <c r="F3" s="3"/>
      <c r="G3" s="3"/>
      <c r="H3" s="3"/>
      <c r="I3" s="3"/>
      <c r="J3" s="3"/>
    </row>
    <row r="4" spans="2:10" ht="200.1" customHeight="1" thickBot="1" x14ac:dyDescent="0.3">
      <c r="B4" s="150" t="s">
        <v>317</v>
      </c>
      <c r="C4" s="151"/>
      <c r="D4" s="151"/>
      <c r="E4" s="151"/>
      <c r="F4" s="151"/>
      <c r="G4" s="151"/>
      <c r="H4" s="151"/>
      <c r="I4" s="151"/>
      <c r="J4" s="152"/>
    </row>
    <row r="5" spans="2:10" ht="12" customHeight="1" x14ac:dyDescent="0.25">
      <c r="B5" s="5"/>
      <c r="C5" s="5"/>
      <c r="D5" s="5"/>
      <c r="E5" s="5"/>
      <c r="F5" s="5"/>
      <c r="G5" s="5"/>
      <c r="H5" s="5"/>
      <c r="I5" s="5"/>
      <c r="J5" s="5"/>
    </row>
    <row r="6" spans="2:10" ht="20.100000000000001" customHeight="1" x14ac:dyDescent="0.4">
      <c r="B6" s="63" t="s">
        <v>219</v>
      </c>
      <c r="C6" s="74"/>
      <c r="D6" s="74"/>
      <c r="E6" s="74"/>
      <c r="F6" s="74"/>
      <c r="G6" s="74"/>
      <c r="H6" s="74"/>
      <c r="I6" s="74"/>
      <c r="J6" s="74"/>
    </row>
    <row r="7" spans="2:10" ht="12" customHeight="1" x14ac:dyDescent="0.25"/>
    <row r="8" spans="2:10" ht="34.5" customHeight="1" x14ac:dyDescent="0.25">
      <c r="B8" s="153" t="s">
        <v>49</v>
      </c>
      <c r="C8" s="153" t="s">
        <v>50</v>
      </c>
      <c r="D8" s="153" t="s">
        <v>209</v>
      </c>
      <c r="E8" s="153" t="s">
        <v>51</v>
      </c>
      <c r="F8" s="153"/>
      <c r="G8" s="153"/>
      <c r="H8" s="153" t="s">
        <v>52</v>
      </c>
      <c r="I8" s="153"/>
      <c r="J8" s="153"/>
    </row>
    <row r="9" spans="2:10" ht="34.5" customHeight="1" x14ac:dyDescent="0.25">
      <c r="B9" s="154"/>
      <c r="C9" s="154"/>
      <c r="D9" s="154"/>
      <c r="E9" s="72" t="s">
        <v>53</v>
      </c>
      <c r="F9" s="72" t="s">
        <v>54</v>
      </c>
      <c r="G9" s="72" t="s">
        <v>220</v>
      </c>
      <c r="H9" s="72" t="s">
        <v>55</v>
      </c>
      <c r="I9" s="69" t="s">
        <v>56</v>
      </c>
      <c r="J9" s="69" t="s">
        <v>57</v>
      </c>
    </row>
    <row r="10" spans="2:10" ht="15" customHeight="1" x14ac:dyDescent="0.25">
      <c r="B10" s="134" t="s">
        <v>63</v>
      </c>
      <c r="C10" s="134" t="str">
        <f>B10</f>
        <v xml:space="preserve">Assiette de légumes cuisinés </v>
      </c>
      <c r="D10" s="111"/>
      <c r="E10" s="111"/>
      <c r="F10" s="111"/>
      <c r="G10" s="111"/>
      <c r="H10" s="135" t="s">
        <v>207</v>
      </c>
      <c r="I10" s="34">
        <f>+'A14.1BPU Alimentaires'!D26</f>
        <v>0</v>
      </c>
      <c r="J10" s="33">
        <f t="shared" ref="J10" si="0">IF(I10="","",ROUND(I10*1.1,2))</f>
        <v>0</v>
      </c>
    </row>
    <row r="11" spans="2:10" ht="15" customHeight="1" x14ac:dyDescent="0.25">
      <c r="B11" s="58" t="s">
        <v>64</v>
      </c>
      <c r="C11" s="55" t="s">
        <v>65</v>
      </c>
      <c r="D11" s="56">
        <v>3</v>
      </c>
      <c r="E11" s="111"/>
      <c r="F11" s="111"/>
      <c r="G11" s="111"/>
      <c r="H11" s="111"/>
      <c r="I11" s="34" t="str">
        <f>IF(H11="","",VLOOKUP(H11,'A14.1BPU Alimentaires'!$C$13:$D$16,2,FALSE))</f>
        <v/>
      </c>
      <c r="J11" s="33" t="str">
        <f t="shared" ref="J11" si="1">IF(I11="","",ROUND(I11*1.1,2))</f>
        <v/>
      </c>
    </row>
    <row r="12" spans="2:10" ht="15" customHeight="1" x14ac:dyDescent="0.25">
      <c r="B12" s="58" t="s">
        <v>64</v>
      </c>
      <c r="C12" s="55" t="s">
        <v>66</v>
      </c>
      <c r="D12" s="56">
        <v>3</v>
      </c>
      <c r="E12" s="111"/>
      <c r="F12" s="111"/>
      <c r="G12" s="111"/>
      <c r="H12" s="111"/>
      <c r="I12" s="34" t="str">
        <f>IF(H12="","",VLOOKUP(H12,'A14.1BPU Alimentaires'!$C$13:$D$16,2,FALSE))</f>
        <v/>
      </c>
      <c r="J12" s="33" t="str">
        <f t="shared" ref="J12:J75" si="2">IF(I12="","",ROUND(I12*1.1,2))</f>
        <v/>
      </c>
    </row>
    <row r="13" spans="2:10" ht="15" customHeight="1" x14ac:dyDescent="0.25">
      <c r="B13" s="58" t="s">
        <v>64</v>
      </c>
      <c r="C13" s="55" t="s">
        <v>67</v>
      </c>
      <c r="D13" s="56">
        <v>3</v>
      </c>
      <c r="E13" s="111"/>
      <c r="F13" s="111"/>
      <c r="G13" s="111"/>
      <c r="H13" s="111"/>
      <c r="I13" s="34" t="str">
        <f>IF(H13="","",VLOOKUP(H13,'A14.1BPU Alimentaires'!$C$13:$D$16,2,FALSE))</f>
        <v/>
      </c>
      <c r="J13" s="33" t="str">
        <f t="shared" si="2"/>
        <v/>
      </c>
    </row>
    <row r="14" spans="2:10" ht="15" customHeight="1" x14ac:dyDescent="0.25">
      <c r="B14" s="58" t="s">
        <v>64</v>
      </c>
      <c r="C14" s="55" t="s">
        <v>68</v>
      </c>
      <c r="D14" s="56">
        <v>3</v>
      </c>
      <c r="E14" s="111"/>
      <c r="F14" s="111"/>
      <c r="G14" s="111"/>
      <c r="H14" s="111"/>
      <c r="I14" s="34" t="str">
        <f>IF(H14="","",VLOOKUP(H14,'A14.1BPU Alimentaires'!$C$13:$D$16,2,FALSE))</f>
        <v/>
      </c>
      <c r="J14" s="33" t="str">
        <f t="shared" si="2"/>
        <v/>
      </c>
    </row>
    <row r="15" spans="2:10" ht="15" customHeight="1" x14ac:dyDescent="0.25">
      <c r="B15" s="58" t="s">
        <v>64</v>
      </c>
      <c r="C15" s="55" t="s">
        <v>69</v>
      </c>
      <c r="D15" s="56">
        <v>3</v>
      </c>
      <c r="E15" s="111"/>
      <c r="F15" s="111"/>
      <c r="G15" s="111"/>
      <c r="H15" s="111"/>
      <c r="I15" s="34" t="str">
        <f>IF(H15="","",VLOOKUP(H15,'A14.1BPU Alimentaires'!$C$13:$D$16,2,FALSE))</f>
        <v/>
      </c>
      <c r="J15" s="33" t="str">
        <f t="shared" si="2"/>
        <v/>
      </c>
    </row>
    <row r="16" spans="2:10" ht="15" customHeight="1" x14ac:dyDescent="0.25">
      <c r="B16" s="58" t="s">
        <v>64</v>
      </c>
      <c r="C16" s="55" t="s">
        <v>70</v>
      </c>
      <c r="D16" s="56">
        <v>3</v>
      </c>
      <c r="E16" s="111"/>
      <c r="F16" s="111"/>
      <c r="G16" s="111"/>
      <c r="H16" s="111"/>
      <c r="I16" s="34" t="str">
        <f>IF(H16="","",VLOOKUP(H16,'A14.1BPU Alimentaires'!$C$13:$D$16,2,FALSE))</f>
        <v/>
      </c>
      <c r="J16" s="33" t="str">
        <f t="shared" si="2"/>
        <v/>
      </c>
    </row>
    <row r="17" spans="2:10" ht="15" customHeight="1" x14ac:dyDescent="0.25">
      <c r="B17" s="75"/>
      <c r="C17" s="73"/>
      <c r="D17" s="136"/>
      <c r="E17" s="111"/>
      <c r="F17" s="111"/>
      <c r="G17" s="111"/>
      <c r="H17" s="111"/>
      <c r="I17" s="34" t="str">
        <f>IF(H17="","",VLOOKUP(H17,'A14.1BPU Alimentaires'!$C$13:$D$16,2,FALSE))</f>
        <v/>
      </c>
      <c r="J17" s="33" t="str">
        <f t="shared" si="2"/>
        <v/>
      </c>
    </row>
    <row r="18" spans="2:10" ht="15" customHeight="1" x14ac:dyDescent="0.25">
      <c r="B18" s="75"/>
      <c r="C18" s="73"/>
      <c r="D18" s="136"/>
      <c r="E18" s="111"/>
      <c r="F18" s="111"/>
      <c r="G18" s="111"/>
      <c r="H18" s="111"/>
      <c r="I18" s="34" t="str">
        <f>IF(H18="","",VLOOKUP(H18,'A14.1BPU Alimentaires'!$C$13:$D$16,2,FALSE))</f>
        <v/>
      </c>
      <c r="J18" s="33" t="str">
        <f t="shared" si="2"/>
        <v/>
      </c>
    </row>
    <row r="19" spans="2:10" ht="15" customHeight="1" x14ac:dyDescent="0.25">
      <c r="B19" s="75"/>
      <c r="C19" s="73"/>
      <c r="D19" s="136"/>
      <c r="E19" s="111"/>
      <c r="F19" s="111"/>
      <c r="G19" s="111"/>
      <c r="H19" s="111"/>
      <c r="I19" s="34" t="str">
        <f>IF(H19="","",VLOOKUP(H19,'A14.1BPU Alimentaires'!$C$13:$D$16,2,FALSE))</f>
        <v/>
      </c>
      <c r="J19" s="33" t="str">
        <f t="shared" si="2"/>
        <v/>
      </c>
    </row>
    <row r="20" spans="2:10" ht="15" customHeight="1" x14ac:dyDescent="0.25">
      <c r="B20" s="75"/>
      <c r="C20" s="73"/>
      <c r="D20" s="136"/>
      <c r="E20" s="111"/>
      <c r="F20" s="111"/>
      <c r="G20" s="111"/>
      <c r="H20" s="111"/>
      <c r="I20" s="34" t="str">
        <f>IF(H20="","",VLOOKUP(H20,'A14.1BPU Alimentaires'!$C$13:$D$16,2,FALSE))</f>
        <v/>
      </c>
      <c r="J20" s="33" t="str">
        <f t="shared" si="2"/>
        <v/>
      </c>
    </row>
    <row r="21" spans="2:10" ht="15" customHeight="1" x14ac:dyDescent="0.25">
      <c r="B21" s="75"/>
      <c r="C21" s="73"/>
      <c r="D21" s="136"/>
      <c r="E21" s="111"/>
      <c r="F21" s="111"/>
      <c r="G21" s="111"/>
      <c r="H21" s="111"/>
      <c r="I21" s="34" t="str">
        <f>IF(H21="","",VLOOKUP(H21,'A14.1BPU Alimentaires'!$C$13:$D$16,2,FALSE))</f>
        <v/>
      </c>
      <c r="J21" s="33" t="str">
        <f t="shared" si="2"/>
        <v/>
      </c>
    </row>
    <row r="22" spans="2:10" ht="15" customHeight="1" x14ac:dyDescent="0.25">
      <c r="B22" s="75"/>
      <c r="C22" s="73"/>
      <c r="D22" s="136"/>
      <c r="E22" s="111"/>
      <c r="F22" s="111"/>
      <c r="G22" s="111"/>
      <c r="H22" s="111"/>
      <c r="I22" s="34" t="str">
        <f>IF(H22="","",VLOOKUP(H22,'A14.1BPU Alimentaires'!$C$13:$D$16,2,FALSE))</f>
        <v/>
      </c>
      <c r="J22" s="33" t="str">
        <f t="shared" si="2"/>
        <v/>
      </c>
    </row>
    <row r="23" spans="2:10" ht="15" customHeight="1" x14ac:dyDescent="0.25">
      <c r="B23" s="75"/>
      <c r="C23" s="73"/>
      <c r="D23" s="136"/>
      <c r="E23" s="111"/>
      <c r="F23" s="111"/>
      <c r="G23" s="111"/>
      <c r="H23" s="111"/>
      <c r="I23" s="34" t="str">
        <f>IF(H23="","",VLOOKUP(H23,'A14.1BPU Alimentaires'!$C$13:$D$16,2,FALSE))</f>
        <v/>
      </c>
      <c r="J23" s="33" t="str">
        <f t="shared" si="2"/>
        <v/>
      </c>
    </row>
    <row r="24" spans="2:10" ht="15" customHeight="1" x14ac:dyDescent="0.25">
      <c r="B24" s="75"/>
      <c r="C24" s="73"/>
      <c r="D24" s="136"/>
      <c r="E24" s="111"/>
      <c r="F24" s="111"/>
      <c r="G24" s="111"/>
      <c r="H24" s="111"/>
      <c r="I24" s="34" t="str">
        <f>IF(H24="","",VLOOKUP(H24,'A14.1BPU Alimentaires'!$C$13:$D$16,2,FALSE))</f>
        <v/>
      </c>
      <c r="J24" s="33" t="str">
        <f t="shared" si="2"/>
        <v/>
      </c>
    </row>
    <row r="25" spans="2:10" ht="15" customHeight="1" x14ac:dyDescent="0.25">
      <c r="B25" s="75"/>
      <c r="C25" s="73"/>
      <c r="D25" s="136"/>
      <c r="E25" s="111"/>
      <c r="F25" s="111"/>
      <c r="G25" s="111"/>
      <c r="H25" s="111"/>
      <c r="I25" s="34" t="str">
        <f>IF(H25="","",VLOOKUP(H25,'A14.1BPU Alimentaires'!$C$13:$D$16,2,FALSE))</f>
        <v/>
      </c>
      <c r="J25" s="33" t="str">
        <f t="shared" si="2"/>
        <v/>
      </c>
    </row>
    <row r="26" spans="2:10" ht="15" customHeight="1" x14ac:dyDescent="0.25">
      <c r="B26" s="75"/>
      <c r="C26" s="73"/>
      <c r="D26" s="136"/>
      <c r="E26" s="111"/>
      <c r="F26" s="111"/>
      <c r="G26" s="111"/>
      <c r="H26" s="111"/>
      <c r="I26" s="34" t="str">
        <f>IF(H26="","",VLOOKUP(H26,'A14.1BPU Alimentaires'!$C$13:$D$16,2,FALSE))</f>
        <v/>
      </c>
      <c r="J26" s="33" t="str">
        <f t="shared" si="2"/>
        <v/>
      </c>
    </row>
    <row r="27" spans="2:10" ht="15" customHeight="1" x14ac:dyDescent="0.25">
      <c r="B27" s="75"/>
      <c r="C27" s="73"/>
      <c r="D27" s="136"/>
      <c r="E27" s="111"/>
      <c r="F27" s="111"/>
      <c r="G27" s="111"/>
      <c r="H27" s="111"/>
      <c r="I27" s="34" t="str">
        <f>IF(H27="","",VLOOKUP(H27,'A14.1BPU Alimentaires'!$C$13:$D$16,2,FALSE))</f>
        <v/>
      </c>
      <c r="J27" s="33" t="str">
        <f t="shared" si="2"/>
        <v/>
      </c>
    </row>
    <row r="28" spans="2:10" ht="15" customHeight="1" x14ac:dyDescent="0.25">
      <c r="B28" s="75"/>
      <c r="C28" s="73"/>
      <c r="D28" s="136"/>
      <c r="E28" s="111"/>
      <c r="F28" s="111"/>
      <c r="G28" s="111"/>
      <c r="H28" s="111"/>
      <c r="I28" s="34" t="str">
        <f>IF(H28="","",VLOOKUP(H28,'A14.1BPU Alimentaires'!$C$13:$D$16,2,FALSE))</f>
        <v/>
      </c>
      <c r="J28" s="33" t="str">
        <f t="shared" si="2"/>
        <v/>
      </c>
    </row>
    <row r="29" spans="2:10" ht="15" customHeight="1" x14ac:dyDescent="0.25">
      <c r="B29" s="75"/>
      <c r="C29" s="73"/>
      <c r="D29" s="136"/>
      <c r="E29" s="111"/>
      <c r="F29" s="111"/>
      <c r="G29" s="111"/>
      <c r="H29" s="111"/>
      <c r="I29" s="34" t="str">
        <f>IF(H29="","",VLOOKUP(H29,'A14.1BPU Alimentaires'!$C$13:$D$16,2,FALSE))</f>
        <v/>
      </c>
      <c r="J29" s="33" t="str">
        <f t="shared" si="2"/>
        <v/>
      </c>
    </row>
    <row r="30" spans="2:10" ht="15" customHeight="1" x14ac:dyDescent="0.25">
      <c r="B30" s="75"/>
      <c r="C30" s="73"/>
      <c r="D30" s="136"/>
      <c r="E30" s="111"/>
      <c r="F30" s="111"/>
      <c r="G30" s="111"/>
      <c r="H30" s="111"/>
      <c r="I30" s="34" t="str">
        <f>IF(H30="","",VLOOKUP(H30,'A14.1BPU Alimentaires'!$C$13:$D$16,2,FALSE))</f>
        <v/>
      </c>
      <c r="J30" s="33" t="str">
        <f t="shared" si="2"/>
        <v/>
      </c>
    </row>
    <row r="31" spans="2:10" ht="15" customHeight="1" x14ac:dyDescent="0.25">
      <c r="B31" s="75"/>
      <c r="C31" s="73"/>
      <c r="D31" s="136"/>
      <c r="E31" s="111"/>
      <c r="F31" s="111"/>
      <c r="G31" s="111"/>
      <c r="H31" s="111"/>
      <c r="I31" s="34" t="str">
        <f>IF(H31="","",VLOOKUP(H31,'A14.1BPU Alimentaires'!$C$13:$D$16,2,FALSE))</f>
        <v/>
      </c>
      <c r="J31" s="33" t="str">
        <f t="shared" si="2"/>
        <v/>
      </c>
    </row>
    <row r="32" spans="2:10" ht="15" customHeight="1" x14ac:dyDescent="0.25">
      <c r="B32" s="75"/>
      <c r="C32" s="73"/>
      <c r="D32" s="136"/>
      <c r="E32" s="111"/>
      <c r="F32" s="111"/>
      <c r="G32" s="111"/>
      <c r="H32" s="111"/>
      <c r="I32" s="34" t="str">
        <f>IF(H32="","",VLOOKUP(H32,'A14.1BPU Alimentaires'!$C$13:$D$16,2,FALSE))</f>
        <v/>
      </c>
      <c r="J32" s="33" t="str">
        <f t="shared" si="2"/>
        <v/>
      </c>
    </row>
    <row r="33" spans="2:10" ht="15" customHeight="1" x14ac:dyDescent="0.25">
      <c r="B33" s="75"/>
      <c r="C33" s="73"/>
      <c r="D33" s="136"/>
      <c r="E33" s="111"/>
      <c r="F33" s="111"/>
      <c r="G33" s="111"/>
      <c r="H33" s="111"/>
      <c r="I33" s="34" t="str">
        <f>IF(H33="","",VLOOKUP(H33,'A14.1BPU Alimentaires'!$C$13:$D$16,2,FALSE))</f>
        <v/>
      </c>
      <c r="J33" s="33" t="str">
        <f t="shared" si="2"/>
        <v/>
      </c>
    </row>
    <row r="34" spans="2:10" ht="15" customHeight="1" x14ac:dyDescent="0.25">
      <c r="B34" s="75"/>
      <c r="C34" s="73"/>
      <c r="D34" s="136"/>
      <c r="E34" s="111"/>
      <c r="F34" s="111"/>
      <c r="G34" s="111"/>
      <c r="H34" s="111"/>
      <c r="I34" s="34" t="str">
        <f>IF(H34="","",VLOOKUP(H34,'A14.1BPU Alimentaires'!$C$13:$D$16,2,FALSE))</f>
        <v/>
      </c>
      <c r="J34" s="33" t="str">
        <f t="shared" si="2"/>
        <v/>
      </c>
    </row>
    <row r="35" spans="2:10" ht="15" customHeight="1" x14ac:dyDescent="0.25">
      <c r="B35" s="75"/>
      <c r="C35" s="73"/>
      <c r="D35" s="136"/>
      <c r="E35" s="111"/>
      <c r="F35" s="111"/>
      <c r="G35" s="111"/>
      <c r="H35" s="111"/>
      <c r="I35" s="34" t="str">
        <f>IF(H35="","",VLOOKUP(H35,'A14.1BPU Alimentaires'!$C$13:$D$16,2,FALSE))</f>
        <v/>
      </c>
      <c r="J35" s="33" t="str">
        <f t="shared" si="2"/>
        <v/>
      </c>
    </row>
    <row r="36" spans="2:10" ht="15" customHeight="1" x14ac:dyDescent="0.25">
      <c r="B36" s="75"/>
      <c r="C36" s="73"/>
      <c r="D36" s="136"/>
      <c r="E36" s="111"/>
      <c r="F36" s="111"/>
      <c r="G36" s="111"/>
      <c r="H36" s="111"/>
      <c r="I36" s="34" t="str">
        <f>IF(H36="","",VLOOKUP(H36,'A14.1BPU Alimentaires'!$C$13:$D$16,2,FALSE))</f>
        <v/>
      </c>
      <c r="J36" s="33" t="str">
        <f t="shared" si="2"/>
        <v/>
      </c>
    </row>
    <row r="37" spans="2:10" ht="15" customHeight="1" x14ac:dyDescent="0.25">
      <c r="B37" s="75"/>
      <c r="C37" s="73"/>
      <c r="D37" s="136"/>
      <c r="E37" s="111"/>
      <c r="F37" s="111"/>
      <c r="G37" s="111"/>
      <c r="H37" s="111"/>
      <c r="I37" s="34" t="str">
        <f>IF(H37="","",VLOOKUP(H37,'A14.1BPU Alimentaires'!$C$13:$D$16,2,FALSE))</f>
        <v/>
      </c>
      <c r="J37" s="33" t="str">
        <f t="shared" si="2"/>
        <v/>
      </c>
    </row>
    <row r="38" spans="2:10" ht="15" customHeight="1" x14ac:dyDescent="0.25">
      <c r="B38" s="58" t="s">
        <v>72</v>
      </c>
      <c r="C38" s="55" t="s">
        <v>240</v>
      </c>
      <c r="D38" s="56" t="s">
        <v>71</v>
      </c>
      <c r="E38" s="111"/>
      <c r="F38" s="111"/>
      <c r="G38" s="111"/>
      <c r="H38" s="111"/>
      <c r="I38" s="34" t="str">
        <f>IF(H38="","",VLOOKUP(H38,'A14.1BPU Alimentaires'!$C$13:$D$16,2,FALSE))</f>
        <v/>
      </c>
      <c r="J38" s="33" t="str">
        <f t="shared" si="2"/>
        <v/>
      </c>
    </row>
    <row r="39" spans="2:10" ht="15" customHeight="1" x14ac:dyDescent="0.25">
      <c r="B39" s="58" t="s">
        <v>72</v>
      </c>
      <c r="C39" s="55" t="s">
        <v>73</v>
      </c>
      <c r="D39" s="56" t="s">
        <v>71</v>
      </c>
      <c r="E39" s="111"/>
      <c r="F39" s="111"/>
      <c r="G39" s="111"/>
      <c r="H39" s="111"/>
      <c r="I39" s="34" t="str">
        <f>IF(H39="","",VLOOKUP(H39,'A14.1BPU Alimentaires'!$C$13:$D$16,2,FALSE))</f>
        <v/>
      </c>
      <c r="J39" s="33" t="str">
        <f t="shared" si="2"/>
        <v/>
      </c>
    </row>
    <row r="40" spans="2:10" ht="15" customHeight="1" x14ac:dyDescent="0.25">
      <c r="B40" s="58" t="s">
        <v>72</v>
      </c>
      <c r="C40" s="55" t="s">
        <v>74</v>
      </c>
      <c r="D40" s="56" t="s">
        <v>75</v>
      </c>
      <c r="E40" s="111"/>
      <c r="F40" s="111"/>
      <c r="G40" s="111"/>
      <c r="H40" s="111"/>
      <c r="I40" s="34" t="str">
        <f>IF(H40="","",VLOOKUP(H40,'A14.1BPU Alimentaires'!$C$13:$D$16,2,FALSE))</f>
        <v/>
      </c>
      <c r="J40" s="33" t="str">
        <f t="shared" si="2"/>
        <v/>
      </c>
    </row>
    <row r="41" spans="2:10" ht="15" customHeight="1" x14ac:dyDescent="0.25">
      <c r="B41" s="58" t="s">
        <v>72</v>
      </c>
      <c r="C41" s="55" t="s">
        <v>76</v>
      </c>
      <c r="D41" s="56" t="s">
        <v>90</v>
      </c>
      <c r="E41" s="111"/>
      <c r="F41" s="111"/>
      <c r="G41" s="111"/>
      <c r="H41" s="111"/>
      <c r="I41" s="34" t="str">
        <f>IF(H41="","",VLOOKUP(H41,'A14.1BPU Alimentaires'!$C$13:$D$16,2,FALSE))</f>
        <v/>
      </c>
      <c r="J41" s="33" t="str">
        <f t="shared" si="2"/>
        <v/>
      </c>
    </row>
    <row r="42" spans="2:10" ht="15" customHeight="1" x14ac:dyDescent="0.25">
      <c r="B42" s="58" t="s">
        <v>72</v>
      </c>
      <c r="C42" s="55" t="s">
        <v>241</v>
      </c>
      <c r="D42" s="56" t="s">
        <v>90</v>
      </c>
      <c r="E42" s="111"/>
      <c r="F42" s="111"/>
      <c r="G42" s="111"/>
      <c r="H42" s="111"/>
      <c r="I42" s="34" t="str">
        <f>IF(H42="","",VLOOKUP(H42,'A14.1BPU Alimentaires'!$C$13:$D$16,2,FALSE))</f>
        <v/>
      </c>
      <c r="J42" s="33" t="str">
        <f t="shared" si="2"/>
        <v/>
      </c>
    </row>
    <row r="43" spans="2:10" ht="15" customHeight="1" x14ac:dyDescent="0.25">
      <c r="B43" s="58" t="s">
        <v>72</v>
      </c>
      <c r="C43" s="55" t="s">
        <v>78</v>
      </c>
      <c r="D43" s="56" t="s">
        <v>90</v>
      </c>
      <c r="E43" s="111"/>
      <c r="F43" s="111"/>
      <c r="G43" s="111"/>
      <c r="H43" s="111"/>
      <c r="I43" s="34" t="str">
        <f>IF(H43="","",VLOOKUP(H43,'A14.1BPU Alimentaires'!$C$13:$D$16,2,FALSE))</f>
        <v/>
      </c>
      <c r="J43" s="33" t="str">
        <f t="shared" si="2"/>
        <v/>
      </c>
    </row>
    <row r="44" spans="2:10" ht="15" customHeight="1" x14ac:dyDescent="0.25">
      <c r="B44" s="58" t="s">
        <v>72</v>
      </c>
      <c r="C44" s="55" t="s">
        <v>80</v>
      </c>
      <c r="D44" s="56" t="s">
        <v>90</v>
      </c>
      <c r="E44" s="111"/>
      <c r="F44" s="111"/>
      <c r="G44" s="111"/>
      <c r="H44" s="111"/>
      <c r="I44" s="34" t="str">
        <f>IF(H44="","",VLOOKUP(H44,'A14.1BPU Alimentaires'!$C$13:$D$16,2,FALSE))</f>
        <v/>
      </c>
      <c r="J44" s="33" t="str">
        <f t="shared" si="2"/>
        <v/>
      </c>
    </row>
    <row r="45" spans="2:10" ht="15" customHeight="1" x14ac:dyDescent="0.25">
      <c r="B45" s="58" t="s">
        <v>72</v>
      </c>
      <c r="C45" s="55" t="s">
        <v>82</v>
      </c>
      <c r="D45" s="56" t="s">
        <v>77</v>
      </c>
      <c r="E45" s="111"/>
      <c r="F45" s="111"/>
      <c r="G45" s="111"/>
      <c r="H45" s="111"/>
      <c r="I45" s="34" t="str">
        <f>IF(H45="","",VLOOKUP(H45,'A14.1BPU Alimentaires'!$C$13:$D$16,2,FALSE))</f>
        <v/>
      </c>
      <c r="J45" s="33" t="str">
        <f t="shared" si="2"/>
        <v/>
      </c>
    </row>
    <row r="46" spans="2:10" ht="15" customHeight="1" x14ac:dyDescent="0.25">
      <c r="B46" s="58" t="s">
        <v>72</v>
      </c>
      <c r="C46" s="55" t="s">
        <v>83</v>
      </c>
      <c r="D46" s="56" t="s">
        <v>84</v>
      </c>
      <c r="E46" s="111"/>
      <c r="F46" s="111"/>
      <c r="G46" s="111"/>
      <c r="H46" s="111"/>
      <c r="I46" s="34" t="str">
        <f>IF(H46="","",VLOOKUP(H46,'A14.1BPU Alimentaires'!$C$13:$D$16,2,FALSE))</f>
        <v/>
      </c>
      <c r="J46" s="33" t="str">
        <f t="shared" si="2"/>
        <v/>
      </c>
    </row>
    <row r="47" spans="2:10" ht="15" customHeight="1" x14ac:dyDescent="0.25">
      <c r="B47" s="58" t="s">
        <v>72</v>
      </c>
      <c r="C47" s="55" t="s">
        <v>85</v>
      </c>
      <c r="D47" s="56" t="s">
        <v>86</v>
      </c>
      <c r="E47" s="111"/>
      <c r="F47" s="111"/>
      <c r="G47" s="111"/>
      <c r="H47" s="111"/>
      <c r="I47" s="34" t="str">
        <f>IF(H47="","",VLOOKUP(H47,'A14.1BPU Alimentaires'!$C$13:$D$16,2,FALSE))</f>
        <v/>
      </c>
      <c r="J47" s="33" t="str">
        <f t="shared" si="2"/>
        <v/>
      </c>
    </row>
    <row r="48" spans="2:10" ht="15" customHeight="1" x14ac:dyDescent="0.25">
      <c r="B48" s="58" t="s">
        <v>72</v>
      </c>
      <c r="C48" s="55" t="s">
        <v>87</v>
      </c>
      <c r="D48" s="56" t="s">
        <v>81</v>
      </c>
      <c r="E48" s="111"/>
      <c r="F48" s="111"/>
      <c r="G48" s="111"/>
      <c r="H48" s="111"/>
      <c r="I48" s="34" t="str">
        <f>IF(H48="","",VLOOKUP(H48,'A14.1BPU Alimentaires'!$C$13:$D$16,2,FALSE))</f>
        <v/>
      </c>
      <c r="J48" s="33" t="str">
        <f t="shared" si="2"/>
        <v/>
      </c>
    </row>
    <row r="49" spans="2:10" ht="15" customHeight="1" x14ac:dyDescent="0.25">
      <c r="B49" s="58" t="s">
        <v>72</v>
      </c>
      <c r="C49" s="55" t="s">
        <v>88</v>
      </c>
      <c r="D49" s="56" t="s">
        <v>75</v>
      </c>
      <c r="E49" s="111"/>
      <c r="F49" s="111"/>
      <c r="G49" s="111"/>
      <c r="H49" s="111"/>
      <c r="I49" s="34" t="str">
        <f>IF(H49="","",VLOOKUP(H49,'A14.1BPU Alimentaires'!$C$13:$D$16,2,FALSE))</f>
        <v/>
      </c>
      <c r="J49" s="33" t="str">
        <f t="shared" si="2"/>
        <v/>
      </c>
    </row>
    <row r="50" spans="2:10" ht="15" customHeight="1" x14ac:dyDescent="0.25">
      <c r="B50" s="58" t="s">
        <v>72</v>
      </c>
      <c r="C50" s="55" t="s">
        <v>89</v>
      </c>
      <c r="D50" s="56" t="s">
        <v>90</v>
      </c>
      <c r="E50" s="111"/>
      <c r="F50" s="111"/>
      <c r="G50" s="111"/>
      <c r="H50" s="111"/>
      <c r="I50" s="34" t="str">
        <f>IF(H50="","",VLOOKUP(H50,'A14.1BPU Alimentaires'!$C$13:$D$16,2,FALSE))</f>
        <v/>
      </c>
      <c r="J50" s="33" t="str">
        <f t="shared" si="2"/>
        <v/>
      </c>
    </row>
    <row r="51" spans="2:10" ht="15" customHeight="1" x14ac:dyDescent="0.25">
      <c r="B51" s="75"/>
      <c r="C51" s="73"/>
      <c r="D51" s="137"/>
      <c r="E51" s="111"/>
      <c r="F51" s="111"/>
      <c r="G51" s="111"/>
      <c r="H51" s="111"/>
      <c r="I51" s="34" t="str">
        <f>IF(H51="","",VLOOKUP(H51,'A14.1BPU Alimentaires'!$C$13:$D$16,2,FALSE))</f>
        <v/>
      </c>
      <c r="J51" s="33" t="str">
        <f t="shared" si="2"/>
        <v/>
      </c>
    </row>
    <row r="52" spans="2:10" ht="15" customHeight="1" x14ac:dyDescent="0.25">
      <c r="B52" s="75"/>
      <c r="C52" s="73"/>
      <c r="D52" s="137"/>
      <c r="E52" s="111"/>
      <c r="F52" s="111"/>
      <c r="G52" s="111"/>
      <c r="H52" s="111"/>
      <c r="I52" s="34" t="str">
        <f>IF(H52="","",VLOOKUP(H52,'A14.1BPU Alimentaires'!$C$13:$D$16,2,FALSE))</f>
        <v/>
      </c>
      <c r="J52" s="33" t="str">
        <f t="shared" si="2"/>
        <v/>
      </c>
    </row>
    <row r="53" spans="2:10" ht="15" customHeight="1" x14ac:dyDescent="0.25">
      <c r="B53" s="75"/>
      <c r="C53" s="73"/>
      <c r="D53" s="137"/>
      <c r="E53" s="111"/>
      <c r="F53" s="111"/>
      <c r="G53" s="111"/>
      <c r="H53" s="111"/>
      <c r="I53" s="34" t="str">
        <f>IF(H53="","",VLOOKUP(H53,'A14.1BPU Alimentaires'!$C$13:$D$16,2,FALSE))</f>
        <v/>
      </c>
      <c r="J53" s="33" t="str">
        <f t="shared" si="2"/>
        <v/>
      </c>
    </row>
    <row r="54" spans="2:10" ht="15" customHeight="1" x14ac:dyDescent="0.25">
      <c r="B54" s="75"/>
      <c r="C54" s="73"/>
      <c r="D54" s="137"/>
      <c r="E54" s="111"/>
      <c r="F54" s="111"/>
      <c r="G54" s="111"/>
      <c r="H54" s="111"/>
      <c r="I54" s="34" t="str">
        <f>IF(H54="","",VLOOKUP(H54,'A14.1BPU Alimentaires'!$C$13:$D$16,2,FALSE))</f>
        <v/>
      </c>
      <c r="J54" s="33" t="str">
        <f t="shared" si="2"/>
        <v/>
      </c>
    </row>
    <row r="55" spans="2:10" ht="15" customHeight="1" x14ac:dyDescent="0.25">
      <c r="B55" s="75"/>
      <c r="C55" s="73"/>
      <c r="D55" s="137"/>
      <c r="E55" s="111"/>
      <c r="F55" s="111"/>
      <c r="G55" s="111"/>
      <c r="H55" s="111"/>
      <c r="I55" s="34" t="str">
        <f>IF(H55="","",VLOOKUP(H55,'A14.1BPU Alimentaires'!$C$13:$D$16,2,FALSE))</f>
        <v/>
      </c>
      <c r="J55" s="33" t="str">
        <f t="shared" si="2"/>
        <v/>
      </c>
    </row>
    <row r="56" spans="2:10" ht="15" customHeight="1" x14ac:dyDescent="0.25">
      <c r="B56" s="75"/>
      <c r="C56" s="73"/>
      <c r="D56" s="137"/>
      <c r="E56" s="111"/>
      <c r="F56" s="111"/>
      <c r="G56" s="111"/>
      <c r="H56" s="111"/>
      <c r="I56" s="34" t="str">
        <f>IF(H56="","",VLOOKUP(H56,'A14.1BPU Alimentaires'!$C$13:$D$16,2,FALSE))</f>
        <v/>
      </c>
      <c r="J56" s="33" t="str">
        <f t="shared" si="2"/>
        <v/>
      </c>
    </row>
    <row r="57" spans="2:10" ht="15" customHeight="1" x14ac:dyDescent="0.25">
      <c r="B57" s="75"/>
      <c r="C57" s="73"/>
      <c r="D57" s="137"/>
      <c r="E57" s="111"/>
      <c r="F57" s="111"/>
      <c r="G57" s="111"/>
      <c r="H57" s="111"/>
      <c r="I57" s="34" t="str">
        <f>IF(H57="","",VLOOKUP(H57,'A14.1BPU Alimentaires'!$C$13:$D$16,2,FALSE))</f>
        <v/>
      </c>
      <c r="J57" s="33" t="str">
        <f t="shared" si="2"/>
        <v/>
      </c>
    </row>
    <row r="58" spans="2:10" ht="15" customHeight="1" x14ac:dyDescent="0.25">
      <c r="B58" s="75"/>
      <c r="C58" s="73"/>
      <c r="D58" s="137"/>
      <c r="E58" s="111"/>
      <c r="F58" s="111"/>
      <c r="G58" s="111"/>
      <c r="H58" s="111"/>
      <c r="I58" s="34" t="str">
        <f>IF(H58="","",VLOOKUP(H58,'A14.1BPU Alimentaires'!$C$13:$D$16,2,FALSE))</f>
        <v/>
      </c>
      <c r="J58" s="33" t="str">
        <f t="shared" si="2"/>
        <v/>
      </c>
    </row>
    <row r="59" spans="2:10" ht="15" customHeight="1" x14ac:dyDescent="0.25">
      <c r="B59" s="75"/>
      <c r="C59" s="73"/>
      <c r="D59" s="137"/>
      <c r="E59" s="111"/>
      <c r="F59" s="111"/>
      <c r="G59" s="111"/>
      <c r="H59" s="111"/>
      <c r="I59" s="34" t="str">
        <f>IF(H59="","",VLOOKUP(H59,'A14.1BPU Alimentaires'!$C$13:$D$16,2,FALSE))</f>
        <v/>
      </c>
      <c r="J59" s="33" t="str">
        <f t="shared" si="2"/>
        <v/>
      </c>
    </row>
    <row r="60" spans="2:10" ht="15" customHeight="1" x14ac:dyDescent="0.25">
      <c r="B60" s="75"/>
      <c r="C60" s="73"/>
      <c r="D60" s="137"/>
      <c r="E60" s="111"/>
      <c r="F60" s="111"/>
      <c r="G60" s="111"/>
      <c r="H60" s="111"/>
      <c r="I60" s="34" t="str">
        <f>IF(H60="","",VLOOKUP(H60,'A14.1BPU Alimentaires'!$C$13:$D$16,2,FALSE))</f>
        <v/>
      </c>
      <c r="J60" s="33" t="str">
        <f t="shared" si="2"/>
        <v/>
      </c>
    </row>
    <row r="61" spans="2:10" ht="15" customHeight="1" x14ac:dyDescent="0.25">
      <c r="B61" s="75"/>
      <c r="C61" s="73"/>
      <c r="D61" s="137"/>
      <c r="E61" s="111"/>
      <c r="F61" s="111"/>
      <c r="G61" s="111"/>
      <c r="H61" s="111"/>
      <c r="I61" s="34" t="str">
        <f>IF(H61="","",VLOOKUP(H61,'A14.1BPU Alimentaires'!$C$13:$D$16,2,FALSE))</f>
        <v/>
      </c>
      <c r="J61" s="33" t="str">
        <f t="shared" si="2"/>
        <v/>
      </c>
    </row>
    <row r="62" spans="2:10" ht="15" customHeight="1" x14ac:dyDescent="0.25">
      <c r="B62" s="75"/>
      <c r="C62" s="73"/>
      <c r="D62" s="137"/>
      <c r="E62" s="111"/>
      <c r="F62" s="111"/>
      <c r="G62" s="111"/>
      <c r="H62" s="111"/>
      <c r="I62" s="34" t="str">
        <f>IF(H62="","",VLOOKUP(H62,'A14.1BPU Alimentaires'!$C$13:$D$16,2,FALSE))</f>
        <v/>
      </c>
      <c r="J62" s="33" t="str">
        <f t="shared" si="2"/>
        <v/>
      </c>
    </row>
    <row r="63" spans="2:10" ht="15" customHeight="1" x14ac:dyDescent="0.25">
      <c r="B63" s="75"/>
      <c r="C63" s="73"/>
      <c r="D63" s="137"/>
      <c r="E63" s="111"/>
      <c r="F63" s="111"/>
      <c r="G63" s="111"/>
      <c r="H63" s="111"/>
      <c r="I63" s="34" t="str">
        <f>IF(H63="","",VLOOKUP(H63,'A14.1BPU Alimentaires'!$C$13:$D$16,2,FALSE))</f>
        <v/>
      </c>
      <c r="J63" s="33" t="str">
        <f t="shared" si="2"/>
        <v/>
      </c>
    </row>
    <row r="64" spans="2:10" ht="15" customHeight="1" x14ac:dyDescent="0.25">
      <c r="B64" s="75"/>
      <c r="C64" s="73"/>
      <c r="D64" s="137"/>
      <c r="E64" s="111"/>
      <c r="F64" s="111"/>
      <c r="G64" s="111"/>
      <c r="H64" s="111"/>
      <c r="I64" s="34" t="str">
        <f>IF(H64="","",VLOOKUP(H64,'A14.1BPU Alimentaires'!$C$13:$D$16,2,FALSE))</f>
        <v/>
      </c>
      <c r="J64" s="33" t="str">
        <f t="shared" si="2"/>
        <v/>
      </c>
    </row>
    <row r="65" spans="2:10" ht="15" customHeight="1" x14ac:dyDescent="0.25">
      <c r="B65" s="75"/>
      <c r="C65" s="73"/>
      <c r="D65" s="137"/>
      <c r="E65" s="111"/>
      <c r="F65" s="111"/>
      <c r="G65" s="111"/>
      <c r="H65" s="111"/>
      <c r="I65" s="34" t="str">
        <f>IF(H65="","",VLOOKUP(H65,'A14.1BPU Alimentaires'!$C$13:$D$16,2,FALSE))</f>
        <v/>
      </c>
      <c r="J65" s="33" t="str">
        <f t="shared" si="2"/>
        <v/>
      </c>
    </row>
    <row r="66" spans="2:10" ht="15" customHeight="1" x14ac:dyDescent="0.25">
      <c r="B66" s="75"/>
      <c r="C66" s="73"/>
      <c r="D66" s="137"/>
      <c r="E66" s="111"/>
      <c r="F66" s="111"/>
      <c r="G66" s="111"/>
      <c r="H66" s="111"/>
      <c r="I66" s="34" t="str">
        <f>IF(H66="","",VLOOKUP(H66,'A14.1BPU Alimentaires'!$C$13:$D$16,2,FALSE))</f>
        <v/>
      </c>
      <c r="J66" s="33" t="str">
        <f t="shared" si="2"/>
        <v/>
      </c>
    </row>
    <row r="67" spans="2:10" ht="15" customHeight="1" x14ac:dyDescent="0.25">
      <c r="B67" s="75"/>
      <c r="C67" s="73"/>
      <c r="D67" s="137"/>
      <c r="E67" s="111"/>
      <c r="F67" s="111"/>
      <c r="G67" s="111"/>
      <c r="H67" s="111"/>
      <c r="I67" s="34" t="str">
        <f>IF(H67="","",VLOOKUP(H67,'A14.1BPU Alimentaires'!$C$13:$D$16,2,FALSE))</f>
        <v/>
      </c>
      <c r="J67" s="33" t="str">
        <f t="shared" si="2"/>
        <v/>
      </c>
    </row>
    <row r="68" spans="2:10" ht="15" customHeight="1" x14ac:dyDescent="0.25">
      <c r="B68" s="75"/>
      <c r="C68" s="73"/>
      <c r="D68" s="137"/>
      <c r="E68" s="111"/>
      <c r="F68" s="111"/>
      <c r="G68" s="111"/>
      <c r="H68" s="111"/>
      <c r="I68" s="34" t="str">
        <f>IF(H68="","",VLOOKUP(H68,'A14.1BPU Alimentaires'!$C$13:$D$16,2,FALSE))</f>
        <v/>
      </c>
      <c r="J68" s="33" t="str">
        <f t="shared" si="2"/>
        <v/>
      </c>
    </row>
    <row r="69" spans="2:10" ht="15" customHeight="1" x14ac:dyDescent="0.25">
      <c r="B69" s="75"/>
      <c r="C69" s="73"/>
      <c r="D69" s="137"/>
      <c r="E69" s="111"/>
      <c r="F69" s="111"/>
      <c r="G69" s="111"/>
      <c r="H69" s="111"/>
      <c r="I69" s="34" t="str">
        <f>IF(H69="","",VLOOKUP(H69,'A14.1BPU Alimentaires'!$C$13:$D$16,2,FALSE))</f>
        <v/>
      </c>
      <c r="J69" s="33" t="str">
        <f t="shared" si="2"/>
        <v/>
      </c>
    </row>
    <row r="70" spans="2:10" ht="15" customHeight="1" x14ac:dyDescent="0.25">
      <c r="B70" s="75"/>
      <c r="C70" s="73"/>
      <c r="D70" s="137"/>
      <c r="E70" s="111"/>
      <c r="F70" s="111"/>
      <c r="G70" s="111"/>
      <c r="H70" s="111"/>
      <c r="I70" s="34" t="str">
        <f>IF(H70="","",VLOOKUP(H70,'A14.1BPU Alimentaires'!$C$13:$D$16,2,FALSE))</f>
        <v/>
      </c>
      <c r="J70" s="33" t="str">
        <f t="shared" si="2"/>
        <v/>
      </c>
    </row>
    <row r="71" spans="2:10" ht="15" customHeight="1" x14ac:dyDescent="0.25">
      <c r="B71" s="58" t="s">
        <v>91</v>
      </c>
      <c r="C71" s="55" t="s">
        <v>92</v>
      </c>
      <c r="D71" s="56" t="s">
        <v>93</v>
      </c>
      <c r="E71" s="111"/>
      <c r="F71" s="111"/>
      <c r="G71" s="111"/>
      <c r="H71" s="111"/>
      <c r="I71" s="34" t="str">
        <f>IF(H71="","",VLOOKUP(H71,'A14.1BPU Alimentaires'!$C$13:$D$16,2,FALSE))</f>
        <v/>
      </c>
      <c r="J71" s="33" t="str">
        <f t="shared" si="2"/>
        <v/>
      </c>
    </row>
    <row r="72" spans="2:10" ht="15" customHeight="1" x14ac:dyDescent="0.25">
      <c r="B72" s="58" t="s">
        <v>91</v>
      </c>
      <c r="C72" s="55" t="s">
        <v>94</v>
      </c>
      <c r="D72" s="56" t="s">
        <v>90</v>
      </c>
      <c r="E72" s="111"/>
      <c r="F72" s="111"/>
      <c r="G72" s="111"/>
      <c r="H72" s="111"/>
      <c r="I72" s="34" t="str">
        <f>IF(H72="","",VLOOKUP(H72,'A14.1BPU Alimentaires'!$C$13:$D$16,2,FALSE))</f>
        <v/>
      </c>
      <c r="J72" s="33" t="str">
        <f t="shared" si="2"/>
        <v/>
      </c>
    </row>
    <row r="73" spans="2:10" ht="15" customHeight="1" x14ac:dyDescent="0.25">
      <c r="B73" s="58" t="s">
        <v>91</v>
      </c>
      <c r="C73" s="55" t="s">
        <v>95</v>
      </c>
      <c r="D73" s="56" t="s">
        <v>90</v>
      </c>
      <c r="E73" s="111"/>
      <c r="F73" s="111"/>
      <c r="G73" s="111"/>
      <c r="H73" s="111"/>
      <c r="I73" s="34" t="str">
        <f>IF(H73="","",VLOOKUP(H73,'A14.1BPU Alimentaires'!$C$13:$D$16,2,FALSE))</f>
        <v/>
      </c>
      <c r="J73" s="33" t="str">
        <f t="shared" si="2"/>
        <v/>
      </c>
    </row>
    <row r="74" spans="2:10" ht="15" customHeight="1" x14ac:dyDescent="0.25">
      <c r="B74" s="58" t="s">
        <v>91</v>
      </c>
      <c r="C74" s="55" t="s">
        <v>96</v>
      </c>
      <c r="D74" s="56" t="s">
        <v>90</v>
      </c>
      <c r="E74" s="111"/>
      <c r="F74" s="111"/>
      <c r="G74" s="111"/>
      <c r="H74" s="111"/>
      <c r="I74" s="34" t="str">
        <f>IF(H74="","",VLOOKUP(H74,'A14.1BPU Alimentaires'!$C$13:$D$16,2,FALSE))</f>
        <v/>
      </c>
      <c r="J74" s="33" t="str">
        <f t="shared" si="2"/>
        <v/>
      </c>
    </row>
    <row r="75" spans="2:10" ht="15" customHeight="1" x14ac:dyDescent="0.25">
      <c r="B75" s="58" t="s">
        <v>91</v>
      </c>
      <c r="C75" s="55" t="s">
        <v>98</v>
      </c>
      <c r="D75" s="56" t="s">
        <v>90</v>
      </c>
      <c r="E75" s="111"/>
      <c r="F75" s="111"/>
      <c r="G75" s="111"/>
      <c r="H75" s="111"/>
      <c r="I75" s="34" t="str">
        <f>IF(H75="","",VLOOKUP(H75,'A14.1BPU Alimentaires'!$C$13:$D$16,2,FALSE))</f>
        <v/>
      </c>
      <c r="J75" s="33" t="str">
        <f t="shared" si="2"/>
        <v/>
      </c>
    </row>
    <row r="76" spans="2:10" ht="15" customHeight="1" x14ac:dyDescent="0.25">
      <c r="B76" s="58" t="s">
        <v>91</v>
      </c>
      <c r="C76" s="55" t="s">
        <v>99</v>
      </c>
      <c r="D76" s="56" t="s">
        <v>90</v>
      </c>
      <c r="E76" s="111"/>
      <c r="F76" s="111"/>
      <c r="G76" s="111"/>
      <c r="H76" s="111"/>
      <c r="I76" s="34" t="str">
        <f>IF(H76="","",VLOOKUP(H76,'A14.1BPU Alimentaires'!$C$13:$D$16,2,FALSE))</f>
        <v/>
      </c>
      <c r="J76" s="33" t="str">
        <f t="shared" ref="J76:J139" si="3">IF(I76="","",ROUND(I76*1.1,2))</f>
        <v/>
      </c>
    </row>
    <row r="77" spans="2:10" ht="15" customHeight="1" x14ac:dyDescent="0.25">
      <c r="B77" s="58" t="s">
        <v>91</v>
      </c>
      <c r="C77" s="55" t="s">
        <v>100</v>
      </c>
      <c r="D77" s="56" t="s">
        <v>90</v>
      </c>
      <c r="E77" s="111"/>
      <c r="F77" s="111"/>
      <c r="G77" s="111"/>
      <c r="H77" s="111"/>
      <c r="I77" s="34" t="str">
        <f>IF(H77="","",VLOOKUP(H77,'A14.1BPU Alimentaires'!$C$13:$D$16,2,FALSE))</f>
        <v/>
      </c>
      <c r="J77" s="33" t="str">
        <f t="shared" si="3"/>
        <v/>
      </c>
    </row>
    <row r="78" spans="2:10" ht="15" customHeight="1" x14ac:dyDescent="0.25">
      <c r="B78" s="58" t="s">
        <v>91</v>
      </c>
      <c r="C78" s="55" t="s">
        <v>101</v>
      </c>
      <c r="D78" s="56" t="s">
        <v>79</v>
      </c>
      <c r="E78" s="111"/>
      <c r="F78" s="111"/>
      <c r="G78" s="111"/>
      <c r="H78" s="111"/>
      <c r="I78" s="34" t="str">
        <f>IF(H78="","",VLOOKUP(H78,'A14.1BPU Alimentaires'!$C$13:$D$16,2,FALSE))</f>
        <v/>
      </c>
      <c r="J78" s="33" t="str">
        <f t="shared" si="3"/>
        <v/>
      </c>
    </row>
    <row r="79" spans="2:10" ht="15" customHeight="1" x14ac:dyDescent="0.25">
      <c r="B79" s="75"/>
      <c r="C79" s="73"/>
      <c r="D79" s="137"/>
      <c r="E79" s="111"/>
      <c r="F79" s="111"/>
      <c r="G79" s="111"/>
      <c r="H79" s="111"/>
      <c r="I79" s="34" t="str">
        <f>IF(H79="","",VLOOKUP(H79,'A14.1BPU Alimentaires'!$C$13:$D$16,2,FALSE))</f>
        <v/>
      </c>
      <c r="J79" s="33" t="str">
        <f t="shared" si="3"/>
        <v/>
      </c>
    </row>
    <row r="80" spans="2:10" ht="15" customHeight="1" x14ac:dyDescent="0.25">
      <c r="B80" s="75"/>
      <c r="C80" s="73"/>
      <c r="D80" s="137"/>
      <c r="E80" s="111"/>
      <c r="F80" s="111"/>
      <c r="G80" s="111"/>
      <c r="H80" s="111"/>
      <c r="I80" s="34" t="str">
        <f>IF(H80="","",VLOOKUP(H80,'A14.1BPU Alimentaires'!$C$13:$D$16,2,FALSE))</f>
        <v/>
      </c>
      <c r="J80" s="33" t="str">
        <f t="shared" si="3"/>
        <v/>
      </c>
    </row>
    <row r="81" spans="2:10" ht="15" customHeight="1" x14ac:dyDescent="0.25">
      <c r="B81" s="75"/>
      <c r="C81" s="73"/>
      <c r="D81" s="137"/>
      <c r="E81" s="111"/>
      <c r="F81" s="111"/>
      <c r="G81" s="111"/>
      <c r="H81" s="111"/>
      <c r="I81" s="34" t="str">
        <f>IF(H81="","",VLOOKUP(H81,'A14.1BPU Alimentaires'!$C$13:$D$16,2,FALSE))</f>
        <v/>
      </c>
      <c r="J81" s="33" t="str">
        <f t="shared" si="3"/>
        <v/>
      </c>
    </row>
    <row r="82" spans="2:10" ht="15" customHeight="1" x14ac:dyDescent="0.25">
      <c r="B82" s="75"/>
      <c r="C82" s="73"/>
      <c r="D82" s="137"/>
      <c r="E82" s="111"/>
      <c r="F82" s="111"/>
      <c r="G82" s="111"/>
      <c r="H82" s="111"/>
      <c r="I82" s="34" t="str">
        <f>IF(H82="","",VLOOKUP(H82,'A14.1BPU Alimentaires'!$C$13:$D$16,2,FALSE))</f>
        <v/>
      </c>
      <c r="J82" s="33" t="str">
        <f t="shared" si="3"/>
        <v/>
      </c>
    </row>
    <row r="83" spans="2:10" ht="15" customHeight="1" x14ac:dyDescent="0.25">
      <c r="B83" s="75"/>
      <c r="C83" s="73"/>
      <c r="D83" s="137"/>
      <c r="E83" s="111"/>
      <c r="F83" s="111"/>
      <c r="G83" s="111"/>
      <c r="H83" s="111"/>
      <c r="I83" s="34" t="str">
        <f>IF(H83="","",VLOOKUP(H83,'A14.1BPU Alimentaires'!$C$13:$D$16,2,FALSE))</f>
        <v/>
      </c>
      <c r="J83" s="33" t="str">
        <f t="shared" si="3"/>
        <v/>
      </c>
    </row>
    <row r="84" spans="2:10" ht="15" customHeight="1" x14ac:dyDescent="0.25">
      <c r="B84" s="75"/>
      <c r="C84" s="73"/>
      <c r="D84" s="137"/>
      <c r="E84" s="111"/>
      <c r="F84" s="111"/>
      <c r="G84" s="111"/>
      <c r="H84" s="111"/>
      <c r="I84" s="34" t="str">
        <f>IF(H84="","",VLOOKUP(H84,'A14.1BPU Alimentaires'!$C$13:$D$16,2,FALSE))</f>
        <v/>
      </c>
      <c r="J84" s="33" t="str">
        <f t="shared" si="3"/>
        <v/>
      </c>
    </row>
    <row r="85" spans="2:10" ht="15" customHeight="1" x14ac:dyDescent="0.25">
      <c r="B85" s="75"/>
      <c r="C85" s="73"/>
      <c r="D85" s="137"/>
      <c r="E85" s="111"/>
      <c r="F85" s="111"/>
      <c r="G85" s="111"/>
      <c r="H85" s="111"/>
      <c r="I85" s="34" t="str">
        <f>IF(H85="","",VLOOKUP(H85,'A14.1BPU Alimentaires'!$C$13:$D$16,2,FALSE))</f>
        <v/>
      </c>
      <c r="J85" s="33" t="str">
        <f t="shared" si="3"/>
        <v/>
      </c>
    </row>
    <row r="86" spans="2:10" ht="15" customHeight="1" x14ac:dyDescent="0.25">
      <c r="B86" s="75"/>
      <c r="C86" s="73"/>
      <c r="D86" s="137"/>
      <c r="E86" s="111"/>
      <c r="F86" s="111"/>
      <c r="G86" s="111"/>
      <c r="H86" s="111"/>
      <c r="I86" s="34" t="str">
        <f>IF(H86="","",VLOOKUP(H86,'A14.1BPU Alimentaires'!$C$13:$D$16,2,FALSE))</f>
        <v/>
      </c>
      <c r="J86" s="33" t="str">
        <f t="shared" si="3"/>
        <v/>
      </c>
    </row>
    <row r="87" spans="2:10" ht="15" customHeight="1" x14ac:dyDescent="0.25">
      <c r="B87" s="75"/>
      <c r="C87" s="73"/>
      <c r="D87" s="137"/>
      <c r="E87" s="111"/>
      <c r="F87" s="111"/>
      <c r="G87" s="111"/>
      <c r="H87" s="111"/>
      <c r="I87" s="34" t="str">
        <f>IF(H87="","",VLOOKUP(H87,'A14.1BPU Alimentaires'!$C$13:$D$16,2,FALSE))</f>
        <v/>
      </c>
      <c r="J87" s="33" t="str">
        <f t="shared" si="3"/>
        <v/>
      </c>
    </row>
    <row r="88" spans="2:10" ht="15" customHeight="1" x14ac:dyDescent="0.25">
      <c r="B88" s="75"/>
      <c r="C88" s="73"/>
      <c r="D88" s="137"/>
      <c r="E88" s="111"/>
      <c r="F88" s="111"/>
      <c r="G88" s="111"/>
      <c r="H88" s="111"/>
      <c r="I88" s="34" t="str">
        <f>IF(H88="","",VLOOKUP(H88,'A14.1BPU Alimentaires'!$C$13:$D$16,2,FALSE))</f>
        <v/>
      </c>
      <c r="J88" s="33" t="str">
        <f t="shared" si="3"/>
        <v/>
      </c>
    </row>
    <row r="89" spans="2:10" ht="15" customHeight="1" x14ac:dyDescent="0.25">
      <c r="B89" s="75"/>
      <c r="C89" s="73"/>
      <c r="D89" s="137"/>
      <c r="E89" s="111"/>
      <c r="F89" s="111"/>
      <c r="G89" s="111"/>
      <c r="H89" s="111"/>
      <c r="I89" s="34" t="str">
        <f>IF(H89="","",VLOOKUP(H89,'A14.1BPU Alimentaires'!$C$13:$D$16,2,FALSE))</f>
        <v/>
      </c>
      <c r="J89" s="33" t="str">
        <f t="shared" si="3"/>
        <v/>
      </c>
    </row>
    <row r="90" spans="2:10" ht="15" customHeight="1" x14ac:dyDescent="0.25">
      <c r="B90" s="75"/>
      <c r="C90" s="73"/>
      <c r="D90" s="137"/>
      <c r="E90" s="111"/>
      <c r="F90" s="111"/>
      <c r="G90" s="111"/>
      <c r="H90" s="111"/>
      <c r="I90" s="34" t="str">
        <f>IF(H90="","",VLOOKUP(H90,'A14.1BPU Alimentaires'!$C$13:$D$16,2,FALSE))</f>
        <v/>
      </c>
      <c r="J90" s="33" t="str">
        <f t="shared" si="3"/>
        <v/>
      </c>
    </row>
    <row r="91" spans="2:10" ht="15" customHeight="1" x14ac:dyDescent="0.25">
      <c r="B91" s="75"/>
      <c r="C91" s="73"/>
      <c r="D91" s="137"/>
      <c r="E91" s="111"/>
      <c r="F91" s="111"/>
      <c r="G91" s="111"/>
      <c r="H91" s="111"/>
      <c r="I91" s="34" t="str">
        <f>IF(H91="","",VLOOKUP(H91,'A14.1BPU Alimentaires'!$C$13:$D$16,2,FALSE))</f>
        <v/>
      </c>
      <c r="J91" s="33" t="str">
        <f t="shared" si="3"/>
        <v/>
      </c>
    </row>
    <row r="92" spans="2:10" ht="15" customHeight="1" x14ac:dyDescent="0.25">
      <c r="B92" s="75"/>
      <c r="C92" s="73"/>
      <c r="D92" s="137"/>
      <c r="E92" s="111"/>
      <c r="F92" s="111"/>
      <c r="G92" s="111"/>
      <c r="H92" s="111"/>
      <c r="I92" s="34" t="str">
        <f>IF(H92="","",VLOOKUP(H92,'A14.1BPU Alimentaires'!$C$13:$D$16,2,FALSE))</f>
        <v/>
      </c>
      <c r="J92" s="33" t="str">
        <f t="shared" si="3"/>
        <v/>
      </c>
    </row>
    <row r="93" spans="2:10" ht="15" customHeight="1" x14ac:dyDescent="0.25">
      <c r="B93" s="75"/>
      <c r="C93" s="73"/>
      <c r="D93" s="137"/>
      <c r="E93" s="111"/>
      <c r="F93" s="111"/>
      <c r="G93" s="111"/>
      <c r="H93" s="111"/>
      <c r="I93" s="34" t="str">
        <f>IF(H93="","",VLOOKUP(H93,'A14.1BPU Alimentaires'!$C$13:$D$16,2,FALSE))</f>
        <v/>
      </c>
      <c r="J93" s="33" t="str">
        <f t="shared" si="3"/>
        <v/>
      </c>
    </row>
    <row r="94" spans="2:10" ht="15" customHeight="1" x14ac:dyDescent="0.25">
      <c r="B94" s="75"/>
      <c r="C94" s="73"/>
      <c r="D94" s="137"/>
      <c r="E94" s="111"/>
      <c r="F94" s="111"/>
      <c r="G94" s="111"/>
      <c r="H94" s="111"/>
      <c r="I94" s="34" t="str">
        <f>IF(H94="","",VLOOKUP(H94,'A14.1BPU Alimentaires'!$C$13:$D$16,2,FALSE))</f>
        <v/>
      </c>
      <c r="J94" s="33" t="str">
        <f t="shared" si="3"/>
        <v/>
      </c>
    </row>
    <row r="95" spans="2:10" ht="15" customHeight="1" x14ac:dyDescent="0.25">
      <c r="B95" s="75"/>
      <c r="C95" s="73"/>
      <c r="D95" s="137"/>
      <c r="E95" s="111"/>
      <c r="F95" s="111"/>
      <c r="G95" s="111"/>
      <c r="H95" s="111"/>
      <c r="I95" s="34" t="str">
        <f>IF(H95="","",VLOOKUP(H95,'A14.1BPU Alimentaires'!$C$13:$D$16,2,FALSE))</f>
        <v/>
      </c>
      <c r="J95" s="33" t="str">
        <f t="shared" si="3"/>
        <v/>
      </c>
    </row>
    <row r="96" spans="2:10" ht="15" customHeight="1" x14ac:dyDescent="0.25">
      <c r="B96" s="75"/>
      <c r="C96" s="73"/>
      <c r="D96" s="137"/>
      <c r="E96" s="111"/>
      <c r="F96" s="111"/>
      <c r="G96" s="111"/>
      <c r="H96" s="111"/>
      <c r="I96" s="34" t="str">
        <f>IF(H96="","",VLOOKUP(H96,'A14.1BPU Alimentaires'!$C$13:$D$16,2,FALSE))</f>
        <v/>
      </c>
      <c r="J96" s="33" t="str">
        <f t="shared" si="3"/>
        <v/>
      </c>
    </row>
    <row r="97" spans="2:10" ht="15" customHeight="1" x14ac:dyDescent="0.25">
      <c r="B97" s="75"/>
      <c r="C97" s="73"/>
      <c r="D97" s="137"/>
      <c r="E97" s="111"/>
      <c r="F97" s="111"/>
      <c r="G97" s="111"/>
      <c r="H97" s="111"/>
      <c r="I97" s="34" t="str">
        <f>IF(H97="","",VLOOKUP(H97,'A14.1BPU Alimentaires'!$C$13:$D$16,2,FALSE))</f>
        <v/>
      </c>
      <c r="J97" s="33" t="str">
        <f t="shared" si="3"/>
        <v/>
      </c>
    </row>
    <row r="98" spans="2:10" ht="15" customHeight="1" x14ac:dyDescent="0.25">
      <c r="B98" s="75"/>
      <c r="C98" s="73"/>
      <c r="D98" s="137"/>
      <c r="E98" s="111"/>
      <c r="F98" s="111"/>
      <c r="G98" s="111"/>
      <c r="H98" s="111"/>
      <c r="I98" s="34" t="str">
        <f>IF(H98="","",VLOOKUP(H98,'A14.1BPU Alimentaires'!$C$13:$D$16,2,FALSE))</f>
        <v/>
      </c>
      <c r="J98" s="33" t="str">
        <f t="shared" si="3"/>
        <v/>
      </c>
    </row>
    <row r="99" spans="2:10" ht="15" customHeight="1" x14ac:dyDescent="0.25">
      <c r="B99" s="58" t="s">
        <v>102</v>
      </c>
      <c r="C99" s="55" t="s">
        <v>103</v>
      </c>
      <c r="D99" s="56" t="s">
        <v>90</v>
      </c>
      <c r="E99" s="111"/>
      <c r="F99" s="111"/>
      <c r="G99" s="111"/>
      <c r="H99" s="111"/>
      <c r="I99" s="34" t="str">
        <f>IF(H99="","",VLOOKUP(H99,'A14.1BPU Alimentaires'!$C$13:$D$16,2,FALSE))</f>
        <v/>
      </c>
      <c r="J99" s="33" t="str">
        <f t="shared" si="3"/>
        <v/>
      </c>
    </row>
    <row r="100" spans="2:10" ht="15" customHeight="1" x14ac:dyDescent="0.25">
      <c r="B100" s="58" t="s">
        <v>102</v>
      </c>
      <c r="C100" s="55" t="s">
        <v>104</v>
      </c>
      <c r="D100" s="56" t="s">
        <v>90</v>
      </c>
      <c r="E100" s="111"/>
      <c r="F100" s="111"/>
      <c r="G100" s="111"/>
      <c r="H100" s="111"/>
      <c r="I100" s="34" t="str">
        <f>IF(H100="","",VLOOKUP(H100,'A14.1BPU Alimentaires'!$C$13:$D$16,2,FALSE))</f>
        <v/>
      </c>
      <c r="J100" s="33" t="str">
        <f t="shared" si="3"/>
        <v/>
      </c>
    </row>
    <row r="101" spans="2:10" ht="15" customHeight="1" x14ac:dyDescent="0.25">
      <c r="B101" s="58" t="s">
        <v>102</v>
      </c>
      <c r="C101" s="55" t="s">
        <v>105</v>
      </c>
      <c r="D101" s="56" t="s">
        <v>90</v>
      </c>
      <c r="E101" s="111"/>
      <c r="F101" s="111"/>
      <c r="G101" s="111"/>
      <c r="H101" s="111"/>
      <c r="I101" s="34" t="str">
        <f>IF(H101="","",VLOOKUP(H101,'A14.1BPU Alimentaires'!$C$13:$D$16,2,FALSE))</f>
        <v/>
      </c>
      <c r="J101" s="33" t="str">
        <f t="shared" si="3"/>
        <v/>
      </c>
    </row>
    <row r="102" spans="2:10" ht="15" customHeight="1" x14ac:dyDescent="0.25">
      <c r="B102" s="58" t="s">
        <v>102</v>
      </c>
      <c r="C102" s="55" t="s">
        <v>106</v>
      </c>
      <c r="D102" s="56" t="s">
        <v>90</v>
      </c>
      <c r="E102" s="111"/>
      <c r="F102" s="111"/>
      <c r="G102" s="111"/>
      <c r="H102" s="111"/>
      <c r="I102" s="34" t="str">
        <f>IF(H102="","",VLOOKUP(H102,'A14.1BPU Alimentaires'!$C$13:$D$16,2,FALSE))</f>
        <v/>
      </c>
      <c r="J102" s="33" t="str">
        <f t="shared" si="3"/>
        <v/>
      </c>
    </row>
    <row r="103" spans="2:10" ht="15" customHeight="1" x14ac:dyDescent="0.25">
      <c r="B103" s="58" t="s">
        <v>102</v>
      </c>
      <c r="C103" s="55" t="s">
        <v>107</v>
      </c>
      <c r="D103" s="56" t="s">
        <v>90</v>
      </c>
      <c r="E103" s="111"/>
      <c r="F103" s="111"/>
      <c r="G103" s="111"/>
      <c r="H103" s="111"/>
      <c r="I103" s="34" t="str">
        <f>IF(H103="","",VLOOKUP(H103,'A14.1BPU Alimentaires'!$C$13:$D$16,2,FALSE))</f>
        <v/>
      </c>
      <c r="J103" s="33" t="str">
        <f t="shared" si="3"/>
        <v/>
      </c>
    </row>
    <row r="104" spans="2:10" ht="15" customHeight="1" x14ac:dyDescent="0.25">
      <c r="B104" s="58" t="s">
        <v>102</v>
      </c>
      <c r="C104" s="55" t="s">
        <v>108</v>
      </c>
      <c r="D104" s="56" t="s">
        <v>90</v>
      </c>
      <c r="E104" s="111"/>
      <c r="F104" s="111"/>
      <c r="G104" s="111"/>
      <c r="H104" s="111"/>
      <c r="I104" s="34" t="str">
        <f>IF(H104="","",VLOOKUP(H104,'A14.1BPU Alimentaires'!$C$13:$D$16,2,FALSE))</f>
        <v/>
      </c>
      <c r="J104" s="33" t="str">
        <f t="shared" si="3"/>
        <v/>
      </c>
    </row>
    <row r="105" spans="2:10" ht="15" customHeight="1" x14ac:dyDescent="0.25">
      <c r="B105" s="58" t="s">
        <v>102</v>
      </c>
      <c r="C105" s="55" t="s">
        <v>108</v>
      </c>
      <c r="D105" s="56" t="s">
        <v>90</v>
      </c>
      <c r="E105" s="111"/>
      <c r="F105" s="111"/>
      <c r="G105" s="111"/>
      <c r="H105" s="111"/>
      <c r="I105" s="34" t="str">
        <f>IF(H105="","",VLOOKUP(H105,'A14.1BPU Alimentaires'!$C$13:$D$16,2,FALSE))</f>
        <v/>
      </c>
      <c r="J105" s="33" t="str">
        <f t="shared" si="3"/>
        <v/>
      </c>
    </row>
    <row r="106" spans="2:10" ht="15" customHeight="1" x14ac:dyDescent="0.25">
      <c r="B106" s="58" t="s">
        <v>102</v>
      </c>
      <c r="C106" s="55" t="s">
        <v>109</v>
      </c>
      <c r="D106" s="56" t="s">
        <v>90</v>
      </c>
      <c r="E106" s="111"/>
      <c r="F106" s="111"/>
      <c r="G106" s="111"/>
      <c r="H106" s="111"/>
      <c r="I106" s="34" t="str">
        <f>IF(H106="","",VLOOKUP(H106,'A14.1BPU Alimentaires'!$C$13:$D$16,2,FALSE))</f>
        <v/>
      </c>
      <c r="J106" s="33" t="str">
        <f t="shared" si="3"/>
        <v/>
      </c>
    </row>
    <row r="107" spans="2:10" ht="15" customHeight="1" x14ac:dyDescent="0.25">
      <c r="B107" s="58" t="s">
        <v>102</v>
      </c>
      <c r="C107" s="55" t="s">
        <v>110</v>
      </c>
      <c r="D107" s="56" t="s">
        <v>90</v>
      </c>
      <c r="E107" s="111"/>
      <c r="F107" s="111"/>
      <c r="G107" s="111"/>
      <c r="H107" s="111"/>
      <c r="I107" s="34" t="str">
        <f>IF(H107="","",VLOOKUP(H107,'A14.1BPU Alimentaires'!$C$13:$D$16,2,FALSE))</f>
        <v/>
      </c>
      <c r="J107" s="33" t="str">
        <f t="shared" si="3"/>
        <v/>
      </c>
    </row>
    <row r="108" spans="2:10" ht="15" customHeight="1" x14ac:dyDescent="0.25">
      <c r="B108" s="58" t="s">
        <v>102</v>
      </c>
      <c r="C108" s="55" t="s">
        <v>111</v>
      </c>
      <c r="D108" s="56" t="s">
        <v>90</v>
      </c>
      <c r="E108" s="111"/>
      <c r="F108" s="111"/>
      <c r="G108" s="111"/>
      <c r="H108" s="111"/>
      <c r="I108" s="34" t="str">
        <f>IF(H108="","",VLOOKUP(H108,'A14.1BPU Alimentaires'!$C$13:$D$16,2,FALSE))</f>
        <v/>
      </c>
      <c r="J108" s="33" t="str">
        <f t="shared" si="3"/>
        <v/>
      </c>
    </row>
    <row r="109" spans="2:10" ht="15" customHeight="1" x14ac:dyDescent="0.25">
      <c r="B109" s="58" t="s">
        <v>102</v>
      </c>
      <c r="C109" s="55" t="s">
        <v>112</v>
      </c>
      <c r="D109" s="56" t="s">
        <v>90</v>
      </c>
      <c r="E109" s="111"/>
      <c r="F109" s="111"/>
      <c r="G109" s="111"/>
      <c r="H109" s="111"/>
      <c r="I109" s="34" t="str">
        <f>IF(H109="","",VLOOKUP(H109,'A14.1BPU Alimentaires'!$C$13:$D$16,2,FALSE))</f>
        <v/>
      </c>
      <c r="J109" s="33" t="str">
        <f t="shared" si="3"/>
        <v/>
      </c>
    </row>
    <row r="110" spans="2:10" ht="15" customHeight="1" x14ac:dyDescent="0.25">
      <c r="B110" s="58" t="s">
        <v>102</v>
      </c>
      <c r="C110" s="55" t="s">
        <v>113</v>
      </c>
      <c r="D110" s="56" t="s">
        <v>90</v>
      </c>
      <c r="E110" s="111"/>
      <c r="F110" s="111"/>
      <c r="G110" s="111"/>
      <c r="H110" s="111"/>
      <c r="I110" s="34" t="str">
        <f>IF(H110="","",VLOOKUP(H110,'A14.1BPU Alimentaires'!$C$13:$D$16,2,FALSE))</f>
        <v/>
      </c>
      <c r="J110" s="33" t="str">
        <f t="shared" si="3"/>
        <v/>
      </c>
    </row>
    <row r="111" spans="2:10" ht="15" customHeight="1" x14ac:dyDescent="0.25">
      <c r="B111" s="75"/>
      <c r="C111" s="73"/>
      <c r="D111" s="137"/>
      <c r="E111" s="111"/>
      <c r="F111" s="111"/>
      <c r="G111" s="111"/>
      <c r="H111" s="111"/>
      <c r="I111" s="34" t="str">
        <f>IF(H111="","",VLOOKUP(H111,'A14.1BPU Alimentaires'!$C$13:$D$16,2,FALSE))</f>
        <v/>
      </c>
      <c r="J111" s="33" t="str">
        <f t="shared" si="3"/>
        <v/>
      </c>
    </row>
    <row r="112" spans="2:10" ht="15" customHeight="1" x14ac:dyDescent="0.25">
      <c r="B112" s="75"/>
      <c r="C112" s="73"/>
      <c r="D112" s="137"/>
      <c r="E112" s="111"/>
      <c r="F112" s="111"/>
      <c r="G112" s="111"/>
      <c r="H112" s="111"/>
      <c r="I112" s="34" t="str">
        <f>IF(H112="","",VLOOKUP(H112,'A14.1BPU Alimentaires'!$C$13:$D$16,2,FALSE))</f>
        <v/>
      </c>
      <c r="J112" s="33" t="str">
        <f t="shared" si="3"/>
        <v/>
      </c>
    </row>
    <row r="113" spans="2:10" ht="15" customHeight="1" x14ac:dyDescent="0.25">
      <c r="B113" s="75"/>
      <c r="C113" s="73"/>
      <c r="D113" s="137"/>
      <c r="E113" s="111"/>
      <c r="F113" s="111"/>
      <c r="G113" s="111"/>
      <c r="H113" s="111"/>
      <c r="I113" s="34" t="str">
        <f>IF(H113="","",VLOOKUP(H113,'A14.1BPU Alimentaires'!$C$13:$D$16,2,FALSE))</f>
        <v/>
      </c>
      <c r="J113" s="33" t="str">
        <f t="shared" si="3"/>
        <v/>
      </c>
    </row>
    <row r="114" spans="2:10" ht="15" customHeight="1" x14ac:dyDescent="0.25">
      <c r="B114" s="75"/>
      <c r="C114" s="73"/>
      <c r="D114" s="137"/>
      <c r="E114" s="111"/>
      <c r="F114" s="111"/>
      <c r="G114" s="111"/>
      <c r="H114" s="111"/>
      <c r="I114" s="34" t="str">
        <f>IF(H114="","",VLOOKUP(H114,'A14.1BPU Alimentaires'!$C$13:$D$16,2,FALSE))</f>
        <v/>
      </c>
      <c r="J114" s="33" t="str">
        <f t="shared" si="3"/>
        <v/>
      </c>
    </row>
    <row r="115" spans="2:10" ht="15" customHeight="1" x14ac:dyDescent="0.25">
      <c r="B115" s="75"/>
      <c r="C115" s="73"/>
      <c r="D115" s="137"/>
      <c r="E115" s="111"/>
      <c r="F115" s="111"/>
      <c r="G115" s="111"/>
      <c r="H115" s="111"/>
      <c r="I115" s="34" t="str">
        <f>IF(H115="","",VLOOKUP(H115,'A14.1BPU Alimentaires'!$C$13:$D$16,2,FALSE))</f>
        <v/>
      </c>
      <c r="J115" s="33" t="str">
        <f t="shared" si="3"/>
        <v/>
      </c>
    </row>
    <row r="116" spans="2:10" ht="15" customHeight="1" x14ac:dyDescent="0.25">
      <c r="B116" s="75"/>
      <c r="C116" s="73"/>
      <c r="D116" s="137"/>
      <c r="E116" s="111"/>
      <c r="F116" s="111"/>
      <c r="G116" s="111"/>
      <c r="H116" s="111"/>
      <c r="I116" s="34" t="str">
        <f>IF(H116="","",VLOOKUP(H116,'A14.1BPU Alimentaires'!$C$13:$D$16,2,FALSE))</f>
        <v/>
      </c>
      <c r="J116" s="33" t="str">
        <f t="shared" si="3"/>
        <v/>
      </c>
    </row>
    <row r="117" spans="2:10" ht="15" customHeight="1" x14ac:dyDescent="0.25">
      <c r="B117" s="75"/>
      <c r="C117" s="73"/>
      <c r="D117" s="137"/>
      <c r="E117" s="111"/>
      <c r="F117" s="111"/>
      <c r="G117" s="111"/>
      <c r="H117" s="111"/>
      <c r="I117" s="34" t="str">
        <f>IF(H117="","",VLOOKUP(H117,'A14.1BPU Alimentaires'!$C$13:$D$16,2,FALSE))</f>
        <v/>
      </c>
      <c r="J117" s="33" t="str">
        <f t="shared" si="3"/>
        <v/>
      </c>
    </row>
    <row r="118" spans="2:10" ht="15" customHeight="1" x14ac:dyDescent="0.25">
      <c r="B118" s="75"/>
      <c r="C118" s="73"/>
      <c r="D118" s="137"/>
      <c r="E118" s="111"/>
      <c r="F118" s="111"/>
      <c r="G118" s="111"/>
      <c r="H118" s="111"/>
      <c r="I118" s="34" t="str">
        <f>IF(H118="","",VLOOKUP(H118,'A14.1BPU Alimentaires'!$C$13:$D$16,2,FALSE))</f>
        <v/>
      </c>
      <c r="J118" s="33" t="str">
        <f t="shared" si="3"/>
        <v/>
      </c>
    </row>
    <row r="119" spans="2:10" ht="15" customHeight="1" x14ac:dyDescent="0.25">
      <c r="B119" s="75"/>
      <c r="C119" s="73"/>
      <c r="D119" s="137"/>
      <c r="E119" s="111"/>
      <c r="F119" s="111"/>
      <c r="G119" s="111"/>
      <c r="H119" s="111"/>
      <c r="I119" s="34" t="str">
        <f>IF(H119="","",VLOOKUP(H119,'A14.1BPU Alimentaires'!$C$13:$D$16,2,FALSE))</f>
        <v/>
      </c>
      <c r="J119" s="33" t="str">
        <f t="shared" si="3"/>
        <v/>
      </c>
    </row>
    <row r="120" spans="2:10" ht="15" customHeight="1" x14ac:dyDescent="0.25">
      <c r="B120" s="75"/>
      <c r="C120" s="73"/>
      <c r="D120" s="137"/>
      <c r="E120" s="111"/>
      <c r="F120" s="111"/>
      <c r="G120" s="111"/>
      <c r="H120" s="111"/>
      <c r="I120" s="34" t="str">
        <f>IF(H120="","",VLOOKUP(H120,'A14.1BPU Alimentaires'!$C$13:$D$16,2,FALSE))</f>
        <v/>
      </c>
      <c r="J120" s="33" t="str">
        <f t="shared" si="3"/>
        <v/>
      </c>
    </row>
    <row r="121" spans="2:10" ht="15" customHeight="1" x14ac:dyDescent="0.25">
      <c r="B121" s="75"/>
      <c r="C121" s="73"/>
      <c r="D121" s="137"/>
      <c r="E121" s="111"/>
      <c r="F121" s="111"/>
      <c r="G121" s="111"/>
      <c r="H121" s="111"/>
      <c r="I121" s="34" t="str">
        <f>IF(H121="","",VLOOKUP(H121,'A14.1BPU Alimentaires'!$C$13:$D$16,2,FALSE))</f>
        <v/>
      </c>
      <c r="J121" s="33" t="str">
        <f t="shared" si="3"/>
        <v/>
      </c>
    </row>
    <row r="122" spans="2:10" ht="15" customHeight="1" x14ac:dyDescent="0.25">
      <c r="B122" s="75"/>
      <c r="C122" s="73"/>
      <c r="D122" s="137"/>
      <c r="E122" s="111"/>
      <c r="F122" s="111"/>
      <c r="G122" s="111"/>
      <c r="H122" s="111"/>
      <c r="I122" s="34" t="str">
        <f>IF(H122="","",VLOOKUP(H122,'A14.1BPU Alimentaires'!$C$13:$D$16,2,FALSE))</f>
        <v/>
      </c>
      <c r="J122" s="33" t="str">
        <f t="shared" si="3"/>
        <v/>
      </c>
    </row>
    <row r="123" spans="2:10" ht="15" customHeight="1" x14ac:dyDescent="0.25">
      <c r="B123" s="75"/>
      <c r="C123" s="73"/>
      <c r="D123" s="137"/>
      <c r="E123" s="111"/>
      <c r="F123" s="111"/>
      <c r="G123" s="111"/>
      <c r="H123" s="111"/>
      <c r="I123" s="34" t="str">
        <f>IF(H123="","",VLOOKUP(H123,'A14.1BPU Alimentaires'!$C$13:$D$16,2,FALSE))</f>
        <v/>
      </c>
      <c r="J123" s="33" t="str">
        <f t="shared" si="3"/>
        <v/>
      </c>
    </row>
    <row r="124" spans="2:10" ht="15" customHeight="1" x14ac:dyDescent="0.25">
      <c r="B124" s="75"/>
      <c r="C124" s="73"/>
      <c r="D124" s="137"/>
      <c r="E124" s="111"/>
      <c r="F124" s="111"/>
      <c r="G124" s="111"/>
      <c r="H124" s="111"/>
      <c r="I124" s="34" t="str">
        <f>IF(H124="","",VLOOKUP(H124,'A14.1BPU Alimentaires'!$C$13:$D$16,2,FALSE))</f>
        <v/>
      </c>
      <c r="J124" s="33" t="str">
        <f t="shared" si="3"/>
        <v/>
      </c>
    </row>
    <row r="125" spans="2:10" ht="15" customHeight="1" x14ac:dyDescent="0.25">
      <c r="B125" s="75"/>
      <c r="C125" s="73"/>
      <c r="D125" s="137"/>
      <c r="E125" s="111"/>
      <c r="F125" s="111"/>
      <c r="G125" s="111"/>
      <c r="H125" s="111"/>
      <c r="I125" s="34" t="str">
        <f>IF(H125="","",VLOOKUP(H125,'A14.1BPU Alimentaires'!$C$13:$D$16,2,FALSE))</f>
        <v/>
      </c>
      <c r="J125" s="33" t="str">
        <f t="shared" si="3"/>
        <v/>
      </c>
    </row>
    <row r="126" spans="2:10" ht="15" customHeight="1" x14ac:dyDescent="0.25">
      <c r="B126" s="75"/>
      <c r="C126" s="73"/>
      <c r="D126" s="137"/>
      <c r="E126" s="111"/>
      <c r="F126" s="111"/>
      <c r="G126" s="111"/>
      <c r="H126" s="111"/>
      <c r="I126" s="34" t="str">
        <f>IF(H126="","",VLOOKUP(H126,'A14.1BPU Alimentaires'!$C$13:$D$16,2,FALSE))</f>
        <v/>
      </c>
      <c r="J126" s="33" t="str">
        <f t="shared" si="3"/>
        <v/>
      </c>
    </row>
    <row r="127" spans="2:10" ht="15" customHeight="1" x14ac:dyDescent="0.25">
      <c r="B127" s="75"/>
      <c r="C127" s="73"/>
      <c r="D127" s="137"/>
      <c r="E127" s="111"/>
      <c r="F127" s="111"/>
      <c r="G127" s="111"/>
      <c r="H127" s="111"/>
      <c r="I127" s="34" t="str">
        <f>IF(H127="","",VLOOKUP(H127,'A14.1BPU Alimentaires'!$C$13:$D$16,2,FALSE))</f>
        <v/>
      </c>
      <c r="J127" s="33" t="str">
        <f t="shared" si="3"/>
        <v/>
      </c>
    </row>
    <row r="128" spans="2:10" ht="15" customHeight="1" x14ac:dyDescent="0.25">
      <c r="B128" s="75"/>
      <c r="C128" s="73"/>
      <c r="D128" s="137"/>
      <c r="E128" s="111"/>
      <c r="F128" s="111"/>
      <c r="G128" s="111"/>
      <c r="H128" s="111"/>
      <c r="I128" s="34" t="str">
        <f>IF(H128="","",VLOOKUP(H128,'A14.1BPU Alimentaires'!$C$13:$D$16,2,FALSE))</f>
        <v/>
      </c>
      <c r="J128" s="33" t="str">
        <f t="shared" si="3"/>
        <v/>
      </c>
    </row>
    <row r="129" spans="2:10" ht="15" customHeight="1" x14ac:dyDescent="0.25">
      <c r="B129" s="75"/>
      <c r="C129" s="73"/>
      <c r="D129" s="137"/>
      <c r="E129" s="111"/>
      <c r="F129" s="111"/>
      <c r="G129" s="111"/>
      <c r="H129" s="111"/>
      <c r="I129" s="34" t="str">
        <f>IF(H129="","",VLOOKUP(H129,'A14.1BPU Alimentaires'!$C$13:$D$16,2,FALSE))</f>
        <v/>
      </c>
      <c r="J129" s="33" t="str">
        <f t="shared" si="3"/>
        <v/>
      </c>
    </row>
    <row r="130" spans="2:10" ht="15" customHeight="1" x14ac:dyDescent="0.25">
      <c r="B130" s="75"/>
      <c r="C130" s="73"/>
      <c r="D130" s="137"/>
      <c r="E130" s="111"/>
      <c r="F130" s="111"/>
      <c r="G130" s="111"/>
      <c r="H130" s="111"/>
      <c r="I130" s="34" t="str">
        <f>IF(H130="","",VLOOKUP(H130,'A14.1BPU Alimentaires'!$C$13:$D$16,2,FALSE))</f>
        <v/>
      </c>
      <c r="J130" s="33" t="str">
        <f t="shared" si="3"/>
        <v/>
      </c>
    </row>
    <row r="131" spans="2:10" ht="15" customHeight="1" x14ac:dyDescent="0.25">
      <c r="B131" s="58" t="s">
        <v>114</v>
      </c>
      <c r="C131" s="55" t="s">
        <v>92</v>
      </c>
      <c r="D131" s="56" t="s">
        <v>93</v>
      </c>
      <c r="E131" s="111"/>
      <c r="F131" s="111"/>
      <c r="G131" s="111"/>
      <c r="H131" s="111"/>
      <c r="I131" s="34" t="str">
        <f>IF(H131="","",VLOOKUP(H131,'A14.1BPU Alimentaires'!$C$13:$D$16,2,FALSE))</f>
        <v/>
      </c>
      <c r="J131" s="33" t="str">
        <f t="shared" si="3"/>
        <v/>
      </c>
    </row>
    <row r="132" spans="2:10" ht="15" customHeight="1" x14ac:dyDescent="0.25">
      <c r="B132" s="58" t="s">
        <v>114</v>
      </c>
      <c r="C132" s="55" t="s">
        <v>94</v>
      </c>
      <c r="D132" s="56" t="s">
        <v>90</v>
      </c>
      <c r="E132" s="111"/>
      <c r="F132" s="111"/>
      <c r="G132" s="111"/>
      <c r="H132" s="111"/>
      <c r="I132" s="34" t="str">
        <f>IF(H132="","",VLOOKUP(H132,'A14.1BPU Alimentaires'!$C$13:$D$16,2,FALSE))</f>
        <v/>
      </c>
      <c r="J132" s="33" t="str">
        <f t="shared" si="3"/>
        <v/>
      </c>
    </row>
    <row r="133" spans="2:10" ht="15" customHeight="1" x14ac:dyDescent="0.25">
      <c r="B133" s="58" t="s">
        <v>114</v>
      </c>
      <c r="C133" s="55" t="s">
        <v>115</v>
      </c>
      <c r="D133" s="56" t="s">
        <v>90</v>
      </c>
      <c r="E133" s="111"/>
      <c r="F133" s="111"/>
      <c r="G133" s="111"/>
      <c r="H133" s="111"/>
      <c r="I133" s="34" t="str">
        <f>IF(H133="","",VLOOKUP(H133,'A14.1BPU Alimentaires'!$C$13:$D$16,2,FALSE))</f>
        <v/>
      </c>
      <c r="J133" s="33" t="str">
        <f t="shared" si="3"/>
        <v/>
      </c>
    </row>
    <row r="134" spans="2:10" ht="15" customHeight="1" x14ac:dyDescent="0.25">
      <c r="B134" s="58" t="s">
        <v>114</v>
      </c>
      <c r="C134" s="55" t="s">
        <v>95</v>
      </c>
      <c r="D134" s="56" t="s">
        <v>90</v>
      </c>
      <c r="E134" s="111"/>
      <c r="F134" s="111"/>
      <c r="G134" s="111"/>
      <c r="H134" s="111"/>
      <c r="I134" s="34" t="str">
        <f>IF(H134="","",VLOOKUP(H134,'A14.1BPU Alimentaires'!$C$13:$D$16,2,FALSE))</f>
        <v/>
      </c>
      <c r="J134" s="33" t="str">
        <f t="shared" si="3"/>
        <v/>
      </c>
    </row>
    <row r="135" spans="2:10" ht="15" customHeight="1" x14ac:dyDescent="0.25">
      <c r="B135" s="58" t="s">
        <v>114</v>
      </c>
      <c r="C135" s="55" t="s">
        <v>116</v>
      </c>
      <c r="D135" s="56" t="s">
        <v>251</v>
      </c>
      <c r="E135" s="111"/>
      <c r="F135" s="111"/>
      <c r="G135" s="111"/>
      <c r="H135" s="111"/>
      <c r="I135" s="34" t="str">
        <f>IF(H135="","",VLOOKUP(H135,'A14.1BPU Alimentaires'!$C$13:$D$16,2,FALSE))</f>
        <v/>
      </c>
      <c r="J135" s="33" t="str">
        <f t="shared" si="3"/>
        <v/>
      </c>
    </row>
    <row r="136" spans="2:10" ht="15" customHeight="1" x14ac:dyDescent="0.25">
      <c r="B136" s="58" t="s">
        <v>114</v>
      </c>
      <c r="C136" s="55" t="s">
        <v>96</v>
      </c>
      <c r="D136" s="56" t="s">
        <v>252</v>
      </c>
      <c r="E136" s="111"/>
      <c r="F136" s="111"/>
      <c r="G136" s="111"/>
      <c r="H136" s="111"/>
      <c r="I136" s="34" t="str">
        <f>IF(H136="","",VLOOKUP(H136,'A14.1BPU Alimentaires'!$C$13:$D$16,2,FALSE))</f>
        <v/>
      </c>
      <c r="J136" s="33" t="str">
        <f t="shared" si="3"/>
        <v/>
      </c>
    </row>
    <row r="137" spans="2:10" ht="15" customHeight="1" x14ac:dyDescent="0.25">
      <c r="B137" s="58" t="s">
        <v>114</v>
      </c>
      <c r="C137" s="55" t="s">
        <v>110</v>
      </c>
      <c r="D137" s="56" t="s">
        <v>90</v>
      </c>
      <c r="E137" s="111"/>
      <c r="F137" s="111"/>
      <c r="G137" s="111"/>
      <c r="H137" s="111"/>
      <c r="I137" s="34" t="str">
        <f>IF(H137="","",VLOOKUP(H137,'A14.1BPU Alimentaires'!$C$13:$D$16,2,FALSE))</f>
        <v/>
      </c>
      <c r="J137" s="33" t="str">
        <f t="shared" si="3"/>
        <v/>
      </c>
    </row>
    <row r="138" spans="2:10" ht="15" customHeight="1" x14ac:dyDescent="0.25">
      <c r="B138" s="58" t="s">
        <v>114</v>
      </c>
      <c r="C138" s="55" t="s">
        <v>117</v>
      </c>
      <c r="D138" s="56" t="s">
        <v>118</v>
      </c>
      <c r="E138" s="111"/>
      <c r="F138" s="111"/>
      <c r="G138" s="111"/>
      <c r="H138" s="111"/>
      <c r="I138" s="34" t="str">
        <f>IF(H138="","",VLOOKUP(H138,'A14.1BPU Alimentaires'!$C$13:$D$16,2,FALSE))</f>
        <v/>
      </c>
      <c r="J138" s="33" t="str">
        <f t="shared" si="3"/>
        <v/>
      </c>
    </row>
    <row r="139" spans="2:10" ht="15" customHeight="1" x14ac:dyDescent="0.25">
      <c r="B139" s="58" t="s">
        <v>114</v>
      </c>
      <c r="C139" s="55" t="s">
        <v>119</v>
      </c>
      <c r="D139" s="56" t="s">
        <v>90</v>
      </c>
      <c r="E139" s="111"/>
      <c r="F139" s="111"/>
      <c r="G139" s="111"/>
      <c r="H139" s="111"/>
      <c r="I139" s="34" t="str">
        <f>IF(H139="","",VLOOKUP(H139,'A14.1BPU Alimentaires'!$C$13:$D$16,2,FALSE))</f>
        <v/>
      </c>
      <c r="J139" s="33" t="str">
        <f t="shared" si="3"/>
        <v/>
      </c>
    </row>
    <row r="140" spans="2:10" ht="15" customHeight="1" x14ac:dyDescent="0.25">
      <c r="B140" s="58" t="s">
        <v>114</v>
      </c>
      <c r="C140" s="55" t="s">
        <v>120</v>
      </c>
      <c r="D140" s="56" t="s">
        <v>90</v>
      </c>
      <c r="E140" s="111"/>
      <c r="F140" s="111"/>
      <c r="G140" s="111"/>
      <c r="H140" s="111"/>
      <c r="I140" s="34" t="str">
        <f>IF(H140="","",VLOOKUP(H140,'A14.1BPU Alimentaires'!$C$13:$D$16,2,FALSE))</f>
        <v/>
      </c>
      <c r="J140" s="33" t="str">
        <f t="shared" ref="J140:J203" si="4">IF(I140="","",ROUND(I140*1.1,2))</f>
        <v/>
      </c>
    </row>
    <row r="141" spans="2:10" ht="15" customHeight="1" x14ac:dyDescent="0.25">
      <c r="B141" s="58" t="s">
        <v>114</v>
      </c>
      <c r="C141" s="55" t="s">
        <v>121</v>
      </c>
      <c r="D141" s="56" t="s">
        <v>81</v>
      </c>
      <c r="E141" s="111"/>
      <c r="F141" s="111"/>
      <c r="G141" s="111"/>
      <c r="H141" s="111"/>
      <c r="I141" s="34" t="str">
        <f>IF(H141="","",VLOOKUP(H141,'A14.1BPU Alimentaires'!$C$13:$D$16,2,FALSE))</f>
        <v/>
      </c>
      <c r="J141" s="33" t="str">
        <f t="shared" si="4"/>
        <v/>
      </c>
    </row>
    <row r="142" spans="2:10" ht="15" customHeight="1" x14ac:dyDescent="0.25">
      <c r="B142" s="75"/>
      <c r="C142" s="73"/>
      <c r="D142" s="137"/>
      <c r="E142" s="111"/>
      <c r="F142" s="111"/>
      <c r="G142" s="111"/>
      <c r="H142" s="111"/>
      <c r="I142" s="34" t="str">
        <f>IF(H142="","",VLOOKUP(H142,'A14.1BPU Alimentaires'!$C$13:$D$16,2,FALSE))</f>
        <v/>
      </c>
      <c r="J142" s="33" t="str">
        <f t="shared" si="4"/>
        <v/>
      </c>
    </row>
    <row r="143" spans="2:10" ht="15" customHeight="1" x14ac:dyDescent="0.25">
      <c r="B143" s="75"/>
      <c r="C143" s="73"/>
      <c r="D143" s="137"/>
      <c r="E143" s="111"/>
      <c r="F143" s="111"/>
      <c r="G143" s="111"/>
      <c r="H143" s="111"/>
      <c r="I143" s="34" t="str">
        <f>IF(H143="","",VLOOKUP(H143,'A14.1BPU Alimentaires'!$C$13:$D$16,2,FALSE))</f>
        <v/>
      </c>
      <c r="J143" s="33" t="str">
        <f t="shared" si="4"/>
        <v/>
      </c>
    </row>
    <row r="144" spans="2:10" ht="15" customHeight="1" x14ac:dyDescent="0.25">
      <c r="B144" s="75"/>
      <c r="C144" s="73"/>
      <c r="D144" s="137"/>
      <c r="E144" s="111"/>
      <c r="F144" s="111"/>
      <c r="G144" s="111"/>
      <c r="H144" s="111"/>
      <c r="I144" s="34" t="str">
        <f>IF(H144="","",VLOOKUP(H144,'A14.1BPU Alimentaires'!$C$13:$D$16,2,FALSE))</f>
        <v/>
      </c>
      <c r="J144" s="33" t="str">
        <f t="shared" si="4"/>
        <v/>
      </c>
    </row>
    <row r="145" spans="2:10" ht="15" customHeight="1" x14ac:dyDescent="0.25">
      <c r="B145" s="75"/>
      <c r="C145" s="73"/>
      <c r="D145" s="137"/>
      <c r="E145" s="111"/>
      <c r="F145" s="111"/>
      <c r="G145" s="111"/>
      <c r="H145" s="111"/>
      <c r="I145" s="34" t="str">
        <f>IF(H145="","",VLOOKUP(H145,'A14.1BPU Alimentaires'!$C$13:$D$16,2,FALSE))</f>
        <v/>
      </c>
      <c r="J145" s="33" t="str">
        <f t="shared" si="4"/>
        <v/>
      </c>
    </row>
    <row r="146" spans="2:10" ht="15" customHeight="1" x14ac:dyDescent="0.25">
      <c r="B146" s="75"/>
      <c r="C146" s="73"/>
      <c r="D146" s="137"/>
      <c r="E146" s="111"/>
      <c r="F146" s="111"/>
      <c r="G146" s="111"/>
      <c r="H146" s="111"/>
      <c r="I146" s="34" t="str">
        <f>IF(H146="","",VLOOKUP(H146,'A14.1BPU Alimentaires'!$C$13:$D$16,2,FALSE))</f>
        <v/>
      </c>
      <c r="J146" s="33" t="str">
        <f t="shared" si="4"/>
        <v/>
      </c>
    </row>
    <row r="147" spans="2:10" ht="15" customHeight="1" x14ac:dyDescent="0.25">
      <c r="B147" s="75"/>
      <c r="C147" s="73"/>
      <c r="D147" s="137"/>
      <c r="E147" s="111"/>
      <c r="F147" s="111"/>
      <c r="G147" s="111"/>
      <c r="H147" s="111"/>
      <c r="I147" s="34" t="str">
        <f>IF(H147="","",VLOOKUP(H147,'A14.1BPU Alimentaires'!$C$13:$D$16,2,FALSE))</f>
        <v/>
      </c>
      <c r="J147" s="33" t="str">
        <f t="shared" si="4"/>
        <v/>
      </c>
    </row>
    <row r="148" spans="2:10" ht="15" customHeight="1" x14ac:dyDescent="0.25">
      <c r="B148" s="75"/>
      <c r="C148" s="73"/>
      <c r="D148" s="137"/>
      <c r="E148" s="111"/>
      <c r="F148" s="111"/>
      <c r="G148" s="111"/>
      <c r="H148" s="111"/>
      <c r="I148" s="34" t="str">
        <f>IF(H148="","",VLOOKUP(H148,'A14.1BPU Alimentaires'!$C$13:$D$16,2,FALSE))</f>
        <v/>
      </c>
      <c r="J148" s="33" t="str">
        <f t="shared" si="4"/>
        <v/>
      </c>
    </row>
    <row r="149" spans="2:10" ht="15" customHeight="1" x14ac:dyDescent="0.25">
      <c r="B149" s="75"/>
      <c r="C149" s="73"/>
      <c r="D149" s="137"/>
      <c r="E149" s="111"/>
      <c r="F149" s="111"/>
      <c r="G149" s="111"/>
      <c r="H149" s="111"/>
      <c r="I149" s="34" t="str">
        <f>IF(H149="","",VLOOKUP(H149,'A14.1BPU Alimentaires'!$C$13:$D$16,2,FALSE))</f>
        <v/>
      </c>
      <c r="J149" s="33" t="str">
        <f t="shared" si="4"/>
        <v/>
      </c>
    </row>
    <row r="150" spans="2:10" ht="15" customHeight="1" x14ac:dyDescent="0.25">
      <c r="B150" s="75"/>
      <c r="C150" s="73"/>
      <c r="D150" s="137"/>
      <c r="E150" s="111"/>
      <c r="F150" s="111"/>
      <c r="G150" s="111"/>
      <c r="H150" s="111"/>
      <c r="I150" s="34" t="str">
        <f>IF(H150="","",VLOOKUP(H150,'A14.1BPU Alimentaires'!$C$13:$D$16,2,FALSE))</f>
        <v/>
      </c>
      <c r="J150" s="33" t="str">
        <f t="shared" si="4"/>
        <v/>
      </c>
    </row>
    <row r="151" spans="2:10" ht="15" customHeight="1" x14ac:dyDescent="0.25">
      <c r="B151" s="75"/>
      <c r="C151" s="73"/>
      <c r="D151" s="137"/>
      <c r="E151" s="111"/>
      <c r="F151" s="111"/>
      <c r="G151" s="111"/>
      <c r="H151" s="111"/>
      <c r="I151" s="34" t="str">
        <f>IF(H151="","",VLOOKUP(H151,'A14.1BPU Alimentaires'!$C$13:$D$16,2,FALSE))</f>
        <v/>
      </c>
      <c r="J151" s="33" t="str">
        <f t="shared" si="4"/>
        <v/>
      </c>
    </row>
    <row r="152" spans="2:10" ht="15" customHeight="1" x14ac:dyDescent="0.25">
      <c r="B152" s="75"/>
      <c r="C152" s="73"/>
      <c r="D152" s="137"/>
      <c r="E152" s="111"/>
      <c r="F152" s="111"/>
      <c r="G152" s="111"/>
      <c r="H152" s="111"/>
      <c r="I152" s="34" t="str">
        <f>IF(H152="","",VLOOKUP(H152,'A14.1BPU Alimentaires'!$C$13:$D$16,2,FALSE))</f>
        <v/>
      </c>
      <c r="J152" s="33" t="str">
        <f t="shared" si="4"/>
        <v/>
      </c>
    </row>
    <row r="153" spans="2:10" ht="15" customHeight="1" x14ac:dyDescent="0.25">
      <c r="B153" s="75"/>
      <c r="C153" s="73"/>
      <c r="D153" s="137"/>
      <c r="E153" s="111"/>
      <c r="F153" s="111"/>
      <c r="G153" s="111"/>
      <c r="H153" s="111"/>
      <c r="I153" s="34" t="str">
        <f>IF(H153="","",VLOOKUP(H153,'A14.1BPU Alimentaires'!$C$13:$D$16,2,FALSE))</f>
        <v/>
      </c>
      <c r="J153" s="33" t="str">
        <f t="shared" si="4"/>
        <v/>
      </c>
    </row>
    <row r="154" spans="2:10" ht="15" customHeight="1" x14ac:dyDescent="0.25">
      <c r="B154" s="75"/>
      <c r="C154" s="73"/>
      <c r="D154" s="137"/>
      <c r="E154" s="111"/>
      <c r="F154" s="111"/>
      <c r="G154" s="111"/>
      <c r="H154" s="111"/>
      <c r="I154" s="34" t="str">
        <f>IF(H154="","",VLOOKUP(H154,'A14.1BPU Alimentaires'!$C$13:$D$16,2,FALSE))</f>
        <v/>
      </c>
      <c r="J154" s="33" t="str">
        <f t="shared" si="4"/>
        <v/>
      </c>
    </row>
    <row r="155" spans="2:10" ht="15" customHeight="1" x14ac:dyDescent="0.25">
      <c r="B155" s="75"/>
      <c r="C155" s="73"/>
      <c r="D155" s="137"/>
      <c r="E155" s="111"/>
      <c r="F155" s="111"/>
      <c r="G155" s="111"/>
      <c r="H155" s="111"/>
      <c r="I155" s="34" t="str">
        <f>IF(H155="","",VLOOKUP(H155,'A14.1BPU Alimentaires'!$C$13:$D$16,2,FALSE))</f>
        <v/>
      </c>
      <c r="J155" s="33" t="str">
        <f t="shared" si="4"/>
        <v/>
      </c>
    </row>
    <row r="156" spans="2:10" ht="15" customHeight="1" x14ac:dyDescent="0.25">
      <c r="B156" s="75"/>
      <c r="C156" s="73"/>
      <c r="D156" s="137"/>
      <c r="E156" s="111"/>
      <c r="F156" s="111"/>
      <c r="G156" s="111"/>
      <c r="H156" s="111"/>
      <c r="I156" s="34" t="str">
        <f>IF(H156="","",VLOOKUP(H156,'A14.1BPU Alimentaires'!$C$13:$D$16,2,FALSE))</f>
        <v/>
      </c>
      <c r="J156" s="33" t="str">
        <f t="shared" si="4"/>
        <v/>
      </c>
    </row>
    <row r="157" spans="2:10" ht="15" customHeight="1" x14ac:dyDescent="0.25">
      <c r="B157" s="75"/>
      <c r="C157" s="73"/>
      <c r="D157" s="137"/>
      <c r="E157" s="111"/>
      <c r="F157" s="111"/>
      <c r="G157" s="111"/>
      <c r="H157" s="111"/>
      <c r="I157" s="34" t="str">
        <f>IF(H157="","",VLOOKUP(H157,'A14.1BPU Alimentaires'!$C$13:$D$16,2,FALSE))</f>
        <v/>
      </c>
      <c r="J157" s="33" t="str">
        <f t="shared" si="4"/>
        <v/>
      </c>
    </row>
    <row r="158" spans="2:10" ht="15" customHeight="1" x14ac:dyDescent="0.25">
      <c r="B158" s="75"/>
      <c r="C158" s="73"/>
      <c r="D158" s="137"/>
      <c r="E158" s="111"/>
      <c r="F158" s="111"/>
      <c r="G158" s="111"/>
      <c r="H158" s="111"/>
      <c r="I158" s="34" t="str">
        <f>IF(H158="","",VLOOKUP(H158,'A14.1BPU Alimentaires'!$C$13:$D$16,2,FALSE))</f>
        <v/>
      </c>
      <c r="J158" s="33" t="str">
        <f t="shared" si="4"/>
        <v/>
      </c>
    </row>
    <row r="159" spans="2:10" ht="15" customHeight="1" x14ac:dyDescent="0.25">
      <c r="B159" s="75"/>
      <c r="C159" s="73"/>
      <c r="D159" s="137"/>
      <c r="E159" s="111"/>
      <c r="F159" s="111"/>
      <c r="G159" s="111"/>
      <c r="H159" s="111"/>
      <c r="I159" s="34" t="str">
        <f>IF(H159="","",VLOOKUP(H159,'A14.1BPU Alimentaires'!$C$13:$D$16,2,FALSE))</f>
        <v/>
      </c>
      <c r="J159" s="33" t="str">
        <f t="shared" si="4"/>
        <v/>
      </c>
    </row>
    <row r="160" spans="2:10" ht="15" customHeight="1" x14ac:dyDescent="0.25">
      <c r="B160" s="75"/>
      <c r="C160" s="73"/>
      <c r="D160" s="137"/>
      <c r="E160" s="111"/>
      <c r="F160" s="111"/>
      <c r="G160" s="111"/>
      <c r="H160" s="111"/>
      <c r="I160" s="34" t="str">
        <f>IF(H160="","",VLOOKUP(H160,'A14.1BPU Alimentaires'!$C$13:$D$16,2,FALSE))</f>
        <v/>
      </c>
      <c r="J160" s="33" t="str">
        <f t="shared" si="4"/>
        <v/>
      </c>
    </row>
    <row r="161" spans="2:10" ht="15" customHeight="1" x14ac:dyDescent="0.25">
      <c r="B161" s="75"/>
      <c r="C161" s="73"/>
      <c r="D161" s="137"/>
      <c r="E161" s="111"/>
      <c r="F161" s="111"/>
      <c r="G161" s="111"/>
      <c r="H161" s="111"/>
      <c r="I161" s="34" t="str">
        <f>IF(H161="","",VLOOKUP(H161,'A14.1BPU Alimentaires'!$C$13:$D$16,2,FALSE))</f>
        <v/>
      </c>
      <c r="J161" s="33" t="str">
        <f t="shared" si="4"/>
        <v/>
      </c>
    </row>
    <row r="162" spans="2:10" ht="15" customHeight="1" x14ac:dyDescent="0.25">
      <c r="B162" s="58" t="s">
        <v>122</v>
      </c>
      <c r="C162" s="55" t="s">
        <v>123</v>
      </c>
      <c r="D162" s="56" t="s">
        <v>90</v>
      </c>
      <c r="E162" s="111"/>
      <c r="F162" s="111"/>
      <c r="G162" s="111"/>
      <c r="H162" s="111"/>
      <c r="I162" s="34" t="str">
        <f>IF(H162="","",VLOOKUP(H162,'A14.1BPU Alimentaires'!$C$13:$D$16,2,FALSE))</f>
        <v/>
      </c>
      <c r="J162" s="33" t="str">
        <f t="shared" si="4"/>
        <v/>
      </c>
    </row>
    <row r="163" spans="2:10" ht="15" customHeight="1" x14ac:dyDescent="0.25">
      <c r="B163" s="58" t="s">
        <v>122</v>
      </c>
      <c r="C163" s="55" t="s">
        <v>124</v>
      </c>
      <c r="D163" s="56" t="s">
        <v>97</v>
      </c>
      <c r="E163" s="111"/>
      <c r="F163" s="111"/>
      <c r="G163" s="111"/>
      <c r="H163" s="111"/>
      <c r="I163" s="34" t="str">
        <f>IF(H163="","",VLOOKUP(H163,'A14.1BPU Alimentaires'!$C$13:$D$16,2,FALSE))</f>
        <v/>
      </c>
      <c r="J163" s="33" t="str">
        <f t="shared" si="4"/>
        <v/>
      </c>
    </row>
    <row r="164" spans="2:10" ht="15" customHeight="1" x14ac:dyDescent="0.25">
      <c r="B164" s="58" t="s">
        <v>122</v>
      </c>
      <c r="C164" s="55" t="s">
        <v>125</v>
      </c>
      <c r="D164" s="56" t="s">
        <v>97</v>
      </c>
      <c r="E164" s="111"/>
      <c r="F164" s="111"/>
      <c r="G164" s="111"/>
      <c r="H164" s="111"/>
      <c r="I164" s="34" t="str">
        <f>IF(H164="","",VLOOKUP(H164,'A14.1BPU Alimentaires'!$C$13:$D$16,2,FALSE))</f>
        <v/>
      </c>
      <c r="J164" s="33" t="str">
        <f t="shared" si="4"/>
        <v/>
      </c>
    </row>
    <row r="165" spans="2:10" ht="15" customHeight="1" x14ac:dyDescent="0.25">
      <c r="B165" s="58" t="s">
        <v>122</v>
      </c>
      <c r="C165" s="55" t="s">
        <v>126</v>
      </c>
      <c r="D165" s="56" t="s">
        <v>90</v>
      </c>
      <c r="E165" s="111"/>
      <c r="F165" s="111"/>
      <c r="G165" s="111"/>
      <c r="H165" s="111"/>
      <c r="I165" s="34" t="str">
        <f>IF(H165="","",VLOOKUP(H165,'A14.1BPU Alimentaires'!$C$13:$D$16,2,FALSE))</f>
        <v/>
      </c>
      <c r="J165" s="33" t="str">
        <f t="shared" si="4"/>
        <v/>
      </c>
    </row>
    <row r="166" spans="2:10" ht="15" customHeight="1" x14ac:dyDescent="0.25">
      <c r="B166" s="58" t="s">
        <v>122</v>
      </c>
      <c r="C166" s="55" t="s">
        <v>127</v>
      </c>
      <c r="D166" s="56" t="s">
        <v>90</v>
      </c>
      <c r="E166" s="111"/>
      <c r="F166" s="111"/>
      <c r="G166" s="111"/>
      <c r="H166" s="111"/>
      <c r="I166" s="34" t="str">
        <f>IF(H166="","",VLOOKUP(H166,'A14.1BPU Alimentaires'!$C$13:$D$16,2,FALSE))</f>
        <v/>
      </c>
      <c r="J166" s="33" t="str">
        <f t="shared" si="4"/>
        <v/>
      </c>
    </row>
    <row r="167" spans="2:10" ht="15" customHeight="1" x14ac:dyDescent="0.25">
      <c r="B167" s="58" t="s">
        <v>122</v>
      </c>
      <c r="C167" s="55" t="s">
        <v>128</v>
      </c>
      <c r="D167" s="56" t="s">
        <v>90</v>
      </c>
      <c r="E167" s="111"/>
      <c r="F167" s="111"/>
      <c r="G167" s="111"/>
      <c r="H167" s="111"/>
      <c r="I167" s="34" t="str">
        <f>IF(H167="","",VLOOKUP(H167,'A14.1BPU Alimentaires'!$C$13:$D$16,2,FALSE))</f>
        <v/>
      </c>
      <c r="J167" s="33" t="str">
        <f t="shared" si="4"/>
        <v/>
      </c>
    </row>
    <row r="168" spans="2:10" ht="15" customHeight="1" x14ac:dyDescent="0.25">
      <c r="B168" s="58" t="s">
        <v>122</v>
      </c>
      <c r="C168" s="55" t="s">
        <v>129</v>
      </c>
      <c r="D168" s="56" t="s">
        <v>90</v>
      </c>
      <c r="E168" s="111"/>
      <c r="F168" s="111"/>
      <c r="G168" s="111"/>
      <c r="H168" s="111"/>
      <c r="I168" s="34" t="str">
        <f>IF(H168="","",VLOOKUP(H168,'A14.1BPU Alimentaires'!$C$13:$D$16,2,FALSE))</f>
        <v/>
      </c>
      <c r="J168" s="33" t="str">
        <f t="shared" si="4"/>
        <v/>
      </c>
    </row>
    <row r="169" spans="2:10" ht="15" customHeight="1" x14ac:dyDescent="0.25">
      <c r="B169" s="58" t="s">
        <v>122</v>
      </c>
      <c r="C169" s="55" t="s">
        <v>253</v>
      </c>
      <c r="D169" s="56" t="s">
        <v>90</v>
      </c>
      <c r="E169" s="111"/>
      <c r="F169" s="111"/>
      <c r="G169" s="111"/>
      <c r="H169" s="111"/>
      <c r="I169" s="34" t="str">
        <f>IF(H169="","",VLOOKUP(H169,'A14.1BPU Alimentaires'!$C$13:$D$16,2,FALSE))</f>
        <v/>
      </c>
      <c r="J169" s="33" t="str">
        <f t="shared" si="4"/>
        <v/>
      </c>
    </row>
    <row r="170" spans="2:10" ht="15" customHeight="1" x14ac:dyDescent="0.25">
      <c r="B170" s="58" t="s">
        <v>122</v>
      </c>
      <c r="C170" s="55" t="s">
        <v>253</v>
      </c>
      <c r="D170" s="56" t="s">
        <v>90</v>
      </c>
      <c r="E170" s="111"/>
      <c r="F170" s="111"/>
      <c r="G170" s="111"/>
      <c r="H170" s="111"/>
      <c r="I170" s="34" t="str">
        <f>IF(H170="","",VLOOKUP(H170,'A14.1BPU Alimentaires'!$C$13:$D$16,2,FALSE))</f>
        <v/>
      </c>
      <c r="J170" s="33" t="str">
        <f t="shared" si="4"/>
        <v/>
      </c>
    </row>
    <row r="171" spans="2:10" ht="15" customHeight="1" x14ac:dyDescent="0.25">
      <c r="B171" s="58" t="s">
        <v>122</v>
      </c>
      <c r="C171" s="55" t="s">
        <v>256</v>
      </c>
      <c r="D171" s="56" t="s">
        <v>254</v>
      </c>
      <c r="E171" s="111"/>
      <c r="F171" s="111"/>
      <c r="G171" s="111"/>
      <c r="H171" s="111"/>
      <c r="I171" s="34" t="str">
        <f>IF(H171="","",VLOOKUP(H171,'A14.1BPU Alimentaires'!$C$13:$D$16,2,FALSE))</f>
        <v/>
      </c>
      <c r="J171" s="33" t="str">
        <f t="shared" si="4"/>
        <v/>
      </c>
    </row>
    <row r="172" spans="2:10" ht="15" customHeight="1" x14ac:dyDescent="0.25">
      <c r="B172" s="58" t="s">
        <v>122</v>
      </c>
      <c r="C172" s="55" t="s">
        <v>257</v>
      </c>
      <c r="D172" s="56" t="s">
        <v>255</v>
      </c>
      <c r="E172" s="111"/>
      <c r="F172" s="111"/>
      <c r="G172" s="111"/>
      <c r="H172" s="111"/>
      <c r="I172" s="34" t="str">
        <f>IF(H172="","",VLOOKUP(H172,'A14.1BPU Alimentaires'!$C$13:$D$16,2,FALSE))</f>
        <v/>
      </c>
      <c r="J172" s="33" t="str">
        <f t="shared" si="4"/>
        <v/>
      </c>
    </row>
    <row r="173" spans="2:10" ht="15" customHeight="1" x14ac:dyDescent="0.25">
      <c r="B173" s="75"/>
      <c r="C173" s="73"/>
      <c r="D173" s="137"/>
      <c r="E173" s="111"/>
      <c r="F173" s="111"/>
      <c r="G173" s="111"/>
      <c r="H173" s="111"/>
      <c r="I173" s="34" t="str">
        <f>IF(H173="","",VLOOKUP(H173,'A14.1BPU Alimentaires'!$C$13:$D$16,2,FALSE))</f>
        <v/>
      </c>
      <c r="J173" s="33" t="str">
        <f t="shared" si="4"/>
        <v/>
      </c>
    </row>
    <row r="174" spans="2:10" ht="15" customHeight="1" x14ac:dyDescent="0.25">
      <c r="B174" s="75"/>
      <c r="C174" s="73"/>
      <c r="D174" s="137"/>
      <c r="E174" s="111"/>
      <c r="F174" s="111"/>
      <c r="G174" s="111"/>
      <c r="H174" s="111"/>
      <c r="I174" s="34" t="str">
        <f>IF(H174="","",VLOOKUP(H174,'A14.1BPU Alimentaires'!$C$13:$D$16,2,FALSE))</f>
        <v/>
      </c>
      <c r="J174" s="33" t="str">
        <f t="shared" si="4"/>
        <v/>
      </c>
    </row>
    <row r="175" spans="2:10" ht="15" customHeight="1" x14ac:dyDescent="0.25">
      <c r="B175" s="75"/>
      <c r="C175" s="73"/>
      <c r="D175" s="137"/>
      <c r="E175" s="111"/>
      <c r="F175" s="111"/>
      <c r="G175" s="111"/>
      <c r="H175" s="111"/>
      <c r="I175" s="34" t="str">
        <f>IF(H175="","",VLOOKUP(H175,'A14.1BPU Alimentaires'!$C$13:$D$16,2,FALSE))</f>
        <v/>
      </c>
      <c r="J175" s="33" t="str">
        <f t="shared" si="4"/>
        <v/>
      </c>
    </row>
    <row r="176" spans="2:10" ht="15" customHeight="1" x14ac:dyDescent="0.25">
      <c r="B176" s="75"/>
      <c r="C176" s="73"/>
      <c r="D176" s="137"/>
      <c r="E176" s="111"/>
      <c r="F176" s="111"/>
      <c r="G176" s="111"/>
      <c r="H176" s="111"/>
      <c r="I176" s="34" t="str">
        <f>IF(H176="","",VLOOKUP(H176,'A14.1BPU Alimentaires'!$C$13:$D$16,2,FALSE))</f>
        <v/>
      </c>
      <c r="J176" s="33" t="str">
        <f t="shared" si="4"/>
        <v/>
      </c>
    </row>
    <row r="177" spans="2:10" ht="15" customHeight="1" x14ac:dyDescent="0.25">
      <c r="B177" s="75"/>
      <c r="C177" s="73"/>
      <c r="D177" s="137"/>
      <c r="E177" s="111"/>
      <c r="F177" s="111"/>
      <c r="G177" s="111"/>
      <c r="H177" s="111"/>
      <c r="I177" s="34" t="str">
        <f>IF(H177="","",VLOOKUP(H177,'A14.1BPU Alimentaires'!$C$13:$D$16,2,FALSE))</f>
        <v/>
      </c>
      <c r="J177" s="33" t="str">
        <f t="shared" si="4"/>
        <v/>
      </c>
    </row>
    <row r="178" spans="2:10" ht="15" customHeight="1" x14ac:dyDescent="0.25">
      <c r="B178" s="75"/>
      <c r="C178" s="73"/>
      <c r="D178" s="137"/>
      <c r="E178" s="111"/>
      <c r="F178" s="111"/>
      <c r="G178" s="111"/>
      <c r="H178" s="111"/>
      <c r="I178" s="34" t="str">
        <f>IF(H178="","",VLOOKUP(H178,'A14.1BPU Alimentaires'!$C$13:$D$16,2,FALSE))</f>
        <v/>
      </c>
      <c r="J178" s="33" t="str">
        <f t="shared" si="4"/>
        <v/>
      </c>
    </row>
    <row r="179" spans="2:10" ht="15" customHeight="1" x14ac:dyDescent="0.25">
      <c r="B179" s="75"/>
      <c r="C179" s="73"/>
      <c r="D179" s="137"/>
      <c r="E179" s="111"/>
      <c r="F179" s="111"/>
      <c r="G179" s="111"/>
      <c r="H179" s="111"/>
      <c r="I179" s="34" t="str">
        <f>IF(H179="","",VLOOKUP(H179,'A14.1BPU Alimentaires'!$C$13:$D$16,2,FALSE))</f>
        <v/>
      </c>
      <c r="J179" s="33" t="str">
        <f t="shared" si="4"/>
        <v/>
      </c>
    </row>
    <row r="180" spans="2:10" ht="15" customHeight="1" x14ac:dyDescent="0.25">
      <c r="B180" s="75"/>
      <c r="C180" s="73"/>
      <c r="D180" s="137"/>
      <c r="E180" s="111"/>
      <c r="F180" s="111"/>
      <c r="G180" s="111"/>
      <c r="H180" s="111"/>
      <c r="I180" s="34" t="str">
        <f>IF(H180="","",VLOOKUP(H180,'A14.1BPU Alimentaires'!$C$13:$D$16,2,FALSE))</f>
        <v/>
      </c>
      <c r="J180" s="33" t="str">
        <f t="shared" si="4"/>
        <v/>
      </c>
    </row>
    <row r="181" spans="2:10" ht="15" customHeight="1" x14ac:dyDescent="0.25">
      <c r="B181" s="75"/>
      <c r="C181" s="73"/>
      <c r="D181" s="137"/>
      <c r="E181" s="111"/>
      <c r="F181" s="111"/>
      <c r="G181" s="111"/>
      <c r="H181" s="111"/>
      <c r="I181" s="34" t="str">
        <f>IF(H181="","",VLOOKUP(H181,'A14.1BPU Alimentaires'!$C$13:$D$16,2,FALSE))</f>
        <v/>
      </c>
      <c r="J181" s="33" t="str">
        <f t="shared" si="4"/>
        <v/>
      </c>
    </row>
    <row r="182" spans="2:10" ht="15" customHeight="1" x14ac:dyDescent="0.25">
      <c r="B182" s="75"/>
      <c r="C182" s="73"/>
      <c r="D182" s="137"/>
      <c r="E182" s="111"/>
      <c r="F182" s="111"/>
      <c r="G182" s="111"/>
      <c r="H182" s="111"/>
      <c r="I182" s="34" t="str">
        <f>IF(H182="","",VLOOKUP(H182,'A14.1BPU Alimentaires'!$C$13:$D$16,2,FALSE))</f>
        <v/>
      </c>
      <c r="J182" s="33" t="str">
        <f t="shared" si="4"/>
        <v/>
      </c>
    </row>
    <row r="183" spans="2:10" ht="15" customHeight="1" x14ac:dyDescent="0.25">
      <c r="B183" s="75"/>
      <c r="C183" s="73"/>
      <c r="D183" s="137"/>
      <c r="E183" s="111"/>
      <c r="F183" s="111"/>
      <c r="G183" s="111"/>
      <c r="H183" s="111"/>
      <c r="I183" s="34" t="str">
        <f>IF(H183="","",VLOOKUP(H183,'A14.1BPU Alimentaires'!$C$13:$D$16,2,FALSE))</f>
        <v/>
      </c>
      <c r="J183" s="33" t="str">
        <f t="shared" si="4"/>
        <v/>
      </c>
    </row>
    <row r="184" spans="2:10" ht="15" customHeight="1" x14ac:dyDescent="0.25">
      <c r="B184" s="75"/>
      <c r="C184" s="73"/>
      <c r="D184" s="137"/>
      <c r="E184" s="111"/>
      <c r="F184" s="111"/>
      <c r="G184" s="111"/>
      <c r="H184" s="111"/>
      <c r="I184" s="34" t="str">
        <f>IF(H184="","",VLOOKUP(H184,'A14.1BPU Alimentaires'!$C$13:$D$16,2,FALSE))</f>
        <v/>
      </c>
      <c r="J184" s="33" t="str">
        <f t="shared" si="4"/>
        <v/>
      </c>
    </row>
    <row r="185" spans="2:10" ht="15" customHeight="1" x14ac:dyDescent="0.25">
      <c r="B185" s="75"/>
      <c r="C185" s="73"/>
      <c r="D185" s="137"/>
      <c r="E185" s="111"/>
      <c r="F185" s="111"/>
      <c r="G185" s="111"/>
      <c r="H185" s="111"/>
      <c r="I185" s="34" t="str">
        <f>IF(H185="","",VLOOKUP(H185,'A14.1BPU Alimentaires'!$C$13:$D$16,2,FALSE))</f>
        <v/>
      </c>
      <c r="J185" s="33" t="str">
        <f t="shared" si="4"/>
        <v/>
      </c>
    </row>
    <row r="186" spans="2:10" ht="15" customHeight="1" x14ac:dyDescent="0.25">
      <c r="B186" s="75"/>
      <c r="C186" s="73"/>
      <c r="D186" s="137"/>
      <c r="E186" s="111"/>
      <c r="F186" s="111"/>
      <c r="G186" s="111"/>
      <c r="H186" s="111"/>
      <c r="I186" s="34" t="str">
        <f>IF(H186="","",VLOOKUP(H186,'A14.1BPU Alimentaires'!$C$13:$D$16,2,FALSE))</f>
        <v/>
      </c>
      <c r="J186" s="33" t="str">
        <f t="shared" si="4"/>
        <v/>
      </c>
    </row>
    <row r="187" spans="2:10" ht="15" customHeight="1" x14ac:dyDescent="0.25">
      <c r="B187" s="75"/>
      <c r="C187" s="73"/>
      <c r="D187" s="137"/>
      <c r="E187" s="111"/>
      <c r="F187" s="111"/>
      <c r="G187" s="111"/>
      <c r="H187" s="111"/>
      <c r="I187" s="34" t="str">
        <f>IF(H187="","",VLOOKUP(H187,'A14.1BPU Alimentaires'!$C$13:$D$16,2,FALSE))</f>
        <v/>
      </c>
      <c r="J187" s="33" t="str">
        <f t="shared" si="4"/>
        <v/>
      </c>
    </row>
    <row r="188" spans="2:10" ht="15" customHeight="1" x14ac:dyDescent="0.25">
      <c r="B188" s="75"/>
      <c r="C188" s="73"/>
      <c r="D188" s="137"/>
      <c r="E188" s="111"/>
      <c r="F188" s="111"/>
      <c r="G188" s="111"/>
      <c r="H188" s="111"/>
      <c r="I188" s="34" t="str">
        <f>IF(H188="","",VLOOKUP(H188,'A14.1BPU Alimentaires'!$C$13:$D$16,2,FALSE))</f>
        <v/>
      </c>
      <c r="J188" s="33" t="str">
        <f t="shared" si="4"/>
        <v/>
      </c>
    </row>
    <row r="189" spans="2:10" ht="15" customHeight="1" x14ac:dyDescent="0.25">
      <c r="B189" s="75"/>
      <c r="C189" s="73"/>
      <c r="D189" s="137"/>
      <c r="E189" s="111"/>
      <c r="F189" s="111"/>
      <c r="G189" s="111"/>
      <c r="H189" s="111"/>
      <c r="I189" s="34" t="str">
        <f>IF(H189="","",VLOOKUP(H189,'A14.1BPU Alimentaires'!$C$13:$D$16,2,FALSE))</f>
        <v/>
      </c>
      <c r="J189" s="33" t="str">
        <f t="shared" si="4"/>
        <v/>
      </c>
    </row>
    <row r="190" spans="2:10" ht="15" customHeight="1" x14ac:dyDescent="0.25">
      <c r="B190" s="75"/>
      <c r="C190" s="73"/>
      <c r="D190" s="137"/>
      <c r="E190" s="111"/>
      <c r="F190" s="111"/>
      <c r="G190" s="111"/>
      <c r="H190" s="111"/>
      <c r="I190" s="34" t="str">
        <f>IF(H190="","",VLOOKUP(H190,'A14.1BPU Alimentaires'!$C$13:$D$16,2,FALSE))</f>
        <v/>
      </c>
      <c r="J190" s="33" t="str">
        <f t="shared" si="4"/>
        <v/>
      </c>
    </row>
    <row r="191" spans="2:10" ht="15" customHeight="1" x14ac:dyDescent="0.25">
      <c r="B191" s="75"/>
      <c r="C191" s="73"/>
      <c r="D191" s="137"/>
      <c r="E191" s="111"/>
      <c r="F191" s="111"/>
      <c r="G191" s="111"/>
      <c r="H191" s="111"/>
      <c r="I191" s="34" t="str">
        <f>IF(H191="","",VLOOKUP(H191,'A14.1BPU Alimentaires'!$C$13:$D$16,2,FALSE))</f>
        <v/>
      </c>
      <c r="J191" s="33" t="str">
        <f t="shared" si="4"/>
        <v/>
      </c>
    </row>
    <row r="192" spans="2:10" ht="15" customHeight="1" x14ac:dyDescent="0.25">
      <c r="B192" s="75"/>
      <c r="C192" s="73"/>
      <c r="D192" s="137"/>
      <c r="E192" s="111"/>
      <c r="F192" s="111"/>
      <c r="G192" s="111"/>
      <c r="H192" s="111"/>
      <c r="I192" s="34" t="str">
        <f>IF(H192="","",VLOOKUP(H192,'A14.1BPU Alimentaires'!$C$13:$D$16,2,FALSE))</f>
        <v/>
      </c>
      <c r="J192" s="33" t="str">
        <f t="shared" si="4"/>
        <v/>
      </c>
    </row>
    <row r="193" spans="2:10" ht="15" customHeight="1" x14ac:dyDescent="0.25">
      <c r="B193" s="58" t="s">
        <v>130</v>
      </c>
      <c r="C193" s="55" t="s">
        <v>131</v>
      </c>
      <c r="D193" s="56" t="s">
        <v>90</v>
      </c>
      <c r="E193" s="111"/>
      <c r="F193" s="111"/>
      <c r="G193" s="111"/>
      <c r="H193" s="111"/>
      <c r="I193" s="34" t="str">
        <f>IF(H193="","",VLOOKUP(H193,'A14.1BPU Alimentaires'!$C$13:$D$16,2,FALSE))</f>
        <v/>
      </c>
      <c r="J193" s="33" t="str">
        <f t="shared" si="4"/>
        <v/>
      </c>
    </row>
    <row r="194" spans="2:10" ht="15" customHeight="1" x14ac:dyDescent="0.25">
      <c r="B194" s="58" t="s">
        <v>130</v>
      </c>
      <c r="C194" s="55" t="s">
        <v>132</v>
      </c>
      <c r="D194" s="56" t="s">
        <v>90</v>
      </c>
      <c r="E194" s="111"/>
      <c r="F194" s="111"/>
      <c r="G194" s="111"/>
      <c r="H194" s="111"/>
      <c r="I194" s="34" t="str">
        <f>IF(H194="","",VLOOKUP(H194,'A14.1BPU Alimentaires'!$C$13:$D$16,2,FALSE))</f>
        <v/>
      </c>
      <c r="J194" s="33" t="str">
        <f t="shared" si="4"/>
        <v/>
      </c>
    </row>
    <row r="195" spans="2:10" ht="15" customHeight="1" x14ac:dyDescent="0.25">
      <c r="B195" s="58" t="s">
        <v>130</v>
      </c>
      <c r="C195" s="55" t="s">
        <v>133</v>
      </c>
      <c r="D195" s="56" t="s">
        <v>90</v>
      </c>
      <c r="E195" s="111"/>
      <c r="F195" s="111"/>
      <c r="G195" s="111"/>
      <c r="H195" s="111"/>
      <c r="I195" s="34" t="str">
        <f>IF(H195="","",VLOOKUP(H195,'A14.1BPU Alimentaires'!$C$13:$D$16,2,FALSE))</f>
        <v/>
      </c>
      <c r="J195" s="33" t="str">
        <f t="shared" si="4"/>
        <v/>
      </c>
    </row>
    <row r="196" spans="2:10" ht="15" customHeight="1" x14ac:dyDescent="0.25">
      <c r="B196" s="58" t="s">
        <v>130</v>
      </c>
      <c r="C196" s="55" t="s">
        <v>134</v>
      </c>
      <c r="D196" s="56" t="s">
        <v>90</v>
      </c>
      <c r="E196" s="111"/>
      <c r="F196" s="111"/>
      <c r="G196" s="111"/>
      <c r="H196" s="111"/>
      <c r="I196" s="34" t="str">
        <f>IF(H196="","",VLOOKUP(H196,'A14.1BPU Alimentaires'!$C$13:$D$16,2,FALSE))</f>
        <v/>
      </c>
      <c r="J196" s="33" t="str">
        <f t="shared" si="4"/>
        <v/>
      </c>
    </row>
    <row r="197" spans="2:10" ht="15" customHeight="1" x14ac:dyDescent="0.25">
      <c r="B197" s="58" t="s">
        <v>130</v>
      </c>
      <c r="C197" s="55" t="s">
        <v>258</v>
      </c>
      <c r="D197" s="56" t="s">
        <v>255</v>
      </c>
      <c r="E197" s="111"/>
      <c r="F197" s="111"/>
      <c r="G197" s="111"/>
      <c r="H197" s="111"/>
      <c r="I197" s="34" t="str">
        <f>IF(H197="","",VLOOKUP(H197,'A14.1BPU Alimentaires'!$C$13:$D$16,2,FALSE))</f>
        <v/>
      </c>
      <c r="J197" s="33" t="str">
        <f t="shared" si="4"/>
        <v/>
      </c>
    </row>
    <row r="198" spans="2:10" ht="15" customHeight="1" x14ac:dyDescent="0.25">
      <c r="B198" s="58" t="s">
        <v>130</v>
      </c>
      <c r="C198" s="55" t="s">
        <v>135</v>
      </c>
      <c r="D198" s="56" t="s">
        <v>90</v>
      </c>
      <c r="E198" s="111"/>
      <c r="F198" s="111"/>
      <c r="G198" s="111"/>
      <c r="H198" s="111"/>
      <c r="I198" s="34" t="str">
        <f>IF(H198="","",VLOOKUP(H198,'A14.1BPU Alimentaires'!$C$13:$D$16,2,FALSE))</f>
        <v/>
      </c>
      <c r="J198" s="33" t="str">
        <f t="shared" si="4"/>
        <v/>
      </c>
    </row>
    <row r="199" spans="2:10" ht="15" customHeight="1" x14ac:dyDescent="0.25">
      <c r="B199" s="58" t="s">
        <v>130</v>
      </c>
      <c r="C199" s="55" t="s">
        <v>259</v>
      </c>
      <c r="D199" s="56" t="s">
        <v>255</v>
      </c>
      <c r="E199" s="111"/>
      <c r="F199" s="111"/>
      <c r="G199" s="111"/>
      <c r="H199" s="111"/>
      <c r="I199" s="34" t="str">
        <f>IF(H199="","",VLOOKUP(H199,'A14.1BPU Alimentaires'!$C$13:$D$16,2,FALSE))</f>
        <v/>
      </c>
      <c r="J199" s="33" t="str">
        <f t="shared" si="4"/>
        <v/>
      </c>
    </row>
    <row r="200" spans="2:10" ht="15" customHeight="1" x14ac:dyDescent="0.25">
      <c r="B200" s="58" t="s">
        <v>130</v>
      </c>
      <c r="C200" s="55" t="s">
        <v>136</v>
      </c>
      <c r="D200" s="56" t="s">
        <v>90</v>
      </c>
      <c r="E200" s="111"/>
      <c r="F200" s="111"/>
      <c r="G200" s="111"/>
      <c r="H200" s="111"/>
      <c r="I200" s="34" t="str">
        <f>IF(H200="","",VLOOKUP(H200,'A14.1BPU Alimentaires'!$C$13:$D$16,2,FALSE))</f>
        <v/>
      </c>
      <c r="J200" s="33" t="str">
        <f t="shared" si="4"/>
        <v/>
      </c>
    </row>
    <row r="201" spans="2:10" ht="15" customHeight="1" x14ac:dyDescent="0.25">
      <c r="B201" s="58" t="s">
        <v>130</v>
      </c>
      <c r="C201" s="55" t="s">
        <v>137</v>
      </c>
      <c r="D201" s="56" t="s">
        <v>90</v>
      </c>
      <c r="E201" s="111"/>
      <c r="F201" s="111"/>
      <c r="G201" s="111"/>
      <c r="H201" s="111"/>
      <c r="I201" s="34" t="str">
        <f>IF(H201="","",VLOOKUP(H201,'A14.1BPU Alimentaires'!$C$13:$D$16,2,FALSE))</f>
        <v/>
      </c>
      <c r="J201" s="33" t="str">
        <f t="shared" si="4"/>
        <v/>
      </c>
    </row>
    <row r="202" spans="2:10" ht="15" customHeight="1" x14ac:dyDescent="0.25">
      <c r="B202" s="58" t="s">
        <v>130</v>
      </c>
      <c r="C202" s="55" t="s">
        <v>138</v>
      </c>
      <c r="D202" s="56" t="s">
        <v>90</v>
      </c>
      <c r="E202" s="111"/>
      <c r="F202" s="111"/>
      <c r="G202" s="111"/>
      <c r="H202" s="111"/>
      <c r="I202" s="34" t="str">
        <f>IF(H202="","",VLOOKUP(H202,'A14.1BPU Alimentaires'!$C$13:$D$16,2,FALSE))</f>
        <v/>
      </c>
      <c r="J202" s="33" t="str">
        <f t="shared" si="4"/>
        <v/>
      </c>
    </row>
    <row r="203" spans="2:10" ht="15" customHeight="1" x14ac:dyDescent="0.25">
      <c r="B203" s="58" t="s">
        <v>130</v>
      </c>
      <c r="C203" s="55" t="s">
        <v>260</v>
      </c>
      <c r="D203" s="56" t="s">
        <v>86</v>
      </c>
      <c r="E203" s="111"/>
      <c r="F203" s="111"/>
      <c r="G203" s="111"/>
      <c r="H203" s="111"/>
      <c r="I203" s="34" t="str">
        <f>IF(H203="","",VLOOKUP(H203,'A14.1BPU Alimentaires'!$C$13:$D$16,2,FALSE))</f>
        <v/>
      </c>
      <c r="J203" s="33" t="str">
        <f t="shared" si="4"/>
        <v/>
      </c>
    </row>
    <row r="204" spans="2:10" ht="15" customHeight="1" x14ac:dyDescent="0.25">
      <c r="B204" s="58" t="s">
        <v>130</v>
      </c>
      <c r="C204" s="55" t="s">
        <v>139</v>
      </c>
      <c r="D204" s="56" t="s">
        <v>90</v>
      </c>
      <c r="E204" s="111"/>
      <c r="F204" s="111"/>
      <c r="G204" s="111"/>
      <c r="H204" s="111"/>
      <c r="I204" s="34" t="str">
        <f>IF(H204="","",VLOOKUP(H204,'A14.1BPU Alimentaires'!$C$13:$D$16,2,FALSE))</f>
        <v/>
      </c>
      <c r="J204" s="33" t="str">
        <f t="shared" ref="J204:J267" si="5">IF(I204="","",ROUND(I204*1.1,2))</f>
        <v/>
      </c>
    </row>
    <row r="205" spans="2:10" ht="15" customHeight="1" x14ac:dyDescent="0.25">
      <c r="B205" s="58" t="s">
        <v>130</v>
      </c>
      <c r="C205" s="55" t="s">
        <v>140</v>
      </c>
      <c r="D205" s="56" t="s">
        <v>90</v>
      </c>
      <c r="E205" s="111"/>
      <c r="F205" s="111"/>
      <c r="G205" s="111"/>
      <c r="H205" s="111"/>
      <c r="I205" s="34" t="str">
        <f>IF(H205="","",VLOOKUP(H205,'A14.1BPU Alimentaires'!$C$13:$D$16,2,FALSE))</f>
        <v/>
      </c>
      <c r="J205" s="33" t="str">
        <f t="shared" si="5"/>
        <v/>
      </c>
    </row>
    <row r="206" spans="2:10" ht="15" customHeight="1" x14ac:dyDescent="0.25">
      <c r="B206" s="75"/>
      <c r="C206" s="73"/>
      <c r="D206" s="137"/>
      <c r="E206" s="111"/>
      <c r="F206" s="111"/>
      <c r="G206" s="111"/>
      <c r="H206" s="111"/>
      <c r="I206" s="34" t="str">
        <f>IF(H206="","",VLOOKUP(H206,'A14.1BPU Alimentaires'!$C$13:$D$16,2,FALSE))</f>
        <v/>
      </c>
      <c r="J206" s="33" t="str">
        <f t="shared" si="5"/>
        <v/>
      </c>
    </row>
    <row r="207" spans="2:10" ht="15" customHeight="1" x14ac:dyDescent="0.25">
      <c r="B207" s="75"/>
      <c r="C207" s="73"/>
      <c r="D207" s="137"/>
      <c r="E207" s="111"/>
      <c r="F207" s="111"/>
      <c r="G207" s="111"/>
      <c r="H207" s="111"/>
      <c r="I207" s="34" t="str">
        <f>IF(H207="","",VLOOKUP(H207,'A14.1BPU Alimentaires'!$C$13:$D$16,2,FALSE))</f>
        <v/>
      </c>
      <c r="J207" s="33" t="str">
        <f t="shared" si="5"/>
        <v/>
      </c>
    </row>
    <row r="208" spans="2:10" ht="15" customHeight="1" x14ac:dyDescent="0.25">
      <c r="B208" s="75"/>
      <c r="C208" s="73"/>
      <c r="D208" s="137"/>
      <c r="E208" s="111"/>
      <c r="F208" s="111"/>
      <c r="G208" s="111"/>
      <c r="H208" s="111"/>
      <c r="I208" s="34" t="str">
        <f>IF(H208="","",VLOOKUP(H208,'A14.1BPU Alimentaires'!$C$13:$D$16,2,FALSE))</f>
        <v/>
      </c>
      <c r="J208" s="33" t="str">
        <f t="shared" si="5"/>
        <v/>
      </c>
    </row>
    <row r="209" spans="2:10" ht="15" customHeight="1" x14ac:dyDescent="0.25">
      <c r="B209" s="75"/>
      <c r="C209" s="73"/>
      <c r="D209" s="137"/>
      <c r="E209" s="111"/>
      <c r="F209" s="111"/>
      <c r="G209" s="111"/>
      <c r="H209" s="111"/>
      <c r="I209" s="34" t="str">
        <f>IF(H209="","",VLOOKUP(H209,'A14.1BPU Alimentaires'!$C$13:$D$16,2,FALSE))</f>
        <v/>
      </c>
      <c r="J209" s="33" t="str">
        <f t="shared" si="5"/>
        <v/>
      </c>
    </row>
    <row r="210" spans="2:10" ht="15" customHeight="1" x14ac:dyDescent="0.25">
      <c r="B210" s="75"/>
      <c r="C210" s="73"/>
      <c r="D210" s="137"/>
      <c r="E210" s="111"/>
      <c r="F210" s="111"/>
      <c r="G210" s="111"/>
      <c r="H210" s="111"/>
      <c r="I210" s="34" t="str">
        <f>IF(H210="","",VLOOKUP(H210,'A14.1BPU Alimentaires'!$C$13:$D$16,2,FALSE))</f>
        <v/>
      </c>
      <c r="J210" s="33" t="str">
        <f t="shared" si="5"/>
        <v/>
      </c>
    </row>
    <row r="211" spans="2:10" ht="15" customHeight="1" x14ac:dyDescent="0.25">
      <c r="B211" s="75"/>
      <c r="C211" s="73"/>
      <c r="D211" s="137"/>
      <c r="E211" s="111"/>
      <c r="F211" s="111"/>
      <c r="G211" s="111"/>
      <c r="H211" s="111"/>
      <c r="I211" s="34" t="str">
        <f>IF(H211="","",VLOOKUP(H211,'A14.1BPU Alimentaires'!$C$13:$D$16,2,FALSE))</f>
        <v/>
      </c>
      <c r="J211" s="33" t="str">
        <f t="shared" si="5"/>
        <v/>
      </c>
    </row>
    <row r="212" spans="2:10" ht="15" customHeight="1" x14ac:dyDescent="0.25">
      <c r="B212" s="75"/>
      <c r="C212" s="73"/>
      <c r="D212" s="137"/>
      <c r="E212" s="111"/>
      <c r="F212" s="111"/>
      <c r="G212" s="111"/>
      <c r="H212" s="111"/>
      <c r="I212" s="34" t="str">
        <f>IF(H212="","",VLOOKUP(H212,'A14.1BPU Alimentaires'!$C$13:$D$16,2,FALSE))</f>
        <v/>
      </c>
      <c r="J212" s="33" t="str">
        <f t="shared" si="5"/>
        <v/>
      </c>
    </row>
    <row r="213" spans="2:10" ht="15" customHeight="1" x14ac:dyDescent="0.25">
      <c r="B213" s="75"/>
      <c r="C213" s="73"/>
      <c r="D213" s="137"/>
      <c r="E213" s="111"/>
      <c r="F213" s="111"/>
      <c r="G213" s="111"/>
      <c r="H213" s="111"/>
      <c r="I213" s="34" t="str">
        <f>IF(H213="","",VLOOKUP(H213,'A14.1BPU Alimentaires'!$C$13:$D$16,2,FALSE))</f>
        <v/>
      </c>
      <c r="J213" s="33" t="str">
        <f t="shared" si="5"/>
        <v/>
      </c>
    </row>
    <row r="214" spans="2:10" ht="15" customHeight="1" x14ac:dyDescent="0.25">
      <c r="B214" s="75"/>
      <c r="C214" s="73"/>
      <c r="D214" s="137"/>
      <c r="E214" s="111"/>
      <c r="F214" s="111"/>
      <c r="G214" s="111"/>
      <c r="H214" s="111"/>
      <c r="I214" s="34" t="str">
        <f>IF(H214="","",VLOOKUP(H214,'A14.1BPU Alimentaires'!$C$13:$D$16,2,FALSE))</f>
        <v/>
      </c>
      <c r="J214" s="33" t="str">
        <f t="shared" si="5"/>
        <v/>
      </c>
    </row>
    <row r="215" spans="2:10" ht="15" customHeight="1" x14ac:dyDescent="0.25">
      <c r="B215" s="75"/>
      <c r="C215" s="73"/>
      <c r="D215" s="137"/>
      <c r="E215" s="111"/>
      <c r="F215" s="111"/>
      <c r="G215" s="111"/>
      <c r="H215" s="111"/>
      <c r="I215" s="34" t="str">
        <f>IF(H215="","",VLOOKUP(H215,'A14.1BPU Alimentaires'!$C$13:$D$16,2,FALSE))</f>
        <v/>
      </c>
      <c r="J215" s="33" t="str">
        <f t="shared" si="5"/>
        <v/>
      </c>
    </row>
    <row r="216" spans="2:10" ht="15" customHeight="1" x14ac:dyDescent="0.25">
      <c r="B216" s="75"/>
      <c r="C216" s="73"/>
      <c r="D216" s="137"/>
      <c r="E216" s="111"/>
      <c r="F216" s="111"/>
      <c r="G216" s="111"/>
      <c r="H216" s="111"/>
      <c r="I216" s="34" t="str">
        <f>IF(H216="","",VLOOKUP(H216,'A14.1BPU Alimentaires'!$C$13:$D$16,2,FALSE))</f>
        <v/>
      </c>
      <c r="J216" s="33" t="str">
        <f t="shared" si="5"/>
        <v/>
      </c>
    </row>
    <row r="217" spans="2:10" ht="15" customHeight="1" x14ac:dyDescent="0.25">
      <c r="B217" s="75"/>
      <c r="C217" s="73"/>
      <c r="D217" s="137"/>
      <c r="E217" s="111"/>
      <c r="F217" s="111"/>
      <c r="G217" s="111"/>
      <c r="H217" s="111"/>
      <c r="I217" s="34" t="str">
        <f>IF(H217="","",VLOOKUP(H217,'A14.1BPU Alimentaires'!$C$13:$D$16,2,FALSE))</f>
        <v/>
      </c>
      <c r="J217" s="33" t="str">
        <f t="shared" si="5"/>
        <v/>
      </c>
    </row>
    <row r="218" spans="2:10" ht="15" customHeight="1" x14ac:dyDescent="0.25">
      <c r="B218" s="75"/>
      <c r="C218" s="73"/>
      <c r="D218" s="137"/>
      <c r="E218" s="111"/>
      <c r="F218" s="111"/>
      <c r="G218" s="111"/>
      <c r="H218" s="111"/>
      <c r="I218" s="34" t="str">
        <f>IF(H218="","",VLOOKUP(H218,'A14.1BPU Alimentaires'!$C$13:$D$16,2,FALSE))</f>
        <v/>
      </c>
      <c r="J218" s="33" t="str">
        <f t="shared" si="5"/>
        <v/>
      </c>
    </row>
    <row r="219" spans="2:10" ht="15" customHeight="1" x14ac:dyDescent="0.25">
      <c r="B219" s="75"/>
      <c r="C219" s="73"/>
      <c r="D219" s="137"/>
      <c r="E219" s="111"/>
      <c r="F219" s="111"/>
      <c r="G219" s="111"/>
      <c r="H219" s="111"/>
      <c r="I219" s="34" t="str">
        <f>IF(H219="","",VLOOKUP(H219,'A14.1BPU Alimentaires'!$C$13:$D$16,2,FALSE))</f>
        <v/>
      </c>
      <c r="J219" s="33" t="str">
        <f t="shared" si="5"/>
        <v/>
      </c>
    </row>
    <row r="220" spans="2:10" ht="15" customHeight="1" x14ac:dyDescent="0.25">
      <c r="B220" s="75"/>
      <c r="C220" s="73"/>
      <c r="D220" s="137"/>
      <c r="E220" s="111"/>
      <c r="F220" s="111"/>
      <c r="G220" s="111"/>
      <c r="H220" s="111"/>
      <c r="I220" s="34" t="str">
        <f>IF(H220="","",VLOOKUP(H220,'A14.1BPU Alimentaires'!$C$13:$D$16,2,FALSE))</f>
        <v/>
      </c>
      <c r="J220" s="33" t="str">
        <f t="shared" si="5"/>
        <v/>
      </c>
    </row>
    <row r="221" spans="2:10" ht="15" customHeight="1" x14ac:dyDescent="0.25">
      <c r="B221" s="75"/>
      <c r="C221" s="73"/>
      <c r="D221" s="137"/>
      <c r="E221" s="111"/>
      <c r="F221" s="111"/>
      <c r="G221" s="111"/>
      <c r="H221" s="111"/>
      <c r="I221" s="34" t="str">
        <f>IF(H221="","",VLOOKUP(H221,'A14.1BPU Alimentaires'!$C$13:$D$16,2,FALSE))</f>
        <v/>
      </c>
      <c r="J221" s="33" t="str">
        <f t="shared" si="5"/>
        <v/>
      </c>
    </row>
    <row r="222" spans="2:10" ht="15" customHeight="1" x14ac:dyDescent="0.25">
      <c r="B222" s="75"/>
      <c r="C222" s="73"/>
      <c r="D222" s="137"/>
      <c r="E222" s="111"/>
      <c r="F222" s="111"/>
      <c r="G222" s="111"/>
      <c r="H222" s="111"/>
      <c r="I222" s="34" t="str">
        <f>IF(H222="","",VLOOKUP(H222,'A14.1BPU Alimentaires'!$C$13:$D$16,2,FALSE))</f>
        <v/>
      </c>
      <c r="J222" s="33" t="str">
        <f t="shared" si="5"/>
        <v/>
      </c>
    </row>
    <row r="223" spans="2:10" ht="15" customHeight="1" x14ac:dyDescent="0.25">
      <c r="B223" s="75"/>
      <c r="C223" s="73"/>
      <c r="D223" s="137"/>
      <c r="E223" s="111"/>
      <c r="F223" s="111"/>
      <c r="G223" s="111"/>
      <c r="H223" s="111"/>
      <c r="I223" s="34" t="str">
        <f>IF(H223="","",VLOOKUP(H223,'A14.1BPU Alimentaires'!$C$13:$D$16,2,FALSE))</f>
        <v/>
      </c>
      <c r="J223" s="33" t="str">
        <f t="shared" si="5"/>
        <v/>
      </c>
    </row>
    <row r="224" spans="2:10" ht="15" customHeight="1" x14ac:dyDescent="0.25">
      <c r="B224" s="75"/>
      <c r="C224" s="73"/>
      <c r="D224" s="137"/>
      <c r="E224" s="111"/>
      <c r="F224" s="111"/>
      <c r="G224" s="111"/>
      <c r="H224" s="111"/>
      <c r="I224" s="34" t="str">
        <f>IF(H224="","",VLOOKUP(H224,'A14.1BPU Alimentaires'!$C$13:$D$16,2,FALSE))</f>
        <v/>
      </c>
      <c r="J224" s="33" t="str">
        <f t="shared" si="5"/>
        <v/>
      </c>
    </row>
    <row r="225" spans="2:10" ht="15" customHeight="1" x14ac:dyDescent="0.25">
      <c r="B225" s="75"/>
      <c r="C225" s="73"/>
      <c r="D225" s="137"/>
      <c r="E225" s="111"/>
      <c r="F225" s="111"/>
      <c r="G225" s="111"/>
      <c r="H225" s="111"/>
      <c r="I225" s="34" t="str">
        <f>IF(H225="","",VLOOKUP(H225,'A14.1BPU Alimentaires'!$C$13:$D$16,2,FALSE))</f>
        <v/>
      </c>
      <c r="J225" s="33" t="str">
        <f t="shared" si="5"/>
        <v/>
      </c>
    </row>
    <row r="226" spans="2:10" ht="15" customHeight="1" x14ac:dyDescent="0.25">
      <c r="B226" s="58" t="s">
        <v>141</v>
      </c>
      <c r="C226" s="55" t="s">
        <v>142</v>
      </c>
      <c r="D226" s="56" t="s">
        <v>90</v>
      </c>
      <c r="E226" s="111"/>
      <c r="F226" s="111"/>
      <c r="G226" s="111"/>
      <c r="H226" s="111"/>
      <c r="I226" s="34" t="str">
        <f>IF(H226="","",VLOOKUP(H226,'A14.1BPU Alimentaires'!$C$13:$D$16,2,FALSE))</f>
        <v/>
      </c>
      <c r="J226" s="33" t="str">
        <f t="shared" si="5"/>
        <v/>
      </c>
    </row>
    <row r="227" spans="2:10" ht="15" customHeight="1" x14ac:dyDescent="0.25">
      <c r="B227" s="58" t="s">
        <v>141</v>
      </c>
      <c r="C227" s="55" t="s">
        <v>143</v>
      </c>
      <c r="D227" s="56" t="s">
        <v>90</v>
      </c>
      <c r="E227" s="111"/>
      <c r="F227" s="111"/>
      <c r="G227" s="111"/>
      <c r="H227" s="111"/>
      <c r="I227" s="34" t="str">
        <f>IF(H227="","",VLOOKUP(H227,'A14.1BPU Alimentaires'!$C$13:$D$16,2,FALSE))</f>
        <v/>
      </c>
      <c r="J227" s="33" t="str">
        <f t="shared" si="5"/>
        <v/>
      </c>
    </row>
    <row r="228" spans="2:10" ht="15" customHeight="1" x14ac:dyDescent="0.25">
      <c r="B228" s="58" t="s">
        <v>141</v>
      </c>
      <c r="C228" s="55" t="s">
        <v>144</v>
      </c>
      <c r="D228" s="56" t="s">
        <v>93</v>
      </c>
      <c r="E228" s="111"/>
      <c r="F228" s="111"/>
      <c r="G228" s="111"/>
      <c r="H228" s="111"/>
      <c r="I228" s="34" t="str">
        <f>IF(H228="","",VLOOKUP(H228,'A14.1BPU Alimentaires'!$C$13:$D$16,2,FALSE))</f>
        <v/>
      </c>
      <c r="J228" s="33" t="str">
        <f t="shared" si="5"/>
        <v/>
      </c>
    </row>
    <row r="229" spans="2:10" ht="15" customHeight="1" x14ac:dyDescent="0.25">
      <c r="B229" s="58" t="s">
        <v>141</v>
      </c>
      <c r="C229" s="55" t="s">
        <v>145</v>
      </c>
      <c r="D229" s="56" t="s">
        <v>81</v>
      </c>
      <c r="E229" s="111"/>
      <c r="F229" s="111"/>
      <c r="G229" s="111"/>
      <c r="H229" s="111"/>
      <c r="I229" s="34" t="str">
        <f>IF(H229="","",VLOOKUP(H229,'A14.1BPU Alimentaires'!$C$13:$D$16,2,FALSE))</f>
        <v/>
      </c>
      <c r="J229" s="33" t="str">
        <f t="shared" si="5"/>
        <v/>
      </c>
    </row>
    <row r="230" spans="2:10" ht="15" customHeight="1" x14ac:dyDescent="0.25">
      <c r="B230" s="58" t="s">
        <v>141</v>
      </c>
      <c r="C230" s="55" t="s">
        <v>146</v>
      </c>
      <c r="D230" s="56" t="s">
        <v>81</v>
      </c>
      <c r="E230" s="111"/>
      <c r="F230" s="111"/>
      <c r="G230" s="111"/>
      <c r="H230" s="111"/>
      <c r="I230" s="34" t="str">
        <f>IF(H230="","",VLOOKUP(H230,'A14.1BPU Alimentaires'!$C$13:$D$16,2,FALSE))</f>
        <v/>
      </c>
      <c r="J230" s="33" t="str">
        <f t="shared" si="5"/>
        <v/>
      </c>
    </row>
    <row r="231" spans="2:10" ht="15" customHeight="1" x14ac:dyDescent="0.25">
      <c r="B231" s="58" t="s">
        <v>141</v>
      </c>
      <c r="C231" s="55" t="s">
        <v>147</v>
      </c>
      <c r="D231" s="56" t="s">
        <v>81</v>
      </c>
      <c r="E231" s="111"/>
      <c r="F231" s="111"/>
      <c r="G231" s="111"/>
      <c r="H231" s="111"/>
      <c r="I231" s="34" t="str">
        <f>IF(H231="","",VLOOKUP(H231,'A14.1BPU Alimentaires'!$C$13:$D$16,2,FALSE))</f>
        <v/>
      </c>
      <c r="J231" s="33" t="str">
        <f t="shared" si="5"/>
        <v/>
      </c>
    </row>
    <row r="232" spans="2:10" ht="15" customHeight="1" x14ac:dyDescent="0.25">
      <c r="B232" s="75"/>
      <c r="C232" s="73"/>
      <c r="D232" s="137"/>
      <c r="E232" s="111"/>
      <c r="F232" s="111"/>
      <c r="G232" s="111"/>
      <c r="H232" s="111"/>
      <c r="I232" s="34" t="str">
        <f>IF(H232="","",VLOOKUP(H232,'A14.1BPU Alimentaires'!$C$13:$D$16,2,FALSE))</f>
        <v/>
      </c>
      <c r="J232" s="33" t="str">
        <f t="shared" si="5"/>
        <v/>
      </c>
    </row>
    <row r="233" spans="2:10" ht="15" customHeight="1" x14ac:dyDescent="0.25">
      <c r="B233" s="75"/>
      <c r="C233" s="73"/>
      <c r="D233" s="137"/>
      <c r="E233" s="111"/>
      <c r="F233" s="111"/>
      <c r="G233" s="111"/>
      <c r="H233" s="111"/>
      <c r="I233" s="34" t="str">
        <f>IF(H233="","",VLOOKUP(H233,'A14.1BPU Alimentaires'!$C$13:$D$16,2,FALSE))</f>
        <v/>
      </c>
      <c r="J233" s="33" t="str">
        <f t="shared" si="5"/>
        <v/>
      </c>
    </row>
    <row r="234" spans="2:10" ht="15" customHeight="1" x14ac:dyDescent="0.25">
      <c r="B234" s="75"/>
      <c r="C234" s="73"/>
      <c r="D234" s="137"/>
      <c r="E234" s="111"/>
      <c r="F234" s="111"/>
      <c r="G234" s="111"/>
      <c r="H234" s="111"/>
      <c r="I234" s="34" t="str">
        <f>IF(H234="","",VLOOKUP(H234,'A14.1BPU Alimentaires'!$C$13:$D$16,2,FALSE))</f>
        <v/>
      </c>
      <c r="J234" s="33" t="str">
        <f t="shared" si="5"/>
        <v/>
      </c>
    </row>
    <row r="235" spans="2:10" ht="15" customHeight="1" x14ac:dyDescent="0.25">
      <c r="B235" s="75"/>
      <c r="C235" s="73"/>
      <c r="D235" s="137"/>
      <c r="E235" s="111"/>
      <c r="F235" s="111"/>
      <c r="G235" s="111"/>
      <c r="H235" s="111"/>
      <c r="I235" s="34" t="str">
        <f>IF(H235="","",VLOOKUP(H235,'A14.1BPU Alimentaires'!$C$13:$D$16,2,FALSE))</f>
        <v/>
      </c>
      <c r="J235" s="33" t="str">
        <f t="shared" si="5"/>
        <v/>
      </c>
    </row>
    <row r="236" spans="2:10" ht="15" customHeight="1" x14ac:dyDescent="0.25">
      <c r="B236" s="75"/>
      <c r="C236" s="73"/>
      <c r="D236" s="137"/>
      <c r="E236" s="111"/>
      <c r="F236" s="111"/>
      <c r="G236" s="111"/>
      <c r="H236" s="111"/>
      <c r="I236" s="34" t="str">
        <f>IF(H236="","",VLOOKUP(H236,'A14.1BPU Alimentaires'!$C$13:$D$16,2,FALSE))</f>
        <v/>
      </c>
      <c r="J236" s="33" t="str">
        <f t="shared" si="5"/>
        <v/>
      </c>
    </row>
    <row r="237" spans="2:10" ht="15" customHeight="1" x14ac:dyDescent="0.25">
      <c r="B237" s="75"/>
      <c r="C237" s="73"/>
      <c r="D237" s="137"/>
      <c r="E237" s="111"/>
      <c r="F237" s="111"/>
      <c r="G237" s="111"/>
      <c r="H237" s="111"/>
      <c r="I237" s="34" t="str">
        <f>IF(H237="","",VLOOKUP(H237,'A14.1BPU Alimentaires'!$C$13:$D$16,2,FALSE))</f>
        <v/>
      </c>
      <c r="J237" s="33" t="str">
        <f t="shared" si="5"/>
        <v/>
      </c>
    </row>
    <row r="238" spans="2:10" ht="15" customHeight="1" x14ac:dyDescent="0.25">
      <c r="B238" s="75"/>
      <c r="C238" s="73"/>
      <c r="D238" s="137"/>
      <c r="E238" s="111"/>
      <c r="F238" s="111"/>
      <c r="G238" s="111"/>
      <c r="H238" s="111"/>
      <c r="I238" s="34" t="str">
        <f>IF(H238="","",VLOOKUP(H238,'A14.1BPU Alimentaires'!$C$13:$D$16,2,FALSE))</f>
        <v/>
      </c>
      <c r="J238" s="33" t="str">
        <f t="shared" si="5"/>
        <v/>
      </c>
    </row>
    <row r="239" spans="2:10" ht="15" customHeight="1" x14ac:dyDescent="0.25">
      <c r="B239" s="75"/>
      <c r="C239" s="73"/>
      <c r="D239" s="137"/>
      <c r="E239" s="111"/>
      <c r="F239" s="111"/>
      <c r="G239" s="111"/>
      <c r="H239" s="111"/>
      <c r="I239" s="34" t="str">
        <f>IF(H239="","",VLOOKUP(H239,'A14.1BPU Alimentaires'!$C$13:$D$16,2,FALSE))</f>
        <v/>
      </c>
      <c r="J239" s="33" t="str">
        <f t="shared" si="5"/>
        <v/>
      </c>
    </row>
    <row r="240" spans="2:10" ht="15" customHeight="1" x14ac:dyDescent="0.25">
      <c r="B240" s="75"/>
      <c r="C240" s="73"/>
      <c r="D240" s="137"/>
      <c r="E240" s="111"/>
      <c r="F240" s="111"/>
      <c r="G240" s="111"/>
      <c r="H240" s="111"/>
      <c r="I240" s="34" t="str">
        <f>IF(H240="","",VLOOKUP(H240,'A14.1BPU Alimentaires'!$C$13:$D$16,2,FALSE))</f>
        <v/>
      </c>
      <c r="J240" s="33" t="str">
        <f t="shared" si="5"/>
        <v/>
      </c>
    </row>
    <row r="241" spans="2:10" ht="15" customHeight="1" x14ac:dyDescent="0.25">
      <c r="B241" s="75"/>
      <c r="C241" s="73"/>
      <c r="D241" s="137"/>
      <c r="E241" s="111"/>
      <c r="F241" s="111"/>
      <c r="G241" s="111"/>
      <c r="H241" s="111"/>
      <c r="I241" s="34" t="str">
        <f>IF(H241="","",VLOOKUP(H241,'A14.1BPU Alimentaires'!$C$13:$D$16,2,FALSE))</f>
        <v/>
      </c>
      <c r="J241" s="33" t="str">
        <f t="shared" si="5"/>
        <v/>
      </c>
    </row>
    <row r="242" spans="2:10" ht="15" customHeight="1" x14ac:dyDescent="0.25">
      <c r="B242" s="75"/>
      <c r="C242" s="73"/>
      <c r="D242" s="137"/>
      <c r="E242" s="111"/>
      <c r="F242" s="111"/>
      <c r="G242" s="111"/>
      <c r="H242" s="111"/>
      <c r="I242" s="34" t="str">
        <f>IF(H242="","",VLOOKUP(H242,'A14.1BPU Alimentaires'!$C$13:$D$16,2,FALSE))</f>
        <v/>
      </c>
      <c r="J242" s="33" t="str">
        <f t="shared" si="5"/>
        <v/>
      </c>
    </row>
    <row r="243" spans="2:10" ht="15" customHeight="1" x14ac:dyDescent="0.25">
      <c r="B243" s="75"/>
      <c r="C243" s="73"/>
      <c r="D243" s="137"/>
      <c r="E243" s="111"/>
      <c r="F243" s="111"/>
      <c r="G243" s="111"/>
      <c r="H243" s="111"/>
      <c r="I243" s="34" t="str">
        <f>IF(H243="","",VLOOKUP(H243,'A14.1BPU Alimentaires'!$C$13:$D$16,2,FALSE))</f>
        <v/>
      </c>
      <c r="J243" s="33" t="str">
        <f t="shared" si="5"/>
        <v/>
      </c>
    </row>
    <row r="244" spans="2:10" ht="15" customHeight="1" x14ac:dyDescent="0.25">
      <c r="B244" s="75"/>
      <c r="C244" s="73"/>
      <c r="D244" s="137"/>
      <c r="E244" s="111"/>
      <c r="F244" s="111"/>
      <c r="G244" s="111"/>
      <c r="H244" s="111"/>
      <c r="I244" s="34" t="str">
        <f>IF(H244="","",VLOOKUP(H244,'A14.1BPU Alimentaires'!$C$13:$D$16,2,FALSE))</f>
        <v/>
      </c>
      <c r="J244" s="33" t="str">
        <f t="shared" si="5"/>
        <v/>
      </c>
    </row>
    <row r="245" spans="2:10" ht="15" customHeight="1" x14ac:dyDescent="0.25">
      <c r="B245" s="75"/>
      <c r="C245" s="73"/>
      <c r="D245" s="137"/>
      <c r="E245" s="111"/>
      <c r="F245" s="111"/>
      <c r="G245" s="111"/>
      <c r="H245" s="111"/>
      <c r="I245" s="34" t="str">
        <f>IF(H245="","",VLOOKUP(H245,'A14.1BPU Alimentaires'!$C$13:$D$16,2,FALSE))</f>
        <v/>
      </c>
      <c r="J245" s="33" t="str">
        <f t="shared" si="5"/>
        <v/>
      </c>
    </row>
    <row r="246" spans="2:10" ht="15" customHeight="1" x14ac:dyDescent="0.25">
      <c r="B246" s="75"/>
      <c r="C246" s="73"/>
      <c r="D246" s="137"/>
      <c r="E246" s="111"/>
      <c r="F246" s="111"/>
      <c r="G246" s="111"/>
      <c r="H246" s="111"/>
      <c r="I246" s="34" t="str">
        <f>IF(H246="","",VLOOKUP(H246,'A14.1BPU Alimentaires'!$C$13:$D$16,2,FALSE))</f>
        <v/>
      </c>
      <c r="J246" s="33" t="str">
        <f t="shared" si="5"/>
        <v/>
      </c>
    </row>
    <row r="247" spans="2:10" ht="15" customHeight="1" x14ac:dyDescent="0.25">
      <c r="B247" s="75"/>
      <c r="C247" s="73"/>
      <c r="D247" s="137"/>
      <c r="E247" s="111"/>
      <c r="F247" s="111"/>
      <c r="G247" s="111"/>
      <c r="H247" s="111"/>
      <c r="I247" s="34" t="str">
        <f>IF(H247="","",VLOOKUP(H247,'A14.1BPU Alimentaires'!$C$13:$D$16,2,FALSE))</f>
        <v/>
      </c>
      <c r="J247" s="33" t="str">
        <f t="shared" si="5"/>
        <v/>
      </c>
    </row>
    <row r="248" spans="2:10" ht="15" customHeight="1" x14ac:dyDescent="0.25">
      <c r="B248" s="75"/>
      <c r="C248" s="73"/>
      <c r="D248" s="137"/>
      <c r="E248" s="111"/>
      <c r="F248" s="111"/>
      <c r="G248" s="111"/>
      <c r="H248" s="111"/>
      <c r="I248" s="34" t="str">
        <f>IF(H248="","",VLOOKUP(H248,'A14.1BPU Alimentaires'!$C$13:$D$16,2,FALSE))</f>
        <v/>
      </c>
      <c r="J248" s="33" t="str">
        <f t="shared" si="5"/>
        <v/>
      </c>
    </row>
    <row r="249" spans="2:10" ht="15" customHeight="1" x14ac:dyDescent="0.25">
      <c r="B249" s="75"/>
      <c r="C249" s="73"/>
      <c r="D249" s="137"/>
      <c r="E249" s="111"/>
      <c r="F249" s="111"/>
      <c r="G249" s="111"/>
      <c r="H249" s="111"/>
      <c r="I249" s="34" t="str">
        <f>IF(H249="","",VLOOKUP(H249,'A14.1BPU Alimentaires'!$C$13:$D$16,2,FALSE))</f>
        <v/>
      </c>
      <c r="J249" s="33" t="str">
        <f t="shared" si="5"/>
        <v/>
      </c>
    </row>
    <row r="250" spans="2:10" ht="15" customHeight="1" x14ac:dyDescent="0.25">
      <c r="B250" s="75"/>
      <c r="C250" s="73"/>
      <c r="D250" s="137"/>
      <c r="E250" s="111"/>
      <c r="F250" s="111"/>
      <c r="G250" s="111"/>
      <c r="H250" s="111"/>
      <c r="I250" s="34" t="str">
        <f>IF(H250="","",VLOOKUP(H250,'A14.1BPU Alimentaires'!$C$13:$D$16,2,FALSE))</f>
        <v/>
      </c>
      <c r="J250" s="33" t="str">
        <f t="shared" si="5"/>
        <v/>
      </c>
    </row>
    <row r="251" spans="2:10" ht="15" customHeight="1" x14ac:dyDescent="0.25">
      <c r="B251" s="75"/>
      <c r="C251" s="73"/>
      <c r="D251" s="137"/>
      <c r="E251" s="111"/>
      <c r="F251" s="111"/>
      <c r="G251" s="111"/>
      <c r="H251" s="111"/>
      <c r="I251" s="34" t="str">
        <f>IF(H251="","",VLOOKUP(H251,'A14.1BPU Alimentaires'!$C$13:$D$16,2,FALSE))</f>
        <v/>
      </c>
      <c r="J251" s="33" t="str">
        <f t="shared" si="5"/>
        <v/>
      </c>
    </row>
    <row r="252" spans="2:10" ht="15" customHeight="1" x14ac:dyDescent="0.25">
      <c r="B252" s="58" t="s">
        <v>148</v>
      </c>
      <c r="C252" s="55" t="s">
        <v>261</v>
      </c>
      <c r="D252" s="56" t="s">
        <v>77</v>
      </c>
      <c r="E252" s="111"/>
      <c r="F252" s="111"/>
      <c r="G252" s="111"/>
      <c r="H252" s="111"/>
      <c r="I252" s="34" t="str">
        <f>IF(H252="","",VLOOKUP(H252,'A14.1BPU Alimentaires'!$C$13:$D$16,2,FALSE))</f>
        <v/>
      </c>
      <c r="J252" s="33" t="str">
        <f t="shared" si="5"/>
        <v/>
      </c>
    </row>
    <row r="253" spans="2:10" ht="15" customHeight="1" x14ac:dyDescent="0.25">
      <c r="B253" s="58" t="s">
        <v>148</v>
      </c>
      <c r="C253" s="55" t="s">
        <v>262</v>
      </c>
      <c r="D253" s="56" t="s">
        <v>81</v>
      </c>
      <c r="E253" s="111"/>
      <c r="F253" s="111"/>
      <c r="G253" s="111"/>
      <c r="H253" s="111"/>
      <c r="I253" s="34" t="str">
        <f>IF(H253="","",VLOOKUP(H253,'A14.1BPU Alimentaires'!$C$13:$D$16,2,FALSE))</f>
        <v/>
      </c>
      <c r="J253" s="33" t="str">
        <f t="shared" si="5"/>
        <v/>
      </c>
    </row>
    <row r="254" spans="2:10" ht="15" customHeight="1" x14ac:dyDescent="0.25">
      <c r="B254" s="58" t="s">
        <v>148</v>
      </c>
      <c r="C254" s="55" t="s">
        <v>263</v>
      </c>
      <c r="D254" s="56" t="s">
        <v>77</v>
      </c>
      <c r="E254" s="111"/>
      <c r="F254" s="111"/>
      <c r="G254" s="111"/>
      <c r="H254" s="111"/>
      <c r="I254" s="34" t="str">
        <f>IF(H254="","",VLOOKUP(H254,'A14.1BPU Alimentaires'!$C$13:$D$16,2,FALSE))</f>
        <v/>
      </c>
      <c r="J254" s="33" t="str">
        <f t="shared" si="5"/>
        <v/>
      </c>
    </row>
    <row r="255" spans="2:10" ht="15" customHeight="1" x14ac:dyDescent="0.25">
      <c r="B255" s="58" t="s">
        <v>148</v>
      </c>
      <c r="C255" s="55" t="s">
        <v>264</v>
      </c>
      <c r="D255" s="56" t="s">
        <v>81</v>
      </c>
      <c r="E255" s="111"/>
      <c r="F255" s="111"/>
      <c r="G255" s="111"/>
      <c r="H255" s="111"/>
      <c r="I255" s="34" t="str">
        <f>IF(H255="","",VLOOKUP(H255,'A14.1BPU Alimentaires'!$C$13:$D$16,2,FALSE))</f>
        <v/>
      </c>
      <c r="J255" s="33" t="str">
        <f t="shared" si="5"/>
        <v/>
      </c>
    </row>
    <row r="256" spans="2:10" ht="15" customHeight="1" x14ac:dyDescent="0.25">
      <c r="B256" s="58" t="s">
        <v>148</v>
      </c>
      <c r="C256" s="55" t="s">
        <v>265</v>
      </c>
      <c r="D256" s="56" t="s">
        <v>77</v>
      </c>
      <c r="E256" s="111"/>
      <c r="F256" s="111"/>
      <c r="G256" s="111"/>
      <c r="H256" s="111"/>
      <c r="I256" s="34" t="str">
        <f>IF(H256="","",VLOOKUP(H256,'A14.1BPU Alimentaires'!$C$13:$D$16,2,FALSE))</f>
        <v/>
      </c>
      <c r="J256" s="33" t="str">
        <f t="shared" si="5"/>
        <v/>
      </c>
    </row>
    <row r="257" spans="2:10" ht="15" customHeight="1" x14ac:dyDescent="0.25">
      <c r="B257" s="58" t="s">
        <v>148</v>
      </c>
      <c r="C257" s="55" t="s">
        <v>266</v>
      </c>
      <c r="D257" s="56" t="s">
        <v>81</v>
      </c>
      <c r="E257" s="111"/>
      <c r="F257" s="111"/>
      <c r="G257" s="111"/>
      <c r="H257" s="111"/>
      <c r="I257" s="34" t="str">
        <f>IF(H257="","",VLOOKUP(H257,'A14.1BPU Alimentaires'!$C$13:$D$16,2,FALSE))</f>
        <v/>
      </c>
      <c r="J257" s="33" t="str">
        <f t="shared" si="5"/>
        <v/>
      </c>
    </row>
    <row r="258" spans="2:10" ht="15" customHeight="1" x14ac:dyDescent="0.25">
      <c r="B258" s="58" t="s">
        <v>148</v>
      </c>
      <c r="C258" s="55" t="s">
        <v>267</v>
      </c>
      <c r="D258" s="56" t="s">
        <v>77</v>
      </c>
      <c r="E258" s="111"/>
      <c r="F258" s="111"/>
      <c r="G258" s="111"/>
      <c r="H258" s="111"/>
      <c r="I258" s="34" t="str">
        <f>IF(H258="","",VLOOKUP(H258,'A14.1BPU Alimentaires'!$C$13:$D$16,2,FALSE))</f>
        <v/>
      </c>
      <c r="J258" s="33" t="str">
        <f t="shared" si="5"/>
        <v/>
      </c>
    </row>
    <row r="259" spans="2:10" ht="15" customHeight="1" x14ac:dyDescent="0.25">
      <c r="B259" s="75"/>
      <c r="C259" s="73"/>
      <c r="D259" s="137"/>
      <c r="E259" s="111"/>
      <c r="F259" s="111"/>
      <c r="G259" s="111"/>
      <c r="H259" s="111"/>
      <c r="I259" s="34" t="str">
        <f>IF(H259="","",VLOOKUP(H259,'A14.1BPU Alimentaires'!$C$13:$D$16,2,FALSE))</f>
        <v/>
      </c>
      <c r="J259" s="33" t="str">
        <f t="shared" si="5"/>
        <v/>
      </c>
    </row>
    <row r="260" spans="2:10" ht="15" customHeight="1" x14ac:dyDescent="0.25">
      <c r="B260" s="75"/>
      <c r="C260" s="73"/>
      <c r="D260" s="137"/>
      <c r="E260" s="111"/>
      <c r="F260" s="111"/>
      <c r="G260" s="111"/>
      <c r="H260" s="111"/>
      <c r="I260" s="34" t="str">
        <f>IF(H260="","",VLOOKUP(H260,'A14.1BPU Alimentaires'!$C$13:$D$16,2,FALSE))</f>
        <v/>
      </c>
      <c r="J260" s="33" t="str">
        <f t="shared" si="5"/>
        <v/>
      </c>
    </row>
    <row r="261" spans="2:10" ht="15" customHeight="1" x14ac:dyDescent="0.25">
      <c r="B261" s="75"/>
      <c r="C261" s="73"/>
      <c r="D261" s="137"/>
      <c r="E261" s="111"/>
      <c r="F261" s="111"/>
      <c r="G261" s="111"/>
      <c r="H261" s="111"/>
      <c r="I261" s="34" t="str">
        <f>IF(H261="","",VLOOKUP(H261,'A14.1BPU Alimentaires'!$C$13:$D$16,2,FALSE))</f>
        <v/>
      </c>
      <c r="J261" s="33" t="str">
        <f t="shared" si="5"/>
        <v/>
      </c>
    </row>
    <row r="262" spans="2:10" ht="15" customHeight="1" x14ac:dyDescent="0.25">
      <c r="B262" s="75"/>
      <c r="C262" s="73"/>
      <c r="D262" s="137"/>
      <c r="E262" s="111"/>
      <c r="F262" s="111"/>
      <c r="G262" s="111"/>
      <c r="H262" s="111"/>
      <c r="I262" s="34" t="str">
        <f>IF(H262="","",VLOOKUP(H262,'A14.1BPU Alimentaires'!$C$13:$D$16,2,FALSE))</f>
        <v/>
      </c>
      <c r="J262" s="33" t="str">
        <f t="shared" si="5"/>
        <v/>
      </c>
    </row>
    <row r="263" spans="2:10" ht="15" customHeight="1" x14ac:dyDescent="0.25">
      <c r="B263" s="75"/>
      <c r="C263" s="73"/>
      <c r="D263" s="137"/>
      <c r="E263" s="111"/>
      <c r="F263" s="111"/>
      <c r="G263" s="111"/>
      <c r="H263" s="111"/>
      <c r="I263" s="34" t="str">
        <f>IF(H263="","",VLOOKUP(H263,'A14.1BPU Alimentaires'!$C$13:$D$16,2,FALSE))</f>
        <v/>
      </c>
      <c r="J263" s="33" t="str">
        <f t="shared" si="5"/>
        <v/>
      </c>
    </row>
    <row r="264" spans="2:10" ht="15" customHeight="1" x14ac:dyDescent="0.25">
      <c r="B264" s="75"/>
      <c r="C264" s="73"/>
      <c r="D264" s="137"/>
      <c r="E264" s="111"/>
      <c r="F264" s="111"/>
      <c r="G264" s="111"/>
      <c r="H264" s="111"/>
      <c r="I264" s="34" t="str">
        <f>IF(H264="","",VLOOKUP(H264,'A14.1BPU Alimentaires'!$C$13:$D$16,2,FALSE))</f>
        <v/>
      </c>
      <c r="J264" s="33" t="str">
        <f t="shared" si="5"/>
        <v/>
      </c>
    </row>
    <row r="265" spans="2:10" ht="15" customHeight="1" x14ac:dyDescent="0.25">
      <c r="B265" s="75"/>
      <c r="C265" s="73"/>
      <c r="D265" s="137"/>
      <c r="E265" s="111"/>
      <c r="F265" s="111"/>
      <c r="G265" s="111"/>
      <c r="H265" s="111"/>
      <c r="I265" s="34" t="str">
        <f>IF(H265="","",VLOOKUP(H265,'A14.1BPU Alimentaires'!$C$13:$D$16,2,FALSE))</f>
        <v/>
      </c>
      <c r="J265" s="33" t="str">
        <f t="shared" si="5"/>
        <v/>
      </c>
    </row>
    <row r="266" spans="2:10" ht="15" customHeight="1" x14ac:dyDescent="0.25">
      <c r="B266" s="75"/>
      <c r="C266" s="73"/>
      <c r="D266" s="137"/>
      <c r="E266" s="111"/>
      <c r="F266" s="111"/>
      <c r="G266" s="111"/>
      <c r="H266" s="111"/>
      <c r="I266" s="34" t="str">
        <f>IF(H266="","",VLOOKUP(H266,'A14.1BPU Alimentaires'!$C$13:$D$16,2,FALSE))</f>
        <v/>
      </c>
      <c r="J266" s="33" t="str">
        <f t="shared" si="5"/>
        <v/>
      </c>
    </row>
    <row r="267" spans="2:10" ht="15" customHeight="1" x14ac:dyDescent="0.25">
      <c r="B267" s="75"/>
      <c r="C267" s="73"/>
      <c r="D267" s="137"/>
      <c r="E267" s="111"/>
      <c r="F267" s="111"/>
      <c r="G267" s="111"/>
      <c r="H267" s="111"/>
      <c r="I267" s="34" t="str">
        <f>IF(H267="","",VLOOKUP(H267,'A14.1BPU Alimentaires'!$C$13:$D$16,2,FALSE))</f>
        <v/>
      </c>
      <c r="J267" s="33" t="str">
        <f t="shared" si="5"/>
        <v/>
      </c>
    </row>
    <row r="268" spans="2:10" ht="15" customHeight="1" x14ac:dyDescent="0.25">
      <c r="B268" s="75"/>
      <c r="C268" s="73"/>
      <c r="D268" s="137"/>
      <c r="E268" s="111"/>
      <c r="F268" s="111"/>
      <c r="G268" s="111"/>
      <c r="H268" s="111"/>
      <c r="I268" s="34" t="str">
        <f>IF(H268="","",VLOOKUP(H268,'A14.1BPU Alimentaires'!$C$13:$D$16,2,FALSE))</f>
        <v/>
      </c>
      <c r="J268" s="33" t="str">
        <f t="shared" ref="J268:J331" si="6">IF(I268="","",ROUND(I268*1.1,2))</f>
        <v/>
      </c>
    </row>
    <row r="269" spans="2:10" ht="15" customHeight="1" x14ac:dyDescent="0.25">
      <c r="B269" s="75"/>
      <c r="C269" s="73"/>
      <c r="D269" s="137"/>
      <c r="E269" s="111"/>
      <c r="F269" s="111"/>
      <c r="G269" s="111"/>
      <c r="H269" s="111"/>
      <c r="I269" s="34" t="str">
        <f>IF(H269="","",VLOOKUP(H269,'A14.1BPU Alimentaires'!$C$13:$D$16,2,FALSE))</f>
        <v/>
      </c>
      <c r="J269" s="33" t="str">
        <f t="shared" si="6"/>
        <v/>
      </c>
    </row>
    <row r="270" spans="2:10" ht="15" customHeight="1" x14ac:dyDescent="0.25">
      <c r="B270" s="75"/>
      <c r="C270" s="73"/>
      <c r="D270" s="137"/>
      <c r="E270" s="111"/>
      <c r="F270" s="111"/>
      <c r="G270" s="111"/>
      <c r="H270" s="111"/>
      <c r="I270" s="34" t="str">
        <f>IF(H270="","",VLOOKUP(H270,'A14.1BPU Alimentaires'!$C$13:$D$16,2,FALSE))</f>
        <v/>
      </c>
      <c r="J270" s="33" t="str">
        <f t="shared" si="6"/>
        <v/>
      </c>
    </row>
    <row r="271" spans="2:10" ht="15" customHeight="1" x14ac:dyDescent="0.25">
      <c r="B271" s="75"/>
      <c r="C271" s="73"/>
      <c r="D271" s="137"/>
      <c r="E271" s="111"/>
      <c r="F271" s="111"/>
      <c r="G271" s="111"/>
      <c r="H271" s="111"/>
      <c r="I271" s="34" t="str">
        <f>IF(H271="","",VLOOKUP(H271,'A14.1BPU Alimentaires'!$C$13:$D$16,2,FALSE))</f>
        <v/>
      </c>
      <c r="J271" s="33" t="str">
        <f t="shared" si="6"/>
        <v/>
      </c>
    </row>
    <row r="272" spans="2:10" ht="15" customHeight="1" x14ac:dyDescent="0.25">
      <c r="B272" s="75"/>
      <c r="C272" s="73"/>
      <c r="D272" s="137"/>
      <c r="E272" s="111"/>
      <c r="F272" s="111"/>
      <c r="G272" s="111"/>
      <c r="H272" s="111"/>
      <c r="I272" s="34" t="str">
        <f>IF(H272="","",VLOOKUP(H272,'A14.1BPU Alimentaires'!$C$13:$D$16,2,FALSE))</f>
        <v/>
      </c>
      <c r="J272" s="33" t="str">
        <f t="shared" si="6"/>
        <v/>
      </c>
    </row>
    <row r="273" spans="2:10" ht="15" customHeight="1" x14ac:dyDescent="0.25">
      <c r="B273" s="75"/>
      <c r="C273" s="73"/>
      <c r="D273" s="137"/>
      <c r="E273" s="111"/>
      <c r="F273" s="111"/>
      <c r="G273" s="111"/>
      <c r="H273" s="111"/>
      <c r="I273" s="34" t="str">
        <f>IF(H273="","",VLOOKUP(H273,'A14.1BPU Alimentaires'!$C$13:$D$16,2,FALSE))</f>
        <v/>
      </c>
      <c r="J273" s="33" t="str">
        <f t="shared" si="6"/>
        <v/>
      </c>
    </row>
    <row r="274" spans="2:10" ht="15" customHeight="1" x14ac:dyDescent="0.25">
      <c r="B274" s="75"/>
      <c r="C274" s="73"/>
      <c r="D274" s="137"/>
      <c r="E274" s="111"/>
      <c r="F274" s="111"/>
      <c r="G274" s="111"/>
      <c r="H274" s="111"/>
      <c r="I274" s="34" t="str">
        <f>IF(H274="","",VLOOKUP(H274,'A14.1BPU Alimentaires'!$C$13:$D$16,2,FALSE))</f>
        <v/>
      </c>
      <c r="J274" s="33" t="str">
        <f t="shared" si="6"/>
        <v/>
      </c>
    </row>
    <row r="275" spans="2:10" ht="15" customHeight="1" x14ac:dyDescent="0.25">
      <c r="B275" s="75"/>
      <c r="C275" s="73"/>
      <c r="D275" s="137"/>
      <c r="E275" s="111"/>
      <c r="F275" s="111"/>
      <c r="G275" s="111"/>
      <c r="H275" s="111"/>
      <c r="I275" s="34" t="str">
        <f>IF(H275="","",VLOOKUP(H275,'A14.1BPU Alimentaires'!$C$13:$D$16,2,FALSE))</f>
        <v/>
      </c>
      <c r="J275" s="33" t="str">
        <f t="shared" si="6"/>
        <v/>
      </c>
    </row>
    <row r="276" spans="2:10" ht="15" customHeight="1" x14ac:dyDescent="0.25">
      <c r="B276" s="75"/>
      <c r="C276" s="73"/>
      <c r="D276" s="137"/>
      <c r="E276" s="111"/>
      <c r="F276" s="111"/>
      <c r="G276" s="111"/>
      <c r="H276" s="111"/>
      <c r="I276" s="34" t="str">
        <f>IF(H276="","",VLOOKUP(H276,'A14.1BPU Alimentaires'!$C$13:$D$16,2,FALSE))</f>
        <v/>
      </c>
      <c r="J276" s="33" t="str">
        <f t="shared" si="6"/>
        <v/>
      </c>
    </row>
    <row r="277" spans="2:10" ht="15" customHeight="1" x14ac:dyDescent="0.25">
      <c r="B277" s="75"/>
      <c r="C277" s="73"/>
      <c r="D277" s="137"/>
      <c r="E277" s="111"/>
      <c r="F277" s="111"/>
      <c r="G277" s="111"/>
      <c r="H277" s="111"/>
      <c r="I277" s="34" t="str">
        <f>IF(H277="","",VLOOKUP(H277,'A14.1BPU Alimentaires'!$C$13:$D$16,2,FALSE))</f>
        <v/>
      </c>
      <c r="J277" s="33" t="str">
        <f t="shared" si="6"/>
        <v/>
      </c>
    </row>
    <row r="278" spans="2:10" ht="15" customHeight="1" x14ac:dyDescent="0.25">
      <c r="B278" s="75"/>
      <c r="C278" s="73"/>
      <c r="D278" s="137"/>
      <c r="E278" s="111"/>
      <c r="F278" s="111"/>
      <c r="G278" s="111"/>
      <c r="H278" s="111"/>
      <c r="I278" s="34" t="str">
        <f>IF(H278="","",VLOOKUP(H278,'A14.1BPU Alimentaires'!$C$13:$D$16,2,FALSE))</f>
        <v/>
      </c>
      <c r="J278" s="33" t="str">
        <f t="shared" si="6"/>
        <v/>
      </c>
    </row>
    <row r="279" spans="2:10" ht="15" customHeight="1" x14ac:dyDescent="0.25">
      <c r="B279" s="58" t="s">
        <v>149</v>
      </c>
      <c r="C279" s="55" t="s">
        <v>150</v>
      </c>
      <c r="D279" s="56" t="s">
        <v>84</v>
      </c>
      <c r="E279" s="111"/>
      <c r="F279" s="111"/>
      <c r="G279" s="111"/>
      <c r="H279" s="111"/>
      <c r="I279" s="34" t="str">
        <f>IF(H279="","",VLOOKUP(H279,'A14.1BPU Alimentaires'!$C$13:$D$16,2,FALSE))</f>
        <v/>
      </c>
      <c r="J279" s="33" t="str">
        <f t="shared" si="6"/>
        <v/>
      </c>
    </row>
    <row r="280" spans="2:10" ht="15" customHeight="1" x14ac:dyDescent="0.25">
      <c r="B280" s="58" t="s">
        <v>149</v>
      </c>
      <c r="C280" s="55" t="s">
        <v>151</v>
      </c>
      <c r="D280" s="56" t="s">
        <v>79</v>
      </c>
      <c r="E280" s="111"/>
      <c r="F280" s="111"/>
      <c r="G280" s="111"/>
      <c r="H280" s="111"/>
      <c r="I280" s="34" t="str">
        <f>IF(H280="","",VLOOKUP(H280,'A14.1BPU Alimentaires'!$C$13:$D$16,2,FALSE))</f>
        <v/>
      </c>
      <c r="J280" s="33" t="str">
        <f t="shared" si="6"/>
        <v/>
      </c>
    </row>
    <row r="281" spans="2:10" ht="15" customHeight="1" x14ac:dyDescent="0.25">
      <c r="B281" s="58" t="s">
        <v>149</v>
      </c>
      <c r="C281" s="55" t="s">
        <v>152</v>
      </c>
      <c r="D281" s="56" t="s">
        <v>79</v>
      </c>
      <c r="E281" s="111"/>
      <c r="F281" s="111"/>
      <c r="G281" s="111"/>
      <c r="H281" s="111"/>
      <c r="I281" s="34" t="str">
        <f>IF(H281="","",VLOOKUP(H281,'A14.1BPU Alimentaires'!$C$13:$D$16,2,FALSE))</f>
        <v/>
      </c>
      <c r="J281" s="33" t="str">
        <f t="shared" si="6"/>
        <v/>
      </c>
    </row>
    <row r="282" spans="2:10" ht="15" customHeight="1" x14ac:dyDescent="0.25">
      <c r="B282" s="58" t="s">
        <v>149</v>
      </c>
      <c r="C282" s="55" t="s">
        <v>153</v>
      </c>
      <c r="D282" s="56" t="s">
        <v>79</v>
      </c>
      <c r="E282" s="111"/>
      <c r="F282" s="111"/>
      <c r="G282" s="111"/>
      <c r="H282" s="111"/>
      <c r="I282" s="34" t="str">
        <f>IF(H282="","",VLOOKUP(H282,'A14.1BPU Alimentaires'!$C$13:$D$16,2,FALSE))</f>
        <v/>
      </c>
      <c r="J282" s="33" t="str">
        <f t="shared" si="6"/>
        <v/>
      </c>
    </row>
    <row r="283" spans="2:10" ht="15" customHeight="1" x14ac:dyDescent="0.25">
      <c r="B283" s="58" t="s">
        <v>149</v>
      </c>
      <c r="C283" s="55" t="s">
        <v>154</v>
      </c>
      <c r="D283" s="56" t="s">
        <v>77</v>
      </c>
      <c r="E283" s="111"/>
      <c r="F283" s="111"/>
      <c r="G283" s="111"/>
      <c r="H283" s="111"/>
      <c r="I283" s="34" t="str">
        <f>IF(H283="","",VLOOKUP(H283,'A14.1BPU Alimentaires'!$C$13:$D$16,2,FALSE))</f>
        <v/>
      </c>
      <c r="J283" s="33" t="str">
        <f t="shared" si="6"/>
        <v/>
      </c>
    </row>
    <row r="284" spans="2:10" ht="15" customHeight="1" x14ac:dyDescent="0.25">
      <c r="B284" s="58" t="s">
        <v>149</v>
      </c>
      <c r="C284" s="55" t="s">
        <v>156</v>
      </c>
      <c r="D284" s="56" t="s">
        <v>77</v>
      </c>
      <c r="E284" s="111"/>
      <c r="F284" s="111"/>
      <c r="G284" s="111"/>
      <c r="H284" s="111"/>
      <c r="I284" s="34" t="str">
        <f>IF(H284="","",VLOOKUP(H284,'A14.1BPU Alimentaires'!$C$13:$D$16,2,FALSE))</f>
        <v/>
      </c>
      <c r="J284" s="33" t="str">
        <f t="shared" si="6"/>
        <v/>
      </c>
    </row>
    <row r="285" spans="2:10" ht="15" customHeight="1" x14ac:dyDescent="0.25">
      <c r="B285" s="58" t="s">
        <v>149</v>
      </c>
      <c r="C285" s="55" t="s">
        <v>268</v>
      </c>
      <c r="D285" s="56" t="s">
        <v>79</v>
      </c>
      <c r="E285" s="111"/>
      <c r="F285" s="111"/>
      <c r="G285" s="111"/>
      <c r="H285" s="111"/>
      <c r="I285" s="34" t="str">
        <f>IF(H285="","",VLOOKUP(H285,'A14.1BPU Alimentaires'!$C$13:$D$16,2,FALSE))</f>
        <v/>
      </c>
      <c r="J285" s="33" t="str">
        <f t="shared" si="6"/>
        <v/>
      </c>
    </row>
    <row r="286" spans="2:10" ht="15" customHeight="1" x14ac:dyDescent="0.25">
      <c r="B286" s="58" t="s">
        <v>149</v>
      </c>
      <c r="C286" s="55" t="s">
        <v>157</v>
      </c>
      <c r="D286" s="56" t="s">
        <v>79</v>
      </c>
      <c r="E286" s="111"/>
      <c r="F286" s="111"/>
      <c r="G286" s="111"/>
      <c r="H286" s="111"/>
      <c r="I286" s="34" t="str">
        <f>IF(H286="","",VLOOKUP(H286,'A14.1BPU Alimentaires'!$C$13:$D$16,2,FALSE))</f>
        <v/>
      </c>
      <c r="J286" s="33" t="str">
        <f t="shared" si="6"/>
        <v/>
      </c>
    </row>
    <row r="287" spans="2:10" ht="15" customHeight="1" x14ac:dyDescent="0.25">
      <c r="B287" s="58" t="s">
        <v>149</v>
      </c>
      <c r="C287" s="55" t="s">
        <v>158</v>
      </c>
      <c r="D287" s="56" t="s">
        <v>79</v>
      </c>
      <c r="E287" s="111"/>
      <c r="F287" s="111"/>
      <c r="G287" s="111"/>
      <c r="H287" s="111"/>
      <c r="I287" s="34" t="str">
        <f>IF(H287="","",VLOOKUP(H287,'A14.1BPU Alimentaires'!$C$13:$D$16,2,FALSE))</f>
        <v/>
      </c>
      <c r="J287" s="33" t="str">
        <f t="shared" si="6"/>
        <v/>
      </c>
    </row>
    <row r="288" spans="2:10" ht="15" customHeight="1" x14ac:dyDescent="0.25">
      <c r="B288" s="58" t="s">
        <v>149</v>
      </c>
      <c r="C288" s="55" t="s">
        <v>159</v>
      </c>
      <c r="D288" s="56" t="s">
        <v>79</v>
      </c>
      <c r="E288" s="111"/>
      <c r="F288" s="111"/>
      <c r="G288" s="111"/>
      <c r="H288" s="111"/>
      <c r="I288" s="34" t="str">
        <f>IF(H288="","",VLOOKUP(H288,'A14.1BPU Alimentaires'!$C$13:$D$16,2,FALSE))</f>
        <v/>
      </c>
      <c r="J288" s="33" t="str">
        <f t="shared" si="6"/>
        <v/>
      </c>
    </row>
    <row r="289" spans="2:10" ht="15" customHeight="1" x14ac:dyDescent="0.25">
      <c r="B289" s="58" t="s">
        <v>149</v>
      </c>
      <c r="C289" s="55" t="s">
        <v>160</v>
      </c>
      <c r="D289" s="56" t="s">
        <v>77</v>
      </c>
      <c r="E289" s="111"/>
      <c r="F289" s="111"/>
      <c r="G289" s="111"/>
      <c r="H289" s="111"/>
      <c r="I289" s="34" t="str">
        <f>IF(H289="","",VLOOKUP(H289,'A14.1BPU Alimentaires'!$C$13:$D$16,2,FALSE))</f>
        <v/>
      </c>
      <c r="J289" s="33" t="str">
        <f t="shared" si="6"/>
        <v/>
      </c>
    </row>
    <row r="290" spans="2:10" ht="15" customHeight="1" x14ac:dyDescent="0.25">
      <c r="B290" s="58" t="s">
        <v>149</v>
      </c>
      <c r="C290" s="55" t="s">
        <v>242</v>
      </c>
      <c r="D290" s="56" t="s">
        <v>86</v>
      </c>
      <c r="E290" s="111"/>
      <c r="F290" s="111"/>
      <c r="G290" s="111"/>
      <c r="H290" s="111"/>
      <c r="I290" s="34" t="str">
        <f>IF(H290="","",VLOOKUP(H290,'A14.1BPU Alimentaires'!$C$13:$D$16,2,FALSE))</f>
        <v/>
      </c>
      <c r="J290" s="33" t="str">
        <f t="shared" si="6"/>
        <v/>
      </c>
    </row>
    <row r="291" spans="2:10" ht="15" customHeight="1" x14ac:dyDescent="0.25">
      <c r="B291" s="75"/>
      <c r="C291" s="73"/>
      <c r="D291" s="137"/>
      <c r="E291" s="111"/>
      <c r="F291" s="111"/>
      <c r="G291" s="111"/>
      <c r="H291" s="111"/>
      <c r="I291" s="34" t="str">
        <f>IF(H291="","",VLOOKUP(H291,'A14.1BPU Alimentaires'!$C$13:$D$16,2,FALSE))</f>
        <v/>
      </c>
      <c r="J291" s="33" t="str">
        <f t="shared" si="6"/>
        <v/>
      </c>
    </row>
    <row r="292" spans="2:10" ht="15" customHeight="1" x14ac:dyDescent="0.25">
      <c r="B292" s="75"/>
      <c r="C292" s="73"/>
      <c r="D292" s="137"/>
      <c r="E292" s="111"/>
      <c r="F292" s="111"/>
      <c r="G292" s="111"/>
      <c r="H292" s="111"/>
      <c r="I292" s="34" t="str">
        <f>IF(H292="","",VLOOKUP(H292,'A14.1BPU Alimentaires'!$C$13:$D$16,2,FALSE))</f>
        <v/>
      </c>
      <c r="J292" s="33" t="str">
        <f t="shared" si="6"/>
        <v/>
      </c>
    </row>
    <row r="293" spans="2:10" ht="15" customHeight="1" x14ac:dyDescent="0.25">
      <c r="B293" s="75"/>
      <c r="C293" s="73"/>
      <c r="D293" s="137"/>
      <c r="E293" s="111"/>
      <c r="F293" s="111"/>
      <c r="G293" s="111"/>
      <c r="H293" s="111"/>
      <c r="I293" s="34" t="str">
        <f>IF(H293="","",VLOOKUP(H293,'A14.1BPU Alimentaires'!$C$13:$D$16,2,FALSE))</f>
        <v/>
      </c>
      <c r="J293" s="33" t="str">
        <f t="shared" si="6"/>
        <v/>
      </c>
    </row>
    <row r="294" spans="2:10" ht="15" customHeight="1" x14ac:dyDescent="0.25">
      <c r="B294" s="75"/>
      <c r="C294" s="73"/>
      <c r="D294" s="137"/>
      <c r="E294" s="111"/>
      <c r="F294" s="111"/>
      <c r="G294" s="111"/>
      <c r="H294" s="111"/>
      <c r="I294" s="34" t="str">
        <f>IF(H294="","",VLOOKUP(H294,'A14.1BPU Alimentaires'!$C$13:$D$16,2,FALSE))</f>
        <v/>
      </c>
      <c r="J294" s="33" t="str">
        <f t="shared" si="6"/>
        <v/>
      </c>
    </row>
    <row r="295" spans="2:10" ht="15" customHeight="1" x14ac:dyDescent="0.25">
      <c r="B295" s="75"/>
      <c r="C295" s="73"/>
      <c r="D295" s="137"/>
      <c r="E295" s="111"/>
      <c r="F295" s="111"/>
      <c r="G295" s="111"/>
      <c r="H295" s="111"/>
      <c r="I295" s="34" t="str">
        <f>IF(H295="","",VLOOKUP(H295,'A14.1BPU Alimentaires'!$C$13:$D$16,2,FALSE))</f>
        <v/>
      </c>
      <c r="J295" s="33" t="str">
        <f t="shared" si="6"/>
        <v/>
      </c>
    </row>
    <row r="296" spans="2:10" ht="15" customHeight="1" x14ac:dyDescent="0.25">
      <c r="B296" s="75"/>
      <c r="C296" s="73"/>
      <c r="D296" s="137"/>
      <c r="E296" s="111"/>
      <c r="F296" s="111"/>
      <c r="G296" s="111"/>
      <c r="H296" s="111"/>
      <c r="I296" s="34" t="str">
        <f>IF(H296="","",VLOOKUP(H296,'A14.1BPU Alimentaires'!$C$13:$D$16,2,FALSE))</f>
        <v/>
      </c>
      <c r="J296" s="33" t="str">
        <f t="shared" si="6"/>
        <v/>
      </c>
    </row>
    <row r="297" spans="2:10" ht="15" customHeight="1" x14ac:dyDescent="0.25">
      <c r="B297" s="75"/>
      <c r="C297" s="73"/>
      <c r="D297" s="137"/>
      <c r="E297" s="111"/>
      <c r="F297" s="111"/>
      <c r="G297" s="111"/>
      <c r="H297" s="111"/>
      <c r="I297" s="34" t="str">
        <f>IF(H297="","",VLOOKUP(H297,'A14.1BPU Alimentaires'!$C$13:$D$16,2,FALSE))</f>
        <v/>
      </c>
      <c r="J297" s="33" t="str">
        <f t="shared" si="6"/>
        <v/>
      </c>
    </row>
    <row r="298" spans="2:10" ht="15" customHeight="1" x14ac:dyDescent="0.25">
      <c r="B298" s="75"/>
      <c r="C298" s="73"/>
      <c r="D298" s="137"/>
      <c r="E298" s="111"/>
      <c r="F298" s="111"/>
      <c r="G298" s="111"/>
      <c r="H298" s="111"/>
      <c r="I298" s="34" t="str">
        <f>IF(H298="","",VLOOKUP(H298,'A14.1BPU Alimentaires'!$C$13:$D$16,2,FALSE))</f>
        <v/>
      </c>
      <c r="J298" s="33" t="str">
        <f t="shared" si="6"/>
        <v/>
      </c>
    </row>
    <row r="299" spans="2:10" ht="15" customHeight="1" x14ac:dyDescent="0.25">
      <c r="B299" s="75"/>
      <c r="C299" s="73"/>
      <c r="D299" s="137"/>
      <c r="E299" s="111"/>
      <c r="F299" s="111"/>
      <c r="G299" s="111"/>
      <c r="H299" s="111"/>
      <c r="I299" s="34" t="str">
        <f>IF(H299="","",VLOOKUP(H299,'A14.1BPU Alimentaires'!$C$13:$D$16,2,FALSE))</f>
        <v/>
      </c>
      <c r="J299" s="33" t="str">
        <f t="shared" si="6"/>
        <v/>
      </c>
    </row>
    <row r="300" spans="2:10" ht="15" customHeight="1" x14ac:dyDescent="0.25">
      <c r="B300" s="75"/>
      <c r="C300" s="73"/>
      <c r="D300" s="137"/>
      <c r="E300" s="111"/>
      <c r="F300" s="111"/>
      <c r="G300" s="111"/>
      <c r="H300" s="111"/>
      <c r="I300" s="34" t="str">
        <f>IF(H300="","",VLOOKUP(H300,'A14.1BPU Alimentaires'!$C$13:$D$16,2,FALSE))</f>
        <v/>
      </c>
      <c r="J300" s="33" t="str">
        <f t="shared" si="6"/>
        <v/>
      </c>
    </row>
    <row r="301" spans="2:10" ht="15" customHeight="1" x14ac:dyDescent="0.25">
      <c r="B301" s="75"/>
      <c r="C301" s="73"/>
      <c r="D301" s="137"/>
      <c r="E301" s="111"/>
      <c r="F301" s="111"/>
      <c r="G301" s="111"/>
      <c r="H301" s="111"/>
      <c r="I301" s="34" t="str">
        <f>IF(H301="","",VLOOKUP(H301,'A14.1BPU Alimentaires'!$C$13:$D$16,2,FALSE))</f>
        <v/>
      </c>
      <c r="J301" s="33" t="str">
        <f t="shared" si="6"/>
        <v/>
      </c>
    </row>
    <row r="302" spans="2:10" ht="15" customHeight="1" x14ac:dyDescent="0.25">
      <c r="B302" s="75"/>
      <c r="C302" s="73"/>
      <c r="D302" s="137"/>
      <c r="E302" s="111"/>
      <c r="F302" s="111"/>
      <c r="G302" s="111"/>
      <c r="H302" s="111"/>
      <c r="I302" s="34" t="str">
        <f>IF(H302="","",VLOOKUP(H302,'A14.1BPU Alimentaires'!$C$13:$D$16,2,FALSE))</f>
        <v/>
      </c>
      <c r="J302" s="33" t="str">
        <f t="shared" si="6"/>
        <v/>
      </c>
    </row>
    <row r="303" spans="2:10" ht="15" customHeight="1" x14ac:dyDescent="0.25">
      <c r="B303" s="75"/>
      <c r="C303" s="73"/>
      <c r="D303" s="137"/>
      <c r="E303" s="111"/>
      <c r="F303" s="111"/>
      <c r="G303" s="111"/>
      <c r="H303" s="111"/>
      <c r="I303" s="34" t="str">
        <f>IF(H303="","",VLOOKUP(H303,'A14.1BPU Alimentaires'!$C$13:$D$16,2,FALSE))</f>
        <v/>
      </c>
      <c r="J303" s="33" t="str">
        <f t="shared" si="6"/>
        <v/>
      </c>
    </row>
    <row r="304" spans="2:10" ht="15" customHeight="1" x14ac:dyDescent="0.25">
      <c r="B304" s="75"/>
      <c r="C304" s="73"/>
      <c r="D304" s="137"/>
      <c r="E304" s="111"/>
      <c r="F304" s="111"/>
      <c r="G304" s="111"/>
      <c r="H304" s="111"/>
      <c r="I304" s="34" t="str">
        <f>IF(H304="","",VLOOKUP(H304,'A14.1BPU Alimentaires'!$C$13:$D$16,2,FALSE))</f>
        <v/>
      </c>
      <c r="J304" s="33" t="str">
        <f t="shared" si="6"/>
        <v/>
      </c>
    </row>
    <row r="305" spans="2:10" ht="15" customHeight="1" x14ac:dyDescent="0.25">
      <c r="B305" s="75"/>
      <c r="C305" s="73"/>
      <c r="D305" s="137"/>
      <c r="E305" s="111"/>
      <c r="F305" s="111"/>
      <c r="G305" s="111"/>
      <c r="H305" s="111"/>
      <c r="I305" s="34" t="str">
        <f>IF(H305="","",VLOOKUP(H305,'A14.1BPU Alimentaires'!$C$13:$D$16,2,FALSE))</f>
        <v/>
      </c>
      <c r="J305" s="33" t="str">
        <f t="shared" si="6"/>
        <v/>
      </c>
    </row>
    <row r="306" spans="2:10" ht="15" customHeight="1" x14ac:dyDescent="0.25">
      <c r="B306" s="75"/>
      <c r="C306" s="73"/>
      <c r="D306" s="137"/>
      <c r="E306" s="111"/>
      <c r="F306" s="111"/>
      <c r="G306" s="111"/>
      <c r="H306" s="111"/>
      <c r="I306" s="34" t="str">
        <f>IF(H306="","",VLOOKUP(H306,'A14.1BPU Alimentaires'!$C$13:$D$16,2,FALSE))</f>
        <v/>
      </c>
      <c r="J306" s="33" t="str">
        <f t="shared" si="6"/>
        <v/>
      </c>
    </row>
    <row r="307" spans="2:10" ht="15" customHeight="1" x14ac:dyDescent="0.25">
      <c r="B307" s="75"/>
      <c r="C307" s="73"/>
      <c r="D307" s="137"/>
      <c r="E307" s="111"/>
      <c r="F307" s="111"/>
      <c r="G307" s="111"/>
      <c r="H307" s="111"/>
      <c r="I307" s="34" t="str">
        <f>IF(H307="","",VLOOKUP(H307,'A14.1BPU Alimentaires'!$C$13:$D$16,2,FALSE))</f>
        <v/>
      </c>
      <c r="J307" s="33" t="str">
        <f t="shared" si="6"/>
        <v/>
      </c>
    </row>
    <row r="308" spans="2:10" ht="15" customHeight="1" x14ac:dyDescent="0.25">
      <c r="B308" s="75"/>
      <c r="C308" s="73"/>
      <c r="D308" s="137"/>
      <c r="E308" s="111"/>
      <c r="F308" s="111"/>
      <c r="G308" s="111"/>
      <c r="H308" s="111"/>
      <c r="I308" s="34" t="str">
        <f>IF(H308="","",VLOOKUP(H308,'A14.1BPU Alimentaires'!$C$13:$D$16,2,FALSE))</f>
        <v/>
      </c>
      <c r="J308" s="33" t="str">
        <f t="shared" si="6"/>
        <v/>
      </c>
    </row>
    <row r="309" spans="2:10" ht="15" customHeight="1" x14ac:dyDescent="0.25">
      <c r="B309" s="75"/>
      <c r="C309" s="73"/>
      <c r="D309" s="137"/>
      <c r="E309" s="111"/>
      <c r="F309" s="111"/>
      <c r="G309" s="111"/>
      <c r="H309" s="111"/>
      <c r="I309" s="34" t="str">
        <f>IF(H309="","",VLOOKUP(H309,'A14.1BPU Alimentaires'!$C$13:$D$16,2,FALSE))</f>
        <v/>
      </c>
      <c r="J309" s="33" t="str">
        <f t="shared" si="6"/>
        <v/>
      </c>
    </row>
    <row r="310" spans="2:10" ht="15" customHeight="1" x14ac:dyDescent="0.25">
      <c r="B310" s="75"/>
      <c r="C310" s="73"/>
      <c r="D310" s="137"/>
      <c r="E310" s="111"/>
      <c r="F310" s="111"/>
      <c r="G310" s="111"/>
      <c r="H310" s="111"/>
      <c r="I310" s="34" t="str">
        <f>IF(H310="","",VLOOKUP(H310,'A14.1BPU Alimentaires'!$C$13:$D$16,2,FALSE))</f>
        <v/>
      </c>
      <c r="J310" s="33" t="str">
        <f t="shared" si="6"/>
        <v/>
      </c>
    </row>
    <row r="311" spans="2:10" ht="15" customHeight="1" x14ac:dyDescent="0.25">
      <c r="B311" s="58" t="s">
        <v>161</v>
      </c>
      <c r="C311" s="55" t="s">
        <v>162</v>
      </c>
      <c r="D311" s="56" t="s">
        <v>77</v>
      </c>
      <c r="E311" s="111"/>
      <c r="F311" s="111"/>
      <c r="G311" s="111"/>
      <c r="H311" s="111"/>
      <c r="I311" s="34" t="str">
        <f>IF(H311="","",VLOOKUP(H311,'A14.1BPU Alimentaires'!$C$13:$D$16,2,FALSE))</f>
        <v/>
      </c>
      <c r="J311" s="33" t="str">
        <f t="shared" si="6"/>
        <v/>
      </c>
    </row>
    <row r="312" spans="2:10" ht="15" customHeight="1" x14ac:dyDescent="0.25">
      <c r="B312" s="58" t="s">
        <v>161</v>
      </c>
      <c r="C312" s="55" t="s">
        <v>243</v>
      </c>
      <c r="D312" s="56" t="s">
        <v>86</v>
      </c>
      <c r="E312" s="111"/>
      <c r="F312" s="111"/>
      <c r="G312" s="111"/>
      <c r="H312" s="111"/>
      <c r="I312" s="34" t="str">
        <f>IF(H312="","",VLOOKUP(H312,'A14.1BPU Alimentaires'!$C$13:$D$16,2,FALSE))</f>
        <v/>
      </c>
      <c r="J312" s="33" t="str">
        <f t="shared" si="6"/>
        <v/>
      </c>
    </row>
    <row r="313" spans="2:10" ht="15" customHeight="1" x14ac:dyDescent="0.25">
      <c r="B313" s="58" t="s">
        <v>161</v>
      </c>
      <c r="C313" s="55" t="s">
        <v>163</v>
      </c>
      <c r="D313" s="56" t="s">
        <v>86</v>
      </c>
      <c r="E313" s="111"/>
      <c r="F313" s="111"/>
      <c r="G313" s="111"/>
      <c r="H313" s="111"/>
      <c r="I313" s="34" t="str">
        <f>IF(H313="","",VLOOKUP(H313,'A14.1BPU Alimentaires'!$C$13:$D$16,2,FALSE))</f>
        <v/>
      </c>
      <c r="J313" s="33" t="str">
        <f t="shared" si="6"/>
        <v/>
      </c>
    </row>
    <row r="314" spans="2:10" ht="15" customHeight="1" x14ac:dyDescent="0.25">
      <c r="B314" s="58" t="s">
        <v>161</v>
      </c>
      <c r="C314" s="55" t="s">
        <v>164</v>
      </c>
      <c r="D314" s="56" t="s">
        <v>86</v>
      </c>
      <c r="E314" s="111"/>
      <c r="F314" s="111"/>
      <c r="G314" s="111"/>
      <c r="H314" s="111"/>
      <c r="I314" s="34" t="str">
        <f>IF(H314="","",VLOOKUP(H314,'A14.1BPU Alimentaires'!$C$13:$D$16,2,FALSE))</f>
        <v/>
      </c>
      <c r="J314" s="33" t="str">
        <f t="shared" si="6"/>
        <v/>
      </c>
    </row>
    <row r="315" spans="2:10" ht="15" customHeight="1" x14ac:dyDescent="0.25">
      <c r="B315" s="58" t="s">
        <v>161</v>
      </c>
      <c r="C315" s="55" t="s">
        <v>165</v>
      </c>
      <c r="D315" s="56" t="s">
        <v>86</v>
      </c>
      <c r="E315" s="111"/>
      <c r="F315" s="111"/>
      <c r="G315" s="111"/>
      <c r="H315" s="111"/>
      <c r="I315" s="34" t="str">
        <f>IF(H315="","",VLOOKUP(H315,'A14.1BPU Alimentaires'!$C$13:$D$16,2,FALSE))</f>
        <v/>
      </c>
      <c r="J315" s="33" t="str">
        <f t="shared" si="6"/>
        <v/>
      </c>
    </row>
    <row r="316" spans="2:10" ht="15" customHeight="1" x14ac:dyDescent="0.25">
      <c r="B316" s="58" t="s">
        <v>161</v>
      </c>
      <c r="C316" s="55" t="s">
        <v>166</v>
      </c>
      <c r="D316" s="56" t="s">
        <v>155</v>
      </c>
      <c r="E316" s="111"/>
      <c r="F316" s="111"/>
      <c r="G316" s="111"/>
      <c r="H316" s="111"/>
      <c r="I316" s="34" t="str">
        <f>IF(H316="","",VLOOKUP(H316,'A14.1BPU Alimentaires'!$C$13:$D$16,2,FALSE))</f>
        <v/>
      </c>
      <c r="J316" s="33" t="str">
        <f t="shared" si="6"/>
        <v/>
      </c>
    </row>
    <row r="317" spans="2:10" ht="15" customHeight="1" x14ac:dyDescent="0.25">
      <c r="B317" s="58" t="s">
        <v>161</v>
      </c>
      <c r="C317" s="55" t="s">
        <v>167</v>
      </c>
      <c r="D317" s="56" t="s">
        <v>118</v>
      </c>
      <c r="E317" s="111"/>
      <c r="F317" s="111"/>
      <c r="G317" s="111"/>
      <c r="H317" s="111"/>
      <c r="I317" s="34" t="str">
        <f>IF(H317="","",VLOOKUP(H317,'A14.1BPU Alimentaires'!$C$13:$D$16,2,FALSE))</f>
        <v/>
      </c>
      <c r="J317" s="33" t="str">
        <f t="shared" si="6"/>
        <v/>
      </c>
    </row>
    <row r="318" spans="2:10" ht="15" customHeight="1" x14ac:dyDescent="0.25">
      <c r="B318" s="58" t="s">
        <v>161</v>
      </c>
      <c r="C318" s="55" t="s">
        <v>168</v>
      </c>
      <c r="D318" s="56" t="s">
        <v>79</v>
      </c>
      <c r="E318" s="111"/>
      <c r="F318" s="111"/>
      <c r="G318" s="111"/>
      <c r="H318" s="111"/>
      <c r="I318" s="34" t="str">
        <f>IF(H318="","",VLOOKUP(H318,'A14.1BPU Alimentaires'!$C$13:$D$16,2,FALSE))</f>
        <v/>
      </c>
      <c r="J318" s="33" t="str">
        <f t="shared" si="6"/>
        <v/>
      </c>
    </row>
    <row r="319" spans="2:10" ht="15" customHeight="1" x14ac:dyDescent="0.25">
      <c r="B319" s="58" t="s">
        <v>161</v>
      </c>
      <c r="C319" s="55" t="s">
        <v>244</v>
      </c>
      <c r="D319" s="56" t="s">
        <v>79</v>
      </c>
      <c r="E319" s="111"/>
      <c r="F319" s="111"/>
      <c r="G319" s="111"/>
      <c r="H319" s="111"/>
      <c r="I319" s="34" t="str">
        <f>IF(H319="","",VLOOKUP(H319,'A14.1BPU Alimentaires'!$C$13:$D$16,2,FALSE))</f>
        <v/>
      </c>
      <c r="J319" s="33" t="str">
        <f t="shared" si="6"/>
        <v/>
      </c>
    </row>
    <row r="320" spans="2:10" ht="15" customHeight="1" x14ac:dyDescent="0.25">
      <c r="B320" s="58" t="s">
        <v>161</v>
      </c>
      <c r="C320" s="55" t="s">
        <v>169</v>
      </c>
      <c r="D320" s="56" t="s">
        <v>90</v>
      </c>
      <c r="E320" s="111"/>
      <c r="F320" s="111"/>
      <c r="G320" s="111"/>
      <c r="H320" s="111"/>
      <c r="I320" s="34" t="str">
        <f>IF(H320="","",VLOOKUP(H320,'A14.1BPU Alimentaires'!$C$13:$D$16,2,FALSE))</f>
        <v/>
      </c>
      <c r="J320" s="33" t="str">
        <f t="shared" si="6"/>
        <v/>
      </c>
    </row>
    <row r="321" spans="2:10" ht="15" customHeight="1" x14ac:dyDescent="0.25">
      <c r="B321" s="58" t="s">
        <v>161</v>
      </c>
      <c r="C321" s="55" t="s">
        <v>170</v>
      </c>
      <c r="D321" s="56" t="s">
        <v>77</v>
      </c>
      <c r="E321" s="111"/>
      <c r="F321" s="111"/>
      <c r="G321" s="111"/>
      <c r="H321" s="111"/>
      <c r="I321" s="34" t="str">
        <f>IF(H321="","",VLOOKUP(H321,'A14.1BPU Alimentaires'!$C$13:$D$16,2,FALSE))</f>
        <v/>
      </c>
      <c r="J321" s="33" t="str">
        <f t="shared" si="6"/>
        <v/>
      </c>
    </row>
    <row r="322" spans="2:10" ht="15" customHeight="1" x14ac:dyDescent="0.25">
      <c r="B322" s="58" t="s">
        <v>161</v>
      </c>
      <c r="C322" s="55" t="s">
        <v>171</v>
      </c>
      <c r="D322" s="56" t="s">
        <v>77</v>
      </c>
      <c r="E322" s="111"/>
      <c r="F322" s="111"/>
      <c r="G322" s="111"/>
      <c r="H322" s="111"/>
      <c r="I322" s="34" t="str">
        <f>IF(H322="","",VLOOKUP(H322,'A14.1BPU Alimentaires'!$C$13:$D$16,2,FALSE))</f>
        <v/>
      </c>
      <c r="J322" s="33" t="str">
        <f t="shared" si="6"/>
        <v/>
      </c>
    </row>
    <row r="323" spans="2:10" ht="15" customHeight="1" x14ac:dyDescent="0.25">
      <c r="B323" s="58" t="s">
        <v>161</v>
      </c>
      <c r="C323" s="55" t="s">
        <v>269</v>
      </c>
      <c r="D323" s="56" t="s">
        <v>270</v>
      </c>
      <c r="E323" s="111"/>
      <c r="F323" s="111"/>
      <c r="G323" s="111"/>
      <c r="H323" s="111"/>
      <c r="I323" s="34" t="str">
        <f>IF(H323="","",VLOOKUP(H323,'A14.1BPU Alimentaires'!$C$13:$D$16,2,FALSE))</f>
        <v/>
      </c>
      <c r="J323" s="33" t="str">
        <f t="shared" si="6"/>
        <v/>
      </c>
    </row>
    <row r="324" spans="2:10" ht="15" customHeight="1" x14ac:dyDescent="0.25">
      <c r="B324" s="58" t="s">
        <v>161</v>
      </c>
      <c r="C324" s="55" t="s">
        <v>172</v>
      </c>
      <c r="D324" s="56" t="s">
        <v>86</v>
      </c>
      <c r="E324" s="111"/>
      <c r="F324" s="111"/>
      <c r="G324" s="111"/>
      <c r="H324" s="111"/>
      <c r="I324" s="34" t="str">
        <f>IF(H324="","",VLOOKUP(H324,'A14.1BPU Alimentaires'!$C$13:$D$16,2,FALSE))</f>
        <v/>
      </c>
      <c r="J324" s="33" t="str">
        <f t="shared" si="6"/>
        <v/>
      </c>
    </row>
    <row r="325" spans="2:10" ht="15" customHeight="1" x14ac:dyDescent="0.25">
      <c r="B325" s="75"/>
      <c r="C325" s="73"/>
      <c r="D325" s="137"/>
      <c r="E325" s="111"/>
      <c r="F325" s="111"/>
      <c r="G325" s="111"/>
      <c r="H325" s="111"/>
      <c r="I325" s="34" t="str">
        <f>IF(H325="","",VLOOKUP(H325,'A14.1BPU Alimentaires'!$C$13:$D$16,2,FALSE))</f>
        <v/>
      </c>
      <c r="J325" s="33" t="str">
        <f t="shared" si="6"/>
        <v/>
      </c>
    </row>
    <row r="326" spans="2:10" ht="15" customHeight="1" x14ac:dyDescent="0.25">
      <c r="B326" s="75"/>
      <c r="C326" s="73"/>
      <c r="D326" s="137"/>
      <c r="E326" s="111"/>
      <c r="F326" s="111"/>
      <c r="G326" s="111"/>
      <c r="H326" s="111"/>
      <c r="I326" s="34" t="str">
        <f>IF(H326="","",VLOOKUP(H326,'A14.1BPU Alimentaires'!$C$13:$D$16,2,FALSE))</f>
        <v/>
      </c>
      <c r="J326" s="33" t="str">
        <f t="shared" si="6"/>
        <v/>
      </c>
    </row>
    <row r="327" spans="2:10" ht="15" customHeight="1" x14ac:dyDescent="0.25">
      <c r="B327" s="75"/>
      <c r="C327" s="73"/>
      <c r="D327" s="137"/>
      <c r="E327" s="111"/>
      <c r="F327" s="111"/>
      <c r="G327" s="111"/>
      <c r="H327" s="111"/>
      <c r="I327" s="34" t="str">
        <f>IF(H327="","",VLOOKUP(H327,'A14.1BPU Alimentaires'!$C$13:$D$16,2,FALSE))</f>
        <v/>
      </c>
      <c r="J327" s="33" t="str">
        <f t="shared" si="6"/>
        <v/>
      </c>
    </row>
    <row r="328" spans="2:10" ht="15" customHeight="1" x14ac:dyDescent="0.25">
      <c r="B328" s="75"/>
      <c r="C328" s="73"/>
      <c r="D328" s="137"/>
      <c r="E328" s="111"/>
      <c r="F328" s="111"/>
      <c r="G328" s="111"/>
      <c r="H328" s="111"/>
      <c r="I328" s="34" t="str">
        <f>IF(H328="","",VLOOKUP(H328,'A14.1BPU Alimentaires'!$C$13:$D$16,2,FALSE))</f>
        <v/>
      </c>
      <c r="J328" s="33" t="str">
        <f t="shared" si="6"/>
        <v/>
      </c>
    </row>
    <row r="329" spans="2:10" ht="15" customHeight="1" x14ac:dyDescent="0.25">
      <c r="B329" s="75"/>
      <c r="C329" s="73"/>
      <c r="D329" s="137"/>
      <c r="E329" s="111"/>
      <c r="F329" s="111"/>
      <c r="G329" s="111"/>
      <c r="H329" s="111"/>
      <c r="I329" s="34" t="str">
        <f>IF(H329="","",VLOOKUP(H329,'A14.1BPU Alimentaires'!$C$13:$D$16,2,FALSE))</f>
        <v/>
      </c>
      <c r="J329" s="33" t="str">
        <f t="shared" si="6"/>
        <v/>
      </c>
    </row>
    <row r="330" spans="2:10" ht="15" customHeight="1" x14ac:dyDescent="0.25">
      <c r="B330" s="75"/>
      <c r="C330" s="73"/>
      <c r="D330" s="137"/>
      <c r="E330" s="111"/>
      <c r="F330" s="111"/>
      <c r="G330" s="111"/>
      <c r="H330" s="111"/>
      <c r="I330" s="34" t="str">
        <f>IF(H330="","",VLOOKUP(H330,'A14.1BPU Alimentaires'!$C$13:$D$16,2,FALSE))</f>
        <v/>
      </c>
      <c r="J330" s="33" t="str">
        <f t="shared" si="6"/>
        <v/>
      </c>
    </row>
    <row r="331" spans="2:10" ht="15" customHeight="1" x14ac:dyDescent="0.25">
      <c r="B331" s="75"/>
      <c r="C331" s="73"/>
      <c r="D331" s="137"/>
      <c r="E331" s="111"/>
      <c r="F331" s="111"/>
      <c r="G331" s="111"/>
      <c r="H331" s="111"/>
      <c r="I331" s="34" t="str">
        <f>IF(H331="","",VLOOKUP(H331,'A14.1BPU Alimentaires'!$C$13:$D$16,2,FALSE))</f>
        <v/>
      </c>
      <c r="J331" s="33" t="str">
        <f t="shared" si="6"/>
        <v/>
      </c>
    </row>
    <row r="332" spans="2:10" ht="15" customHeight="1" x14ac:dyDescent="0.25">
      <c r="B332" s="75"/>
      <c r="C332" s="73"/>
      <c r="D332" s="137"/>
      <c r="E332" s="111"/>
      <c r="F332" s="111"/>
      <c r="G332" s="111"/>
      <c r="H332" s="111"/>
      <c r="I332" s="34" t="str">
        <f>IF(H332="","",VLOOKUP(H332,'A14.1BPU Alimentaires'!$C$13:$D$16,2,FALSE))</f>
        <v/>
      </c>
      <c r="J332" s="33" t="str">
        <f t="shared" ref="J332:J395" si="7">IF(I332="","",ROUND(I332*1.1,2))</f>
        <v/>
      </c>
    </row>
    <row r="333" spans="2:10" ht="15" customHeight="1" x14ac:dyDescent="0.25">
      <c r="B333" s="75"/>
      <c r="C333" s="73"/>
      <c r="D333" s="137"/>
      <c r="E333" s="111"/>
      <c r="F333" s="111"/>
      <c r="G333" s="111"/>
      <c r="H333" s="111"/>
      <c r="I333" s="34" t="str">
        <f>IF(H333="","",VLOOKUP(H333,'A14.1BPU Alimentaires'!$C$13:$D$16,2,FALSE))</f>
        <v/>
      </c>
      <c r="J333" s="33" t="str">
        <f t="shared" si="7"/>
        <v/>
      </c>
    </row>
    <row r="334" spans="2:10" ht="15" customHeight="1" x14ac:dyDescent="0.25">
      <c r="B334" s="75"/>
      <c r="C334" s="73"/>
      <c r="D334" s="137"/>
      <c r="E334" s="111"/>
      <c r="F334" s="111"/>
      <c r="G334" s="111"/>
      <c r="H334" s="111"/>
      <c r="I334" s="34" t="str">
        <f>IF(H334="","",VLOOKUP(H334,'A14.1BPU Alimentaires'!$C$13:$D$16,2,FALSE))</f>
        <v/>
      </c>
      <c r="J334" s="33" t="str">
        <f t="shared" si="7"/>
        <v/>
      </c>
    </row>
    <row r="335" spans="2:10" ht="15" customHeight="1" x14ac:dyDescent="0.25">
      <c r="B335" s="75"/>
      <c r="C335" s="73"/>
      <c r="D335" s="137"/>
      <c r="E335" s="111"/>
      <c r="F335" s="111"/>
      <c r="G335" s="111"/>
      <c r="H335" s="111"/>
      <c r="I335" s="34" t="str">
        <f>IF(H335="","",VLOOKUP(H335,'A14.1BPU Alimentaires'!$C$13:$D$16,2,FALSE))</f>
        <v/>
      </c>
      <c r="J335" s="33" t="str">
        <f t="shared" si="7"/>
        <v/>
      </c>
    </row>
    <row r="336" spans="2:10" ht="15" customHeight="1" x14ac:dyDescent="0.25">
      <c r="B336" s="75"/>
      <c r="C336" s="73"/>
      <c r="D336" s="137"/>
      <c r="E336" s="111"/>
      <c r="F336" s="111"/>
      <c r="G336" s="111"/>
      <c r="H336" s="111"/>
      <c r="I336" s="34" t="str">
        <f>IF(H336="","",VLOOKUP(H336,'A14.1BPU Alimentaires'!$C$13:$D$16,2,FALSE))</f>
        <v/>
      </c>
      <c r="J336" s="33" t="str">
        <f t="shared" si="7"/>
        <v/>
      </c>
    </row>
    <row r="337" spans="2:10" ht="15" customHeight="1" x14ac:dyDescent="0.25">
      <c r="B337" s="75"/>
      <c r="C337" s="73"/>
      <c r="D337" s="137"/>
      <c r="E337" s="111"/>
      <c r="F337" s="111"/>
      <c r="G337" s="111"/>
      <c r="H337" s="111"/>
      <c r="I337" s="34" t="str">
        <f>IF(H337="","",VLOOKUP(H337,'A14.1BPU Alimentaires'!$C$13:$D$16,2,FALSE))</f>
        <v/>
      </c>
      <c r="J337" s="33" t="str">
        <f t="shared" si="7"/>
        <v/>
      </c>
    </row>
    <row r="338" spans="2:10" ht="15" customHeight="1" x14ac:dyDescent="0.25">
      <c r="B338" s="75"/>
      <c r="C338" s="73"/>
      <c r="D338" s="137"/>
      <c r="E338" s="111"/>
      <c r="F338" s="111"/>
      <c r="G338" s="111"/>
      <c r="H338" s="111"/>
      <c r="I338" s="34" t="str">
        <f>IF(H338="","",VLOOKUP(H338,'A14.1BPU Alimentaires'!$C$13:$D$16,2,FALSE))</f>
        <v/>
      </c>
      <c r="J338" s="33" t="str">
        <f t="shared" si="7"/>
        <v/>
      </c>
    </row>
    <row r="339" spans="2:10" ht="15" customHeight="1" x14ac:dyDescent="0.25">
      <c r="B339" s="75"/>
      <c r="C339" s="73"/>
      <c r="D339" s="137"/>
      <c r="E339" s="111"/>
      <c r="F339" s="111"/>
      <c r="G339" s="111"/>
      <c r="H339" s="111"/>
      <c r="I339" s="34" t="str">
        <f>IF(H339="","",VLOOKUP(H339,'A14.1BPU Alimentaires'!$C$13:$D$16,2,FALSE))</f>
        <v/>
      </c>
      <c r="J339" s="33" t="str">
        <f t="shared" si="7"/>
        <v/>
      </c>
    </row>
    <row r="340" spans="2:10" ht="15" customHeight="1" x14ac:dyDescent="0.25">
      <c r="B340" s="75"/>
      <c r="C340" s="73"/>
      <c r="D340" s="137"/>
      <c r="E340" s="111"/>
      <c r="F340" s="111"/>
      <c r="G340" s="111"/>
      <c r="H340" s="111"/>
      <c r="I340" s="34" t="str">
        <f>IF(H340="","",VLOOKUP(H340,'A14.1BPU Alimentaires'!$C$13:$D$16,2,FALSE))</f>
        <v/>
      </c>
      <c r="J340" s="33" t="str">
        <f t="shared" si="7"/>
        <v/>
      </c>
    </row>
    <row r="341" spans="2:10" ht="15" customHeight="1" x14ac:dyDescent="0.25">
      <c r="B341" s="75"/>
      <c r="C341" s="73"/>
      <c r="D341" s="137"/>
      <c r="E341" s="111"/>
      <c r="F341" s="111"/>
      <c r="G341" s="111"/>
      <c r="H341" s="111"/>
      <c r="I341" s="34" t="str">
        <f>IF(H341="","",VLOOKUP(H341,'A14.1BPU Alimentaires'!$C$13:$D$16,2,FALSE))</f>
        <v/>
      </c>
      <c r="J341" s="33" t="str">
        <f t="shared" si="7"/>
        <v/>
      </c>
    </row>
    <row r="342" spans="2:10" ht="15" customHeight="1" x14ac:dyDescent="0.25">
      <c r="B342" s="75"/>
      <c r="C342" s="73"/>
      <c r="D342" s="137"/>
      <c r="E342" s="111"/>
      <c r="F342" s="111"/>
      <c r="G342" s="111"/>
      <c r="H342" s="111"/>
      <c r="I342" s="34" t="str">
        <f>IF(H342="","",VLOOKUP(H342,'A14.1BPU Alimentaires'!$C$13:$D$16,2,FALSE))</f>
        <v/>
      </c>
      <c r="J342" s="33" t="str">
        <f t="shared" si="7"/>
        <v/>
      </c>
    </row>
    <row r="343" spans="2:10" ht="15" customHeight="1" x14ac:dyDescent="0.25">
      <c r="B343" s="75"/>
      <c r="C343" s="73"/>
      <c r="D343" s="137"/>
      <c r="E343" s="111"/>
      <c r="F343" s="111"/>
      <c r="G343" s="111"/>
      <c r="H343" s="111"/>
      <c r="I343" s="34" t="str">
        <f>IF(H343="","",VLOOKUP(H343,'A14.1BPU Alimentaires'!$C$13:$D$16,2,FALSE))</f>
        <v/>
      </c>
      <c r="J343" s="33" t="str">
        <f t="shared" si="7"/>
        <v/>
      </c>
    </row>
    <row r="344" spans="2:10" ht="15" customHeight="1" x14ac:dyDescent="0.25">
      <c r="B344" s="75"/>
      <c r="C344" s="73"/>
      <c r="D344" s="137"/>
      <c r="E344" s="111"/>
      <c r="F344" s="111"/>
      <c r="G344" s="111"/>
      <c r="H344" s="111"/>
      <c r="I344" s="34" t="str">
        <f>IF(H344="","",VLOOKUP(H344,'A14.1BPU Alimentaires'!$C$13:$D$16,2,FALSE))</f>
        <v/>
      </c>
      <c r="J344" s="33" t="str">
        <f t="shared" si="7"/>
        <v/>
      </c>
    </row>
    <row r="345" spans="2:10" ht="15" customHeight="1" x14ac:dyDescent="0.25">
      <c r="B345" s="75"/>
      <c r="C345" s="73"/>
      <c r="D345" s="137"/>
      <c r="E345" s="111"/>
      <c r="F345" s="111"/>
      <c r="G345" s="111"/>
      <c r="H345" s="111"/>
      <c r="I345" s="34" t="str">
        <f>IF(H345="","",VLOOKUP(H345,'A14.1BPU Alimentaires'!$C$13:$D$16,2,FALSE))</f>
        <v/>
      </c>
      <c r="J345" s="33" t="str">
        <f t="shared" si="7"/>
        <v/>
      </c>
    </row>
    <row r="346" spans="2:10" ht="15" customHeight="1" x14ac:dyDescent="0.25">
      <c r="B346" s="75"/>
      <c r="C346" s="73"/>
      <c r="D346" s="137"/>
      <c r="E346" s="111"/>
      <c r="F346" s="111"/>
      <c r="G346" s="111"/>
      <c r="H346" s="111"/>
      <c r="I346" s="34" t="str">
        <f>IF(H346="","",VLOOKUP(H346,'A14.1BPU Alimentaires'!$C$13:$D$16,2,FALSE))</f>
        <v/>
      </c>
      <c r="J346" s="33" t="str">
        <f t="shared" si="7"/>
        <v/>
      </c>
    </row>
    <row r="347" spans="2:10" ht="15" customHeight="1" x14ac:dyDescent="0.25">
      <c r="B347" s="75"/>
      <c r="C347" s="73"/>
      <c r="D347" s="137"/>
      <c r="E347" s="111"/>
      <c r="F347" s="111"/>
      <c r="G347" s="111"/>
      <c r="H347" s="111"/>
      <c r="I347" s="34" t="str">
        <f>IF(H347="","",VLOOKUP(H347,'A14.1BPU Alimentaires'!$C$13:$D$16,2,FALSE))</f>
        <v/>
      </c>
      <c r="J347" s="33" t="str">
        <f t="shared" si="7"/>
        <v/>
      </c>
    </row>
    <row r="348" spans="2:10" ht="15" customHeight="1" x14ac:dyDescent="0.25">
      <c r="B348" s="75"/>
      <c r="C348" s="73"/>
      <c r="D348" s="137"/>
      <c r="E348" s="111"/>
      <c r="F348" s="111"/>
      <c r="G348" s="111"/>
      <c r="H348" s="111"/>
      <c r="I348" s="34" t="str">
        <f>IF(H348="","",VLOOKUP(H348,'A14.1BPU Alimentaires'!$C$13:$D$16,2,FALSE))</f>
        <v/>
      </c>
      <c r="J348" s="33" t="str">
        <f t="shared" si="7"/>
        <v/>
      </c>
    </row>
    <row r="349" spans="2:10" ht="15" customHeight="1" x14ac:dyDescent="0.25">
      <c r="B349" s="75"/>
      <c r="C349" s="73"/>
      <c r="D349" s="137"/>
      <c r="E349" s="111"/>
      <c r="F349" s="111"/>
      <c r="G349" s="111"/>
      <c r="H349" s="111"/>
      <c r="I349" s="34" t="str">
        <f>IF(H349="","",VLOOKUP(H349,'A14.1BPU Alimentaires'!$C$13:$D$16,2,FALSE))</f>
        <v/>
      </c>
      <c r="J349" s="33" t="str">
        <f t="shared" si="7"/>
        <v/>
      </c>
    </row>
    <row r="350" spans="2:10" ht="15" customHeight="1" x14ac:dyDescent="0.25">
      <c r="B350" s="75"/>
      <c r="C350" s="73"/>
      <c r="D350" s="137"/>
      <c r="E350" s="111"/>
      <c r="F350" s="111"/>
      <c r="G350" s="111"/>
      <c r="H350" s="111"/>
      <c r="I350" s="34" t="str">
        <f>IF(H350="","",VLOOKUP(H350,'A14.1BPU Alimentaires'!$C$13:$D$16,2,FALSE))</f>
        <v/>
      </c>
      <c r="J350" s="33" t="str">
        <f t="shared" si="7"/>
        <v/>
      </c>
    </row>
    <row r="351" spans="2:10" ht="15" customHeight="1" x14ac:dyDescent="0.25">
      <c r="B351" s="75"/>
      <c r="C351" s="73"/>
      <c r="D351" s="137"/>
      <c r="E351" s="111"/>
      <c r="F351" s="111"/>
      <c r="G351" s="111"/>
      <c r="H351" s="111"/>
      <c r="I351" s="34" t="str">
        <f>IF(H351="","",VLOOKUP(H351,'A14.1BPU Alimentaires'!$C$13:$D$16,2,FALSE))</f>
        <v/>
      </c>
      <c r="J351" s="33" t="str">
        <f t="shared" si="7"/>
        <v/>
      </c>
    </row>
    <row r="352" spans="2:10" ht="15" customHeight="1" x14ac:dyDescent="0.25">
      <c r="B352" s="75"/>
      <c r="C352" s="73"/>
      <c r="D352" s="137"/>
      <c r="E352" s="111"/>
      <c r="F352" s="111"/>
      <c r="G352" s="111"/>
      <c r="H352" s="111"/>
      <c r="I352" s="34" t="str">
        <f>IF(H352="","",VLOOKUP(H352,'A14.1BPU Alimentaires'!$C$13:$D$16,2,FALSE))</f>
        <v/>
      </c>
      <c r="J352" s="33" t="str">
        <f t="shared" si="7"/>
        <v/>
      </c>
    </row>
    <row r="353" spans="2:10" ht="15" customHeight="1" x14ac:dyDescent="0.25">
      <c r="B353" s="75"/>
      <c r="C353" s="73"/>
      <c r="D353" s="137"/>
      <c r="E353" s="111"/>
      <c r="F353" s="111"/>
      <c r="G353" s="111"/>
      <c r="H353" s="111"/>
      <c r="I353" s="34" t="str">
        <f>IF(H353="","",VLOOKUP(H353,'A14.1BPU Alimentaires'!$C$13:$D$16,2,FALSE))</f>
        <v/>
      </c>
      <c r="J353" s="33" t="str">
        <f t="shared" si="7"/>
        <v/>
      </c>
    </row>
    <row r="354" spans="2:10" ht="15" customHeight="1" x14ac:dyDescent="0.25">
      <c r="B354" s="75"/>
      <c r="C354" s="73"/>
      <c r="D354" s="137"/>
      <c r="E354" s="111"/>
      <c r="F354" s="111"/>
      <c r="G354" s="111"/>
      <c r="H354" s="111"/>
      <c r="I354" s="34" t="str">
        <f>IF(H354="","",VLOOKUP(H354,'A14.1BPU Alimentaires'!$C$13:$D$16,2,FALSE))</f>
        <v/>
      </c>
      <c r="J354" s="33" t="str">
        <f t="shared" si="7"/>
        <v/>
      </c>
    </row>
    <row r="355" spans="2:10" ht="15" customHeight="1" x14ac:dyDescent="0.25">
      <c r="B355" s="75"/>
      <c r="C355" s="73"/>
      <c r="D355" s="137"/>
      <c r="E355" s="111"/>
      <c r="F355" s="111"/>
      <c r="G355" s="111"/>
      <c r="H355" s="111"/>
      <c r="I355" s="34" t="str">
        <f>IF(H355="","",VLOOKUP(H355,'A14.1BPU Alimentaires'!$C$13:$D$16,2,FALSE))</f>
        <v/>
      </c>
      <c r="J355" s="33" t="str">
        <f t="shared" si="7"/>
        <v/>
      </c>
    </row>
    <row r="356" spans="2:10" ht="15" customHeight="1" x14ac:dyDescent="0.25">
      <c r="B356" s="75"/>
      <c r="C356" s="73"/>
      <c r="D356" s="137"/>
      <c r="E356" s="111"/>
      <c r="F356" s="111"/>
      <c r="G356" s="111"/>
      <c r="H356" s="111"/>
      <c r="I356" s="34" t="str">
        <f>IF(H356="","",VLOOKUP(H356,'A14.1BPU Alimentaires'!$C$13:$D$16,2,FALSE))</f>
        <v/>
      </c>
      <c r="J356" s="33" t="str">
        <f t="shared" si="7"/>
        <v/>
      </c>
    </row>
    <row r="357" spans="2:10" ht="15" customHeight="1" x14ac:dyDescent="0.25">
      <c r="B357" s="75"/>
      <c r="C357" s="73"/>
      <c r="D357" s="137"/>
      <c r="E357" s="111"/>
      <c r="F357" s="111"/>
      <c r="G357" s="111"/>
      <c r="H357" s="111"/>
      <c r="I357" s="34" t="str">
        <f>IF(H357="","",VLOOKUP(H357,'A14.1BPU Alimentaires'!$C$13:$D$16,2,FALSE))</f>
        <v/>
      </c>
      <c r="J357" s="33" t="str">
        <f t="shared" si="7"/>
        <v/>
      </c>
    </row>
    <row r="358" spans="2:10" ht="15" customHeight="1" x14ac:dyDescent="0.25">
      <c r="B358" s="75"/>
      <c r="C358" s="73"/>
      <c r="D358" s="137"/>
      <c r="E358" s="111"/>
      <c r="F358" s="111"/>
      <c r="G358" s="111"/>
      <c r="H358" s="111"/>
      <c r="I358" s="34" t="str">
        <f>IF(H358="","",VLOOKUP(H358,'A14.1BPU Alimentaires'!$C$13:$D$16,2,FALSE))</f>
        <v/>
      </c>
      <c r="J358" s="33" t="str">
        <f t="shared" si="7"/>
        <v/>
      </c>
    </row>
    <row r="359" spans="2:10" ht="15" customHeight="1" x14ac:dyDescent="0.25">
      <c r="B359" s="75"/>
      <c r="C359" s="73"/>
      <c r="D359" s="137"/>
      <c r="E359" s="111"/>
      <c r="F359" s="111"/>
      <c r="G359" s="111"/>
      <c r="H359" s="111"/>
      <c r="I359" s="34" t="str">
        <f>IF(H359="","",VLOOKUP(H359,'A14.1BPU Alimentaires'!$C$13:$D$16,2,FALSE))</f>
        <v/>
      </c>
      <c r="J359" s="33" t="str">
        <f t="shared" si="7"/>
        <v/>
      </c>
    </row>
    <row r="360" spans="2:10" ht="15" customHeight="1" x14ac:dyDescent="0.25">
      <c r="B360" s="75"/>
      <c r="C360" s="73"/>
      <c r="D360" s="137"/>
      <c r="E360" s="111"/>
      <c r="F360" s="111"/>
      <c r="G360" s="111"/>
      <c r="H360" s="111"/>
      <c r="I360" s="34" t="str">
        <f>IF(H360="","",VLOOKUP(H360,'A14.1BPU Alimentaires'!$C$13:$D$16,2,FALSE))</f>
        <v/>
      </c>
      <c r="J360" s="33" t="str">
        <f t="shared" si="7"/>
        <v/>
      </c>
    </row>
    <row r="361" spans="2:10" ht="15" customHeight="1" x14ac:dyDescent="0.25">
      <c r="B361" s="75"/>
      <c r="C361" s="73"/>
      <c r="D361" s="137"/>
      <c r="E361" s="111"/>
      <c r="F361" s="111"/>
      <c r="G361" s="111"/>
      <c r="H361" s="111"/>
      <c r="I361" s="34" t="str">
        <f>IF(H361="","",VLOOKUP(H361,'A14.1BPU Alimentaires'!$C$13:$D$16,2,FALSE))</f>
        <v/>
      </c>
      <c r="J361" s="33" t="str">
        <f t="shared" si="7"/>
        <v/>
      </c>
    </row>
    <row r="362" spans="2:10" ht="15" customHeight="1" x14ac:dyDescent="0.25">
      <c r="B362" s="75"/>
      <c r="C362" s="73"/>
      <c r="D362" s="137"/>
      <c r="E362" s="111"/>
      <c r="F362" s="111"/>
      <c r="G362" s="111"/>
      <c r="H362" s="111"/>
      <c r="I362" s="34" t="str">
        <f>IF(H362="","",VLOOKUP(H362,'A14.1BPU Alimentaires'!$C$13:$D$16,2,FALSE))</f>
        <v/>
      </c>
      <c r="J362" s="33" t="str">
        <f t="shared" si="7"/>
        <v/>
      </c>
    </row>
    <row r="363" spans="2:10" ht="15" customHeight="1" x14ac:dyDescent="0.25">
      <c r="B363" s="75"/>
      <c r="C363" s="73"/>
      <c r="D363" s="137"/>
      <c r="E363" s="111"/>
      <c r="F363" s="111"/>
      <c r="G363" s="111"/>
      <c r="H363" s="111"/>
      <c r="I363" s="34" t="str">
        <f>IF(H363="","",VLOOKUP(H363,'A14.1BPU Alimentaires'!$C$13:$D$16,2,FALSE))</f>
        <v/>
      </c>
      <c r="J363" s="33" t="str">
        <f t="shared" si="7"/>
        <v/>
      </c>
    </row>
    <row r="364" spans="2:10" ht="15" customHeight="1" x14ac:dyDescent="0.25">
      <c r="B364" s="75"/>
      <c r="C364" s="73"/>
      <c r="D364" s="137"/>
      <c r="E364" s="111"/>
      <c r="F364" s="111"/>
      <c r="G364" s="111"/>
      <c r="H364" s="111"/>
      <c r="I364" s="34" t="str">
        <f>IF(H364="","",VLOOKUP(H364,'A14.1BPU Alimentaires'!$C$13:$D$16,2,FALSE))</f>
        <v/>
      </c>
      <c r="J364" s="33" t="str">
        <f t="shared" si="7"/>
        <v/>
      </c>
    </row>
    <row r="365" spans="2:10" ht="15" customHeight="1" x14ac:dyDescent="0.25">
      <c r="B365" s="75"/>
      <c r="C365" s="73"/>
      <c r="D365" s="137"/>
      <c r="E365" s="111"/>
      <c r="F365" s="111"/>
      <c r="G365" s="111"/>
      <c r="H365" s="111"/>
      <c r="I365" s="34" t="str">
        <f>IF(H365="","",VLOOKUP(H365,'A14.1BPU Alimentaires'!$C$13:$D$16,2,FALSE))</f>
        <v/>
      </c>
      <c r="J365" s="33" t="str">
        <f t="shared" si="7"/>
        <v/>
      </c>
    </row>
    <row r="366" spans="2:10" ht="15" customHeight="1" x14ac:dyDescent="0.25">
      <c r="B366" s="75"/>
      <c r="C366" s="73"/>
      <c r="D366" s="137"/>
      <c r="E366" s="111"/>
      <c r="F366" s="111"/>
      <c r="G366" s="111"/>
      <c r="H366" s="111"/>
      <c r="I366" s="34" t="str">
        <f>IF(H366="","",VLOOKUP(H366,'A14.1BPU Alimentaires'!$C$13:$D$16,2,FALSE))</f>
        <v/>
      </c>
      <c r="J366" s="33" t="str">
        <f t="shared" si="7"/>
        <v/>
      </c>
    </row>
    <row r="367" spans="2:10" ht="15" customHeight="1" x14ac:dyDescent="0.25">
      <c r="B367" s="75"/>
      <c r="C367" s="73"/>
      <c r="D367" s="137"/>
      <c r="E367" s="111"/>
      <c r="F367" s="111"/>
      <c r="G367" s="111"/>
      <c r="H367" s="111"/>
      <c r="I367" s="34" t="str">
        <f>IF(H367="","",VLOOKUP(H367,'A14.1BPU Alimentaires'!$C$13:$D$16,2,FALSE))</f>
        <v/>
      </c>
      <c r="J367" s="33" t="str">
        <f t="shared" si="7"/>
        <v/>
      </c>
    </row>
    <row r="368" spans="2:10" ht="15" customHeight="1" x14ac:dyDescent="0.25">
      <c r="B368" s="75"/>
      <c r="C368" s="73"/>
      <c r="D368" s="137"/>
      <c r="E368" s="111"/>
      <c r="F368" s="111"/>
      <c r="G368" s="111"/>
      <c r="H368" s="111"/>
      <c r="I368" s="34" t="str">
        <f>IF(H368="","",VLOOKUP(H368,'A14.1BPU Alimentaires'!$C$13:$D$16,2,FALSE))</f>
        <v/>
      </c>
      <c r="J368" s="33" t="str">
        <f t="shared" si="7"/>
        <v/>
      </c>
    </row>
    <row r="369" spans="2:10" ht="15" customHeight="1" x14ac:dyDescent="0.25">
      <c r="B369" s="75"/>
      <c r="C369" s="73"/>
      <c r="D369" s="137"/>
      <c r="E369" s="111"/>
      <c r="F369" s="111"/>
      <c r="G369" s="111"/>
      <c r="H369" s="111"/>
      <c r="I369" s="34" t="str">
        <f>IF(H369="","",VLOOKUP(H369,'A14.1BPU Alimentaires'!$C$13:$D$16,2,FALSE))</f>
        <v/>
      </c>
      <c r="J369" s="33" t="str">
        <f t="shared" si="7"/>
        <v/>
      </c>
    </row>
    <row r="370" spans="2:10" ht="15" customHeight="1" x14ac:dyDescent="0.25">
      <c r="B370" s="75"/>
      <c r="C370" s="73"/>
      <c r="D370" s="137"/>
      <c r="E370" s="111"/>
      <c r="F370" s="111"/>
      <c r="G370" s="111"/>
      <c r="H370" s="111"/>
      <c r="I370" s="34" t="str">
        <f>IF(H370="","",VLOOKUP(H370,'A14.1BPU Alimentaires'!$C$13:$D$16,2,FALSE))</f>
        <v/>
      </c>
      <c r="J370" s="33" t="str">
        <f t="shared" si="7"/>
        <v/>
      </c>
    </row>
    <row r="371" spans="2:10" ht="15" customHeight="1" x14ac:dyDescent="0.25">
      <c r="B371" s="75"/>
      <c r="C371" s="73"/>
      <c r="D371" s="137"/>
      <c r="E371" s="111"/>
      <c r="F371" s="111"/>
      <c r="G371" s="111"/>
      <c r="H371" s="111"/>
      <c r="I371" s="34" t="str">
        <f>IF(H371="","",VLOOKUP(H371,'A14.1BPU Alimentaires'!$C$13:$D$16,2,FALSE))</f>
        <v/>
      </c>
      <c r="J371" s="33" t="str">
        <f t="shared" si="7"/>
        <v/>
      </c>
    </row>
    <row r="372" spans="2:10" ht="15" customHeight="1" x14ac:dyDescent="0.25">
      <c r="B372" s="75"/>
      <c r="C372" s="73"/>
      <c r="D372" s="137"/>
      <c r="E372" s="111"/>
      <c r="F372" s="111"/>
      <c r="G372" s="111"/>
      <c r="H372" s="111"/>
      <c r="I372" s="34" t="str">
        <f>IF(H372="","",VLOOKUP(H372,'A14.1BPU Alimentaires'!$C$13:$D$16,2,FALSE))</f>
        <v/>
      </c>
      <c r="J372" s="33" t="str">
        <f t="shared" si="7"/>
        <v/>
      </c>
    </row>
    <row r="373" spans="2:10" ht="15" customHeight="1" x14ac:dyDescent="0.25">
      <c r="B373" s="75"/>
      <c r="C373" s="73"/>
      <c r="D373" s="137"/>
      <c r="E373" s="111"/>
      <c r="F373" s="111"/>
      <c r="G373" s="111"/>
      <c r="H373" s="111"/>
      <c r="I373" s="34" t="str">
        <f>IF(H373="","",VLOOKUP(H373,'A14.1BPU Alimentaires'!$C$13:$D$16,2,FALSE))</f>
        <v/>
      </c>
      <c r="J373" s="33" t="str">
        <f t="shared" si="7"/>
        <v/>
      </c>
    </row>
    <row r="374" spans="2:10" ht="15" customHeight="1" x14ac:dyDescent="0.25">
      <c r="B374" s="75"/>
      <c r="C374" s="73"/>
      <c r="D374" s="137"/>
      <c r="E374" s="111"/>
      <c r="F374" s="111"/>
      <c r="G374" s="111"/>
      <c r="H374" s="111"/>
      <c r="I374" s="34" t="str">
        <f>IF(H374="","",VLOOKUP(H374,'A14.1BPU Alimentaires'!$C$13:$D$16,2,FALSE))</f>
        <v/>
      </c>
      <c r="J374" s="33" t="str">
        <f t="shared" si="7"/>
        <v/>
      </c>
    </row>
    <row r="375" spans="2:10" ht="15" customHeight="1" x14ac:dyDescent="0.25">
      <c r="B375" s="75"/>
      <c r="C375" s="73"/>
      <c r="D375" s="137"/>
      <c r="E375" s="111"/>
      <c r="F375" s="111"/>
      <c r="G375" s="111"/>
      <c r="H375" s="111"/>
      <c r="I375" s="34" t="str">
        <f>IF(H375="","",VLOOKUP(H375,'A14.1BPU Alimentaires'!$C$13:$D$16,2,FALSE))</f>
        <v/>
      </c>
      <c r="J375" s="33" t="str">
        <f t="shared" si="7"/>
        <v/>
      </c>
    </row>
    <row r="376" spans="2:10" ht="15" customHeight="1" x14ac:dyDescent="0.25">
      <c r="B376" s="75"/>
      <c r="C376" s="73"/>
      <c r="D376" s="137"/>
      <c r="E376" s="111"/>
      <c r="F376" s="111"/>
      <c r="G376" s="111"/>
      <c r="H376" s="111"/>
      <c r="I376" s="34" t="str">
        <f>IF(H376="","",VLOOKUP(H376,'A14.1BPU Alimentaires'!$C$13:$D$16,2,FALSE))</f>
        <v/>
      </c>
      <c r="J376" s="33" t="str">
        <f t="shared" si="7"/>
        <v/>
      </c>
    </row>
    <row r="377" spans="2:10" ht="15" customHeight="1" x14ac:dyDescent="0.25">
      <c r="B377" s="75"/>
      <c r="C377" s="73"/>
      <c r="D377" s="137"/>
      <c r="E377" s="111"/>
      <c r="F377" s="111"/>
      <c r="G377" s="111"/>
      <c r="H377" s="111"/>
      <c r="I377" s="34" t="str">
        <f>IF(H377="","",VLOOKUP(H377,'A14.1BPU Alimentaires'!$C$13:$D$16,2,FALSE))</f>
        <v/>
      </c>
      <c r="J377" s="33" t="str">
        <f t="shared" si="7"/>
        <v/>
      </c>
    </row>
    <row r="378" spans="2:10" ht="15" customHeight="1" x14ac:dyDescent="0.25">
      <c r="B378" s="75"/>
      <c r="C378" s="73"/>
      <c r="D378" s="137"/>
      <c r="E378" s="111"/>
      <c r="F378" s="111"/>
      <c r="G378" s="111"/>
      <c r="H378" s="111"/>
      <c r="I378" s="34" t="str">
        <f>IF(H378="","",VLOOKUP(H378,'A14.1BPU Alimentaires'!$C$13:$D$16,2,FALSE))</f>
        <v/>
      </c>
      <c r="J378" s="33" t="str">
        <f t="shared" si="7"/>
        <v/>
      </c>
    </row>
    <row r="379" spans="2:10" ht="15" customHeight="1" x14ac:dyDescent="0.25">
      <c r="B379" s="75"/>
      <c r="C379" s="73"/>
      <c r="D379" s="137"/>
      <c r="E379" s="111"/>
      <c r="F379" s="111"/>
      <c r="G379" s="111"/>
      <c r="H379" s="111"/>
      <c r="I379" s="34" t="str">
        <f>IF(H379="","",VLOOKUP(H379,'A14.1BPU Alimentaires'!$C$13:$D$16,2,FALSE))</f>
        <v/>
      </c>
      <c r="J379" s="33" t="str">
        <f t="shared" si="7"/>
        <v/>
      </c>
    </row>
    <row r="380" spans="2:10" ht="15" customHeight="1" x14ac:dyDescent="0.25">
      <c r="B380" s="75"/>
      <c r="C380" s="73"/>
      <c r="D380" s="137"/>
      <c r="E380" s="111"/>
      <c r="F380" s="111"/>
      <c r="G380" s="111"/>
      <c r="H380" s="111"/>
      <c r="I380" s="34" t="str">
        <f>IF(H380="","",VLOOKUP(H380,'A14.1BPU Alimentaires'!$C$13:$D$16,2,FALSE))</f>
        <v/>
      </c>
      <c r="J380" s="33" t="str">
        <f t="shared" si="7"/>
        <v/>
      </c>
    </row>
    <row r="381" spans="2:10" ht="15" customHeight="1" x14ac:dyDescent="0.25">
      <c r="B381" s="75"/>
      <c r="C381" s="73"/>
      <c r="D381" s="137"/>
      <c r="E381" s="111"/>
      <c r="F381" s="111"/>
      <c r="G381" s="111"/>
      <c r="H381" s="111"/>
      <c r="I381" s="34" t="str">
        <f>IF(H381="","",VLOOKUP(H381,'A14.1BPU Alimentaires'!$C$13:$D$16,2,FALSE))</f>
        <v/>
      </c>
      <c r="J381" s="33" t="str">
        <f t="shared" si="7"/>
        <v/>
      </c>
    </row>
    <row r="382" spans="2:10" ht="15" customHeight="1" x14ac:dyDescent="0.25">
      <c r="B382" s="75"/>
      <c r="C382" s="73"/>
      <c r="D382" s="137"/>
      <c r="E382" s="111"/>
      <c r="F382" s="111"/>
      <c r="G382" s="111"/>
      <c r="H382" s="111"/>
      <c r="I382" s="34" t="str">
        <f>IF(H382="","",VLOOKUP(H382,'A14.1BPU Alimentaires'!$C$13:$D$16,2,FALSE))</f>
        <v/>
      </c>
      <c r="J382" s="33" t="str">
        <f t="shared" si="7"/>
        <v/>
      </c>
    </row>
    <row r="383" spans="2:10" ht="15" customHeight="1" x14ac:dyDescent="0.25">
      <c r="B383" s="75"/>
      <c r="C383" s="73"/>
      <c r="D383" s="137"/>
      <c r="E383" s="111"/>
      <c r="F383" s="111"/>
      <c r="G383" s="111"/>
      <c r="H383" s="111"/>
      <c r="I383" s="34" t="str">
        <f>IF(H383="","",VLOOKUP(H383,'A14.1BPU Alimentaires'!$C$13:$D$16,2,FALSE))</f>
        <v/>
      </c>
      <c r="J383" s="33" t="str">
        <f t="shared" si="7"/>
        <v/>
      </c>
    </row>
    <row r="384" spans="2:10" ht="15" customHeight="1" x14ac:dyDescent="0.25">
      <c r="B384" s="75"/>
      <c r="C384" s="73"/>
      <c r="D384" s="137"/>
      <c r="E384" s="111"/>
      <c r="F384" s="111"/>
      <c r="G384" s="111"/>
      <c r="H384" s="111"/>
      <c r="I384" s="34" t="str">
        <f>IF(H384="","",VLOOKUP(H384,'A14.1BPU Alimentaires'!$C$13:$D$16,2,FALSE))</f>
        <v/>
      </c>
      <c r="J384" s="33" t="str">
        <f t="shared" si="7"/>
        <v/>
      </c>
    </row>
    <row r="385" spans="2:10" ht="15" customHeight="1" x14ac:dyDescent="0.25">
      <c r="B385" s="75"/>
      <c r="C385" s="73"/>
      <c r="D385" s="137"/>
      <c r="E385" s="111"/>
      <c r="F385" s="111"/>
      <c r="G385" s="111"/>
      <c r="H385" s="111"/>
      <c r="I385" s="34" t="str">
        <f>IF(H385="","",VLOOKUP(H385,'A14.1BPU Alimentaires'!$C$13:$D$16,2,FALSE))</f>
        <v/>
      </c>
      <c r="J385" s="33" t="str">
        <f t="shared" si="7"/>
        <v/>
      </c>
    </row>
    <row r="386" spans="2:10" ht="15" customHeight="1" x14ac:dyDescent="0.25">
      <c r="B386" s="75"/>
      <c r="C386" s="73"/>
      <c r="D386" s="137"/>
      <c r="E386" s="111"/>
      <c r="F386" s="111"/>
      <c r="G386" s="111"/>
      <c r="H386" s="111"/>
      <c r="I386" s="34" t="str">
        <f>IF(H386="","",VLOOKUP(H386,'A14.1BPU Alimentaires'!$C$13:$D$16,2,FALSE))</f>
        <v/>
      </c>
      <c r="J386" s="33" t="str">
        <f t="shared" si="7"/>
        <v/>
      </c>
    </row>
    <row r="387" spans="2:10" ht="15" customHeight="1" x14ac:dyDescent="0.25">
      <c r="B387" s="75"/>
      <c r="C387" s="73"/>
      <c r="D387" s="137"/>
      <c r="E387" s="111"/>
      <c r="F387" s="111"/>
      <c r="G387" s="111"/>
      <c r="H387" s="111"/>
      <c r="I387" s="34" t="str">
        <f>IF(H387="","",VLOOKUP(H387,'A14.1BPU Alimentaires'!$C$13:$D$16,2,FALSE))</f>
        <v/>
      </c>
      <c r="J387" s="33" t="str">
        <f t="shared" si="7"/>
        <v/>
      </c>
    </row>
    <row r="388" spans="2:10" ht="15" customHeight="1" x14ac:dyDescent="0.25">
      <c r="B388" s="75"/>
      <c r="C388" s="73"/>
      <c r="D388" s="137"/>
      <c r="E388" s="111"/>
      <c r="F388" s="111"/>
      <c r="G388" s="111"/>
      <c r="H388" s="111"/>
      <c r="I388" s="34" t="str">
        <f>IF(H388="","",VLOOKUP(H388,'A14.1BPU Alimentaires'!$C$13:$D$16,2,FALSE))</f>
        <v/>
      </c>
      <c r="J388" s="33" t="str">
        <f t="shared" si="7"/>
        <v/>
      </c>
    </row>
    <row r="389" spans="2:10" ht="15" customHeight="1" x14ac:dyDescent="0.25">
      <c r="B389" s="75"/>
      <c r="C389" s="73"/>
      <c r="D389" s="137"/>
      <c r="E389" s="111"/>
      <c r="F389" s="111"/>
      <c r="G389" s="111"/>
      <c r="H389" s="111"/>
      <c r="I389" s="34" t="str">
        <f>IF(H389="","",VLOOKUP(H389,'A14.1BPU Alimentaires'!$C$13:$D$16,2,FALSE))</f>
        <v/>
      </c>
      <c r="J389" s="33" t="str">
        <f t="shared" si="7"/>
        <v/>
      </c>
    </row>
    <row r="390" spans="2:10" ht="15" customHeight="1" x14ac:dyDescent="0.25">
      <c r="B390" s="75"/>
      <c r="C390" s="73"/>
      <c r="D390" s="137"/>
      <c r="E390" s="111"/>
      <c r="F390" s="111"/>
      <c r="G390" s="111"/>
      <c r="H390" s="111"/>
      <c r="I390" s="34" t="str">
        <f>IF(H390="","",VLOOKUP(H390,'A14.1BPU Alimentaires'!$C$13:$D$16,2,FALSE))</f>
        <v/>
      </c>
      <c r="J390" s="33" t="str">
        <f t="shared" si="7"/>
        <v/>
      </c>
    </row>
    <row r="391" spans="2:10" ht="15" customHeight="1" x14ac:dyDescent="0.25">
      <c r="B391" s="75"/>
      <c r="C391" s="73"/>
      <c r="D391" s="137"/>
      <c r="E391" s="111"/>
      <c r="F391" s="111"/>
      <c r="G391" s="111"/>
      <c r="H391" s="111"/>
      <c r="I391" s="34" t="str">
        <f>IF(H391="","",VLOOKUP(H391,'A14.1BPU Alimentaires'!$C$13:$D$16,2,FALSE))</f>
        <v/>
      </c>
      <c r="J391" s="33" t="str">
        <f t="shared" si="7"/>
        <v/>
      </c>
    </row>
    <row r="392" spans="2:10" ht="15" customHeight="1" x14ac:dyDescent="0.25">
      <c r="B392" s="75"/>
      <c r="C392" s="73"/>
      <c r="D392" s="137"/>
      <c r="E392" s="111"/>
      <c r="F392" s="111"/>
      <c r="G392" s="111"/>
      <c r="H392" s="111"/>
      <c r="I392" s="34" t="str">
        <f>IF(H392="","",VLOOKUP(H392,'A14.1BPU Alimentaires'!$C$13:$D$16,2,FALSE))</f>
        <v/>
      </c>
      <c r="J392" s="33" t="str">
        <f t="shared" si="7"/>
        <v/>
      </c>
    </row>
    <row r="393" spans="2:10" ht="15" customHeight="1" x14ac:dyDescent="0.25">
      <c r="B393" s="75"/>
      <c r="C393" s="73"/>
      <c r="D393" s="137"/>
      <c r="E393" s="111"/>
      <c r="F393" s="111"/>
      <c r="G393" s="111"/>
      <c r="H393" s="111"/>
      <c r="I393" s="34" t="str">
        <f>IF(H393="","",VLOOKUP(H393,'A14.1BPU Alimentaires'!$C$13:$D$16,2,FALSE))</f>
        <v/>
      </c>
      <c r="J393" s="33" t="str">
        <f t="shared" si="7"/>
        <v/>
      </c>
    </row>
    <row r="394" spans="2:10" ht="15" customHeight="1" x14ac:dyDescent="0.25">
      <c r="B394" s="75"/>
      <c r="C394" s="73"/>
      <c r="D394" s="137"/>
      <c r="E394" s="111"/>
      <c r="F394" s="111"/>
      <c r="G394" s="111"/>
      <c r="H394" s="111"/>
      <c r="I394" s="34" t="str">
        <f>IF(H394="","",VLOOKUP(H394,'A14.1BPU Alimentaires'!$C$13:$D$16,2,FALSE))</f>
        <v/>
      </c>
      <c r="J394" s="33" t="str">
        <f t="shared" si="7"/>
        <v/>
      </c>
    </row>
    <row r="395" spans="2:10" ht="15" customHeight="1" x14ac:dyDescent="0.25">
      <c r="B395" s="75"/>
      <c r="C395" s="73"/>
      <c r="D395" s="137"/>
      <c r="E395" s="111"/>
      <c r="F395" s="111"/>
      <c r="G395" s="111"/>
      <c r="H395" s="111"/>
      <c r="I395" s="34" t="str">
        <f>IF(H395="","",VLOOKUP(H395,'A14.1BPU Alimentaires'!$C$13:$D$16,2,FALSE))</f>
        <v/>
      </c>
      <c r="J395" s="33" t="str">
        <f t="shared" si="7"/>
        <v/>
      </c>
    </row>
    <row r="396" spans="2:10" ht="15" customHeight="1" x14ac:dyDescent="0.25">
      <c r="B396" s="75"/>
      <c r="C396" s="73"/>
      <c r="D396" s="137"/>
      <c r="E396" s="111"/>
      <c r="F396" s="111"/>
      <c r="G396" s="111"/>
      <c r="H396" s="111"/>
      <c r="I396" s="34" t="str">
        <f>IF(H396="","",VLOOKUP(H396,'A14.1BPU Alimentaires'!$C$13:$D$16,2,FALSE))</f>
        <v/>
      </c>
      <c r="J396" s="33" t="str">
        <f t="shared" ref="J396:J459" si="8">IF(I396="","",ROUND(I396*1.1,2))</f>
        <v/>
      </c>
    </row>
    <row r="397" spans="2:10" ht="15" customHeight="1" x14ac:dyDescent="0.25">
      <c r="B397" s="75"/>
      <c r="C397" s="73"/>
      <c r="D397" s="137"/>
      <c r="E397" s="111"/>
      <c r="F397" s="111"/>
      <c r="G397" s="111"/>
      <c r="H397" s="111"/>
      <c r="I397" s="34" t="str">
        <f>IF(H397="","",VLOOKUP(H397,'A14.1BPU Alimentaires'!$C$13:$D$16,2,FALSE))</f>
        <v/>
      </c>
      <c r="J397" s="33" t="str">
        <f t="shared" si="8"/>
        <v/>
      </c>
    </row>
    <row r="398" spans="2:10" ht="15" customHeight="1" x14ac:dyDescent="0.25">
      <c r="B398" s="75"/>
      <c r="C398" s="73"/>
      <c r="D398" s="137"/>
      <c r="E398" s="111"/>
      <c r="F398" s="111"/>
      <c r="G398" s="111"/>
      <c r="H398" s="111"/>
      <c r="I398" s="34" t="str">
        <f>IF(H398="","",VLOOKUP(H398,'A14.1BPU Alimentaires'!$C$13:$D$16,2,FALSE))</f>
        <v/>
      </c>
      <c r="J398" s="33" t="str">
        <f t="shared" si="8"/>
        <v/>
      </c>
    </row>
    <row r="399" spans="2:10" ht="15" customHeight="1" x14ac:dyDescent="0.25">
      <c r="B399" s="75"/>
      <c r="C399" s="73"/>
      <c r="D399" s="137"/>
      <c r="E399" s="111"/>
      <c r="F399" s="111"/>
      <c r="G399" s="111"/>
      <c r="H399" s="111"/>
      <c r="I399" s="34" t="str">
        <f>IF(H399="","",VLOOKUP(H399,'A14.1BPU Alimentaires'!$C$13:$D$16,2,FALSE))</f>
        <v/>
      </c>
      <c r="J399" s="33" t="str">
        <f t="shared" si="8"/>
        <v/>
      </c>
    </row>
    <row r="400" spans="2:10" ht="15" customHeight="1" x14ac:dyDescent="0.25">
      <c r="B400" s="75"/>
      <c r="C400" s="73"/>
      <c r="D400" s="137"/>
      <c r="E400" s="111"/>
      <c r="F400" s="111"/>
      <c r="G400" s="111"/>
      <c r="H400" s="111"/>
      <c r="I400" s="34" t="str">
        <f>IF(H400="","",VLOOKUP(H400,'A14.1BPU Alimentaires'!$C$13:$D$16,2,FALSE))</f>
        <v/>
      </c>
      <c r="J400" s="33" t="str">
        <f t="shared" si="8"/>
        <v/>
      </c>
    </row>
    <row r="401" spans="2:10" ht="15" customHeight="1" x14ac:dyDescent="0.25">
      <c r="B401" s="75"/>
      <c r="C401" s="73"/>
      <c r="D401" s="137"/>
      <c r="E401" s="111"/>
      <c r="F401" s="111"/>
      <c r="G401" s="111"/>
      <c r="H401" s="111"/>
      <c r="I401" s="34" t="str">
        <f>IF(H401="","",VLOOKUP(H401,'A14.1BPU Alimentaires'!$C$13:$D$16,2,FALSE))</f>
        <v/>
      </c>
      <c r="J401" s="33" t="str">
        <f t="shared" si="8"/>
        <v/>
      </c>
    </row>
    <row r="402" spans="2:10" ht="15" customHeight="1" x14ac:dyDescent="0.25">
      <c r="B402" s="75"/>
      <c r="C402" s="73"/>
      <c r="D402" s="137"/>
      <c r="E402" s="111"/>
      <c r="F402" s="111"/>
      <c r="G402" s="111"/>
      <c r="H402" s="111"/>
      <c r="I402" s="34" t="str">
        <f>IF(H402="","",VLOOKUP(H402,'A14.1BPU Alimentaires'!$C$13:$D$16,2,FALSE))</f>
        <v/>
      </c>
      <c r="J402" s="33" t="str">
        <f t="shared" si="8"/>
        <v/>
      </c>
    </row>
    <row r="403" spans="2:10" ht="15" customHeight="1" x14ac:dyDescent="0.25">
      <c r="B403" s="75"/>
      <c r="C403" s="73"/>
      <c r="D403" s="137"/>
      <c r="E403" s="111"/>
      <c r="F403" s="111"/>
      <c r="G403" s="111"/>
      <c r="H403" s="111"/>
      <c r="I403" s="34" t="str">
        <f>IF(H403="","",VLOOKUP(H403,'A14.1BPU Alimentaires'!$C$13:$D$16,2,FALSE))</f>
        <v/>
      </c>
      <c r="J403" s="33" t="str">
        <f t="shared" si="8"/>
        <v/>
      </c>
    </row>
    <row r="404" spans="2:10" ht="15" customHeight="1" x14ac:dyDescent="0.25">
      <c r="B404" s="75"/>
      <c r="C404" s="73"/>
      <c r="D404" s="137"/>
      <c r="E404" s="111"/>
      <c r="F404" s="111"/>
      <c r="G404" s="111"/>
      <c r="H404" s="111"/>
      <c r="I404" s="34" t="str">
        <f>IF(H404="","",VLOOKUP(H404,'A14.1BPU Alimentaires'!$C$13:$D$16,2,FALSE))</f>
        <v/>
      </c>
      <c r="J404" s="33" t="str">
        <f t="shared" si="8"/>
        <v/>
      </c>
    </row>
    <row r="405" spans="2:10" ht="15" customHeight="1" x14ac:dyDescent="0.25">
      <c r="B405" s="75"/>
      <c r="C405" s="73"/>
      <c r="D405" s="137"/>
      <c r="E405" s="111"/>
      <c r="F405" s="111"/>
      <c r="G405" s="111"/>
      <c r="H405" s="111"/>
      <c r="I405" s="34" t="str">
        <f>IF(H405="","",VLOOKUP(H405,'A14.1BPU Alimentaires'!$C$13:$D$16,2,FALSE))</f>
        <v/>
      </c>
      <c r="J405" s="33" t="str">
        <f t="shared" si="8"/>
        <v/>
      </c>
    </row>
    <row r="406" spans="2:10" ht="15" customHeight="1" x14ac:dyDescent="0.25">
      <c r="B406" s="75"/>
      <c r="C406" s="73"/>
      <c r="D406" s="137"/>
      <c r="E406" s="111"/>
      <c r="F406" s="111"/>
      <c r="G406" s="111"/>
      <c r="H406" s="111"/>
      <c r="I406" s="34" t="str">
        <f>IF(H406="","",VLOOKUP(H406,'A14.1BPU Alimentaires'!$C$13:$D$16,2,FALSE))</f>
        <v/>
      </c>
      <c r="J406" s="33" t="str">
        <f t="shared" si="8"/>
        <v/>
      </c>
    </row>
    <row r="407" spans="2:10" ht="15" customHeight="1" x14ac:dyDescent="0.25">
      <c r="B407" s="75"/>
      <c r="C407" s="73"/>
      <c r="D407" s="137"/>
      <c r="E407" s="111"/>
      <c r="F407" s="111"/>
      <c r="G407" s="111"/>
      <c r="H407" s="111"/>
      <c r="I407" s="34" t="str">
        <f>IF(H407="","",VLOOKUP(H407,'A14.1BPU Alimentaires'!$C$13:$D$16,2,FALSE))</f>
        <v/>
      </c>
      <c r="J407" s="33" t="str">
        <f t="shared" si="8"/>
        <v/>
      </c>
    </row>
    <row r="408" spans="2:10" ht="15" customHeight="1" x14ac:dyDescent="0.25">
      <c r="B408" s="75"/>
      <c r="C408" s="73"/>
      <c r="D408" s="137"/>
      <c r="E408" s="111"/>
      <c r="F408" s="111"/>
      <c r="G408" s="111"/>
      <c r="H408" s="111"/>
      <c r="I408" s="34" t="str">
        <f>IF(H408="","",VLOOKUP(H408,'A14.1BPU Alimentaires'!$C$13:$D$16,2,FALSE))</f>
        <v/>
      </c>
      <c r="J408" s="33" t="str">
        <f t="shared" si="8"/>
        <v/>
      </c>
    </row>
    <row r="409" spans="2:10" ht="15" customHeight="1" x14ac:dyDescent="0.25">
      <c r="B409" s="75"/>
      <c r="C409" s="73"/>
      <c r="D409" s="137"/>
      <c r="E409" s="111"/>
      <c r="F409" s="111"/>
      <c r="G409" s="111"/>
      <c r="H409" s="111"/>
      <c r="I409" s="34" t="str">
        <f>IF(H409="","",VLOOKUP(H409,'A14.1BPU Alimentaires'!$C$13:$D$16,2,FALSE))</f>
        <v/>
      </c>
      <c r="J409" s="33" t="str">
        <f t="shared" si="8"/>
        <v/>
      </c>
    </row>
    <row r="410" spans="2:10" ht="15" customHeight="1" x14ac:dyDescent="0.25">
      <c r="B410" s="75"/>
      <c r="C410" s="73"/>
      <c r="D410" s="137"/>
      <c r="E410" s="111"/>
      <c r="F410" s="111"/>
      <c r="G410" s="111"/>
      <c r="H410" s="111"/>
      <c r="I410" s="34" t="str">
        <f>IF(H410="","",VLOOKUP(H410,'A14.1BPU Alimentaires'!$C$13:$D$16,2,FALSE))</f>
        <v/>
      </c>
      <c r="J410" s="33" t="str">
        <f t="shared" si="8"/>
        <v/>
      </c>
    </row>
    <row r="411" spans="2:10" ht="15" customHeight="1" x14ac:dyDescent="0.25">
      <c r="B411" s="75"/>
      <c r="C411" s="73"/>
      <c r="D411" s="137"/>
      <c r="E411" s="111"/>
      <c r="F411" s="111"/>
      <c r="G411" s="111"/>
      <c r="H411" s="111"/>
      <c r="I411" s="34" t="str">
        <f>IF(H411="","",VLOOKUP(H411,'A14.1BPU Alimentaires'!$C$13:$D$16,2,FALSE))</f>
        <v/>
      </c>
      <c r="J411" s="33" t="str">
        <f t="shared" si="8"/>
        <v/>
      </c>
    </row>
    <row r="412" spans="2:10" ht="15" customHeight="1" x14ac:dyDescent="0.25">
      <c r="B412" s="75"/>
      <c r="C412" s="73"/>
      <c r="D412" s="137"/>
      <c r="E412" s="111"/>
      <c r="F412" s="111"/>
      <c r="G412" s="111"/>
      <c r="H412" s="111"/>
      <c r="I412" s="34" t="str">
        <f>IF(H412="","",VLOOKUP(H412,'A14.1BPU Alimentaires'!$C$13:$D$16,2,FALSE))</f>
        <v/>
      </c>
      <c r="J412" s="33" t="str">
        <f t="shared" si="8"/>
        <v/>
      </c>
    </row>
    <row r="413" spans="2:10" ht="15" customHeight="1" x14ac:dyDescent="0.25">
      <c r="B413" s="75"/>
      <c r="C413" s="73"/>
      <c r="D413" s="137"/>
      <c r="E413" s="111"/>
      <c r="F413" s="111"/>
      <c r="G413" s="111"/>
      <c r="H413" s="111"/>
      <c r="I413" s="34" t="str">
        <f>IF(H413="","",VLOOKUP(H413,'A14.1BPU Alimentaires'!$C$13:$D$16,2,FALSE))</f>
        <v/>
      </c>
      <c r="J413" s="33" t="str">
        <f t="shared" si="8"/>
        <v/>
      </c>
    </row>
    <row r="414" spans="2:10" ht="15" customHeight="1" x14ac:dyDescent="0.25">
      <c r="B414" s="75"/>
      <c r="C414" s="73"/>
      <c r="D414" s="137"/>
      <c r="E414" s="111"/>
      <c r="F414" s="111"/>
      <c r="G414" s="111"/>
      <c r="H414" s="111"/>
      <c r="I414" s="34" t="str">
        <f>IF(H414="","",VLOOKUP(H414,'A14.1BPU Alimentaires'!$C$13:$D$16,2,FALSE))</f>
        <v/>
      </c>
      <c r="J414" s="33" t="str">
        <f t="shared" si="8"/>
        <v/>
      </c>
    </row>
    <row r="415" spans="2:10" ht="15" customHeight="1" x14ac:dyDescent="0.25">
      <c r="B415" s="75"/>
      <c r="C415" s="73"/>
      <c r="D415" s="137"/>
      <c r="E415" s="111"/>
      <c r="F415" s="111"/>
      <c r="G415" s="111"/>
      <c r="H415" s="111"/>
      <c r="I415" s="34" t="str">
        <f>IF(H415="","",VLOOKUP(H415,'A14.1BPU Alimentaires'!$C$13:$D$16,2,FALSE))</f>
        <v/>
      </c>
      <c r="J415" s="33" t="str">
        <f t="shared" si="8"/>
        <v/>
      </c>
    </row>
    <row r="416" spans="2:10" ht="15" customHeight="1" x14ac:dyDescent="0.25">
      <c r="B416" s="75"/>
      <c r="C416" s="73"/>
      <c r="D416" s="137"/>
      <c r="E416" s="111"/>
      <c r="F416" s="111"/>
      <c r="G416" s="111"/>
      <c r="H416" s="111"/>
      <c r="I416" s="34" t="str">
        <f>IF(H416="","",VLOOKUP(H416,'A14.1BPU Alimentaires'!$C$13:$D$16,2,FALSE))</f>
        <v/>
      </c>
      <c r="J416" s="33" t="str">
        <f t="shared" si="8"/>
        <v/>
      </c>
    </row>
    <row r="417" spans="2:10" ht="15" customHeight="1" x14ac:dyDescent="0.25">
      <c r="B417" s="75"/>
      <c r="C417" s="73"/>
      <c r="D417" s="137"/>
      <c r="E417" s="111"/>
      <c r="F417" s="111"/>
      <c r="G417" s="111"/>
      <c r="H417" s="111"/>
      <c r="I417" s="34" t="str">
        <f>IF(H417="","",VLOOKUP(H417,'A14.1BPU Alimentaires'!$C$13:$D$16,2,FALSE))</f>
        <v/>
      </c>
      <c r="J417" s="33" t="str">
        <f t="shared" si="8"/>
        <v/>
      </c>
    </row>
    <row r="418" spans="2:10" ht="15" customHeight="1" x14ac:dyDescent="0.25">
      <c r="B418" s="75"/>
      <c r="C418" s="73"/>
      <c r="D418" s="137"/>
      <c r="E418" s="111"/>
      <c r="F418" s="111"/>
      <c r="G418" s="111"/>
      <c r="H418" s="111"/>
      <c r="I418" s="34" t="str">
        <f>IF(H418="","",VLOOKUP(H418,'A14.1BPU Alimentaires'!$C$13:$D$16,2,FALSE))</f>
        <v/>
      </c>
      <c r="J418" s="33" t="str">
        <f t="shared" si="8"/>
        <v/>
      </c>
    </row>
    <row r="419" spans="2:10" ht="15" customHeight="1" x14ac:dyDescent="0.25">
      <c r="B419" s="75"/>
      <c r="C419" s="73"/>
      <c r="D419" s="137"/>
      <c r="E419" s="111"/>
      <c r="F419" s="111"/>
      <c r="G419" s="111"/>
      <c r="H419" s="111"/>
      <c r="I419" s="34" t="str">
        <f>IF(H419="","",VLOOKUP(H419,'A14.1BPU Alimentaires'!$C$13:$D$16,2,FALSE))</f>
        <v/>
      </c>
      <c r="J419" s="33" t="str">
        <f t="shared" si="8"/>
        <v/>
      </c>
    </row>
    <row r="420" spans="2:10" ht="15" customHeight="1" x14ac:dyDescent="0.25">
      <c r="B420" s="75"/>
      <c r="C420" s="73"/>
      <c r="D420" s="137"/>
      <c r="E420" s="111"/>
      <c r="F420" s="111"/>
      <c r="G420" s="111"/>
      <c r="H420" s="111"/>
      <c r="I420" s="34" t="str">
        <f>IF(H420="","",VLOOKUP(H420,'A14.1BPU Alimentaires'!$C$13:$D$16,2,FALSE))</f>
        <v/>
      </c>
      <c r="J420" s="33" t="str">
        <f t="shared" si="8"/>
        <v/>
      </c>
    </row>
    <row r="421" spans="2:10" ht="15" customHeight="1" x14ac:dyDescent="0.25">
      <c r="B421" s="75"/>
      <c r="C421" s="73"/>
      <c r="D421" s="137"/>
      <c r="E421" s="111"/>
      <c r="F421" s="111"/>
      <c r="G421" s="111"/>
      <c r="H421" s="111"/>
      <c r="I421" s="34" t="str">
        <f>IF(H421="","",VLOOKUP(H421,'A14.1BPU Alimentaires'!$C$13:$D$16,2,FALSE))</f>
        <v/>
      </c>
      <c r="J421" s="33" t="str">
        <f t="shared" si="8"/>
        <v/>
      </c>
    </row>
    <row r="422" spans="2:10" ht="15" customHeight="1" x14ac:dyDescent="0.25">
      <c r="B422" s="75"/>
      <c r="C422" s="73"/>
      <c r="D422" s="137"/>
      <c r="E422" s="111"/>
      <c r="F422" s="111"/>
      <c r="G422" s="111"/>
      <c r="H422" s="111"/>
      <c r="I422" s="34" t="str">
        <f>IF(H422="","",VLOOKUP(H422,'A14.1BPU Alimentaires'!$C$13:$D$16,2,FALSE))</f>
        <v/>
      </c>
      <c r="J422" s="33" t="str">
        <f t="shared" si="8"/>
        <v/>
      </c>
    </row>
    <row r="423" spans="2:10" ht="15" customHeight="1" x14ac:dyDescent="0.25">
      <c r="B423" s="75"/>
      <c r="C423" s="73"/>
      <c r="D423" s="137"/>
      <c r="E423" s="111"/>
      <c r="F423" s="111"/>
      <c r="G423" s="111"/>
      <c r="H423" s="111"/>
      <c r="I423" s="34" t="str">
        <f>IF(H423="","",VLOOKUP(H423,'A14.1BPU Alimentaires'!$C$13:$D$16,2,FALSE))</f>
        <v/>
      </c>
      <c r="J423" s="33" t="str">
        <f t="shared" si="8"/>
        <v/>
      </c>
    </row>
    <row r="424" spans="2:10" ht="15" customHeight="1" x14ac:dyDescent="0.25">
      <c r="B424" s="75"/>
      <c r="C424" s="73"/>
      <c r="D424" s="137"/>
      <c r="E424" s="111"/>
      <c r="F424" s="111"/>
      <c r="G424" s="111"/>
      <c r="H424" s="111"/>
      <c r="I424" s="34" t="str">
        <f>IF(H424="","",VLOOKUP(H424,'A14.1BPU Alimentaires'!$C$13:$D$16,2,FALSE))</f>
        <v/>
      </c>
      <c r="J424" s="33" t="str">
        <f t="shared" si="8"/>
        <v/>
      </c>
    </row>
    <row r="425" spans="2:10" ht="15" customHeight="1" x14ac:dyDescent="0.25">
      <c r="B425" s="75"/>
      <c r="C425" s="73"/>
      <c r="D425" s="137"/>
      <c r="E425" s="111"/>
      <c r="F425" s="111"/>
      <c r="G425" s="111"/>
      <c r="H425" s="111"/>
      <c r="I425" s="34" t="str">
        <f>IF(H425="","",VLOOKUP(H425,'A14.1BPU Alimentaires'!$C$13:$D$16,2,FALSE))</f>
        <v/>
      </c>
      <c r="J425" s="33" t="str">
        <f t="shared" si="8"/>
        <v/>
      </c>
    </row>
    <row r="426" spans="2:10" ht="15" customHeight="1" x14ac:dyDescent="0.25">
      <c r="B426" s="75"/>
      <c r="C426" s="73"/>
      <c r="D426" s="137"/>
      <c r="E426" s="111"/>
      <c r="F426" s="111"/>
      <c r="G426" s="111"/>
      <c r="H426" s="111"/>
      <c r="I426" s="34" t="str">
        <f>IF(H426="","",VLOOKUP(H426,'A14.1BPU Alimentaires'!$C$13:$D$16,2,FALSE))</f>
        <v/>
      </c>
      <c r="J426" s="33" t="str">
        <f t="shared" si="8"/>
        <v/>
      </c>
    </row>
    <row r="427" spans="2:10" ht="15" customHeight="1" x14ac:dyDescent="0.25">
      <c r="B427" s="75"/>
      <c r="C427" s="73"/>
      <c r="D427" s="137"/>
      <c r="E427" s="111"/>
      <c r="F427" s="111"/>
      <c r="G427" s="111"/>
      <c r="H427" s="111"/>
      <c r="I427" s="34" t="str">
        <f>IF(H427="","",VLOOKUP(H427,'A14.1BPU Alimentaires'!$C$13:$D$16,2,FALSE))</f>
        <v/>
      </c>
      <c r="J427" s="33" t="str">
        <f t="shared" si="8"/>
        <v/>
      </c>
    </row>
    <row r="428" spans="2:10" ht="15" customHeight="1" x14ac:dyDescent="0.25">
      <c r="B428" s="75"/>
      <c r="C428" s="73"/>
      <c r="D428" s="137"/>
      <c r="E428" s="111"/>
      <c r="F428" s="111"/>
      <c r="G428" s="111"/>
      <c r="H428" s="111"/>
      <c r="I428" s="34" t="str">
        <f>IF(H428="","",VLOOKUP(H428,'A14.1BPU Alimentaires'!$C$13:$D$16,2,FALSE))</f>
        <v/>
      </c>
      <c r="J428" s="33" t="str">
        <f t="shared" si="8"/>
        <v/>
      </c>
    </row>
    <row r="429" spans="2:10" ht="15" customHeight="1" x14ac:dyDescent="0.25">
      <c r="B429" s="75"/>
      <c r="C429" s="73"/>
      <c r="D429" s="137"/>
      <c r="E429" s="111"/>
      <c r="F429" s="111"/>
      <c r="G429" s="111"/>
      <c r="H429" s="111"/>
      <c r="I429" s="34" t="str">
        <f>IF(H429="","",VLOOKUP(H429,'A14.1BPU Alimentaires'!$C$13:$D$16,2,FALSE))</f>
        <v/>
      </c>
      <c r="J429" s="33" t="str">
        <f t="shared" si="8"/>
        <v/>
      </c>
    </row>
    <row r="430" spans="2:10" ht="15" customHeight="1" x14ac:dyDescent="0.25">
      <c r="B430" s="75"/>
      <c r="C430" s="73"/>
      <c r="D430" s="137"/>
      <c r="E430" s="111"/>
      <c r="F430" s="111"/>
      <c r="G430" s="111"/>
      <c r="H430" s="111"/>
      <c r="I430" s="34" t="str">
        <f>IF(H430="","",VLOOKUP(H430,'A14.1BPU Alimentaires'!$C$13:$D$16,2,FALSE))</f>
        <v/>
      </c>
      <c r="J430" s="33" t="str">
        <f t="shared" si="8"/>
        <v/>
      </c>
    </row>
    <row r="431" spans="2:10" ht="15" customHeight="1" x14ac:dyDescent="0.25">
      <c r="B431" s="75"/>
      <c r="C431" s="73"/>
      <c r="D431" s="137"/>
      <c r="E431" s="111"/>
      <c r="F431" s="111"/>
      <c r="G431" s="111"/>
      <c r="H431" s="111"/>
      <c r="I431" s="34" t="str">
        <f>IF(H431="","",VLOOKUP(H431,'A14.1BPU Alimentaires'!$C$13:$D$16,2,FALSE))</f>
        <v/>
      </c>
      <c r="J431" s="33" t="str">
        <f t="shared" si="8"/>
        <v/>
      </c>
    </row>
    <row r="432" spans="2:10" ht="15" customHeight="1" x14ac:dyDescent="0.25">
      <c r="B432" s="75"/>
      <c r="C432" s="73"/>
      <c r="D432" s="137"/>
      <c r="E432" s="111"/>
      <c r="F432" s="111"/>
      <c r="G432" s="111"/>
      <c r="H432" s="111"/>
      <c r="I432" s="34" t="str">
        <f>IF(H432="","",VLOOKUP(H432,'A14.1BPU Alimentaires'!$C$13:$D$16,2,FALSE))</f>
        <v/>
      </c>
      <c r="J432" s="33" t="str">
        <f t="shared" si="8"/>
        <v/>
      </c>
    </row>
    <row r="433" spans="2:10" ht="15" customHeight="1" x14ac:dyDescent="0.25">
      <c r="B433" s="75"/>
      <c r="C433" s="73"/>
      <c r="D433" s="137"/>
      <c r="E433" s="111"/>
      <c r="F433" s="111"/>
      <c r="G433" s="111"/>
      <c r="H433" s="111"/>
      <c r="I433" s="34" t="str">
        <f>IF(H433="","",VLOOKUP(H433,'A14.1BPU Alimentaires'!$C$13:$D$16,2,FALSE))</f>
        <v/>
      </c>
      <c r="J433" s="33" t="str">
        <f t="shared" si="8"/>
        <v/>
      </c>
    </row>
    <row r="434" spans="2:10" ht="15" customHeight="1" x14ac:dyDescent="0.25">
      <c r="B434" s="75"/>
      <c r="C434" s="73"/>
      <c r="D434" s="137"/>
      <c r="E434" s="111"/>
      <c r="F434" s="111"/>
      <c r="G434" s="111"/>
      <c r="H434" s="111"/>
      <c r="I434" s="34" t="str">
        <f>IF(H434="","",VLOOKUP(H434,'A14.1BPU Alimentaires'!$C$13:$D$16,2,FALSE))</f>
        <v/>
      </c>
      <c r="J434" s="33" t="str">
        <f t="shared" si="8"/>
        <v/>
      </c>
    </row>
    <row r="435" spans="2:10" ht="15" customHeight="1" x14ac:dyDescent="0.25">
      <c r="B435" s="75"/>
      <c r="C435" s="73"/>
      <c r="D435" s="137"/>
      <c r="E435" s="111"/>
      <c r="F435" s="111"/>
      <c r="G435" s="111"/>
      <c r="H435" s="111"/>
      <c r="I435" s="34" t="str">
        <f>IF(H435="","",VLOOKUP(H435,'A14.1BPU Alimentaires'!$C$13:$D$16,2,FALSE))</f>
        <v/>
      </c>
      <c r="J435" s="33" t="str">
        <f t="shared" si="8"/>
        <v/>
      </c>
    </row>
    <row r="436" spans="2:10" ht="15" customHeight="1" x14ac:dyDescent="0.25">
      <c r="B436" s="75"/>
      <c r="C436" s="73"/>
      <c r="D436" s="137"/>
      <c r="E436" s="111"/>
      <c r="F436" s="111"/>
      <c r="G436" s="111"/>
      <c r="H436" s="111"/>
      <c r="I436" s="34" t="str">
        <f>IF(H436="","",VLOOKUP(H436,'A14.1BPU Alimentaires'!$C$13:$D$16,2,FALSE))</f>
        <v/>
      </c>
      <c r="J436" s="33" t="str">
        <f t="shared" si="8"/>
        <v/>
      </c>
    </row>
    <row r="437" spans="2:10" ht="15" customHeight="1" x14ac:dyDescent="0.25">
      <c r="B437" s="75"/>
      <c r="C437" s="73"/>
      <c r="D437" s="137"/>
      <c r="E437" s="111"/>
      <c r="F437" s="111"/>
      <c r="G437" s="111"/>
      <c r="H437" s="111"/>
      <c r="I437" s="34" t="str">
        <f>IF(H437="","",VLOOKUP(H437,'A14.1BPU Alimentaires'!$C$13:$D$16,2,FALSE))</f>
        <v/>
      </c>
      <c r="J437" s="33" t="str">
        <f t="shared" si="8"/>
        <v/>
      </c>
    </row>
    <row r="438" spans="2:10" ht="15" customHeight="1" x14ac:dyDescent="0.25">
      <c r="B438" s="75"/>
      <c r="C438" s="73"/>
      <c r="D438" s="137"/>
      <c r="E438" s="111"/>
      <c r="F438" s="111"/>
      <c r="G438" s="111"/>
      <c r="H438" s="111"/>
      <c r="I438" s="34" t="str">
        <f>IF(H438="","",VLOOKUP(H438,'A14.1BPU Alimentaires'!$C$13:$D$16,2,FALSE))</f>
        <v/>
      </c>
      <c r="J438" s="33" t="str">
        <f t="shared" si="8"/>
        <v/>
      </c>
    </row>
    <row r="439" spans="2:10" ht="15" customHeight="1" x14ac:dyDescent="0.25">
      <c r="B439" s="75"/>
      <c r="C439" s="73"/>
      <c r="D439" s="137"/>
      <c r="E439" s="111"/>
      <c r="F439" s="111"/>
      <c r="G439" s="111"/>
      <c r="H439" s="111"/>
      <c r="I439" s="34" t="str">
        <f>IF(H439="","",VLOOKUP(H439,'A14.1BPU Alimentaires'!$C$13:$D$16,2,FALSE))</f>
        <v/>
      </c>
      <c r="J439" s="33" t="str">
        <f t="shared" si="8"/>
        <v/>
      </c>
    </row>
    <row r="440" spans="2:10" ht="15" customHeight="1" x14ac:dyDescent="0.25">
      <c r="B440" s="75"/>
      <c r="C440" s="73"/>
      <c r="D440" s="137"/>
      <c r="E440" s="111"/>
      <c r="F440" s="111"/>
      <c r="G440" s="111"/>
      <c r="H440" s="111"/>
      <c r="I440" s="34" t="str">
        <f>IF(H440="","",VLOOKUP(H440,'A14.1BPU Alimentaires'!$C$13:$D$16,2,FALSE))</f>
        <v/>
      </c>
      <c r="J440" s="33" t="str">
        <f t="shared" si="8"/>
        <v/>
      </c>
    </row>
    <row r="441" spans="2:10" ht="15" customHeight="1" x14ac:dyDescent="0.25">
      <c r="B441" s="75"/>
      <c r="C441" s="73"/>
      <c r="D441" s="137"/>
      <c r="E441" s="111"/>
      <c r="F441" s="111"/>
      <c r="G441" s="111"/>
      <c r="H441" s="111"/>
      <c r="I441" s="34" t="str">
        <f>IF(H441="","",VLOOKUP(H441,'A14.1BPU Alimentaires'!$C$13:$D$16,2,FALSE))</f>
        <v/>
      </c>
      <c r="J441" s="33" t="str">
        <f t="shared" si="8"/>
        <v/>
      </c>
    </row>
    <row r="442" spans="2:10" ht="15" customHeight="1" x14ac:dyDescent="0.25">
      <c r="B442" s="75"/>
      <c r="C442" s="73"/>
      <c r="D442" s="137"/>
      <c r="E442" s="111"/>
      <c r="F442" s="111"/>
      <c r="G442" s="111"/>
      <c r="H442" s="111"/>
      <c r="I442" s="34" t="str">
        <f>IF(H442="","",VLOOKUP(H442,'A14.1BPU Alimentaires'!$C$13:$D$16,2,FALSE))</f>
        <v/>
      </c>
      <c r="J442" s="33" t="str">
        <f t="shared" si="8"/>
        <v/>
      </c>
    </row>
    <row r="443" spans="2:10" ht="15" customHeight="1" x14ac:dyDescent="0.25">
      <c r="B443" s="75"/>
      <c r="C443" s="73"/>
      <c r="D443" s="137"/>
      <c r="E443" s="111"/>
      <c r="F443" s="111"/>
      <c r="G443" s="111"/>
      <c r="H443" s="111"/>
      <c r="I443" s="34" t="str">
        <f>IF(H443="","",VLOOKUP(H443,'A14.1BPU Alimentaires'!$C$13:$D$16,2,FALSE))</f>
        <v/>
      </c>
      <c r="J443" s="33" t="str">
        <f t="shared" si="8"/>
        <v/>
      </c>
    </row>
    <row r="444" spans="2:10" ht="15" customHeight="1" x14ac:dyDescent="0.25">
      <c r="B444" s="75"/>
      <c r="C444" s="73"/>
      <c r="D444" s="137"/>
      <c r="E444" s="111"/>
      <c r="F444" s="111"/>
      <c r="G444" s="111"/>
      <c r="H444" s="111"/>
      <c r="I444" s="34" t="str">
        <f>IF(H444="","",VLOOKUP(H444,'A14.1BPU Alimentaires'!$C$13:$D$16,2,FALSE))</f>
        <v/>
      </c>
      <c r="J444" s="33" t="str">
        <f t="shared" si="8"/>
        <v/>
      </c>
    </row>
    <row r="445" spans="2:10" ht="15" customHeight="1" x14ac:dyDescent="0.25">
      <c r="B445" s="75"/>
      <c r="C445" s="73"/>
      <c r="D445" s="137"/>
      <c r="E445" s="111"/>
      <c r="F445" s="111"/>
      <c r="G445" s="111"/>
      <c r="H445" s="111"/>
      <c r="I445" s="34" t="str">
        <f>IF(H445="","",VLOOKUP(H445,'A14.1BPU Alimentaires'!$C$13:$D$16,2,FALSE))</f>
        <v/>
      </c>
      <c r="J445" s="33" t="str">
        <f t="shared" si="8"/>
        <v/>
      </c>
    </row>
    <row r="446" spans="2:10" ht="15" customHeight="1" x14ac:dyDescent="0.25">
      <c r="B446" s="75"/>
      <c r="C446" s="73"/>
      <c r="D446" s="137"/>
      <c r="E446" s="111"/>
      <c r="F446" s="111"/>
      <c r="G446" s="111"/>
      <c r="H446" s="111"/>
      <c r="I446" s="34" t="str">
        <f>IF(H446="","",VLOOKUP(H446,'A14.1BPU Alimentaires'!$C$13:$D$16,2,FALSE))</f>
        <v/>
      </c>
      <c r="J446" s="33" t="str">
        <f t="shared" si="8"/>
        <v/>
      </c>
    </row>
    <row r="447" spans="2:10" ht="15" customHeight="1" x14ac:dyDescent="0.25">
      <c r="B447" s="75"/>
      <c r="C447" s="73"/>
      <c r="D447" s="137"/>
      <c r="E447" s="111"/>
      <c r="F447" s="111"/>
      <c r="G447" s="111"/>
      <c r="H447" s="111"/>
      <c r="I447" s="34" t="str">
        <f>IF(H447="","",VLOOKUP(H447,'A14.1BPU Alimentaires'!$C$13:$D$16,2,FALSE))</f>
        <v/>
      </c>
      <c r="J447" s="33" t="str">
        <f t="shared" si="8"/>
        <v/>
      </c>
    </row>
    <row r="448" spans="2:10" ht="15" customHeight="1" x14ac:dyDescent="0.25">
      <c r="B448" s="75"/>
      <c r="C448" s="73"/>
      <c r="D448" s="137"/>
      <c r="E448" s="111"/>
      <c r="F448" s="111"/>
      <c r="G448" s="111"/>
      <c r="H448" s="111"/>
      <c r="I448" s="34" t="str">
        <f>IF(H448="","",VLOOKUP(H448,'A14.1BPU Alimentaires'!$C$13:$D$16,2,FALSE))</f>
        <v/>
      </c>
      <c r="J448" s="33" t="str">
        <f t="shared" si="8"/>
        <v/>
      </c>
    </row>
    <row r="449" spans="2:10" ht="15" customHeight="1" x14ac:dyDescent="0.25">
      <c r="B449" s="75"/>
      <c r="C449" s="73"/>
      <c r="D449" s="137"/>
      <c r="E449" s="111"/>
      <c r="F449" s="111"/>
      <c r="G449" s="111"/>
      <c r="H449" s="111"/>
      <c r="I449" s="34" t="str">
        <f>IF(H449="","",VLOOKUP(H449,'A14.1BPU Alimentaires'!$C$13:$D$16,2,FALSE))</f>
        <v/>
      </c>
      <c r="J449" s="33" t="str">
        <f t="shared" si="8"/>
        <v/>
      </c>
    </row>
    <row r="450" spans="2:10" ht="15" customHeight="1" x14ac:dyDescent="0.25">
      <c r="B450" s="75"/>
      <c r="C450" s="73"/>
      <c r="D450" s="137"/>
      <c r="E450" s="111"/>
      <c r="F450" s="111"/>
      <c r="G450" s="111"/>
      <c r="H450" s="111"/>
      <c r="I450" s="34" t="str">
        <f>IF(H450="","",VLOOKUP(H450,'A14.1BPU Alimentaires'!$C$13:$D$16,2,FALSE))</f>
        <v/>
      </c>
      <c r="J450" s="33" t="str">
        <f t="shared" si="8"/>
        <v/>
      </c>
    </row>
    <row r="451" spans="2:10" ht="15" customHeight="1" x14ac:dyDescent="0.25">
      <c r="B451" s="75"/>
      <c r="C451" s="73"/>
      <c r="D451" s="137"/>
      <c r="E451" s="111"/>
      <c r="F451" s="111"/>
      <c r="G451" s="111"/>
      <c r="H451" s="111"/>
      <c r="I451" s="34" t="str">
        <f>IF(H451="","",VLOOKUP(H451,'A14.1BPU Alimentaires'!$C$13:$D$16,2,FALSE))</f>
        <v/>
      </c>
      <c r="J451" s="33" t="str">
        <f t="shared" si="8"/>
        <v/>
      </c>
    </row>
    <row r="452" spans="2:10" ht="15" customHeight="1" x14ac:dyDescent="0.25">
      <c r="B452" s="75"/>
      <c r="C452" s="73"/>
      <c r="D452" s="137"/>
      <c r="E452" s="111"/>
      <c r="F452" s="111"/>
      <c r="G452" s="111"/>
      <c r="H452" s="111"/>
      <c r="I452" s="34" t="str">
        <f>IF(H452="","",VLOOKUP(H452,'A14.1BPU Alimentaires'!$C$13:$D$16,2,FALSE))</f>
        <v/>
      </c>
      <c r="J452" s="33" t="str">
        <f t="shared" si="8"/>
        <v/>
      </c>
    </row>
    <row r="453" spans="2:10" ht="15" customHeight="1" x14ac:dyDescent="0.25">
      <c r="B453" s="75"/>
      <c r="C453" s="73"/>
      <c r="D453" s="137"/>
      <c r="E453" s="111"/>
      <c r="F453" s="111"/>
      <c r="G453" s="111"/>
      <c r="H453" s="111"/>
      <c r="I453" s="34" t="str">
        <f>IF(H453="","",VLOOKUP(H453,'A14.1BPU Alimentaires'!$C$13:$D$16,2,FALSE))</f>
        <v/>
      </c>
      <c r="J453" s="33" t="str">
        <f t="shared" si="8"/>
        <v/>
      </c>
    </row>
    <row r="454" spans="2:10" ht="15" customHeight="1" x14ac:dyDescent="0.25">
      <c r="B454" s="75"/>
      <c r="C454" s="73"/>
      <c r="D454" s="137"/>
      <c r="E454" s="111"/>
      <c r="F454" s="111"/>
      <c r="G454" s="111"/>
      <c r="H454" s="111"/>
      <c r="I454" s="34" t="str">
        <f>IF(H454="","",VLOOKUP(H454,'A14.1BPU Alimentaires'!$C$13:$D$16,2,FALSE))</f>
        <v/>
      </c>
      <c r="J454" s="33" t="str">
        <f t="shared" si="8"/>
        <v/>
      </c>
    </row>
    <row r="455" spans="2:10" ht="15" customHeight="1" x14ac:dyDescent="0.25">
      <c r="B455" s="75"/>
      <c r="C455" s="73"/>
      <c r="D455" s="137"/>
      <c r="E455" s="111"/>
      <c r="F455" s="111"/>
      <c r="G455" s="111"/>
      <c r="H455" s="111"/>
      <c r="I455" s="34" t="str">
        <f>IF(H455="","",VLOOKUP(H455,'A14.1BPU Alimentaires'!$C$13:$D$16,2,FALSE))</f>
        <v/>
      </c>
      <c r="J455" s="33" t="str">
        <f t="shared" si="8"/>
        <v/>
      </c>
    </row>
    <row r="456" spans="2:10" ht="15" customHeight="1" x14ac:dyDescent="0.25">
      <c r="B456" s="75"/>
      <c r="C456" s="73"/>
      <c r="D456" s="137"/>
      <c r="E456" s="111"/>
      <c r="F456" s="111"/>
      <c r="G456" s="111"/>
      <c r="H456" s="111"/>
      <c r="I456" s="34" t="str">
        <f>IF(H456="","",VLOOKUP(H456,'A14.1BPU Alimentaires'!$C$13:$D$16,2,FALSE))</f>
        <v/>
      </c>
      <c r="J456" s="33" t="str">
        <f t="shared" si="8"/>
        <v/>
      </c>
    </row>
    <row r="457" spans="2:10" ht="15" customHeight="1" x14ac:dyDescent="0.25">
      <c r="B457" s="75"/>
      <c r="C457" s="73"/>
      <c r="D457" s="137"/>
      <c r="E457" s="111"/>
      <c r="F457" s="111"/>
      <c r="G457" s="111"/>
      <c r="H457" s="111"/>
      <c r="I457" s="34" t="str">
        <f>IF(H457="","",VLOOKUP(H457,'A14.1BPU Alimentaires'!$C$13:$D$16,2,FALSE))</f>
        <v/>
      </c>
      <c r="J457" s="33" t="str">
        <f t="shared" si="8"/>
        <v/>
      </c>
    </row>
    <row r="458" spans="2:10" ht="15" customHeight="1" x14ac:dyDescent="0.25">
      <c r="B458" s="75"/>
      <c r="C458" s="73"/>
      <c r="D458" s="137"/>
      <c r="E458" s="111"/>
      <c r="F458" s="111"/>
      <c r="G458" s="111"/>
      <c r="H458" s="111"/>
      <c r="I458" s="34" t="str">
        <f>IF(H458="","",VLOOKUP(H458,'A14.1BPU Alimentaires'!$C$13:$D$16,2,FALSE))</f>
        <v/>
      </c>
      <c r="J458" s="33" t="str">
        <f t="shared" si="8"/>
        <v/>
      </c>
    </row>
    <row r="459" spans="2:10" ht="15" customHeight="1" x14ac:dyDescent="0.25">
      <c r="B459" s="75"/>
      <c r="C459" s="73"/>
      <c r="D459" s="137"/>
      <c r="E459" s="111"/>
      <c r="F459" s="111"/>
      <c r="G459" s="111"/>
      <c r="H459" s="111"/>
      <c r="I459" s="34" t="str">
        <f>IF(H459="","",VLOOKUP(H459,'A14.1BPU Alimentaires'!$C$13:$D$16,2,FALSE))</f>
        <v/>
      </c>
      <c r="J459" s="33" t="str">
        <f t="shared" si="8"/>
        <v/>
      </c>
    </row>
    <row r="460" spans="2:10" ht="15" customHeight="1" x14ac:dyDescent="0.25">
      <c r="B460" s="75"/>
      <c r="C460" s="73"/>
      <c r="D460" s="137"/>
      <c r="E460" s="111"/>
      <c r="F460" s="111"/>
      <c r="G460" s="111"/>
      <c r="H460" s="111"/>
      <c r="I460" s="34" t="str">
        <f>IF(H460="","",VLOOKUP(H460,'A14.1BPU Alimentaires'!$C$13:$D$16,2,FALSE))</f>
        <v/>
      </c>
      <c r="J460" s="33" t="str">
        <f t="shared" ref="J460:J476" si="9">IF(I460="","",ROUND(I460*1.1,2))</f>
        <v/>
      </c>
    </row>
    <row r="461" spans="2:10" ht="15" customHeight="1" x14ac:dyDescent="0.25">
      <c r="B461" s="75"/>
      <c r="C461" s="73"/>
      <c r="D461" s="137"/>
      <c r="E461" s="111"/>
      <c r="F461" s="111"/>
      <c r="G461" s="111"/>
      <c r="H461" s="111"/>
      <c r="I461" s="34" t="str">
        <f>IF(H461="","",VLOOKUP(H461,'A14.1BPU Alimentaires'!$C$13:$D$16,2,FALSE))</f>
        <v/>
      </c>
      <c r="J461" s="33" t="str">
        <f t="shared" si="9"/>
        <v/>
      </c>
    </row>
    <row r="462" spans="2:10" ht="15" customHeight="1" x14ac:dyDescent="0.25">
      <c r="B462" s="75"/>
      <c r="C462" s="73"/>
      <c r="D462" s="137"/>
      <c r="E462" s="111"/>
      <c r="F462" s="111"/>
      <c r="G462" s="111"/>
      <c r="H462" s="111"/>
      <c r="I462" s="34" t="str">
        <f>IF(H462="","",VLOOKUP(H462,'A14.1BPU Alimentaires'!$C$13:$D$16,2,FALSE))</f>
        <v/>
      </c>
      <c r="J462" s="33" t="str">
        <f t="shared" si="9"/>
        <v/>
      </c>
    </row>
    <row r="463" spans="2:10" ht="15" customHeight="1" x14ac:dyDescent="0.25">
      <c r="B463" s="75"/>
      <c r="C463" s="73"/>
      <c r="D463" s="137"/>
      <c r="E463" s="111"/>
      <c r="F463" s="111"/>
      <c r="G463" s="111"/>
      <c r="H463" s="111"/>
      <c r="I463" s="34" t="str">
        <f>IF(H463="","",VLOOKUP(H463,'A14.1BPU Alimentaires'!$C$13:$D$16,2,FALSE))</f>
        <v/>
      </c>
      <c r="J463" s="33" t="str">
        <f t="shared" si="9"/>
        <v/>
      </c>
    </row>
    <row r="464" spans="2:10" ht="15" customHeight="1" x14ac:dyDescent="0.25">
      <c r="B464" s="75"/>
      <c r="C464" s="73"/>
      <c r="D464" s="137"/>
      <c r="E464" s="111"/>
      <c r="F464" s="111"/>
      <c r="G464" s="111"/>
      <c r="H464" s="111"/>
      <c r="I464" s="34" t="str">
        <f>IF(H464="","",VLOOKUP(H464,'A14.1BPU Alimentaires'!$C$13:$D$16,2,FALSE))</f>
        <v/>
      </c>
      <c r="J464" s="33" t="str">
        <f t="shared" si="9"/>
        <v/>
      </c>
    </row>
    <row r="465" spans="2:10" ht="15" customHeight="1" x14ac:dyDescent="0.25">
      <c r="B465" s="75"/>
      <c r="C465" s="73"/>
      <c r="D465" s="137"/>
      <c r="E465" s="111"/>
      <c r="F465" s="111"/>
      <c r="G465" s="111"/>
      <c r="H465" s="111"/>
      <c r="I465" s="34" t="str">
        <f>IF(H465="","",VLOOKUP(H465,'A14.1BPU Alimentaires'!$C$13:$D$16,2,FALSE))</f>
        <v/>
      </c>
      <c r="J465" s="33" t="str">
        <f t="shared" si="9"/>
        <v/>
      </c>
    </row>
    <row r="466" spans="2:10" ht="15" customHeight="1" x14ac:dyDescent="0.25">
      <c r="B466" s="75"/>
      <c r="C466" s="73"/>
      <c r="D466" s="137"/>
      <c r="E466" s="111"/>
      <c r="F466" s="111"/>
      <c r="G466" s="111"/>
      <c r="H466" s="111"/>
      <c r="I466" s="34" t="str">
        <f>IF(H466="","",VLOOKUP(H466,'A14.1BPU Alimentaires'!$C$13:$D$16,2,FALSE))</f>
        <v/>
      </c>
      <c r="J466" s="33" t="str">
        <f t="shared" si="9"/>
        <v/>
      </c>
    </row>
    <row r="467" spans="2:10" ht="15" customHeight="1" x14ac:dyDescent="0.25">
      <c r="B467" s="75"/>
      <c r="C467" s="73"/>
      <c r="D467" s="137"/>
      <c r="E467" s="111"/>
      <c r="F467" s="111"/>
      <c r="G467" s="111"/>
      <c r="H467" s="111"/>
      <c r="I467" s="34" t="str">
        <f>IF(H467="","",VLOOKUP(H467,'A14.1BPU Alimentaires'!$C$13:$D$16,2,FALSE))</f>
        <v/>
      </c>
      <c r="J467" s="33" t="str">
        <f t="shared" si="9"/>
        <v/>
      </c>
    </row>
    <row r="468" spans="2:10" ht="15" customHeight="1" x14ac:dyDescent="0.25">
      <c r="B468" s="75"/>
      <c r="C468" s="73"/>
      <c r="D468" s="137"/>
      <c r="E468" s="111"/>
      <c r="F468" s="111"/>
      <c r="G468" s="111"/>
      <c r="H468" s="111"/>
      <c r="I468" s="34" t="str">
        <f>IF(H468="","",VLOOKUP(H468,'A14.1BPU Alimentaires'!$C$13:$D$16,2,FALSE))</f>
        <v/>
      </c>
      <c r="J468" s="33" t="str">
        <f t="shared" si="9"/>
        <v/>
      </c>
    </row>
    <row r="469" spans="2:10" ht="15" customHeight="1" x14ac:dyDescent="0.25">
      <c r="B469" s="75"/>
      <c r="C469" s="73"/>
      <c r="D469" s="137"/>
      <c r="E469" s="111"/>
      <c r="F469" s="111"/>
      <c r="G469" s="111"/>
      <c r="H469" s="111"/>
      <c r="I469" s="34" t="str">
        <f>IF(H469="","",VLOOKUP(H469,'A14.1BPU Alimentaires'!$C$13:$D$16,2,FALSE))</f>
        <v/>
      </c>
      <c r="J469" s="33" t="str">
        <f t="shared" si="9"/>
        <v/>
      </c>
    </row>
    <row r="470" spans="2:10" ht="15" customHeight="1" x14ac:dyDescent="0.25">
      <c r="B470" s="75"/>
      <c r="C470" s="73"/>
      <c r="D470" s="137"/>
      <c r="E470" s="111"/>
      <c r="F470" s="111"/>
      <c r="G470" s="111"/>
      <c r="H470" s="111"/>
      <c r="I470" s="34" t="str">
        <f>IF(H470="","",VLOOKUP(H470,'A14.1BPU Alimentaires'!$C$13:$D$16,2,FALSE))</f>
        <v/>
      </c>
      <c r="J470" s="33" t="str">
        <f t="shared" si="9"/>
        <v/>
      </c>
    </row>
    <row r="471" spans="2:10" ht="15" customHeight="1" x14ac:dyDescent="0.25">
      <c r="B471" s="75"/>
      <c r="C471" s="73"/>
      <c r="D471" s="137"/>
      <c r="E471" s="111"/>
      <c r="F471" s="111"/>
      <c r="G471" s="111"/>
      <c r="H471" s="111"/>
      <c r="I471" s="34" t="str">
        <f>IF(H471="","",VLOOKUP(H471,'A14.1BPU Alimentaires'!$C$13:$D$16,2,FALSE))</f>
        <v/>
      </c>
      <c r="J471" s="33" t="str">
        <f t="shared" si="9"/>
        <v/>
      </c>
    </row>
    <row r="472" spans="2:10" ht="15" customHeight="1" x14ac:dyDescent="0.25">
      <c r="B472" s="75"/>
      <c r="C472" s="73"/>
      <c r="D472" s="137"/>
      <c r="E472" s="111"/>
      <c r="F472" s="111"/>
      <c r="G472" s="111"/>
      <c r="H472" s="111"/>
      <c r="I472" s="34" t="str">
        <f>IF(H472="","",VLOOKUP(H472,'A14.1BPU Alimentaires'!$C$13:$D$16,2,FALSE))</f>
        <v/>
      </c>
      <c r="J472" s="33" t="str">
        <f t="shared" si="9"/>
        <v/>
      </c>
    </row>
    <row r="473" spans="2:10" ht="15" customHeight="1" x14ac:dyDescent="0.25">
      <c r="B473" s="75"/>
      <c r="C473" s="73"/>
      <c r="D473" s="137"/>
      <c r="E473" s="111"/>
      <c r="F473" s="111"/>
      <c r="G473" s="111"/>
      <c r="H473" s="111"/>
      <c r="I473" s="34" t="str">
        <f>IF(H473="","",VLOOKUP(H473,'A14.1BPU Alimentaires'!$C$13:$D$16,2,FALSE))</f>
        <v/>
      </c>
      <c r="J473" s="33" t="str">
        <f t="shared" si="9"/>
        <v/>
      </c>
    </row>
    <row r="474" spans="2:10" ht="15" customHeight="1" x14ac:dyDescent="0.25">
      <c r="B474" s="75"/>
      <c r="C474" s="73"/>
      <c r="D474" s="137"/>
      <c r="E474" s="111"/>
      <c r="F474" s="111"/>
      <c r="G474" s="111"/>
      <c r="H474" s="111"/>
      <c r="I474" s="34" t="str">
        <f>IF(H474="","",VLOOKUP(H474,'A14.1BPU Alimentaires'!$C$13:$D$16,2,FALSE))</f>
        <v/>
      </c>
      <c r="J474" s="33" t="str">
        <f t="shared" si="9"/>
        <v/>
      </c>
    </row>
    <row r="475" spans="2:10" ht="15" customHeight="1" x14ac:dyDescent="0.25">
      <c r="B475" s="75"/>
      <c r="C475" s="73"/>
      <c r="D475" s="137"/>
      <c r="E475" s="111"/>
      <c r="F475" s="111"/>
      <c r="G475" s="111"/>
      <c r="H475" s="111"/>
      <c r="I475" s="34" t="str">
        <f>IF(H475="","",VLOOKUP(H475,'A14.1BPU Alimentaires'!$C$13:$D$16,2,FALSE))</f>
        <v/>
      </c>
      <c r="J475" s="33" t="str">
        <f t="shared" si="9"/>
        <v/>
      </c>
    </row>
    <row r="476" spans="2:10" ht="15" customHeight="1" x14ac:dyDescent="0.25">
      <c r="B476" s="75"/>
      <c r="C476" s="73"/>
      <c r="D476" s="137"/>
      <c r="E476" s="111"/>
      <c r="F476" s="111"/>
      <c r="G476" s="111"/>
      <c r="H476" s="111"/>
      <c r="I476" s="34" t="str">
        <f>IF(H476="","",VLOOKUP(H476,'A14.1BPU Alimentaires'!$C$13:$D$16,2,FALSE))</f>
        <v/>
      </c>
      <c r="J476" s="33" t="str">
        <f t="shared" si="9"/>
        <v/>
      </c>
    </row>
    <row r="477" spans="2:10" ht="15" customHeight="1" x14ac:dyDescent="0.25">
      <c r="B477" s="30"/>
    </row>
    <row r="478" spans="2:10" ht="15" customHeight="1" x14ac:dyDescent="0.25">
      <c r="B478" s="30" t="str">
        <f>'Page de garde'!B13</f>
        <v>Nom du candidat</v>
      </c>
    </row>
    <row r="479" spans="2:10" hidden="1" x14ac:dyDescent="0.25">
      <c r="B479" s="31" t="s">
        <v>64</v>
      </c>
      <c r="H479">
        <v>1</v>
      </c>
    </row>
    <row r="480" spans="2:10" hidden="1" x14ac:dyDescent="0.25">
      <c r="B480" s="31" t="s">
        <v>72</v>
      </c>
      <c r="H480">
        <v>2</v>
      </c>
    </row>
    <row r="481" spans="2:8" hidden="1" x14ac:dyDescent="0.25">
      <c r="B481" s="31" t="s">
        <v>91</v>
      </c>
      <c r="H481">
        <v>3</v>
      </c>
    </row>
    <row r="482" spans="2:8" hidden="1" x14ac:dyDescent="0.25">
      <c r="B482" s="31" t="s">
        <v>102</v>
      </c>
      <c r="H482">
        <v>4</v>
      </c>
    </row>
    <row r="483" spans="2:8" hidden="1" x14ac:dyDescent="0.25">
      <c r="B483" s="31" t="s">
        <v>114</v>
      </c>
    </row>
    <row r="484" spans="2:8" hidden="1" x14ac:dyDescent="0.25">
      <c r="B484" t="s">
        <v>122</v>
      </c>
    </row>
    <row r="485" spans="2:8" hidden="1" x14ac:dyDescent="0.25">
      <c r="B485" t="s">
        <v>141</v>
      </c>
    </row>
    <row r="486" spans="2:8" hidden="1" x14ac:dyDescent="0.25">
      <c r="B486" t="s">
        <v>148</v>
      </c>
    </row>
    <row r="487" spans="2:8" hidden="1" x14ac:dyDescent="0.25">
      <c r="B487" t="s">
        <v>149</v>
      </c>
    </row>
    <row r="488" spans="2:8" hidden="1" x14ac:dyDescent="0.25">
      <c r="B488" t="s">
        <v>161</v>
      </c>
    </row>
    <row r="489" spans="2:8" hidden="1" x14ac:dyDescent="0.25">
      <c r="B489" t="s">
        <v>174</v>
      </c>
    </row>
    <row r="490" spans="2:8" hidden="1" x14ac:dyDescent="0.25">
      <c r="B490" t="s">
        <v>175</v>
      </c>
    </row>
    <row r="491" spans="2:8" hidden="1" x14ac:dyDescent="0.25">
      <c r="B491" t="s">
        <v>176</v>
      </c>
    </row>
    <row r="492" spans="2:8" hidden="1" x14ac:dyDescent="0.25">
      <c r="B492" t="s">
        <v>177</v>
      </c>
    </row>
    <row r="493" spans="2:8" hidden="1" x14ac:dyDescent="0.25">
      <c r="B493" t="s">
        <v>130</v>
      </c>
    </row>
    <row r="494" spans="2:8" hidden="1" x14ac:dyDescent="0.25">
      <c r="B494" t="s">
        <v>178</v>
      </c>
    </row>
    <row r="495" spans="2:8" hidden="1" x14ac:dyDescent="0.25">
      <c r="B495" t="s">
        <v>179</v>
      </c>
    </row>
    <row r="496" spans="2:8" hidden="1" x14ac:dyDescent="0.25">
      <c r="B496" s="1" t="s">
        <v>173</v>
      </c>
    </row>
  </sheetData>
  <mergeCells count="7">
    <mergeCell ref="B2:J2"/>
    <mergeCell ref="B4:J4"/>
    <mergeCell ref="B8:B9"/>
    <mergeCell ref="C8:C9"/>
    <mergeCell ref="D8:D9"/>
    <mergeCell ref="E8:G8"/>
    <mergeCell ref="H8:J8"/>
  </mergeCells>
  <phoneticPr fontId="5" type="noConversion"/>
  <dataValidations count="2">
    <dataValidation type="list" allowBlank="1" showInputMessage="1" showErrorMessage="1" sqref="B11:B476" xr:uid="{65652F21-D098-4BB0-B36B-6A821394FABB}">
      <formula1>$B$479:$B$495</formula1>
    </dataValidation>
    <dataValidation type="list" allowBlank="1" showInputMessage="1" showErrorMessage="1" sqref="H11:H476" xr:uid="{A766B88D-DD7D-41D7-848E-7766B6153565}">
      <formula1>$H$478:$H$482</formula1>
    </dataValidation>
  </dataValidations>
  <pageMargins left="0.7" right="0.7" top="0.75" bottom="0.75" header="0.3" footer="0.3"/>
  <pageSetup paperSize="9" scale="40" orientation="portrait" r:id="rId1"/>
  <rowBreaks count="1" manualBreakCount="1">
    <brk id="109" max="10"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89184-E929-46A3-934C-ADC15A56609E}">
  <dimension ref="B1:J126"/>
  <sheetViews>
    <sheetView showGridLines="0" view="pageBreakPreview" zoomScale="66" zoomScaleNormal="90" zoomScaleSheetLayoutView="66" workbookViewId="0">
      <selection activeCell="D1" sqref="D1"/>
    </sheetView>
  </sheetViews>
  <sheetFormatPr baseColWidth="10" defaultColWidth="11.44140625" defaultRowHeight="13.2" x14ac:dyDescent="0.25"/>
  <cols>
    <col min="1" max="1" width="1.21875" customWidth="1"/>
    <col min="2" max="3" width="38.5546875" customWidth="1"/>
    <col min="4" max="4" width="19.21875" customWidth="1"/>
    <col min="8" max="8" width="16.21875" bestFit="1" customWidth="1"/>
    <col min="10" max="10" width="14.44140625" bestFit="1" customWidth="1"/>
    <col min="11" max="11" width="1.21875" customWidth="1"/>
  </cols>
  <sheetData>
    <row r="1" spans="2:10" ht="124.5" customHeight="1" x14ac:dyDescent="0.25">
      <c r="B1" s="3"/>
      <c r="C1" s="3"/>
      <c r="D1" s="4"/>
      <c r="E1" s="4"/>
      <c r="F1" s="3"/>
      <c r="G1" s="3"/>
      <c r="H1" s="3"/>
      <c r="I1" s="3"/>
      <c r="J1" s="3"/>
    </row>
    <row r="2" spans="2:10" ht="21" x14ac:dyDescent="0.25">
      <c r="B2" s="148" t="s">
        <v>215</v>
      </c>
      <c r="C2" s="148"/>
      <c r="D2" s="148"/>
      <c r="E2" s="148"/>
      <c r="F2" s="148"/>
      <c r="G2" s="148"/>
      <c r="H2" s="148"/>
      <c r="I2" s="148"/>
      <c r="J2" s="148"/>
    </row>
    <row r="3" spans="2:10" ht="14.4" thickBot="1" x14ac:dyDescent="0.3">
      <c r="B3" s="3"/>
      <c r="C3" s="3"/>
      <c r="D3" s="4"/>
      <c r="E3" s="4"/>
      <c r="F3" s="3"/>
      <c r="G3" s="3"/>
      <c r="H3" s="3"/>
      <c r="I3" s="3"/>
      <c r="J3" s="3"/>
    </row>
    <row r="4" spans="2:10" ht="200.1" customHeight="1" thickBot="1" x14ac:dyDescent="0.3">
      <c r="B4" s="150" t="s">
        <v>316</v>
      </c>
      <c r="C4" s="151"/>
      <c r="D4" s="151"/>
      <c r="E4" s="151"/>
      <c r="F4" s="151"/>
      <c r="G4" s="151"/>
      <c r="H4" s="151"/>
      <c r="I4" s="151"/>
      <c r="J4" s="152"/>
    </row>
    <row r="5" spans="2:10" x14ac:dyDescent="0.25">
      <c r="B5" s="1"/>
    </row>
    <row r="6" spans="2:10" s="35" customFormat="1" ht="20.100000000000001" customHeight="1" x14ac:dyDescent="0.25">
      <c r="B6" s="63" t="s">
        <v>180</v>
      </c>
      <c r="C6" s="76"/>
      <c r="D6" s="76"/>
      <c r="E6" s="76"/>
      <c r="F6" s="76"/>
      <c r="G6" s="76"/>
      <c r="H6" s="76"/>
      <c r="I6" s="76"/>
      <c r="J6" s="76"/>
    </row>
    <row r="8" spans="2:10" ht="34.5" customHeight="1" x14ac:dyDescent="0.25">
      <c r="B8" s="153" t="s">
        <v>49</v>
      </c>
      <c r="C8" s="153" t="s">
        <v>50</v>
      </c>
      <c r="D8" s="153" t="s">
        <v>209</v>
      </c>
      <c r="E8" s="153" t="s">
        <v>51</v>
      </c>
      <c r="F8" s="153"/>
      <c r="G8" s="153"/>
      <c r="H8" s="153" t="s">
        <v>52</v>
      </c>
      <c r="I8" s="153"/>
      <c r="J8" s="153"/>
    </row>
    <row r="9" spans="2:10" ht="34.5" customHeight="1" x14ac:dyDescent="0.25">
      <c r="B9" s="153"/>
      <c r="C9" s="153"/>
      <c r="D9" s="153"/>
      <c r="E9" s="69" t="s">
        <v>53</v>
      </c>
      <c r="F9" s="69" t="s">
        <v>54</v>
      </c>
      <c r="G9" s="69" t="s">
        <v>220</v>
      </c>
      <c r="H9" s="69" t="s">
        <v>55</v>
      </c>
      <c r="I9" s="69" t="s">
        <v>56</v>
      </c>
      <c r="J9" s="69" t="s">
        <v>57</v>
      </c>
    </row>
    <row r="10" spans="2:10" x14ac:dyDescent="0.25">
      <c r="B10" s="132" t="s">
        <v>233</v>
      </c>
      <c r="C10" s="132" t="s">
        <v>236</v>
      </c>
      <c r="D10" s="113" t="s">
        <v>248</v>
      </c>
      <c r="E10" s="111"/>
      <c r="F10" s="111"/>
      <c r="G10" s="111"/>
      <c r="H10" s="111"/>
      <c r="I10" s="33" t="str">
        <f>IF(H10="","",VLOOKUP(H10,'A14.1BPU Alimentaires'!$C$17:$D$20,2,FALSE))</f>
        <v/>
      </c>
      <c r="J10" s="33" t="str">
        <f t="shared" ref="J10" si="0">IF(I10="","",ROUND(I10*1.1,2))</f>
        <v/>
      </c>
    </row>
    <row r="11" spans="2:10" x14ac:dyDescent="0.25">
      <c r="B11" s="132" t="s">
        <v>233</v>
      </c>
      <c r="C11" s="132" t="s">
        <v>234</v>
      </c>
      <c r="D11" s="113" t="s">
        <v>249</v>
      </c>
      <c r="E11" s="111"/>
      <c r="F11" s="111"/>
      <c r="G11" s="111"/>
      <c r="H11" s="111"/>
      <c r="I11" s="33" t="str">
        <f>IF(H11="","",VLOOKUP(H11,'A14.1BPU Alimentaires'!$C$17:$D$20,2,FALSE))</f>
        <v/>
      </c>
      <c r="J11" s="33" t="str">
        <f t="shared" ref="J11:J69" si="1">IF(I11="","",ROUND(I11*1.1,2))</f>
        <v/>
      </c>
    </row>
    <row r="12" spans="2:10" x14ac:dyDescent="0.25">
      <c r="B12" s="132" t="s">
        <v>233</v>
      </c>
      <c r="C12" s="132" t="s">
        <v>235</v>
      </c>
      <c r="D12" s="113" t="s">
        <v>250</v>
      </c>
      <c r="E12" s="111"/>
      <c r="F12" s="111"/>
      <c r="G12" s="111"/>
      <c r="H12" s="111"/>
      <c r="I12" s="33" t="str">
        <f>IF(H12="","",VLOOKUP(H12,'A14.1BPU Alimentaires'!$C$17:$D$20,2,FALSE))</f>
        <v/>
      </c>
      <c r="J12" s="33" t="str">
        <f t="shared" si="1"/>
        <v/>
      </c>
    </row>
    <row r="13" spans="2:10" x14ac:dyDescent="0.25">
      <c r="B13" s="73" t="s">
        <v>181</v>
      </c>
      <c r="C13" s="110"/>
      <c r="D13" s="110"/>
      <c r="E13" s="111"/>
      <c r="F13" s="111"/>
      <c r="G13" s="111"/>
      <c r="H13" s="111"/>
      <c r="I13" s="33" t="str">
        <f>IF(H13="","",VLOOKUP(H13,'A14.1BPU Alimentaires'!$C$17:$D$20,2,FALSE))</f>
        <v/>
      </c>
      <c r="J13" s="33" t="str">
        <f t="shared" si="1"/>
        <v/>
      </c>
    </row>
    <row r="14" spans="2:10" x14ac:dyDescent="0.25">
      <c r="B14" s="73" t="s">
        <v>181</v>
      </c>
      <c r="C14" s="110"/>
      <c r="D14" s="110"/>
      <c r="E14" s="111"/>
      <c r="F14" s="111"/>
      <c r="G14" s="111"/>
      <c r="H14" s="111"/>
      <c r="I14" s="33" t="str">
        <f>IF(H14="","",VLOOKUP(H14,'A14.1BPU Alimentaires'!$C$17:$D$20,2,FALSE))</f>
        <v/>
      </c>
      <c r="J14" s="33" t="str">
        <f t="shared" si="1"/>
        <v/>
      </c>
    </row>
    <row r="15" spans="2:10" x14ac:dyDescent="0.25">
      <c r="B15" s="73" t="s">
        <v>181</v>
      </c>
      <c r="C15" s="110"/>
      <c r="D15" s="110"/>
      <c r="E15" s="111"/>
      <c r="F15" s="111"/>
      <c r="G15" s="111"/>
      <c r="H15" s="111"/>
      <c r="I15" s="33" t="str">
        <f>IF(H15="","",VLOOKUP(H15,'A14.1BPU Alimentaires'!$C$17:$D$20,2,FALSE))</f>
        <v/>
      </c>
      <c r="J15" s="33" t="str">
        <f t="shared" si="1"/>
        <v/>
      </c>
    </row>
    <row r="16" spans="2:10" x14ac:dyDescent="0.25">
      <c r="B16" s="73" t="s">
        <v>181</v>
      </c>
      <c r="C16" s="110"/>
      <c r="D16" s="110"/>
      <c r="E16" s="111"/>
      <c r="F16" s="111"/>
      <c r="G16" s="111"/>
      <c r="H16" s="111"/>
      <c r="I16" s="33" t="str">
        <f>IF(H16="","",VLOOKUP(H16,'A14.1BPU Alimentaires'!$C$17:$D$20,2,FALSE))</f>
        <v/>
      </c>
      <c r="J16" s="33" t="str">
        <f t="shared" si="1"/>
        <v/>
      </c>
    </row>
    <row r="17" spans="2:10" x14ac:dyDescent="0.25">
      <c r="B17" s="73" t="s">
        <v>181</v>
      </c>
      <c r="C17" s="110"/>
      <c r="D17" s="110"/>
      <c r="E17" s="111"/>
      <c r="F17" s="111"/>
      <c r="G17" s="111"/>
      <c r="H17" s="111"/>
      <c r="I17" s="33" t="str">
        <f>IF(H17="","",VLOOKUP(H17,'A14.1BPU Alimentaires'!$C$17:$D$20,2,FALSE))</f>
        <v/>
      </c>
      <c r="J17" s="33" t="str">
        <f t="shared" si="1"/>
        <v/>
      </c>
    </row>
    <row r="18" spans="2:10" x14ac:dyDescent="0.25">
      <c r="B18" s="73" t="s">
        <v>181</v>
      </c>
      <c r="C18" s="110"/>
      <c r="D18" s="110"/>
      <c r="E18" s="111"/>
      <c r="F18" s="111"/>
      <c r="G18" s="111"/>
      <c r="H18" s="111"/>
      <c r="I18" s="33" t="str">
        <f>IF(H18="","",VLOOKUP(H18,'A14.1BPU Alimentaires'!$C$17:$D$20,2,FALSE))</f>
        <v/>
      </c>
      <c r="J18" s="33" t="str">
        <f t="shared" si="1"/>
        <v/>
      </c>
    </row>
    <row r="19" spans="2:10" x14ac:dyDescent="0.25">
      <c r="B19" s="73" t="s">
        <v>181</v>
      </c>
      <c r="C19" s="110"/>
      <c r="D19" s="110"/>
      <c r="E19" s="111"/>
      <c r="F19" s="111"/>
      <c r="G19" s="111"/>
      <c r="H19" s="111"/>
      <c r="I19" s="33" t="str">
        <f>IF(H19="","",VLOOKUP(H19,'A14.1BPU Alimentaires'!$C$17:$D$20,2,FALSE))</f>
        <v/>
      </c>
      <c r="J19" s="33" t="str">
        <f t="shared" si="1"/>
        <v/>
      </c>
    </row>
    <row r="20" spans="2:10" x14ac:dyDescent="0.25">
      <c r="B20" s="73" t="s">
        <v>181</v>
      </c>
      <c r="C20" s="110"/>
      <c r="D20" s="110"/>
      <c r="E20" s="111"/>
      <c r="F20" s="111"/>
      <c r="G20" s="111"/>
      <c r="H20" s="111"/>
      <c r="I20" s="33" t="str">
        <f>IF(H20="","",VLOOKUP(H20,'A14.1BPU Alimentaires'!$C$17:$D$20,2,FALSE))</f>
        <v/>
      </c>
      <c r="J20" s="33" t="str">
        <f t="shared" si="1"/>
        <v/>
      </c>
    </row>
    <row r="21" spans="2:10" x14ac:dyDescent="0.25">
      <c r="B21" s="73" t="s">
        <v>181</v>
      </c>
      <c r="C21" s="110"/>
      <c r="D21" s="110"/>
      <c r="E21" s="111"/>
      <c r="F21" s="111"/>
      <c r="G21" s="111"/>
      <c r="H21" s="111"/>
      <c r="I21" s="33" t="str">
        <f>IF(H21="","",VLOOKUP(H21,'A14.1BPU Alimentaires'!$C$17:$D$20,2,FALSE))</f>
        <v/>
      </c>
      <c r="J21" s="33" t="str">
        <f t="shared" si="1"/>
        <v/>
      </c>
    </row>
    <row r="22" spans="2:10" x14ac:dyDescent="0.25">
      <c r="B22" s="73" t="s">
        <v>181</v>
      </c>
      <c r="C22" s="110"/>
      <c r="D22" s="110"/>
      <c r="E22" s="111"/>
      <c r="F22" s="111"/>
      <c r="G22" s="111"/>
      <c r="H22" s="111"/>
      <c r="I22" s="33" t="str">
        <f>IF(H22="","",VLOOKUP(H22,'A14.1BPU Alimentaires'!$C$17:$D$20,2,FALSE))</f>
        <v/>
      </c>
      <c r="J22" s="33" t="str">
        <f t="shared" si="1"/>
        <v/>
      </c>
    </row>
    <row r="23" spans="2:10" x14ac:dyDescent="0.25">
      <c r="B23" s="73" t="s">
        <v>181</v>
      </c>
      <c r="C23" s="110"/>
      <c r="D23" s="110"/>
      <c r="E23" s="111"/>
      <c r="F23" s="111"/>
      <c r="G23" s="111"/>
      <c r="H23" s="111"/>
      <c r="I23" s="33" t="str">
        <f>IF(H23="","",VLOOKUP(H23,'A14.1BPU Alimentaires'!$C$17:$D$20,2,FALSE))</f>
        <v/>
      </c>
      <c r="J23" s="33" t="str">
        <f t="shared" si="1"/>
        <v/>
      </c>
    </row>
    <row r="24" spans="2:10" x14ac:dyDescent="0.25">
      <c r="B24" s="73" t="s">
        <v>181</v>
      </c>
      <c r="C24" s="110"/>
      <c r="D24" s="133"/>
      <c r="E24" s="111"/>
      <c r="F24" s="111"/>
      <c r="G24" s="111"/>
      <c r="H24" s="111"/>
      <c r="I24" s="33" t="str">
        <f>IF(H24="","",VLOOKUP(H24,'A14.1BPU Alimentaires'!$C$17:$D$20,2,FALSE))</f>
        <v/>
      </c>
      <c r="J24" s="33" t="str">
        <f t="shared" si="1"/>
        <v/>
      </c>
    </row>
    <row r="25" spans="2:10" x14ac:dyDescent="0.25">
      <c r="B25" s="73" t="s">
        <v>181</v>
      </c>
      <c r="C25" s="110"/>
      <c r="D25" s="110"/>
      <c r="E25" s="111"/>
      <c r="F25" s="111"/>
      <c r="G25" s="111"/>
      <c r="H25" s="111"/>
      <c r="I25" s="33" t="str">
        <f>IF(H25="","",VLOOKUP(H25,'A14.1BPU Alimentaires'!$C$17:$D$20,2,FALSE))</f>
        <v/>
      </c>
      <c r="J25" s="33" t="str">
        <f t="shared" si="1"/>
        <v/>
      </c>
    </row>
    <row r="26" spans="2:10" x14ac:dyDescent="0.25">
      <c r="B26" s="73" t="s">
        <v>181</v>
      </c>
      <c r="C26" s="110"/>
      <c r="D26" s="110"/>
      <c r="E26" s="111"/>
      <c r="F26" s="111"/>
      <c r="G26" s="111"/>
      <c r="H26" s="111"/>
      <c r="I26" s="33" t="str">
        <f>IF(H26="","",VLOOKUP(H26,'A14.1BPU Alimentaires'!$C$17:$D$20,2,FALSE))</f>
        <v/>
      </c>
      <c r="J26" s="33" t="str">
        <f t="shared" si="1"/>
        <v/>
      </c>
    </row>
    <row r="27" spans="2:10" x14ac:dyDescent="0.25">
      <c r="B27" s="73" t="s">
        <v>181</v>
      </c>
      <c r="C27" s="110"/>
      <c r="D27" s="110"/>
      <c r="E27" s="111"/>
      <c r="F27" s="111"/>
      <c r="G27" s="111"/>
      <c r="H27" s="111"/>
      <c r="I27" s="33" t="str">
        <f>IF(H27="","",VLOOKUP(H27,'A14.1BPU Alimentaires'!$C$17:$D$20,2,FALSE))</f>
        <v/>
      </c>
      <c r="J27" s="33" t="str">
        <f t="shared" si="1"/>
        <v/>
      </c>
    </row>
    <row r="28" spans="2:10" x14ac:dyDescent="0.25">
      <c r="B28" s="73" t="s">
        <v>181</v>
      </c>
      <c r="C28" s="110"/>
      <c r="D28" s="110"/>
      <c r="E28" s="111"/>
      <c r="F28" s="111"/>
      <c r="G28" s="111"/>
      <c r="H28" s="111"/>
      <c r="I28" s="33" t="str">
        <f>IF(H28="","",VLOOKUP(H28,'A14.1BPU Alimentaires'!$C$17:$D$20,2,FALSE))</f>
        <v/>
      </c>
      <c r="J28" s="33" t="str">
        <f t="shared" si="1"/>
        <v/>
      </c>
    </row>
    <row r="29" spans="2:10" x14ac:dyDescent="0.25">
      <c r="B29" s="73" t="s">
        <v>181</v>
      </c>
      <c r="C29" s="110"/>
      <c r="D29" s="110"/>
      <c r="E29" s="111"/>
      <c r="F29" s="111"/>
      <c r="G29" s="111"/>
      <c r="H29" s="111"/>
      <c r="I29" s="33" t="str">
        <f>IF(H29="","",VLOOKUP(H29,'A14.1BPU Alimentaires'!$C$17:$D$20,2,FALSE))</f>
        <v/>
      </c>
      <c r="J29" s="33" t="str">
        <f t="shared" si="1"/>
        <v/>
      </c>
    </row>
    <row r="30" spans="2:10" x14ac:dyDescent="0.25">
      <c r="B30" s="73" t="s">
        <v>181</v>
      </c>
      <c r="C30" s="110"/>
      <c r="D30" s="110"/>
      <c r="E30" s="111"/>
      <c r="F30" s="111"/>
      <c r="G30" s="111"/>
      <c r="H30" s="111"/>
      <c r="I30" s="33" t="str">
        <f>IF(H30="","",VLOOKUP(H30,'A14.1BPU Alimentaires'!$C$17:$D$20,2,FALSE))</f>
        <v/>
      </c>
      <c r="J30" s="33" t="str">
        <f t="shared" si="1"/>
        <v/>
      </c>
    </row>
    <row r="31" spans="2:10" x14ac:dyDescent="0.25">
      <c r="B31" s="73" t="s">
        <v>181</v>
      </c>
      <c r="C31" s="110"/>
      <c r="D31" s="110"/>
      <c r="E31" s="111"/>
      <c r="F31" s="111"/>
      <c r="G31" s="111"/>
      <c r="H31" s="111"/>
      <c r="I31" s="33" t="str">
        <f>IF(H31="","",VLOOKUP(H31,'A14.1BPU Alimentaires'!$C$17:$D$20,2,FALSE))</f>
        <v/>
      </c>
      <c r="J31" s="33" t="str">
        <f t="shared" si="1"/>
        <v/>
      </c>
    </row>
    <row r="32" spans="2:10" x14ac:dyDescent="0.25">
      <c r="B32" s="73" t="s">
        <v>237</v>
      </c>
      <c r="C32" s="110"/>
      <c r="D32" s="110"/>
      <c r="E32" s="111"/>
      <c r="F32" s="111"/>
      <c r="G32" s="111"/>
      <c r="H32" s="111"/>
      <c r="I32" s="33" t="str">
        <f>IF(H32="","",VLOOKUP(H32,'A14.1BPU Alimentaires'!$C$17:$D$20,2,FALSE))</f>
        <v/>
      </c>
      <c r="J32" s="33" t="str">
        <f t="shared" si="1"/>
        <v/>
      </c>
    </row>
    <row r="33" spans="2:10" x14ac:dyDescent="0.25">
      <c r="B33" s="73" t="s">
        <v>237</v>
      </c>
      <c r="C33" s="110"/>
      <c r="D33" s="110"/>
      <c r="E33" s="111"/>
      <c r="F33" s="111"/>
      <c r="G33" s="111"/>
      <c r="H33" s="111"/>
      <c r="I33" s="33" t="str">
        <f>IF(H33="","",VLOOKUP(H33,'A14.1BPU Alimentaires'!$C$17:$D$20,2,FALSE))</f>
        <v/>
      </c>
      <c r="J33" s="33" t="str">
        <f t="shared" si="1"/>
        <v/>
      </c>
    </row>
    <row r="34" spans="2:10" x14ac:dyDescent="0.25">
      <c r="B34" s="73" t="s">
        <v>237</v>
      </c>
      <c r="C34" s="110"/>
      <c r="D34" s="110"/>
      <c r="E34" s="111"/>
      <c r="F34" s="111"/>
      <c r="G34" s="111"/>
      <c r="H34" s="111"/>
      <c r="I34" s="33" t="str">
        <f>IF(H34="","",VLOOKUP(H34,'A14.1BPU Alimentaires'!$C$17:$D$20,2,FALSE))</f>
        <v/>
      </c>
      <c r="J34" s="33" t="str">
        <f t="shared" si="1"/>
        <v/>
      </c>
    </row>
    <row r="35" spans="2:10" x14ac:dyDescent="0.25">
      <c r="B35" s="73" t="s">
        <v>237</v>
      </c>
      <c r="C35" s="110"/>
      <c r="D35" s="110"/>
      <c r="E35" s="111"/>
      <c r="F35" s="111"/>
      <c r="G35" s="111"/>
      <c r="H35" s="111"/>
      <c r="I35" s="33" t="str">
        <f>IF(H35="","",VLOOKUP(H35,'A14.1BPU Alimentaires'!$C$17:$D$20,2,FALSE))</f>
        <v/>
      </c>
      <c r="J35" s="33" t="str">
        <f t="shared" si="1"/>
        <v/>
      </c>
    </row>
    <row r="36" spans="2:10" x14ac:dyDescent="0.25">
      <c r="B36" s="73" t="s">
        <v>237</v>
      </c>
      <c r="C36" s="110"/>
      <c r="D36" s="110"/>
      <c r="E36" s="111"/>
      <c r="F36" s="111"/>
      <c r="G36" s="111"/>
      <c r="H36" s="111"/>
      <c r="I36" s="33" t="str">
        <f>IF(H36="","",VLOOKUP(H36,'A14.1BPU Alimentaires'!$C$17:$D$20,2,FALSE))</f>
        <v/>
      </c>
      <c r="J36" s="33" t="str">
        <f t="shared" si="1"/>
        <v/>
      </c>
    </row>
    <row r="37" spans="2:10" x14ac:dyDescent="0.25">
      <c r="B37" s="73" t="s">
        <v>237</v>
      </c>
      <c r="C37" s="110"/>
      <c r="D37" s="110"/>
      <c r="E37" s="111"/>
      <c r="F37" s="111"/>
      <c r="G37" s="111"/>
      <c r="H37" s="111"/>
      <c r="I37" s="33" t="str">
        <f>IF(H37="","",VLOOKUP(H37,'A14.1BPU Alimentaires'!$C$17:$D$20,2,FALSE))</f>
        <v/>
      </c>
      <c r="J37" s="33" t="str">
        <f t="shared" si="1"/>
        <v/>
      </c>
    </row>
    <row r="38" spans="2:10" x14ac:dyDescent="0.25">
      <c r="B38" s="73" t="s">
        <v>237</v>
      </c>
      <c r="C38" s="110"/>
      <c r="D38" s="110"/>
      <c r="E38" s="111"/>
      <c r="F38" s="111"/>
      <c r="G38" s="111"/>
      <c r="H38" s="111"/>
      <c r="I38" s="33" t="str">
        <f>IF(H38="","",VLOOKUP(H38,'A14.1BPU Alimentaires'!$C$17:$D$20,2,FALSE))</f>
        <v/>
      </c>
      <c r="J38" s="33" t="str">
        <f t="shared" si="1"/>
        <v/>
      </c>
    </row>
    <row r="39" spans="2:10" x14ac:dyDescent="0.25">
      <c r="B39" s="73" t="s">
        <v>237</v>
      </c>
      <c r="C39" s="110"/>
      <c r="D39" s="110"/>
      <c r="E39" s="111"/>
      <c r="F39" s="111"/>
      <c r="G39" s="111"/>
      <c r="H39" s="111"/>
      <c r="I39" s="33" t="str">
        <f>IF(H39="","",VLOOKUP(H39,'A14.1BPU Alimentaires'!$C$17:$D$20,2,FALSE))</f>
        <v/>
      </c>
      <c r="J39" s="33" t="str">
        <f t="shared" si="1"/>
        <v/>
      </c>
    </row>
    <row r="40" spans="2:10" x14ac:dyDescent="0.25">
      <c r="B40" s="73" t="s">
        <v>237</v>
      </c>
      <c r="C40" s="110"/>
      <c r="D40" s="110"/>
      <c r="E40" s="111"/>
      <c r="F40" s="111"/>
      <c r="G40" s="111"/>
      <c r="H40" s="111"/>
      <c r="I40" s="33" t="str">
        <f>IF(H40="","",VLOOKUP(H40,'A14.1BPU Alimentaires'!$C$17:$D$20,2,FALSE))</f>
        <v/>
      </c>
      <c r="J40" s="33" t="str">
        <f t="shared" si="1"/>
        <v/>
      </c>
    </row>
    <row r="41" spans="2:10" x14ac:dyDescent="0.25">
      <c r="B41" s="73" t="s">
        <v>237</v>
      </c>
      <c r="C41" s="110"/>
      <c r="D41" s="110"/>
      <c r="E41" s="111"/>
      <c r="F41" s="111"/>
      <c r="G41" s="111"/>
      <c r="H41" s="111"/>
      <c r="I41" s="33" t="str">
        <f>IF(H41="","",VLOOKUP(H41,'A14.1BPU Alimentaires'!$C$17:$D$20,2,FALSE))</f>
        <v/>
      </c>
      <c r="J41" s="33" t="str">
        <f t="shared" si="1"/>
        <v/>
      </c>
    </row>
    <row r="42" spans="2:10" x14ac:dyDescent="0.25">
      <c r="B42" s="73" t="s">
        <v>237</v>
      </c>
      <c r="C42" s="110"/>
      <c r="D42" s="110"/>
      <c r="E42" s="111"/>
      <c r="F42" s="111"/>
      <c r="G42" s="111"/>
      <c r="H42" s="111"/>
      <c r="I42" s="33" t="str">
        <f>IF(H42="","",VLOOKUP(H42,'A14.1BPU Alimentaires'!$C$17:$D$20,2,FALSE))</f>
        <v/>
      </c>
      <c r="J42" s="33" t="str">
        <f t="shared" si="1"/>
        <v/>
      </c>
    </row>
    <row r="43" spans="2:10" x14ac:dyDescent="0.25">
      <c r="B43" s="73" t="s">
        <v>237</v>
      </c>
      <c r="C43" s="110"/>
      <c r="D43" s="110"/>
      <c r="E43" s="111"/>
      <c r="F43" s="111"/>
      <c r="G43" s="111"/>
      <c r="H43" s="111"/>
      <c r="I43" s="33" t="str">
        <f>IF(H43="","",VLOOKUP(H43,'A14.1BPU Alimentaires'!$C$17:$D$20,2,FALSE))</f>
        <v/>
      </c>
      <c r="J43" s="33" t="str">
        <f t="shared" si="1"/>
        <v/>
      </c>
    </row>
    <row r="44" spans="2:10" x14ac:dyDescent="0.25">
      <c r="B44" s="73" t="s">
        <v>237</v>
      </c>
      <c r="C44" s="110"/>
      <c r="D44" s="110"/>
      <c r="E44" s="111"/>
      <c r="F44" s="111"/>
      <c r="G44" s="111"/>
      <c r="H44" s="111"/>
      <c r="I44" s="33" t="str">
        <f>IF(H44="","",VLOOKUP(H44,'A14.1BPU Alimentaires'!$C$17:$D$20,2,FALSE))</f>
        <v/>
      </c>
      <c r="J44" s="33" t="str">
        <f t="shared" si="1"/>
        <v/>
      </c>
    </row>
    <row r="45" spans="2:10" x14ac:dyDescent="0.25">
      <c r="B45" s="73" t="s">
        <v>237</v>
      </c>
      <c r="C45" s="110"/>
      <c r="D45" s="110"/>
      <c r="E45" s="111"/>
      <c r="F45" s="111"/>
      <c r="G45" s="111"/>
      <c r="H45" s="111"/>
      <c r="I45" s="33" t="str">
        <f>IF(H45="","",VLOOKUP(H45,'A14.1BPU Alimentaires'!$C$17:$D$20,2,FALSE))</f>
        <v/>
      </c>
      <c r="J45" s="33" t="str">
        <f t="shared" si="1"/>
        <v/>
      </c>
    </row>
    <row r="46" spans="2:10" x14ac:dyDescent="0.25">
      <c r="B46" s="73" t="s">
        <v>237</v>
      </c>
      <c r="C46" s="110"/>
      <c r="D46" s="110"/>
      <c r="E46" s="111"/>
      <c r="F46" s="111"/>
      <c r="G46" s="111"/>
      <c r="H46" s="111"/>
      <c r="I46" s="33" t="str">
        <f>IF(H46="","",VLOOKUP(H46,'A14.1BPU Alimentaires'!$C$17:$D$20,2,FALSE))</f>
        <v/>
      </c>
      <c r="J46" s="33" t="str">
        <f t="shared" si="1"/>
        <v/>
      </c>
    </row>
    <row r="47" spans="2:10" x14ac:dyDescent="0.25">
      <c r="B47" s="73" t="s">
        <v>237</v>
      </c>
      <c r="C47" s="110"/>
      <c r="D47" s="110"/>
      <c r="E47" s="111"/>
      <c r="F47" s="111"/>
      <c r="G47" s="111"/>
      <c r="H47" s="111"/>
      <c r="I47" s="33" t="str">
        <f>IF(H47="","",VLOOKUP(H47,'A14.1BPU Alimentaires'!$C$17:$D$20,2,FALSE))</f>
        <v/>
      </c>
      <c r="J47" s="33" t="str">
        <f t="shared" si="1"/>
        <v/>
      </c>
    </row>
    <row r="48" spans="2:10" x14ac:dyDescent="0.25">
      <c r="B48" s="73" t="s">
        <v>237</v>
      </c>
      <c r="C48" s="110"/>
      <c r="D48" s="110"/>
      <c r="E48" s="111"/>
      <c r="F48" s="111"/>
      <c r="G48" s="111"/>
      <c r="H48" s="111"/>
      <c r="I48" s="33" t="str">
        <f>IF(H48="","",VLOOKUP(H48,'A14.1BPU Alimentaires'!$C$17:$D$20,2,FALSE))</f>
        <v/>
      </c>
      <c r="J48" s="33" t="str">
        <f t="shared" si="1"/>
        <v/>
      </c>
    </row>
    <row r="49" spans="2:10" x14ac:dyDescent="0.25">
      <c r="B49" s="73" t="s">
        <v>237</v>
      </c>
      <c r="C49" s="110"/>
      <c r="D49" s="110"/>
      <c r="E49" s="111"/>
      <c r="F49" s="111"/>
      <c r="G49" s="111"/>
      <c r="H49" s="111"/>
      <c r="I49" s="33" t="str">
        <f>IF(H49="","",VLOOKUP(H49,'A14.1BPU Alimentaires'!$C$17:$D$20,2,FALSE))</f>
        <v/>
      </c>
      <c r="J49" s="33" t="str">
        <f t="shared" si="1"/>
        <v/>
      </c>
    </row>
    <row r="50" spans="2:10" x14ac:dyDescent="0.25">
      <c r="B50" s="73" t="s">
        <v>237</v>
      </c>
      <c r="C50" s="110"/>
      <c r="D50" s="110"/>
      <c r="E50" s="111"/>
      <c r="F50" s="111"/>
      <c r="G50" s="111"/>
      <c r="H50" s="111"/>
      <c r="I50" s="33" t="str">
        <f>IF(H50="","",VLOOKUP(H50,'A14.1BPU Alimentaires'!$C$17:$D$20,2,FALSE))</f>
        <v/>
      </c>
      <c r="J50" s="33" t="str">
        <f t="shared" si="1"/>
        <v/>
      </c>
    </row>
    <row r="51" spans="2:10" x14ac:dyDescent="0.25">
      <c r="B51" s="73" t="s">
        <v>237</v>
      </c>
      <c r="C51" s="110"/>
      <c r="D51" s="110"/>
      <c r="E51" s="111"/>
      <c r="F51" s="111"/>
      <c r="G51" s="111"/>
      <c r="H51" s="111"/>
      <c r="I51" s="33" t="str">
        <f>IF(H51="","",VLOOKUP(H51,'A14.1BPU Alimentaires'!$C$17:$D$20,2,FALSE))</f>
        <v/>
      </c>
      <c r="J51" s="33" t="str">
        <f t="shared" si="1"/>
        <v/>
      </c>
    </row>
    <row r="52" spans="2:10" x14ac:dyDescent="0.25">
      <c r="B52" s="73" t="s">
        <v>182</v>
      </c>
      <c r="C52" s="110"/>
      <c r="D52" s="110"/>
      <c r="E52" s="111"/>
      <c r="F52" s="111"/>
      <c r="G52" s="111"/>
      <c r="H52" s="111"/>
      <c r="I52" s="33" t="str">
        <f>IF(H52="","",VLOOKUP(H52,'A14.1BPU Alimentaires'!$C$17:$D$20,2,FALSE))</f>
        <v/>
      </c>
      <c r="J52" s="33" t="str">
        <f t="shared" si="1"/>
        <v/>
      </c>
    </row>
    <row r="53" spans="2:10" x14ac:dyDescent="0.25">
      <c r="B53" s="73" t="s">
        <v>182</v>
      </c>
      <c r="C53" s="110"/>
      <c r="D53" s="110"/>
      <c r="E53" s="111"/>
      <c r="F53" s="111"/>
      <c r="G53" s="111"/>
      <c r="H53" s="111"/>
      <c r="I53" s="33" t="str">
        <f>IF(H53="","",VLOOKUP(H53,'A14.1BPU Alimentaires'!$C$17:$D$20,2,FALSE))</f>
        <v/>
      </c>
      <c r="J53" s="33" t="str">
        <f t="shared" si="1"/>
        <v/>
      </c>
    </row>
    <row r="54" spans="2:10" x14ac:dyDescent="0.25">
      <c r="B54" s="73" t="s">
        <v>182</v>
      </c>
      <c r="C54" s="110"/>
      <c r="D54" s="110"/>
      <c r="E54" s="111"/>
      <c r="F54" s="111"/>
      <c r="G54" s="111"/>
      <c r="H54" s="111"/>
      <c r="I54" s="33" t="str">
        <f>IF(H54="","",VLOOKUP(H54,'A14.1BPU Alimentaires'!$C$17:$D$20,2,FALSE))</f>
        <v/>
      </c>
      <c r="J54" s="33" t="str">
        <f t="shared" si="1"/>
        <v/>
      </c>
    </row>
    <row r="55" spans="2:10" x14ac:dyDescent="0.25">
      <c r="B55" s="73" t="s">
        <v>182</v>
      </c>
      <c r="C55" s="110"/>
      <c r="D55" s="110"/>
      <c r="E55" s="111"/>
      <c r="F55" s="111"/>
      <c r="G55" s="111"/>
      <c r="H55" s="111"/>
      <c r="I55" s="33" t="str">
        <f>IF(H55="","",VLOOKUP(H55,'A14.1BPU Alimentaires'!$C$17:$D$20,2,FALSE))</f>
        <v/>
      </c>
      <c r="J55" s="33" t="str">
        <f t="shared" si="1"/>
        <v/>
      </c>
    </row>
    <row r="56" spans="2:10" x14ac:dyDescent="0.25">
      <c r="B56" s="73" t="s">
        <v>182</v>
      </c>
      <c r="C56" s="110"/>
      <c r="D56" s="110"/>
      <c r="E56" s="111"/>
      <c r="F56" s="111"/>
      <c r="G56" s="111"/>
      <c r="H56" s="111"/>
      <c r="I56" s="33" t="str">
        <f>IF(H56="","",VLOOKUP(H56,'A14.1BPU Alimentaires'!$C$17:$D$20,2,FALSE))</f>
        <v/>
      </c>
      <c r="J56" s="33" t="str">
        <f t="shared" si="1"/>
        <v/>
      </c>
    </row>
    <row r="57" spans="2:10" x14ac:dyDescent="0.25">
      <c r="B57" s="73" t="s">
        <v>182</v>
      </c>
      <c r="C57" s="110"/>
      <c r="D57" s="110"/>
      <c r="E57" s="111"/>
      <c r="F57" s="111"/>
      <c r="G57" s="111"/>
      <c r="H57" s="111"/>
      <c r="I57" s="33" t="str">
        <f>IF(H57="","",VLOOKUP(H57,'A14.1BPU Alimentaires'!$C$17:$D$20,2,FALSE))</f>
        <v/>
      </c>
      <c r="J57" s="33" t="str">
        <f t="shared" si="1"/>
        <v/>
      </c>
    </row>
    <row r="58" spans="2:10" x14ac:dyDescent="0.25">
      <c r="B58" s="73" t="s">
        <v>182</v>
      </c>
      <c r="C58" s="110"/>
      <c r="D58" s="110"/>
      <c r="E58" s="111"/>
      <c r="F58" s="111"/>
      <c r="G58" s="111"/>
      <c r="H58" s="111"/>
      <c r="I58" s="33" t="str">
        <f>IF(H58="","",VLOOKUP(H58,'A14.1BPU Alimentaires'!$C$17:$D$20,2,FALSE))</f>
        <v/>
      </c>
      <c r="J58" s="33" t="str">
        <f t="shared" si="1"/>
        <v/>
      </c>
    </row>
    <row r="59" spans="2:10" x14ac:dyDescent="0.25">
      <c r="B59" s="73" t="s">
        <v>182</v>
      </c>
      <c r="C59" s="110"/>
      <c r="D59" s="110"/>
      <c r="E59" s="111"/>
      <c r="F59" s="111"/>
      <c r="G59" s="111"/>
      <c r="H59" s="111"/>
      <c r="I59" s="33" t="str">
        <f>IF(H59="","",VLOOKUP(H59,'A14.1BPU Alimentaires'!$C$17:$D$20,2,FALSE))</f>
        <v/>
      </c>
      <c r="J59" s="33" t="str">
        <f t="shared" si="1"/>
        <v/>
      </c>
    </row>
    <row r="60" spans="2:10" x14ac:dyDescent="0.25">
      <c r="B60" s="73" t="s">
        <v>182</v>
      </c>
      <c r="C60" s="110"/>
      <c r="D60" s="110"/>
      <c r="E60" s="111"/>
      <c r="F60" s="111"/>
      <c r="G60" s="111"/>
      <c r="H60" s="111"/>
      <c r="I60" s="33" t="str">
        <f>IF(H60="","",VLOOKUP(H60,'A14.1BPU Alimentaires'!$C$17:$D$20,2,FALSE))</f>
        <v/>
      </c>
      <c r="J60" s="33" t="str">
        <f t="shared" si="1"/>
        <v/>
      </c>
    </row>
    <row r="61" spans="2:10" x14ac:dyDescent="0.25">
      <c r="B61" s="73" t="s">
        <v>182</v>
      </c>
      <c r="C61" s="110"/>
      <c r="D61" s="110"/>
      <c r="E61" s="111"/>
      <c r="F61" s="111"/>
      <c r="G61" s="111"/>
      <c r="H61" s="111"/>
      <c r="I61" s="33" t="str">
        <f>IF(H61="","",VLOOKUP(H61,'A14.1BPU Alimentaires'!$C$17:$D$20,2,FALSE))</f>
        <v/>
      </c>
      <c r="J61" s="33" t="str">
        <f t="shared" si="1"/>
        <v/>
      </c>
    </row>
    <row r="62" spans="2:10" x14ac:dyDescent="0.25">
      <c r="B62" s="73" t="s">
        <v>182</v>
      </c>
      <c r="C62" s="110"/>
      <c r="D62" s="110"/>
      <c r="E62" s="111"/>
      <c r="F62" s="111"/>
      <c r="G62" s="111"/>
      <c r="H62" s="111"/>
      <c r="I62" s="33" t="str">
        <f>IF(H62="","",VLOOKUP(H62,'A14.1BPU Alimentaires'!$C$17:$D$20,2,FALSE))</f>
        <v/>
      </c>
      <c r="J62" s="33" t="str">
        <f t="shared" si="1"/>
        <v/>
      </c>
    </row>
    <row r="63" spans="2:10" x14ac:dyDescent="0.25">
      <c r="B63" s="73" t="s">
        <v>182</v>
      </c>
      <c r="C63" s="110"/>
      <c r="D63" s="110"/>
      <c r="E63" s="111"/>
      <c r="F63" s="111"/>
      <c r="G63" s="111"/>
      <c r="H63" s="111"/>
      <c r="I63" s="33" t="str">
        <f>IF(H63="","",VLOOKUP(H63,'A14.1BPU Alimentaires'!$C$17:$D$20,2,FALSE))</f>
        <v/>
      </c>
      <c r="J63" s="33" t="str">
        <f t="shared" si="1"/>
        <v/>
      </c>
    </row>
    <row r="64" spans="2:10" x14ac:dyDescent="0.25">
      <c r="B64" s="73" t="s">
        <v>182</v>
      </c>
      <c r="C64" s="110"/>
      <c r="D64" s="110"/>
      <c r="E64" s="111"/>
      <c r="F64" s="111"/>
      <c r="G64" s="111"/>
      <c r="H64" s="111"/>
      <c r="I64" s="33" t="str">
        <f>IF(H64="","",VLOOKUP(H64,'A14.1BPU Alimentaires'!$C$17:$D$20,2,FALSE))</f>
        <v/>
      </c>
      <c r="J64" s="33" t="str">
        <f t="shared" si="1"/>
        <v/>
      </c>
    </row>
    <row r="65" spans="2:10" x14ac:dyDescent="0.25">
      <c r="B65" s="73" t="s">
        <v>182</v>
      </c>
      <c r="C65" s="110"/>
      <c r="D65" s="110"/>
      <c r="E65" s="111"/>
      <c r="F65" s="111"/>
      <c r="G65" s="111"/>
      <c r="H65" s="111"/>
      <c r="I65" s="33" t="str">
        <f>IF(H65="","",VLOOKUP(H65,'A14.1BPU Alimentaires'!$C$17:$D$20,2,FALSE))</f>
        <v/>
      </c>
      <c r="J65" s="33" t="str">
        <f t="shared" si="1"/>
        <v/>
      </c>
    </row>
    <row r="66" spans="2:10" x14ac:dyDescent="0.25">
      <c r="B66" s="73" t="s">
        <v>182</v>
      </c>
      <c r="C66" s="110"/>
      <c r="D66" s="110"/>
      <c r="E66" s="111"/>
      <c r="F66" s="111"/>
      <c r="G66" s="111"/>
      <c r="H66" s="111"/>
      <c r="I66" s="33" t="str">
        <f>IF(H66="","",VLOOKUP(H66,'A14.1BPU Alimentaires'!$C$17:$D$20,2,FALSE))</f>
        <v/>
      </c>
      <c r="J66" s="33" t="str">
        <f t="shared" si="1"/>
        <v/>
      </c>
    </row>
    <row r="67" spans="2:10" x14ac:dyDescent="0.25">
      <c r="B67" s="73" t="s">
        <v>182</v>
      </c>
      <c r="C67" s="110"/>
      <c r="D67" s="110"/>
      <c r="E67" s="111"/>
      <c r="F67" s="111"/>
      <c r="G67" s="111"/>
      <c r="H67" s="111"/>
      <c r="I67" s="33" t="str">
        <f>IF(H67="","",VLOOKUP(H67,'A14.1BPU Alimentaires'!$C$17:$D$20,2,FALSE))</f>
        <v/>
      </c>
      <c r="J67" s="33" t="str">
        <f t="shared" si="1"/>
        <v/>
      </c>
    </row>
    <row r="68" spans="2:10" x14ac:dyDescent="0.25">
      <c r="B68" s="73" t="s">
        <v>182</v>
      </c>
      <c r="C68" s="110"/>
      <c r="D68" s="110"/>
      <c r="E68" s="111"/>
      <c r="F68" s="111"/>
      <c r="G68" s="111"/>
      <c r="H68" s="111"/>
      <c r="I68" s="33" t="str">
        <f>IF(H68="","",VLOOKUP(H68,'A14.1BPU Alimentaires'!$C$17:$D$20,2,FALSE))</f>
        <v/>
      </c>
      <c r="J68" s="33" t="str">
        <f t="shared" si="1"/>
        <v/>
      </c>
    </row>
    <row r="69" spans="2:10" x14ac:dyDescent="0.25">
      <c r="B69" s="73" t="s">
        <v>182</v>
      </c>
      <c r="C69" s="110"/>
      <c r="D69" s="110"/>
      <c r="E69" s="111"/>
      <c r="F69" s="111"/>
      <c r="G69" s="111"/>
      <c r="H69" s="111"/>
      <c r="I69" s="33" t="str">
        <f>IF(H69="","",VLOOKUP(H69,'A14.1BPU Alimentaires'!$C$17:$D$20,2,FALSE))</f>
        <v/>
      </c>
      <c r="J69" s="33" t="str">
        <f t="shared" si="1"/>
        <v/>
      </c>
    </row>
    <row r="70" spans="2:10" x14ac:dyDescent="0.25">
      <c r="B70" s="73" t="s">
        <v>182</v>
      </c>
      <c r="C70" s="110"/>
      <c r="D70" s="110"/>
      <c r="E70" s="111"/>
      <c r="F70" s="111"/>
      <c r="G70" s="111"/>
      <c r="H70" s="111"/>
      <c r="I70" s="33" t="str">
        <f>IF(H70="","",VLOOKUP(H70,'A14.1BPU Alimentaires'!$C$17:$D$20,2,FALSE))</f>
        <v/>
      </c>
      <c r="J70" s="33" t="str">
        <f t="shared" ref="J70:J119" si="2">IF(I70="","",ROUND(I70*1.1,2))</f>
        <v/>
      </c>
    </row>
    <row r="71" spans="2:10" x14ac:dyDescent="0.25">
      <c r="B71" s="73" t="s">
        <v>182</v>
      </c>
      <c r="C71" s="110"/>
      <c r="D71" s="110"/>
      <c r="E71" s="111"/>
      <c r="F71" s="111"/>
      <c r="G71" s="111"/>
      <c r="H71" s="111"/>
      <c r="I71" s="33" t="str">
        <f>IF(H71="","",VLOOKUP(H71,'A14.1BPU Alimentaires'!$C$17:$D$20,2,FALSE))</f>
        <v/>
      </c>
      <c r="J71" s="33" t="str">
        <f t="shared" si="2"/>
        <v/>
      </c>
    </row>
    <row r="72" spans="2:10" x14ac:dyDescent="0.25">
      <c r="B72" s="73" t="s">
        <v>182</v>
      </c>
      <c r="C72" s="110"/>
      <c r="D72" s="110"/>
      <c r="E72" s="111"/>
      <c r="F72" s="111"/>
      <c r="G72" s="111"/>
      <c r="H72" s="111"/>
      <c r="I72" s="33" t="str">
        <f>IF(H72="","",VLOOKUP(H72,'A14.1BPU Alimentaires'!$C$17:$D$20,2,FALSE))</f>
        <v/>
      </c>
      <c r="J72" s="33" t="str">
        <f t="shared" si="2"/>
        <v/>
      </c>
    </row>
    <row r="73" spans="2:10" x14ac:dyDescent="0.25">
      <c r="B73" s="73" t="s">
        <v>182</v>
      </c>
      <c r="C73" s="110"/>
      <c r="D73" s="110"/>
      <c r="E73" s="111"/>
      <c r="F73" s="111"/>
      <c r="G73" s="111"/>
      <c r="H73" s="111"/>
      <c r="I73" s="33" t="str">
        <f>IF(H73="","",VLOOKUP(H73,'A14.1BPU Alimentaires'!$C$17:$D$20,2,FALSE))</f>
        <v/>
      </c>
      <c r="J73" s="33" t="str">
        <f t="shared" si="2"/>
        <v/>
      </c>
    </row>
    <row r="74" spans="2:10" x14ac:dyDescent="0.25">
      <c r="B74" s="73" t="s">
        <v>182</v>
      </c>
      <c r="C74" s="110"/>
      <c r="D74" s="110"/>
      <c r="E74" s="111"/>
      <c r="F74" s="111"/>
      <c r="G74" s="111"/>
      <c r="H74" s="111"/>
      <c r="I74" s="33" t="str">
        <f>IF(H74="","",VLOOKUP(H74,'A14.1BPU Alimentaires'!$C$17:$D$20,2,FALSE))</f>
        <v/>
      </c>
      <c r="J74" s="33" t="str">
        <f t="shared" si="2"/>
        <v/>
      </c>
    </row>
    <row r="75" spans="2:10" x14ac:dyDescent="0.25">
      <c r="B75" s="73" t="s">
        <v>182</v>
      </c>
      <c r="C75" s="110"/>
      <c r="D75" s="110"/>
      <c r="E75" s="111"/>
      <c r="F75" s="111"/>
      <c r="G75" s="111"/>
      <c r="H75" s="111"/>
      <c r="I75" s="33" t="str">
        <f>IF(H75="","",VLOOKUP(H75,'A14.1BPU Alimentaires'!$C$17:$D$20,2,FALSE))</f>
        <v/>
      </c>
      <c r="J75" s="33" t="str">
        <f t="shared" si="2"/>
        <v/>
      </c>
    </row>
    <row r="76" spans="2:10" x14ac:dyDescent="0.25">
      <c r="B76" s="73" t="s">
        <v>182</v>
      </c>
      <c r="C76" s="110"/>
      <c r="D76" s="110"/>
      <c r="E76" s="111"/>
      <c r="F76" s="111"/>
      <c r="G76" s="111"/>
      <c r="H76" s="111"/>
      <c r="I76" s="33" t="str">
        <f>IF(H76="","",VLOOKUP(H76,'A14.1BPU Alimentaires'!$C$17:$D$20,2,FALSE))</f>
        <v/>
      </c>
      <c r="J76" s="33" t="str">
        <f t="shared" si="2"/>
        <v/>
      </c>
    </row>
    <row r="77" spans="2:10" x14ac:dyDescent="0.25">
      <c r="B77" s="73" t="s">
        <v>182</v>
      </c>
      <c r="C77" s="110"/>
      <c r="D77" s="110"/>
      <c r="E77" s="111"/>
      <c r="F77" s="111"/>
      <c r="G77" s="111"/>
      <c r="H77" s="111"/>
      <c r="I77" s="33" t="str">
        <f>IF(H77="","",VLOOKUP(H77,'A14.1BPU Alimentaires'!$C$17:$D$20,2,FALSE))</f>
        <v/>
      </c>
      <c r="J77" s="33" t="str">
        <f t="shared" si="2"/>
        <v/>
      </c>
    </row>
    <row r="78" spans="2:10" x14ac:dyDescent="0.25">
      <c r="B78" s="73" t="s">
        <v>182</v>
      </c>
      <c r="C78" s="110"/>
      <c r="D78" s="110"/>
      <c r="E78" s="111"/>
      <c r="F78" s="111"/>
      <c r="G78" s="111"/>
      <c r="H78" s="111"/>
      <c r="I78" s="33" t="str">
        <f>IF(H78="","",VLOOKUP(H78,'A14.1BPU Alimentaires'!$C$17:$D$20,2,FALSE))</f>
        <v/>
      </c>
      <c r="J78" s="33" t="str">
        <f t="shared" si="2"/>
        <v/>
      </c>
    </row>
    <row r="79" spans="2:10" x14ac:dyDescent="0.25">
      <c r="B79" s="73" t="s">
        <v>182</v>
      </c>
      <c r="C79" s="110"/>
      <c r="D79" s="110"/>
      <c r="E79" s="111"/>
      <c r="F79" s="111"/>
      <c r="G79" s="111"/>
      <c r="H79" s="111"/>
      <c r="I79" s="33" t="str">
        <f>IF(H79="","",VLOOKUP(H79,'A14.1BPU Alimentaires'!$C$17:$D$20,2,FALSE))</f>
        <v/>
      </c>
      <c r="J79" s="33" t="str">
        <f t="shared" si="2"/>
        <v/>
      </c>
    </row>
    <row r="80" spans="2:10" x14ac:dyDescent="0.25">
      <c r="B80" s="73" t="s">
        <v>182</v>
      </c>
      <c r="C80" s="110"/>
      <c r="D80" s="110"/>
      <c r="E80" s="111"/>
      <c r="F80" s="111"/>
      <c r="G80" s="111"/>
      <c r="H80" s="111"/>
      <c r="I80" s="33" t="str">
        <f>IF(H80="","",VLOOKUP(H80,'A14.1BPU Alimentaires'!$C$17:$D$20,2,FALSE))</f>
        <v/>
      </c>
      <c r="J80" s="33" t="str">
        <f t="shared" si="2"/>
        <v/>
      </c>
    </row>
    <row r="81" spans="2:10" x14ac:dyDescent="0.25">
      <c r="B81" s="73" t="s">
        <v>182</v>
      </c>
      <c r="C81" s="110"/>
      <c r="D81" s="110"/>
      <c r="E81" s="111"/>
      <c r="F81" s="111"/>
      <c r="G81" s="111"/>
      <c r="H81" s="111"/>
      <c r="I81" s="33" t="str">
        <f>IF(H81="","",VLOOKUP(H81,'A14.1BPU Alimentaires'!$C$17:$D$20,2,FALSE))</f>
        <v/>
      </c>
      <c r="J81" s="33" t="str">
        <f t="shared" si="2"/>
        <v/>
      </c>
    </row>
    <row r="82" spans="2:10" x14ac:dyDescent="0.25">
      <c r="B82" s="73" t="s">
        <v>182</v>
      </c>
      <c r="C82" s="110"/>
      <c r="D82" s="110"/>
      <c r="E82" s="111"/>
      <c r="F82" s="111"/>
      <c r="G82" s="111"/>
      <c r="H82" s="111"/>
      <c r="I82" s="33" t="str">
        <f>IF(H82="","",VLOOKUP(H82,'A14.1BPU Alimentaires'!$C$17:$D$20,2,FALSE))</f>
        <v/>
      </c>
      <c r="J82" s="33" t="str">
        <f t="shared" si="2"/>
        <v/>
      </c>
    </row>
    <row r="83" spans="2:10" x14ac:dyDescent="0.25">
      <c r="B83" s="73" t="s">
        <v>182</v>
      </c>
      <c r="C83" s="110"/>
      <c r="D83" s="110"/>
      <c r="E83" s="111"/>
      <c r="F83" s="111"/>
      <c r="G83" s="111"/>
      <c r="H83" s="111"/>
      <c r="I83" s="33" t="str">
        <f>IF(H83="","",VLOOKUP(H83,'A14.1BPU Alimentaires'!$C$17:$D$20,2,FALSE))</f>
        <v/>
      </c>
      <c r="J83" s="33" t="str">
        <f t="shared" si="2"/>
        <v/>
      </c>
    </row>
    <row r="84" spans="2:10" x14ac:dyDescent="0.25">
      <c r="B84" s="73" t="s">
        <v>182</v>
      </c>
      <c r="C84" s="110"/>
      <c r="D84" s="110"/>
      <c r="E84" s="111"/>
      <c r="F84" s="111"/>
      <c r="G84" s="111"/>
      <c r="H84" s="111"/>
      <c r="I84" s="33" t="str">
        <f>IF(H84="","",VLOOKUP(H84,'A14.1BPU Alimentaires'!$C$17:$D$20,2,FALSE))</f>
        <v/>
      </c>
      <c r="J84" s="33" t="str">
        <f t="shared" si="2"/>
        <v/>
      </c>
    </row>
    <row r="85" spans="2:10" x14ac:dyDescent="0.25">
      <c r="B85" s="73" t="s">
        <v>182</v>
      </c>
      <c r="C85" s="110"/>
      <c r="D85" s="110"/>
      <c r="E85" s="111"/>
      <c r="F85" s="111"/>
      <c r="G85" s="111"/>
      <c r="H85" s="111"/>
      <c r="I85" s="33" t="str">
        <f>IF(H85="","",VLOOKUP(H85,'A14.1BPU Alimentaires'!$C$17:$D$20,2,FALSE))</f>
        <v/>
      </c>
      <c r="J85" s="33" t="str">
        <f t="shared" si="2"/>
        <v/>
      </c>
    </row>
    <row r="86" spans="2:10" x14ac:dyDescent="0.25">
      <c r="B86" s="73" t="s">
        <v>182</v>
      </c>
      <c r="C86" s="110"/>
      <c r="D86" s="110"/>
      <c r="E86" s="111"/>
      <c r="F86" s="111"/>
      <c r="G86" s="111"/>
      <c r="H86" s="111"/>
      <c r="I86" s="33" t="str">
        <f>IF(H86="","",VLOOKUP(H86,'A14.1BPU Alimentaires'!$C$17:$D$20,2,FALSE))</f>
        <v/>
      </c>
      <c r="J86" s="33" t="str">
        <f t="shared" si="2"/>
        <v/>
      </c>
    </row>
    <row r="87" spans="2:10" x14ac:dyDescent="0.25">
      <c r="B87" s="73" t="s">
        <v>182</v>
      </c>
      <c r="C87" s="110"/>
      <c r="D87" s="110"/>
      <c r="E87" s="111"/>
      <c r="F87" s="111"/>
      <c r="G87" s="111"/>
      <c r="H87" s="111"/>
      <c r="I87" s="33" t="str">
        <f>IF(H87="","",VLOOKUP(H87,'A14.1BPU Alimentaires'!$C$17:$D$20,2,FALSE))</f>
        <v/>
      </c>
      <c r="J87" s="33" t="str">
        <f t="shared" si="2"/>
        <v/>
      </c>
    </row>
    <row r="88" spans="2:10" x14ac:dyDescent="0.25">
      <c r="B88" s="73" t="s">
        <v>182</v>
      </c>
      <c r="C88" s="110"/>
      <c r="D88" s="110"/>
      <c r="E88" s="111"/>
      <c r="F88" s="111"/>
      <c r="G88" s="111"/>
      <c r="H88" s="111"/>
      <c r="I88" s="33" t="str">
        <f>IF(H88="","",VLOOKUP(H88,'A14.1BPU Alimentaires'!$C$17:$D$20,2,FALSE))</f>
        <v/>
      </c>
      <c r="J88" s="33" t="str">
        <f t="shared" si="2"/>
        <v/>
      </c>
    </row>
    <row r="89" spans="2:10" x14ac:dyDescent="0.25">
      <c r="B89" s="73" t="s">
        <v>182</v>
      </c>
      <c r="C89" s="110"/>
      <c r="D89" s="110"/>
      <c r="E89" s="111"/>
      <c r="F89" s="111"/>
      <c r="G89" s="111"/>
      <c r="H89" s="111"/>
      <c r="I89" s="33" t="str">
        <f>IF(H89="","",VLOOKUP(H89,'A14.1BPU Alimentaires'!$C$17:$D$20,2,FALSE))</f>
        <v/>
      </c>
      <c r="J89" s="33" t="str">
        <f t="shared" si="2"/>
        <v/>
      </c>
    </row>
    <row r="90" spans="2:10" x14ac:dyDescent="0.25">
      <c r="B90" s="73" t="s">
        <v>182</v>
      </c>
      <c r="C90" s="110"/>
      <c r="D90" s="110"/>
      <c r="E90" s="111"/>
      <c r="F90" s="111"/>
      <c r="G90" s="111"/>
      <c r="H90" s="111"/>
      <c r="I90" s="33" t="str">
        <f>IF(H90="","",VLOOKUP(H90,'A14.1BPU Alimentaires'!$C$17:$D$20,2,FALSE))</f>
        <v/>
      </c>
      <c r="J90" s="33" t="str">
        <f t="shared" si="2"/>
        <v/>
      </c>
    </row>
    <row r="91" spans="2:10" x14ac:dyDescent="0.25">
      <c r="B91" s="73" t="s">
        <v>182</v>
      </c>
      <c r="C91" s="110"/>
      <c r="D91" s="110"/>
      <c r="E91" s="111"/>
      <c r="F91" s="111"/>
      <c r="G91" s="111"/>
      <c r="H91" s="111"/>
      <c r="I91" s="33" t="str">
        <f>IF(H91="","",VLOOKUP(H91,'A14.1BPU Alimentaires'!$C$17:$D$20,2,FALSE))</f>
        <v/>
      </c>
      <c r="J91" s="33" t="str">
        <f t="shared" si="2"/>
        <v/>
      </c>
    </row>
    <row r="92" spans="2:10" x14ac:dyDescent="0.25">
      <c r="B92" s="73" t="s">
        <v>182</v>
      </c>
      <c r="C92" s="110"/>
      <c r="D92" s="110"/>
      <c r="E92" s="111"/>
      <c r="F92" s="111"/>
      <c r="G92" s="111"/>
      <c r="H92" s="111"/>
      <c r="I92" s="33" t="str">
        <f>IF(H92="","",VLOOKUP(H92,'A14.1BPU Alimentaires'!$C$17:$D$20,2,FALSE))</f>
        <v/>
      </c>
      <c r="J92" s="33" t="str">
        <f t="shared" si="2"/>
        <v/>
      </c>
    </row>
    <row r="93" spans="2:10" x14ac:dyDescent="0.25">
      <c r="B93" s="73" t="s">
        <v>182</v>
      </c>
      <c r="C93" s="110"/>
      <c r="D93" s="110"/>
      <c r="E93" s="111"/>
      <c r="F93" s="111"/>
      <c r="G93" s="111"/>
      <c r="H93" s="111"/>
      <c r="I93" s="33" t="str">
        <f>IF(H93="","",VLOOKUP(H93,'A14.1BPU Alimentaires'!$C$17:$D$20,2,FALSE))</f>
        <v/>
      </c>
      <c r="J93" s="33" t="str">
        <f t="shared" si="2"/>
        <v/>
      </c>
    </row>
    <row r="94" spans="2:10" x14ac:dyDescent="0.25">
      <c r="B94" s="73" t="s">
        <v>182</v>
      </c>
      <c r="C94" s="110"/>
      <c r="D94" s="110"/>
      <c r="E94" s="111"/>
      <c r="F94" s="111"/>
      <c r="G94" s="111"/>
      <c r="H94" s="111"/>
      <c r="I94" s="33" t="str">
        <f>IF(H94="","",VLOOKUP(H94,'A14.1BPU Alimentaires'!$C$17:$D$20,2,FALSE))</f>
        <v/>
      </c>
      <c r="J94" s="33" t="str">
        <f t="shared" si="2"/>
        <v/>
      </c>
    </row>
    <row r="95" spans="2:10" x14ac:dyDescent="0.25">
      <c r="B95" s="73" t="s">
        <v>182</v>
      </c>
      <c r="C95" s="110"/>
      <c r="D95" s="110"/>
      <c r="E95" s="111"/>
      <c r="F95" s="111"/>
      <c r="G95" s="111"/>
      <c r="H95" s="111"/>
      <c r="I95" s="33" t="str">
        <f>IF(H95="","",VLOOKUP(H95,'A14.1BPU Alimentaires'!$C$17:$D$20,2,FALSE))</f>
        <v/>
      </c>
      <c r="J95" s="33" t="str">
        <f t="shared" si="2"/>
        <v/>
      </c>
    </row>
    <row r="96" spans="2:10" x14ac:dyDescent="0.25">
      <c r="B96" s="73" t="s">
        <v>182</v>
      </c>
      <c r="C96" s="110"/>
      <c r="D96" s="110"/>
      <c r="E96" s="111"/>
      <c r="F96" s="111"/>
      <c r="G96" s="111"/>
      <c r="H96" s="111"/>
      <c r="I96" s="33" t="str">
        <f>IF(H96="","",VLOOKUP(H96,'A14.1BPU Alimentaires'!$C$17:$D$20,2,FALSE))</f>
        <v/>
      </c>
      <c r="J96" s="33" t="str">
        <f t="shared" si="2"/>
        <v/>
      </c>
    </row>
    <row r="97" spans="2:10" x14ac:dyDescent="0.25">
      <c r="B97" s="73" t="s">
        <v>182</v>
      </c>
      <c r="C97" s="110"/>
      <c r="D97" s="110"/>
      <c r="E97" s="111"/>
      <c r="F97" s="111"/>
      <c r="G97" s="111"/>
      <c r="H97" s="111"/>
      <c r="I97" s="33" t="str">
        <f>IF(H97="","",VLOOKUP(H97,'A14.1BPU Alimentaires'!$C$17:$D$20,2,FALSE))</f>
        <v/>
      </c>
      <c r="J97" s="33" t="str">
        <f t="shared" si="2"/>
        <v/>
      </c>
    </row>
    <row r="98" spans="2:10" x14ac:dyDescent="0.25">
      <c r="B98" s="73" t="s">
        <v>182</v>
      </c>
      <c r="C98" s="110"/>
      <c r="D98" s="110"/>
      <c r="E98" s="111"/>
      <c r="F98" s="111"/>
      <c r="G98" s="111"/>
      <c r="H98" s="111"/>
      <c r="I98" s="33" t="str">
        <f>IF(H98="","",VLOOKUP(H98,'A14.1BPU Alimentaires'!$C$17:$D$20,2,FALSE))</f>
        <v/>
      </c>
      <c r="J98" s="33" t="str">
        <f t="shared" si="2"/>
        <v/>
      </c>
    </row>
    <row r="99" spans="2:10" x14ac:dyDescent="0.25">
      <c r="B99" s="73" t="s">
        <v>182</v>
      </c>
      <c r="C99" s="110"/>
      <c r="D99" s="110"/>
      <c r="E99" s="111"/>
      <c r="F99" s="111"/>
      <c r="G99" s="111"/>
      <c r="H99" s="111"/>
      <c r="I99" s="33" t="str">
        <f>IF(H99="","",VLOOKUP(H99,'A14.1BPU Alimentaires'!$C$17:$D$20,2,FALSE))</f>
        <v/>
      </c>
      <c r="J99" s="33" t="str">
        <f t="shared" si="2"/>
        <v/>
      </c>
    </row>
    <row r="100" spans="2:10" x14ac:dyDescent="0.25">
      <c r="B100" s="73" t="s">
        <v>182</v>
      </c>
      <c r="C100" s="110"/>
      <c r="D100" s="110"/>
      <c r="E100" s="111"/>
      <c r="F100" s="111"/>
      <c r="G100" s="111"/>
      <c r="H100" s="111"/>
      <c r="I100" s="33" t="str">
        <f>IF(H100="","",VLOOKUP(H100,'A14.1BPU Alimentaires'!$C$17:$D$20,2,FALSE))</f>
        <v/>
      </c>
      <c r="J100" s="33" t="str">
        <f t="shared" si="2"/>
        <v/>
      </c>
    </row>
    <row r="101" spans="2:10" x14ac:dyDescent="0.25">
      <c r="B101" s="73" t="s">
        <v>182</v>
      </c>
      <c r="C101" s="110"/>
      <c r="D101" s="110"/>
      <c r="E101" s="111"/>
      <c r="F101" s="111"/>
      <c r="G101" s="111"/>
      <c r="H101" s="111"/>
      <c r="I101" s="33" t="str">
        <f>IF(H101="","",VLOOKUP(H101,'A14.1BPU Alimentaires'!$C$17:$D$20,2,FALSE))</f>
        <v/>
      </c>
      <c r="J101" s="33" t="str">
        <f t="shared" si="2"/>
        <v/>
      </c>
    </row>
    <row r="102" spans="2:10" x14ac:dyDescent="0.25">
      <c r="B102" s="73" t="s">
        <v>182</v>
      </c>
      <c r="C102" s="110"/>
      <c r="D102" s="110"/>
      <c r="E102" s="111"/>
      <c r="F102" s="111"/>
      <c r="G102" s="111"/>
      <c r="H102" s="111"/>
      <c r="I102" s="33" t="str">
        <f>IF(H102="","",VLOOKUP(H102,'A14.1BPU Alimentaires'!$C$17:$D$20,2,FALSE))</f>
        <v/>
      </c>
      <c r="J102" s="33" t="str">
        <f t="shared" si="2"/>
        <v/>
      </c>
    </row>
    <row r="103" spans="2:10" x14ac:dyDescent="0.25">
      <c r="B103" s="73" t="s">
        <v>182</v>
      </c>
      <c r="C103" s="110"/>
      <c r="D103" s="110"/>
      <c r="E103" s="111"/>
      <c r="F103" s="111"/>
      <c r="G103" s="111"/>
      <c r="H103" s="111"/>
      <c r="I103" s="33" t="str">
        <f>IF(H103="","",VLOOKUP(H103,'A14.1BPU Alimentaires'!$C$17:$D$20,2,FALSE))</f>
        <v/>
      </c>
      <c r="J103" s="33" t="str">
        <f t="shared" si="2"/>
        <v/>
      </c>
    </row>
    <row r="104" spans="2:10" x14ac:dyDescent="0.25">
      <c r="B104" s="73" t="s">
        <v>182</v>
      </c>
      <c r="C104" s="110"/>
      <c r="D104" s="110"/>
      <c r="E104" s="111"/>
      <c r="F104" s="111"/>
      <c r="G104" s="111"/>
      <c r="H104" s="111"/>
      <c r="I104" s="33" t="str">
        <f>IF(H104="","",VLOOKUP(H104,'A14.1BPU Alimentaires'!$C$17:$D$20,2,FALSE))</f>
        <v/>
      </c>
      <c r="J104" s="33" t="str">
        <f t="shared" si="2"/>
        <v/>
      </c>
    </row>
    <row r="105" spans="2:10" x14ac:dyDescent="0.25">
      <c r="B105" s="73" t="s">
        <v>182</v>
      </c>
      <c r="C105" s="110"/>
      <c r="D105" s="110"/>
      <c r="E105" s="111"/>
      <c r="F105" s="111"/>
      <c r="G105" s="111"/>
      <c r="H105" s="111"/>
      <c r="I105" s="33" t="str">
        <f>IF(H105="","",VLOOKUP(H105,'A14.1BPU Alimentaires'!$C$17:$D$20,2,FALSE))</f>
        <v/>
      </c>
      <c r="J105" s="33" t="str">
        <f t="shared" si="2"/>
        <v/>
      </c>
    </row>
    <row r="106" spans="2:10" x14ac:dyDescent="0.25">
      <c r="B106" s="73" t="s">
        <v>182</v>
      </c>
      <c r="C106" s="110"/>
      <c r="D106" s="110"/>
      <c r="E106" s="111"/>
      <c r="F106" s="111"/>
      <c r="G106" s="111"/>
      <c r="H106" s="111"/>
      <c r="I106" s="33" t="str">
        <f>IF(H106="","",VLOOKUP(H106,'A14.1BPU Alimentaires'!$C$17:$D$20,2,FALSE))</f>
        <v/>
      </c>
      <c r="J106" s="33" t="str">
        <f t="shared" si="2"/>
        <v/>
      </c>
    </row>
    <row r="107" spans="2:10" x14ac:dyDescent="0.25">
      <c r="B107" s="73" t="s">
        <v>182</v>
      </c>
      <c r="C107" s="110"/>
      <c r="D107" s="110"/>
      <c r="E107" s="111"/>
      <c r="F107" s="111"/>
      <c r="G107" s="111"/>
      <c r="H107" s="111"/>
      <c r="I107" s="33" t="str">
        <f>IF(H107="","",VLOOKUP(H107,'A14.1BPU Alimentaires'!$C$17:$D$20,2,FALSE))</f>
        <v/>
      </c>
      <c r="J107" s="33" t="str">
        <f t="shared" si="2"/>
        <v/>
      </c>
    </row>
    <row r="108" spans="2:10" x14ac:dyDescent="0.25">
      <c r="B108" s="73" t="s">
        <v>182</v>
      </c>
      <c r="C108" s="110"/>
      <c r="D108" s="110"/>
      <c r="E108" s="111"/>
      <c r="F108" s="111"/>
      <c r="G108" s="111"/>
      <c r="H108" s="111"/>
      <c r="I108" s="33" t="str">
        <f>IF(H108="","",VLOOKUP(H108,'A14.1BPU Alimentaires'!$C$17:$D$20,2,FALSE))</f>
        <v/>
      </c>
      <c r="J108" s="33" t="str">
        <f t="shared" si="2"/>
        <v/>
      </c>
    </row>
    <row r="109" spans="2:10" x14ac:dyDescent="0.25">
      <c r="B109" s="73" t="s">
        <v>182</v>
      </c>
      <c r="C109" s="110"/>
      <c r="D109" s="110"/>
      <c r="E109" s="111"/>
      <c r="F109" s="111"/>
      <c r="G109" s="111"/>
      <c r="H109" s="111"/>
      <c r="I109" s="33" t="str">
        <f>IF(H109="","",VLOOKUP(H109,'A14.1BPU Alimentaires'!$C$17:$D$20,2,FALSE))</f>
        <v/>
      </c>
      <c r="J109" s="33" t="str">
        <f t="shared" si="2"/>
        <v/>
      </c>
    </row>
    <row r="110" spans="2:10" x14ac:dyDescent="0.25">
      <c r="B110" s="73" t="s">
        <v>182</v>
      </c>
      <c r="C110" s="110"/>
      <c r="D110" s="110"/>
      <c r="E110" s="111"/>
      <c r="F110" s="111"/>
      <c r="G110" s="111"/>
      <c r="H110" s="111"/>
      <c r="I110" s="33" t="str">
        <f>IF(H110="","",VLOOKUP(H110,'A14.1BPU Alimentaires'!$C$17:$D$20,2,FALSE))</f>
        <v/>
      </c>
      <c r="J110" s="33" t="str">
        <f t="shared" si="2"/>
        <v/>
      </c>
    </row>
    <row r="111" spans="2:10" x14ac:dyDescent="0.25">
      <c r="B111" s="73" t="s">
        <v>182</v>
      </c>
      <c r="C111" s="110"/>
      <c r="D111" s="110"/>
      <c r="E111" s="111"/>
      <c r="F111" s="111"/>
      <c r="G111" s="111"/>
      <c r="H111" s="111"/>
      <c r="I111" s="33" t="str">
        <f>IF(H111="","",VLOOKUP(H111,'A14.1BPU Alimentaires'!$C$17:$D$20,2,FALSE))</f>
        <v/>
      </c>
      <c r="J111" s="33" t="str">
        <f t="shared" si="2"/>
        <v/>
      </c>
    </row>
    <row r="112" spans="2:10" x14ac:dyDescent="0.25">
      <c r="B112" s="73" t="s">
        <v>182</v>
      </c>
      <c r="C112" s="110"/>
      <c r="D112" s="110"/>
      <c r="E112" s="111"/>
      <c r="F112" s="111"/>
      <c r="G112" s="111"/>
      <c r="H112" s="111"/>
      <c r="I112" s="33" t="str">
        <f>IF(H112="","",VLOOKUP(H112,'A14.1BPU Alimentaires'!$C$17:$D$20,2,FALSE))</f>
        <v/>
      </c>
      <c r="J112" s="33" t="str">
        <f t="shared" si="2"/>
        <v/>
      </c>
    </row>
    <row r="113" spans="2:10" x14ac:dyDescent="0.25">
      <c r="B113" s="73" t="s">
        <v>182</v>
      </c>
      <c r="C113" s="110"/>
      <c r="D113" s="110"/>
      <c r="E113" s="111"/>
      <c r="F113" s="111"/>
      <c r="G113" s="111"/>
      <c r="H113" s="111"/>
      <c r="I113" s="33" t="str">
        <f>IF(H113="","",VLOOKUP(H113,'A14.1BPU Alimentaires'!$C$17:$D$20,2,FALSE))</f>
        <v/>
      </c>
      <c r="J113" s="33" t="str">
        <f t="shared" si="2"/>
        <v/>
      </c>
    </row>
    <row r="114" spans="2:10" x14ac:dyDescent="0.25">
      <c r="B114" s="73" t="s">
        <v>182</v>
      </c>
      <c r="C114" s="110"/>
      <c r="D114" s="110"/>
      <c r="E114" s="111"/>
      <c r="F114" s="111"/>
      <c r="G114" s="111"/>
      <c r="H114" s="111"/>
      <c r="I114" s="33" t="str">
        <f>IF(H114="","",VLOOKUP(H114,'A14.1BPU Alimentaires'!$C$17:$D$20,2,FALSE))</f>
        <v/>
      </c>
      <c r="J114" s="33" t="str">
        <f t="shared" si="2"/>
        <v/>
      </c>
    </row>
    <row r="115" spans="2:10" x14ac:dyDescent="0.25">
      <c r="B115" s="73" t="s">
        <v>182</v>
      </c>
      <c r="C115" s="110"/>
      <c r="D115" s="110"/>
      <c r="E115" s="111"/>
      <c r="F115" s="111"/>
      <c r="G115" s="111"/>
      <c r="H115" s="111"/>
      <c r="I115" s="33" t="str">
        <f>IF(H115="","",VLOOKUP(H115,'A14.1BPU Alimentaires'!$C$17:$D$20,2,FALSE))</f>
        <v/>
      </c>
      <c r="J115" s="33" t="str">
        <f t="shared" si="2"/>
        <v/>
      </c>
    </row>
    <row r="116" spans="2:10" x14ac:dyDescent="0.25">
      <c r="B116" s="73" t="s">
        <v>182</v>
      </c>
      <c r="C116" s="110"/>
      <c r="D116" s="110"/>
      <c r="E116" s="111"/>
      <c r="F116" s="111"/>
      <c r="G116" s="111"/>
      <c r="H116" s="111"/>
      <c r="I116" s="33" t="str">
        <f>IF(H116="","",VLOOKUP(H116,'A14.1BPU Alimentaires'!$C$17:$D$20,2,FALSE))</f>
        <v/>
      </c>
      <c r="J116" s="33" t="str">
        <f t="shared" si="2"/>
        <v/>
      </c>
    </row>
    <row r="117" spans="2:10" x14ac:dyDescent="0.25">
      <c r="B117" s="73" t="s">
        <v>182</v>
      </c>
      <c r="C117" s="110"/>
      <c r="D117" s="110"/>
      <c r="E117" s="111"/>
      <c r="F117" s="111"/>
      <c r="G117" s="111"/>
      <c r="H117" s="111"/>
      <c r="I117" s="33" t="str">
        <f>IF(H117="","",VLOOKUP(H117,'A14.1BPU Alimentaires'!$C$17:$D$20,2,FALSE))</f>
        <v/>
      </c>
      <c r="J117" s="33" t="str">
        <f t="shared" si="2"/>
        <v/>
      </c>
    </row>
    <row r="118" spans="2:10" x14ac:dyDescent="0.25">
      <c r="B118" s="73" t="s">
        <v>182</v>
      </c>
      <c r="C118" s="110"/>
      <c r="D118" s="110"/>
      <c r="E118" s="111"/>
      <c r="F118" s="111"/>
      <c r="G118" s="111"/>
      <c r="H118" s="111"/>
      <c r="I118" s="33" t="str">
        <f>IF(H118="","",VLOOKUP(H118,'A14.1BPU Alimentaires'!$C$17:$D$20,2,FALSE))</f>
        <v/>
      </c>
      <c r="J118" s="33" t="str">
        <f t="shared" si="2"/>
        <v/>
      </c>
    </row>
    <row r="119" spans="2:10" x14ac:dyDescent="0.25">
      <c r="B119" s="73" t="s">
        <v>182</v>
      </c>
      <c r="C119" s="110"/>
      <c r="D119" s="110"/>
      <c r="E119" s="111"/>
      <c r="F119" s="111"/>
      <c r="G119" s="111"/>
      <c r="H119" s="111"/>
      <c r="I119" s="33" t="str">
        <f>IF(H119="","",VLOOKUP(H119,'A14.1BPU Alimentaires'!$C$17:$D$20,2,FALSE))</f>
        <v/>
      </c>
      <c r="J119" s="33" t="str">
        <f t="shared" si="2"/>
        <v/>
      </c>
    </row>
    <row r="120" spans="2:10" x14ac:dyDescent="0.25">
      <c r="B120" s="32"/>
      <c r="C120" s="27"/>
      <c r="D120" s="27"/>
      <c r="E120" s="27"/>
      <c r="F120" s="27"/>
      <c r="G120" s="27"/>
      <c r="H120" s="27"/>
    </row>
    <row r="121" spans="2:10" x14ac:dyDescent="0.25">
      <c r="B121" s="32" t="str">
        <f>'Page de garde'!B13</f>
        <v>Nom du candidat</v>
      </c>
      <c r="C121" s="27"/>
      <c r="D121" s="27"/>
      <c r="E121" s="27"/>
      <c r="F121" s="27"/>
      <c r="G121" s="27"/>
      <c r="H121" s="27"/>
    </row>
    <row r="122" spans="2:10" x14ac:dyDescent="0.25">
      <c r="B122" s="32"/>
      <c r="C122" s="27"/>
      <c r="D122" s="27"/>
      <c r="E122" s="27"/>
      <c r="F122" s="27"/>
      <c r="G122" s="27"/>
      <c r="H122" s="27"/>
    </row>
    <row r="123" spans="2:10" hidden="1" x14ac:dyDescent="0.25">
      <c r="B123" s="41" t="s">
        <v>181</v>
      </c>
      <c r="C123" s="27"/>
      <c r="D123" s="27"/>
      <c r="E123" s="27"/>
      <c r="F123" s="27"/>
      <c r="G123" s="27"/>
      <c r="H123" s="27">
        <v>1</v>
      </c>
    </row>
    <row r="124" spans="2:10" hidden="1" x14ac:dyDescent="0.25">
      <c r="B124" s="41" t="s">
        <v>182</v>
      </c>
      <c r="C124" s="27"/>
      <c r="D124" s="27"/>
      <c r="E124" s="27"/>
      <c r="F124" s="27"/>
      <c r="G124" s="27"/>
      <c r="H124" s="27">
        <v>2</v>
      </c>
    </row>
    <row r="125" spans="2:10" hidden="1" x14ac:dyDescent="0.25">
      <c r="B125" s="32"/>
      <c r="C125" s="27"/>
      <c r="D125" s="27"/>
      <c r="E125" s="27"/>
      <c r="F125" s="27"/>
      <c r="G125" s="27"/>
      <c r="H125" s="27">
        <v>3</v>
      </c>
    </row>
    <row r="126" spans="2:10" hidden="1" x14ac:dyDescent="0.25">
      <c r="B126" s="32"/>
      <c r="C126" s="27"/>
      <c r="D126" s="27"/>
      <c r="E126" s="27"/>
      <c r="F126" s="27"/>
      <c r="G126" s="27"/>
      <c r="H126" s="27">
        <v>4</v>
      </c>
    </row>
  </sheetData>
  <mergeCells count="7">
    <mergeCell ref="B2:J2"/>
    <mergeCell ref="B4:J4"/>
    <mergeCell ref="B8:B9"/>
    <mergeCell ref="C8:C9"/>
    <mergeCell ref="D8:D9"/>
    <mergeCell ref="E8:G8"/>
    <mergeCell ref="H8:J8"/>
  </mergeCells>
  <dataValidations count="3">
    <dataValidation type="list" allowBlank="1" showInputMessage="1" showErrorMessage="1" sqref="H10:H119" xr:uid="{141B7DFE-9AE9-4AB2-A858-A7CB8865510E}">
      <formula1>$H$123:$H$126</formula1>
    </dataValidation>
    <dataValidation type="list" allowBlank="1" showInputMessage="1" showErrorMessage="1" sqref="B13:B31 B52:B119" xr:uid="{33D69639-F02E-4F5A-8931-83C83196E27B}">
      <formula1>$B$123:$B$124</formula1>
    </dataValidation>
    <dataValidation type="list" allowBlank="1" showInputMessage="1" showErrorMessage="1" sqref="B123:B124" xr:uid="{64FB58AF-B040-4EF1-94EA-184884183139}">
      <formula1>#REF!</formula1>
    </dataValidation>
  </dataValidations>
  <pageMargins left="0.7" right="0.7" top="0.75" bottom="0.75" header="0.3" footer="0.3"/>
  <pageSetup paperSize="9" scale="5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F122D-CD5B-46B2-99B7-7420A8BA8AE6}">
  <dimension ref="A1:K634"/>
  <sheetViews>
    <sheetView showGridLines="0" view="pageBreakPreview" zoomScale="60" zoomScaleNormal="85" workbookViewId="0">
      <selection activeCell="E1" sqref="E1"/>
    </sheetView>
  </sheetViews>
  <sheetFormatPr baseColWidth="10" defaultColWidth="11.44140625" defaultRowHeight="13.2" x14ac:dyDescent="0.25"/>
  <cols>
    <col min="1" max="1" width="1.21875" style="1" customWidth="1"/>
    <col min="2" max="3" width="38.5546875" style="1" customWidth="1"/>
    <col min="4" max="4" width="15.44140625" style="1" customWidth="1"/>
    <col min="5" max="7" width="11.44140625" style="1"/>
    <col min="8" max="8" width="16.21875" style="1" bestFit="1" customWidth="1"/>
    <col min="9" max="10" width="12.5546875" style="1" customWidth="1"/>
    <col min="11" max="11" width="14.44140625" style="1" bestFit="1" customWidth="1"/>
    <col min="12" max="12" width="1.21875" style="1" customWidth="1"/>
    <col min="13" max="16384" width="11.44140625" style="1"/>
  </cols>
  <sheetData>
    <row r="1" spans="1:11" ht="125.55" customHeight="1" x14ac:dyDescent="0.25">
      <c r="B1" s="3"/>
      <c r="C1" s="3"/>
      <c r="D1" s="4"/>
      <c r="E1" s="4"/>
      <c r="F1" s="3"/>
      <c r="G1" s="3"/>
      <c r="H1" s="3"/>
      <c r="I1" s="3"/>
      <c r="J1" s="3"/>
    </row>
    <row r="2" spans="1:11" ht="20.25" customHeight="1" x14ac:dyDescent="0.25">
      <c r="B2" s="148" t="s">
        <v>216</v>
      </c>
      <c r="C2" s="148"/>
      <c r="D2" s="148"/>
      <c r="E2" s="148"/>
      <c r="F2" s="148"/>
      <c r="G2" s="148"/>
      <c r="H2" s="148"/>
      <c r="I2" s="148"/>
      <c r="J2" s="148"/>
      <c r="K2" s="148"/>
    </row>
    <row r="3" spans="1:11" ht="14.4" thickBot="1" x14ac:dyDescent="0.3">
      <c r="B3" s="3"/>
      <c r="C3" s="3"/>
      <c r="D3" s="4"/>
      <c r="E3" s="4"/>
      <c r="F3" s="3"/>
      <c r="G3" s="3"/>
      <c r="H3" s="3"/>
      <c r="I3" s="3"/>
      <c r="J3" s="3"/>
      <c r="K3" s="42"/>
    </row>
    <row r="4" spans="1:11" ht="200.1" customHeight="1" thickBot="1" x14ac:dyDescent="0.3">
      <c r="B4" s="150" t="s">
        <v>318</v>
      </c>
      <c r="C4" s="151"/>
      <c r="D4" s="151"/>
      <c r="E4" s="151"/>
      <c r="F4" s="151"/>
      <c r="G4" s="151"/>
      <c r="H4" s="151"/>
      <c r="I4" s="151"/>
      <c r="J4" s="151"/>
      <c r="K4" s="152"/>
    </row>
    <row r="6" spans="1:11" ht="19.5" customHeight="1" x14ac:dyDescent="0.4">
      <c r="B6" s="63" t="s">
        <v>183</v>
      </c>
      <c r="C6" s="74"/>
      <c r="D6" s="74"/>
      <c r="E6" s="74"/>
      <c r="F6" s="74"/>
      <c r="G6" s="74"/>
      <c r="H6" s="74"/>
      <c r="I6" s="74"/>
      <c r="J6" s="74"/>
      <c r="K6" s="74"/>
    </row>
    <row r="8" spans="1:11" ht="34.5" customHeight="1" x14ac:dyDescent="0.25">
      <c r="B8" s="153" t="s">
        <v>49</v>
      </c>
      <c r="C8" s="153" t="s">
        <v>50</v>
      </c>
      <c r="D8" s="153" t="s">
        <v>210</v>
      </c>
      <c r="E8" s="153" t="s">
        <v>51</v>
      </c>
      <c r="F8" s="153"/>
      <c r="G8" s="153"/>
      <c r="H8" s="153" t="s">
        <v>52</v>
      </c>
      <c r="I8" s="153"/>
      <c r="J8" s="153"/>
      <c r="K8" s="153"/>
    </row>
    <row r="9" spans="1:11" ht="34.5" customHeight="1" x14ac:dyDescent="0.25">
      <c r="B9" s="153"/>
      <c r="C9" s="153"/>
      <c r="D9" s="153"/>
      <c r="E9" s="69" t="s">
        <v>53</v>
      </c>
      <c r="F9" s="69" t="s">
        <v>54</v>
      </c>
      <c r="G9" s="69" t="s">
        <v>220</v>
      </c>
      <c r="H9" s="69" t="s">
        <v>55</v>
      </c>
      <c r="I9" s="69" t="s">
        <v>56</v>
      </c>
      <c r="J9" s="69" t="s">
        <v>184</v>
      </c>
      <c r="K9" s="77" t="s">
        <v>13</v>
      </c>
    </row>
    <row r="10" spans="1:11" x14ac:dyDescent="0.25">
      <c r="A10" s="32"/>
      <c r="B10" s="59" t="s">
        <v>35</v>
      </c>
      <c r="C10" s="55" t="s">
        <v>185</v>
      </c>
      <c r="D10" s="73"/>
      <c r="E10" s="129"/>
      <c r="F10" s="129"/>
      <c r="G10" s="129"/>
      <c r="H10" s="129"/>
      <c r="I10" s="28" t="str">
        <f>IF(H10="","",VLOOKUP(H10,'A14.1BPU Alimentaires'!$C$21:$D$24,2,FALSE))</f>
        <v/>
      </c>
      <c r="J10" s="130">
        <v>0</v>
      </c>
      <c r="K10" s="28" t="str">
        <f t="shared" ref="K10:K47" si="0">IF(I10="","",ROUND(I10*(1+J10),2))</f>
        <v/>
      </c>
    </row>
    <row r="11" spans="1:11" x14ac:dyDescent="0.25">
      <c r="A11" s="32"/>
      <c r="B11" s="59" t="s">
        <v>35</v>
      </c>
      <c r="C11" s="73"/>
      <c r="D11" s="73"/>
      <c r="E11" s="129"/>
      <c r="F11" s="129"/>
      <c r="G11" s="129"/>
      <c r="H11" s="129"/>
      <c r="I11" s="28" t="str">
        <f>IF(H11="","",VLOOKUP(H11,'A14.1BPU Alimentaires'!$C$21:$D$24,2,FALSE))</f>
        <v/>
      </c>
      <c r="J11" s="130">
        <v>0</v>
      </c>
      <c r="K11" s="28" t="str">
        <f t="shared" si="0"/>
        <v/>
      </c>
    </row>
    <row r="12" spans="1:11" x14ac:dyDescent="0.25">
      <c r="A12" s="32"/>
      <c r="B12" s="59" t="s">
        <v>35</v>
      </c>
      <c r="C12" s="73"/>
      <c r="D12" s="73"/>
      <c r="E12" s="129"/>
      <c r="F12" s="129"/>
      <c r="G12" s="129"/>
      <c r="H12" s="129"/>
      <c r="I12" s="28" t="str">
        <f>IF(H12="","",VLOOKUP(H12,'A14.1BPU Alimentaires'!$C$21:$D$24,2,FALSE))</f>
        <v/>
      </c>
      <c r="J12" s="130">
        <v>0</v>
      </c>
      <c r="K12" s="28" t="str">
        <f t="shared" si="0"/>
        <v/>
      </c>
    </row>
    <row r="13" spans="1:11" x14ac:dyDescent="0.25">
      <c r="A13" s="32"/>
      <c r="B13" s="59" t="s">
        <v>35</v>
      </c>
      <c r="C13" s="73"/>
      <c r="D13" s="73"/>
      <c r="E13" s="129"/>
      <c r="F13" s="129"/>
      <c r="G13" s="129"/>
      <c r="H13" s="129"/>
      <c r="I13" s="28" t="str">
        <f>IF(H13="","",VLOOKUP(H13,'A14.1BPU Alimentaires'!$C$21:$D$24,2,FALSE))</f>
        <v/>
      </c>
      <c r="J13" s="130">
        <v>0</v>
      </c>
      <c r="K13" s="28" t="str">
        <f t="shared" si="0"/>
        <v/>
      </c>
    </row>
    <row r="14" spans="1:11" x14ac:dyDescent="0.25">
      <c r="A14" s="32"/>
      <c r="B14" s="59" t="s">
        <v>35</v>
      </c>
      <c r="C14" s="73"/>
      <c r="D14" s="73"/>
      <c r="E14" s="129"/>
      <c r="F14" s="129"/>
      <c r="G14" s="129"/>
      <c r="H14" s="129"/>
      <c r="I14" s="28" t="str">
        <f>IF(H14="","",VLOOKUP(H14,'A14.1BPU Alimentaires'!$C$21:$D$24,2,FALSE))</f>
        <v/>
      </c>
      <c r="J14" s="130">
        <v>0</v>
      </c>
      <c r="K14" s="28" t="str">
        <f t="shared" si="0"/>
        <v/>
      </c>
    </row>
    <row r="15" spans="1:11" x14ac:dyDescent="0.25">
      <c r="A15" s="32"/>
      <c r="B15" s="59" t="s">
        <v>35</v>
      </c>
      <c r="C15" s="73"/>
      <c r="D15" s="73"/>
      <c r="E15" s="129"/>
      <c r="F15" s="129"/>
      <c r="G15" s="129"/>
      <c r="H15" s="129"/>
      <c r="I15" s="28" t="str">
        <f>IF(H15="","",VLOOKUP(H15,'A14.1BPU Alimentaires'!$C$21:$D$24,2,FALSE))</f>
        <v/>
      </c>
      <c r="J15" s="130">
        <v>0</v>
      </c>
      <c r="K15" s="28" t="str">
        <f t="shared" si="0"/>
        <v/>
      </c>
    </row>
    <row r="16" spans="1:11" x14ac:dyDescent="0.25">
      <c r="A16" s="32"/>
      <c r="B16" s="59" t="s">
        <v>35</v>
      </c>
      <c r="C16" s="73"/>
      <c r="D16" s="73"/>
      <c r="E16" s="129"/>
      <c r="F16" s="129"/>
      <c r="G16" s="129"/>
      <c r="H16" s="129"/>
      <c r="I16" s="28" t="str">
        <f>IF(H16="","",VLOOKUP(H16,'A14.1BPU Alimentaires'!$C$21:$D$24,2,FALSE))</f>
        <v/>
      </c>
      <c r="J16" s="130">
        <v>0</v>
      </c>
      <c r="K16" s="28" t="str">
        <f t="shared" si="0"/>
        <v/>
      </c>
    </row>
    <row r="17" spans="1:11" x14ac:dyDescent="0.25">
      <c r="A17" s="32"/>
      <c r="B17" s="59" t="s">
        <v>35</v>
      </c>
      <c r="C17" s="73"/>
      <c r="D17" s="73"/>
      <c r="E17" s="129"/>
      <c r="F17" s="129"/>
      <c r="G17" s="129"/>
      <c r="H17" s="129"/>
      <c r="I17" s="28" t="str">
        <f>IF(H17="","",VLOOKUP(H17,'A14.1BPU Alimentaires'!$C$21:$D$24,2,FALSE))</f>
        <v/>
      </c>
      <c r="J17" s="130">
        <v>0</v>
      </c>
      <c r="K17" s="28" t="str">
        <f t="shared" si="0"/>
        <v/>
      </c>
    </row>
    <row r="18" spans="1:11" x14ac:dyDescent="0.25">
      <c r="A18" s="32"/>
      <c r="B18" s="59" t="s">
        <v>35</v>
      </c>
      <c r="C18" s="73"/>
      <c r="D18" s="73"/>
      <c r="E18" s="129"/>
      <c r="F18" s="129"/>
      <c r="G18" s="129"/>
      <c r="H18" s="129"/>
      <c r="I18" s="28" t="str">
        <f>IF(H18="","",VLOOKUP(H18,'A14.1BPU Alimentaires'!$C$21:$D$24,2,FALSE))</f>
        <v/>
      </c>
      <c r="J18" s="130">
        <v>0</v>
      </c>
      <c r="K18" s="28" t="str">
        <f t="shared" si="0"/>
        <v/>
      </c>
    </row>
    <row r="19" spans="1:11" x14ac:dyDescent="0.25">
      <c r="A19" s="32"/>
      <c r="B19" s="59" t="s">
        <v>35</v>
      </c>
      <c r="C19" s="73"/>
      <c r="D19" s="73"/>
      <c r="E19" s="129"/>
      <c r="F19" s="129"/>
      <c r="G19" s="129"/>
      <c r="H19" s="129"/>
      <c r="I19" s="28" t="str">
        <f>IF(H19="","",VLOOKUP(H19,'A14.1BPU Alimentaires'!$C$21:$D$24,2,FALSE))</f>
        <v/>
      </c>
      <c r="J19" s="130">
        <v>0</v>
      </c>
      <c r="K19" s="28" t="str">
        <f t="shared" si="0"/>
        <v/>
      </c>
    </row>
    <row r="20" spans="1:11" x14ac:dyDescent="0.25">
      <c r="A20" s="32"/>
      <c r="B20" s="59" t="s">
        <v>35</v>
      </c>
      <c r="C20" s="73"/>
      <c r="D20" s="73"/>
      <c r="E20" s="129"/>
      <c r="F20" s="129"/>
      <c r="G20" s="129"/>
      <c r="H20" s="129"/>
      <c r="I20" s="28" t="str">
        <f>IF(H20="","",VLOOKUP(H20,'A14.1BPU Alimentaires'!$C$21:$D$24,2,FALSE))</f>
        <v/>
      </c>
      <c r="J20" s="130">
        <v>0</v>
      </c>
      <c r="K20" s="28" t="str">
        <f t="shared" si="0"/>
        <v/>
      </c>
    </row>
    <row r="21" spans="1:11" x14ac:dyDescent="0.25">
      <c r="A21" s="32"/>
      <c r="B21" s="59" t="s">
        <v>35</v>
      </c>
      <c r="C21" s="73"/>
      <c r="D21" s="73"/>
      <c r="E21" s="129"/>
      <c r="F21" s="129"/>
      <c r="G21" s="129"/>
      <c r="H21" s="129"/>
      <c r="I21" s="28" t="str">
        <f>IF(H21="","",VLOOKUP(H21,'A14.1BPU Alimentaires'!$C$21:$D$24,2,FALSE))</f>
        <v/>
      </c>
      <c r="J21" s="130">
        <v>0</v>
      </c>
      <c r="K21" s="28" t="str">
        <f t="shared" si="0"/>
        <v/>
      </c>
    </row>
    <row r="22" spans="1:11" x14ac:dyDescent="0.25">
      <c r="A22" s="32"/>
      <c r="B22" s="59" t="s">
        <v>35</v>
      </c>
      <c r="C22" s="73"/>
      <c r="D22" s="73"/>
      <c r="E22" s="129"/>
      <c r="F22" s="129"/>
      <c r="G22" s="129"/>
      <c r="H22" s="129"/>
      <c r="I22" s="28" t="str">
        <f>IF(H22="","",VLOOKUP(H22,'A14.1BPU Alimentaires'!$C$21:$D$24,2,FALSE))</f>
        <v/>
      </c>
      <c r="J22" s="130">
        <v>0</v>
      </c>
      <c r="K22" s="28" t="str">
        <f t="shared" si="0"/>
        <v/>
      </c>
    </row>
    <row r="23" spans="1:11" x14ac:dyDescent="0.25">
      <c r="A23" s="32"/>
      <c r="B23" s="59" t="s">
        <v>35</v>
      </c>
      <c r="C23" s="73"/>
      <c r="D23" s="73"/>
      <c r="E23" s="129"/>
      <c r="F23" s="129"/>
      <c r="G23" s="129"/>
      <c r="H23" s="129"/>
      <c r="I23" s="28" t="str">
        <f>IF(H23="","",VLOOKUP(H23,'A14.1BPU Alimentaires'!$C$21:$D$24,2,FALSE))</f>
        <v/>
      </c>
      <c r="J23" s="130">
        <v>0</v>
      </c>
      <c r="K23" s="28" t="str">
        <f t="shared" si="0"/>
        <v/>
      </c>
    </row>
    <row r="24" spans="1:11" x14ac:dyDescent="0.25">
      <c r="A24" s="32"/>
      <c r="B24" s="59" t="s">
        <v>35</v>
      </c>
      <c r="C24" s="73"/>
      <c r="D24" s="73"/>
      <c r="E24" s="129"/>
      <c r="F24" s="129"/>
      <c r="G24" s="129"/>
      <c r="H24" s="129"/>
      <c r="I24" s="28" t="str">
        <f>IF(H24="","",VLOOKUP(H24,'A14.1BPU Alimentaires'!$C$21:$D$24,2,FALSE))</f>
        <v/>
      </c>
      <c r="J24" s="130">
        <v>0</v>
      </c>
      <c r="K24" s="28" t="str">
        <f t="shared" si="0"/>
        <v/>
      </c>
    </row>
    <row r="25" spans="1:11" x14ac:dyDescent="0.25">
      <c r="A25" s="32"/>
      <c r="B25" s="59" t="s">
        <v>35</v>
      </c>
      <c r="C25" s="73"/>
      <c r="D25" s="73"/>
      <c r="E25" s="129"/>
      <c r="F25" s="129"/>
      <c r="G25" s="129"/>
      <c r="H25" s="129"/>
      <c r="I25" s="28" t="str">
        <f>IF(H25="","",VLOOKUP(H25,'A14.1BPU Alimentaires'!$C$21:$D$24,2,FALSE))</f>
        <v/>
      </c>
      <c r="J25" s="130">
        <v>0</v>
      </c>
      <c r="K25" s="28" t="str">
        <f t="shared" si="0"/>
        <v/>
      </c>
    </row>
    <row r="26" spans="1:11" x14ac:dyDescent="0.25">
      <c r="A26" s="32"/>
      <c r="B26" s="59" t="s">
        <v>35</v>
      </c>
      <c r="C26" s="73"/>
      <c r="D26" s="73"/>
      <c r="E26" s="129"/>
      <c r="F26" s="129"/>
      <c r="G26" s="129"/>
      <c r="H26" s="129"/>
      <c r="I26" s="28" t="str">
        <f>IF(H26="","",VLOOKUP(H26,'A14.1BPU Alimentaires'!$C$21:$D$24,2,FALSE))</f>
        <v/>
      </c>
      <c r="J26" s="130">
        <v>0</v>
      </c>
      <c r="K26" s="28" t="str">
        <f t="shared" si="0"/>
        <v/>
      </c>
    </row>
    <row r="27" spans="1:11" x14ac:dyDescent="0.25">
      <c r="A27" s="32"/>
      <c r="B27" s="59" t="s">
        <v>35</v>
      </c>
      <c r="C27" s="73"/>
      <c r="D27" s="73"/>
      <c r="E27" s="129"/>
      <c r="F27" s="129"/>
      <c r="G27" s="129"/>
      <c r="H27" s="129"/>
      <c r="I27" s="28" t="str">
        <f>IF(H27="","",VLOOKUP(H27,'A14.1BPU Alimentaires'!$C$21:$D$24,2,FALSE))</f>
        <v/>
      </c>
      <c r="J27" s="130">
        <v>0</v>
      </c>
      <c r="K27" s="28" t="str">
        <f t="shared" si="0"/>
        <v/>
      </c>
    </row>
    <row r="28" spans="1:11" x14ac:dyDescent="0.25">
      <c r="A28" s="32"/>
      <c r="B28" s="59" t="s">
        <v>35</v>
      </c>
      <c r="C28" s="73"/>
      <c r="D28" s="73"/>
      <c r="E28" s="129"/>
      <c r="F28" s="129"/>
      <c r="G28" s="129"/>
      <c r="H28" s="129"/>
      <c r="I28" s="28" t="str">
        <f>IF(H28="","",VLOOKUP(H28,'A14.1BPU Alimentaires'!$C$21:$D$24,2,FALSE))</f>
        <v/>
      </c>
      <c r="J28" s="130">
        <v>0</v>
      </c>
      <c r="K28" s="28" t="str">
        <f t="shared" si="0"/>
        <v/>
      </c>
    </row>
    <row r="29" spans="1:11" x14ac:dyDescent="0.25">
      <c r="A29" s="32"/>
      <c r="B29" s="59" t="s">
        <v>35</v>
      </c>
      <c r="C29" s="73"/>
      <c r="D29" s="73"/>
      <c r="E29" s="129"/>
      <c r="F29" s="129"/>
      <c r="G29" s="129"/>
      <c r="H29" s="129"/>
      <c r="I29" s="28" t="str">
        <f>IF(H29="","",VLOOKUP(H29,'A14.1BPU Alimentaires'!$C$21:$D$24,2,FALSE))</f>
        <v/>
      </c>
      <c r="J29" s="130">
        <v>0</v>
      </c>
      <c r="K29" s="28" t="str">
        <f t="shared" si="0"/>
        <v/>
      </c>
    </row>
    <row r="30" spans="1:11" x14ac:dyDescent="0.25">
      <c r="A30" s="32"/>
      <c r="B30" s="59" t="s">
        <v>35</v>
      </c>
      <c r="C30" s="73"/>
      <c r="D30" s="73"/>
      <c r="E30" s="129"/>
      <c r="F30" s="129"/>
      <c r="G30" s="129"/>
      <c r="H30" s="129"/>
      <c r="I30" s="28" t="str">
        <f>IF(H30="","",VLOOKUP(H30,'A14.1BPU Alimentaires'!$C$21:$D$24,2,FALSE))</f>
        <v/>
      </c>
      <c r="J30" s="130">
        <v>0</v>
      </c>
      <c r="K30" s="28" t="str">
        <f t="shared" si="0"/>
        <v/>
      </c>
    </row>
    <row r="31" spans="1:11" x14ac:dyDescent="0.25">
      <c r="A31" s="32"/>
      <c r="B31" s="59" t="s">
        <v>35</v>
      </c>
      <c r="C31" s="73"/>
      <c r="D31" s="73"/>
      <c r="E31" s="129"/>
      <c r="F31" s="129"/>
      <c r="G31" s="129"/>
      <c r="H31" s="129"/>
      <c r="I31" s="28" t="str">
        <f>IF(H31="","",VLOOKUP(H31,'A14.1BPU Alimentaires'!$C$21:$D$24,2,FALSE))</f>
        <v/>
      </c>
      <c r="J31" s="130">
        <v>0</v>
      </c>
      <c r="K31" s="28" t="str">
        <f t="shared" si="0"/>
        <v/>
      </c>
    </row>
    <row r="32" spans="1:11" x14ac:dyDescent="0.25">
      <c r="A32" s="32"/>
      <c r="B32" s="59" t="s">
        <v>35</v>
      </c>
      <c r="C32" s="73"/>
      <c r="D32" s="73"/>
      <c r="E32" s="129"/>
      <c r="F32" s="129"/>
      <c r="G32" s="129"/>
      <c r="H32" s="129"/>
      <c r="I32" s="28" t="str">
        <f>IF(H32="","",VLOOKUP(H32,'A14.1BPU Alimentaires'!$C$21:$D$24,2,FALSE))</f>
        <v/>
      </c>
      <c r="J32" s="130">
        <v>0</v>
      </c>
      <c r="K32" s="28" t="str">
        <f t="shared" si="0"/>
        <v/>
      </c>
    </row>
    <row r="33" spans="1:11" x14ac:dyDescent="0.25">
      <c r="A33" s="32"/>
      <c r="B33" s="59" t="s">
        <v>35</v>
      </c>
      <c r="C33" s="73"/>
      <c r="D33" s="73"/>
      <c r="E33" s="129"/>
      <c r="F33" s="129"/>
      <c r="G33" s="129"/>
      <c r="H33" s="129"/>
      <c r="I33" s="28" t="str">
        <f>IF(H33="","",VLOOKUP(H33,'A14.1BPU Alimentaires'!$C$21:$D$24,2,FALSE))</f>
        <v/>
      </c>
      <c r="J33" s="130">
        <v>0</v>
      </c>
      <c r="K33" s="28" t="str">
        <f t="shared" si="0"/>
        <v/>
      </c>
    </row>
    <row r="34" spans="1:11" x14ac:dyDescent="0.25">
      <c r="A34" s="32"/>
      <c r="B34" s="59" t="s">
        <v>35</v>
      </c>
      <c r="C34" s="73"/>
      <c r="D34" s="73"/>
      <c r="E34" s="129"/>
      <c r="F34" s="129"/>
      <c r="G34" s="129"/>
      <c r="H34" s="129"/>
      <c r="I34" s="28" t="str">
        <f>IF(H34="","",VLOOKUP(H34,'A14.1BPU Alimentaires'!$C$21:$D$24,2,FALSE))</f>
        <v/>
      </c>
      <c r="J34" s="130">
        <v>0</v>
      </c>
      <c r="K34" s="28" t="str">
        <f t="shared" si="0"/>
        <v/>
      </c>
    </row>
    <row r="35" spans="1:11" x14ac:dyDescent="0.25">
      <c r="A35" s="32"/>
      <c r="B35" s="59" t="s">
        <v>35</v>
      </c>
      <c r="C35" s="55" t="s">
        <v>186</v>
      </c>
      <c r="D35" s="73"/>
      <c r="E35" s="129"/>
      <c r="F35" s="129"/>
      <c r="G35" s="129"/>
      <c r="H35" s="129"/>
      <c r="I35" s="28" t="str">
        <f>IF(H35="","",VLOOKUP(H35,'A14.1BPU Alimentaires'!$C$21:$D$24,2,FALSE))</f>
        <v/>
      </c>
      <c r="J35" s="130">
        <v>0</v>
      </c>
      <c r="K35" s="28" t="str">
        <f t="shared" si="0"/>
        <v/>
      </c>
    </row>
    <row r="36" spans="1:11" x14ac:dyDescent="0.25">
      <c r="A36" s="32"/>
      <c r="B36" s="59" t="s">
        <v>35</v>
      </c>
      <c r="C36" s="55" t="s">
        <v>187</v>
      </c>
      <c r="D36" s="73"/>
      <c r="E36" s="129"/>
      <c r="F36" s="129"/>
      <c r="G36" s="129"/>
      <c r="H36" s="129"/>
      <c r="I36" s="28" t="str">
        <f>IF(H36="","",VLOOKUP(H36,'A14.1BPU Alimentaires'!$C$21:$D$24,2,FALSE))</f>
        <v/>
      </c>
      <c r="J36" s="130">
        <v>0</v>
      </c>
      <c r="K36" s="28" t="str">
        <f t="shared" si="0"/>
        <v/>
      </c>
    </row>
    <row r="37" spans="1:11" x14ac:dyDescent="0.25">
      <c r="A37" s="32"/>
      <c r="B37" s="59" t="s">
        <v>35</v>
      </c>
      <c r="C37" s="55" t="s">
        <v>16</v>
      </c>
      <c r="D37" s="73"/>
      <c r="E37" s="129"/>
      <c r="F37" s="129"/>
      <c r="G37" s="129"/>
      <c r="H37" s="129"/>
      <c r="I37" s="28" t="str">
        <f>IF(H37="","",VLOOKUP(H37,'A14.1BPU Alimentaires'!$C$21:$D$24,2,FALSE))</f>
        <v/>
      </c>
      <c r="J37" s="130">
        <v>0</v>
      </c>
      <c r="K37" s="28" t="str">
        <f t="shared" si="0"/>
        <v/>
      </c>
    </row>
    <row r="38" spans="1:11" x14ac:dyDescent="0.25">
      <c r="A38" s="32"/>
      <c r="B38" s="59" t="s">
        <v>35</v>
      </c>
      <c r="C38" s="55" t="s">
        <v>188</v>
      </c>
      <c r="D38" s="73"/>
      <c r="E38" s="129"/>
      <c r="F38" s="129"/>
      <c r="G38" s="129"/>
      <c r="H38" s="129"/>
      <c r="I38" s="28" t="str">
        <f>IF(H38="","",VLOOKUP(H38,'A14.1BPU Alimentaires'!$C$21:$D$24,2,FALSE))</f>
        <v/>
      </c>
      <c r="J38" s="130">
        <v>0</v>
      </c>
      <c r="K38" s="28" t="str">
        <f t="shared" si="0"/>
        <v/>
      </c>
    </row>
    <row r="39" spans="1:11" x14ac:dyDescent="0.25">
      <c r="A39" s="32"/>
      <c r="B39" s="59" t="s">
        <v>35</v>
      </c>
      <c r="C39" s="55" t="s">
        <v>21</v>
      </c>
      <c r="D39" s="73"/>
      <c r="E39" s="129"/>
      <c r="F39" s="129"/>
      <c r="G39" s="129"/>
      <c r="H39" s="129"/>
      <c r="I39" s="28" t="str">
        <f>IF(H39="","",VLOOKUP(H39,'A14.1BPU Alimentaires'!$C$21:$D$24,2,FALSE))</f>
        <v/>
      </c>
      <c r="J39" s="130">
        <v>0</v>
      </c>
      <c r="K39" s="28" t="str">
        <f t="shared" si="0"/>
        <v/>
      </c>
    </row>
    <row r="40" spans="1:11" x14ac:dyDescent="0.25">
      <c r="A40" s="32"/>
      <c r="B40" s="59" t="s">
        <v>35</v>
      </c>
      <c r="C40" s="55" t="s">
        <v>189</v>
      </c>
      <c r="D40" s="73"/>
      <c r="E40" s="129"/>
      <c r="F40" s="129"/>
      <c r="G40" s="129"/>
      <c r="H40" s="129"/>
      <c r="I40" s="28" t="str">
        <f>IF(H40="","",VLOOKUP(H40,'A14.1BPU Alimentaires'!$C$21:$D$24,2,FALSE))</f>
        <v/>
      </c>
      <c r="J40" s="130">
        <v>0</v>
      </c>
      <c r="K40" s="28" t="str">
        <f t="shared" si="0"/>
        <v/>
      </c>
    </row>
    <row r="41" spans="1:11" x14ac:dyDescent="0.25">
      <c r="A41" s="32"/>
      <c r="B41" s="59" t="s">
        <v>35</v>
      </c>
      <c r="C41" s="55" t="s">
        <v>190</v>
      </c>
      <c r="D41" s="73"/>
      <c r="E41" s="129"/>
      <c r="F41" s="129"/>
      <c r="G41" s="129"/>
      <c r="H41" s="129"/>
      <c r="I41" s="28" t="str">
        <f>IF(H41="","",VLOOKUP(H41,'A14.1BPU Alimentaires'!$C$21:$D$24,2,FALSE))</f>
        <v/>
      </c>
      <c r="J41" s="130">
        <v>0</v>
      </c>
      <c r="K41" s="28" t="str">
        <f t="shared" si="0"/>
        <v/>
      </c>
    </row>
    <row r="42" spans="1:11" x14ac:dyDescent="0.25">
      <c r="A42" s="32"/>
      <c r="B42" s="59" t="s">
        <v>35</v>
      </c>
      <c r="C42" s="55" t="s">
        <v>191</v>
      </c>
      <c r="D42" s="73"/>
      <c r="E42" s="129"/>
      <c r="F42" s="129"/>
      <c r="G42" s="129"/>
      <c r="H42" s="129"/>
      <c r="I42" s="28" t="str">
        <f>IF(H42="","",VLOOKUP(H42,'A14.1BPU Alimentaires'!$C$21:$D$24,2,FALSE))</f>
        <v/>
      </c>
      <c r="J42" s="130">
        <v>0</v>
      </c>
      <c r="K42" s="28" t="str">
        <f t="shared" si="0"/>
        <v/>
      </c>
    </row>
    <row r="43" spans="1:11" x14ac:dyDescent="0.25">
      <c r="A43" s="32"/>
      <c r="B43" s="59" t="s">
        <v>35</v>
      </c>
      <c r="C43" s="55" t="s">
        <v>192</v>
      </c>
      <c r="D43" s="73"/>
      <c r="E43" s="129"/>
      <c r="F43" s="129"/>
      <c r="G43" s="129"/>
      <c r="H43" s="129"/>
      <c r="I43" s="28" t="str">
        <f>IF(H43="","",VLOOKUP(H43,'A14.1BPU Alimentaires'!$C$21:$D$24,2,FALSE))</f>
        <v/>
      </c>
      <c r="J43" s="130">
        <v>0</v>
      </c>
      <c r="K43" s="28" t="str">
        <f t="shared" si="0"/>
        <v/>
      </c>
    </row>
    <row r="44" spans="1:11" x14ac:dyDescent="0.25">
      <c r="A44" s="32"/>
      <c r="B44" s="59" t="s">
        <v>35</v>
      </c>
      <c r="C44" s="55" t="s">
        <v>193</v>
      </c>
      <c r="D44" s="73"/>
      <c r="E44" s="129"/>
      <c r="F44" s="129"/>
      <c r="G44" s="129"/>
      <c r="H44" s="129"/>
      <c r="I44" s="28" t="str">
        <f>IF(H44="","",VLOOKUP(H44,'A14.1BPU Alimentaires'!$C$21:$D$24,2,FALSE))</f>
        <v/>
      </c>
      <c r="J44" s="130">
        <v>0</v>
      </c>
      <c r="K44" s="28" t="str">
        <f t="shared" si="0"/>
        <v/>
      </c>
    </row>
    <row r="45" spans="1:11" x14ac:dyDescent="0.25">
      <c r="A45" s="32"/>
      <c r="B45" s="59" t="s">
        <v>35</v>
      </c>
      <c r="C45" s="55" t="s">
        <v>194</v>
      </c>
      <c r="D45" s="73"/>
      <c r="E45" s="129"/>
      <c r="F45" s="129"/>
      <c r="G45" s="129"/>
      <c r="H45" s="129"/>
      <c r="I45" s="28" t="str">
        <f>IF(H45="","",VLOOKUP(H45,'A14.1BPU Alimentaires'!$C$21:$D$24,2,FALSE))</f>
        <v/>
      </c>
      <c r="J45" s="130">
        <v>0</v>
      </c>
      <c r="K45" s="28" t="str">
        <f t="shared" si="0"/>
        <v/>
      </c>
    </row>
    <row r="46" spans="1:11" x14ac:dyDescent="0.25">
      <c r="A46" s="32"/>
      <c r="B46" s="59" t="s">
        <v>35</v>
      </c>
      <c r="C46" s="55" t="s">
        <v>195</v>
      </c>
      <c r="D46" s="73"/>
      <c r="E46" s="129"/>
      <c r="F46" s="129"/>
      <c r="G46" s="129"/>
      <c r="H46" s="129"/>
      <c r="I46" s="28" t="str">
        <f>IF(H46="","",VLOOKUP(H46,'A14.1BPU Alimentaires'!$C$21:$D$24,2,FALSE))</f>
        <v/>
      </c>
      <c r="J46" s="130">
        <v>0</v>
      </c>
      <c r="K46" s="28" t="str">
        <f t="shared" si="0"/>
        <v/>
      </c>
    </row>
    <row r="47" spans="1:11" x14ac:dyDescent="0.25">
      <c r="A47" s="32"/>
      <c r="B47" s="59" t="s">
        <v>35</v>
      </c>
      <c r="C47" s="55" t="s">
        <v>196</v>
      </c>
      <c r="D47" s="73"/>
      <c r="E47" s="129"/>
      <c r="F47" s="129"/>
      <c r="G47" s="129"/>
      <c r="H47" s="129"/>
      <c r="I47" s="28" t="str">
        <f>IF(H47="","",VLOOKUP(H47,'A14.1BPU Alimentaires'!$C$21:$D$24,2,FALSE))</f>
        <v/>
      </c>
      <c r="J47" s="130">
        <v>0</v>
      </c>
      <c r="K47" s="28" t="str">
        <f t="shared" si="0"/>
        <v/>
      </c>
    </row>
    <row r="48" spans="1:11" x14ac:dyDescent="0.25">
      <c r="A48" s="32"/>
      <c r="B48" s="59" t="s">
        <v>35</v>
      </c>
      <c r="C48" s="73"/>
      <c r="D48" s="73"/>
      <c r="E48" s="129"/>
      <c r="F48" s="129"/>
      <c r="G48" s="129"/>
      <c r="H48" s="129"/>
      <c r="I48" s="28" t="str">
        <f>IF(H48="","",VLOOKUP(H48,'A14.1BPU Alimentaires'!$C$21:$D$24,2,FALSE))</f>
        <v/>
      </c>
      <c r="J48" s="130">
        <v>0</v>
      </c>
      <c r="K48" s="28" t="str">
        <f t="shared" ref="K48:K49" si="1">IF(I48="","",ROUND(I48*(1+J48),2))</f>
        <v/>
      </c>
    </row>
    <row r="49" spans="1:11" x14ac:dyDescent="0.25">
      <c r="A49" s="32"/>
      <c r="B49" s="59" t="s">
        <v>35</v>
      </c>
      <c r="C49" s="73"/>
      <c r="D49" s="131"/>
      <c r="E49" s="129"/>
      <c r="F49" s="129"/>
      <c r="G49" s="129"/>
      <c r="H49" s="129"/>
      <c r="I49" s="28" t="str">
        <f>IF(H49="","",VLOOKUP(H49,'A14.1BPU Alimentaires'!$C$21:$D$24,2,FALSE))</f>
        <v/>
      </c>
      <c r="J49" s="130">
        <v>0</v>
      </c>
      <c r="K49" s="28" t="str">
        <f t="shared" si="1"/>
        <v/>
      </c>
    </row>
    <row r="50" spans="1:11" x14ac:dyDescent="0.25">
      <c r="A50" s="32"/>
      <c r="B50" s="59" t="s">
        <v>35</v>
      </c>
      <c r="C50" s="73"/>
      <c r="D50" s="73"/>
      <c r="E50" s="129"/>
      <c r="F50" s="129"/>
      <c r="G50" s="129"/>
      <c r="H50" s="129"/>
      <c r="I50" s="28" t="str">
        <f>IF(H50="","",VLOOKUP(H50,'A14.1BPU Alimentaires'!$C$21:$D$24,2,FALSE))</f>
        <v/>
      </c>
      <c r="J50" s="130">
        <v>0</v>
      </c>
      <c r="K50" s="28" t="str">
        <f t="shared" ref="K50:K69" si="2">IF(I50="","",ROUND(I50*(1+J50),2))</f>
        <v/>
      </c>
    </row>
    <row r="51" spans="1:11" x14ac:dyDescent="0.25">
      <c r="A51" s="32"/>
      <c r="B51" s="59" t="s">
        <v>35</v>
      </c>
      <c r="C51" s="73"/>
      <c r="D51" s="73"/>
      <c r="E51" s="129"/>
      <c r="F51" s="129"/>
      <c r="G51" s="129"/>
      <c r="H51" s="129"/>
      <c r="I51" s="28" t="str">
        <f>IF(H51="","",VLOOKUP(H51,'A14.1BPU Alimentaires'!$C$21:$D$24,2,FALSE))</f>
        <v/>
      </c>
      <c r="J51" s="130">
        <v>0</v>
      </c>
      <c r="K51" s="28" t="str">
        <f t="shared" si="2"/>
        <v/>
      </c>
    </row>
    <row r="52" spans="1:11" x14ac:dyDescent="0.25">
      <c r="A52" s="32"/>
      <c r="B52" s="59" t="s">
        <v>35</v>
      </c>
      <c r="C52" s="73"/>
      <c r="D52" s="73"/>
      <c r="E52" s="129"/>
      <c r="F52" s="129"/>
      <c r="G52" s="129"/>
      <c r="H52" s="129"/>
      <c r="I52" s="28" t="str">
        <f>IF(H52="","",VLOOKUP(H52,'A14.1BPU Alimentaires'!$C$21:$D$24,2,FALSE))</f>
        <v/>
      </c>
      <c r="J52" s="130">
        <v>0</v>
      </c>
      <c r="K52" s="28" t="str">
        <f t="shared" si="2"/>
        <v/>
      </c>
    </row>
    <row r="53" spans="1:11" x14ac:dyDescent="0.25">
      <c r="A53" s="32"/>
      <c r="B53" s="59" t="s">
        <v>35</v>
      </c>
      <c r="C53" s="73"/>
      <c r="D53" s="73"/>
      <c r="E53" s="129"/>
      <c r="F53" s="129"/>
      <c r="G53" s="129"/>
      <c r="H53" s="129"/>
      <c r="I53" s="28" t="str">
        <f>IF(H53="","",VLOOKUP(H53,'A14.1BPU Alimentaires'!$C$21:$D$24,2,FALSE))</f>
        <v/>
      </c>
      <c r="J53" s="130">
        <v>0</v>
      </c>
      <c r="K53" s="28" t="str">
        <f t="shared" si="2"/>
        <v/>
      </c>
    </row>
    <row r="54" spans="1:11" x14ac:dyDescent="0.25">
      <c r="A54" s="32"/>
      <c r="B54" s="59" t="s">
        <v>35</v>
      </c>
      <c r="C54" s="73"/>
      <c r="D54" s="73"/>
      <c r="E54" s="129"/>
      <c r="F54" s="129"/>
      <c r="G54" s="129"/>
      <c r="H54" s="129"/>
      <c r="I54" s="28" t="str">
        <f>IF(H54="","",VLOOKUP(H54,'A14.1BPU Alimentaires'!$C$21:$D$24,2,FALSE))</f>
        <v/>
      </c>
      <c r="J54" s="130">
        <v>0</v>
      </c>
      <c r="K54" s="28" t="str">
        <f t="shared" si="2"/>
        <v/>
      </c>
    </row>
    <row r="55" spans="1:11" x14ac:dyDescent="0.25">
      <c r="A55" s="32"/>
      <c r="B55" s="59" t="s">
        <v>35</v>
      </c>
      <c r="C55" s="73"/>
      <c r="D55" s="73"/>
      <c r="E55" s="129"/>
      <c r="F55" s="129"/>
      <c r="G55" s="129"/>
      <c r="H55" s="129"/>
      <c r="I55" s="28" t="str">
        <f>IF(H55="","",VLOOKUP(H55,'A14.1BPU Alimentaires'!$C$21:$D$24,2,FALSE))</f>
        <v/>
      </c>
      <c r="J55" s="130">
        <v>0</v>
      </c>
      <c r="K55" s="28" t="str">
        <f t="shared" si="2"/>
        <v/>
      </c>
    </row>
    <row r="56" spans="1:11" x14ac:dyDescent="0.25">
      <c r="A56" s="32"/>
      <c r="B56" s="59" t="s">
        <v>35</v>
      </c>
      <c r="C56" s="73"/>
      <c r="D56" s="73"/>
      <c r="E56" s="129"/>
      <c r="F56" s="129"/>
      <c r="G56" s="129"/>
      <c r="H56" s="129"/>
      <c r="I56" s="28" t="str">
        <f>IF(H56="","",VLOOKUP(H56,'A14.1BPU Alimentaires'!$C$21:$D$24,2,FALSE))</f>
        <v/>
      </c>
      <c r="J56" s="130">
        <v>0</v>
      </c>
      <c r="K56" s="28" t="str">
        <f t="shared" si="2"/>
        <v/>
      </c>
    </row>
    <row r="57" spans="1:11" x14ac:dyDescent="0.25">
      <c r="A57" s="32"/>
      <c r="B57" s="59" t="s">
        <v>35</v>
      </c>
      <c r="C57" s="73"/>
      <c r="D57" s="73"/>
      <c r="E57" s="129"/>
      <c r="F57" s="129"/>
      <c r="G57" s="129"/>
      <c r="H57" s="129"/>
      <c r="I57" s="28" t="str">
        <f>IF(H57="","",VLOOKUP(H57,'A14.1BPU Alimentaires'!$C$21:$D$24,2,FALSE))</f>
        <v/>
      </c>
      <c r="J57" s="130">
        <v>0</v>
      </c>
      <c r="K57" s="28" t="str">
        <f t="shared" si="2"/>
        <v/>
      </c>
    </row>
    <row r="58" spans="1:11" x14ac:dyDescent="0.25">
      <c r="A58" s="32"/>
      <c r="B58" s="59" t="s">
        <v>35</v>
      </c>
      <c r="C58" s="73"/>
      <c r="D58" s="73"/>
      <c r="E58" s="129"/>
      <c r="F58" s="129"/>
      <c r="G58" s="129"/>
      <c r="H58" s="129"/>
      <c r="I58" s="28" t="str">
        <f>IF(H58="","",VLOOKUP(H58,'A14.1BPU Alimentaires'!$C$21:$D$24,2,FALSE))</f>
        <v/>
      </c>
      <c r="J58" s="130">
        <v>0</v>
      </c>
      <c r="K58" s="28" t="str">
        <f t="shared" si="2"/>
        <v/>
      </c>
    </row>
    <row r="59" spans="1:11" x14ac:dyDescent="0.25">
      <c r="A59" s="32"/>
      <c r="B59" s="59" t="s">
        <v>35</v>
      </c>
      <c r="C59" s="73"/>
      <c r="D59" s="73"/>
      <c r="E59" s="129"/>
      <c r="F59" s="129"/>
      <c r="G59" s="129"/>
      <c r="H59" s="129"/>
      <c r="I59" s="28" t="str">
        <f>IF(H59="","",VLOOKUP(H59,'A14.1BPU Alimentaires'!$C$21:$D$24,2,FALSE))</f>
        <v/>
      </c>
      <c r="J59" s="130">
        <v>0</v>
      </c>
      <c r="K59" s="28" t="str">
        <f t="shared" si="2"/>
        <v/>
      </c>
    </row>
    <row r="60" spans="1:11" x14ac:dyDescent="0.25">
      <c r="A60" s="32"/>
      <c r="B60" s="59" t="s">
        <v>35</v>
      </c>
      <c r="C60" s="73"/>
      <c r="D60" s="73"/>
      <c r="E60" s="129"/>
      <c r="F60" s="129"/>
      <c r="G60" s="129"/>
      <c r="H60" s="129"/>
      <c r="I60" s="28" t="str">
        <f>IF(H60="","",VLOOKUP(H60,'A14.1BPU Alimentaires'!$C$21:$D$24,2,FALSE))</f>
        <v/>
      </c>
      <c r="J60" s="130">
        <v>0</v>
      </c>
      <c r="K60" s="28" t="str">
        <f t="shared" si="2"/>
        <v/>
      </c>
    </row>
    <row r="61" spans="1:11" x14ac:dyDescent="0.25">
      <c r="A61" s="32"/>
      <c r="B61" s="59" t="s">
        <v>35</v>
      </c>
      <c r="C61" s="73"/>
      <c r="D61" s="73"/>
      <c r="E61" s="129"/>
      <c r="F61" s="129"/>
      <c r="G61" s="129"/>
      <c r="H61" s="129"/>
      <c r="I61" s="28" t="str">
        <f>IF(H61="","",VLOOKUP(H61,'A14.1BPU Alimentaires'!$C$21:$D$24,2,FALSE))</f>
        <v/>
      </c>
      <c r="J61" s="130">
        <v>0</v>
      </c>
      <c r="K61" s="28" t="str">
        <f t="shared" si="2"/>
        <v/>
      </c>
    </row>
    <row r="62" spans="1:11" x14ac:dyDescent="0.25">
      <c r="A62" s="32"/>
      <c r="B62" s="59" t="s">
        <v>35</v>
      </c>
      <c r="C62" s="73"/>
      <c r="D62" s="73"/>
      <c r="E62" s="129"/>
      <c r="F62" s="129"/>
      <c r="G62" s="129"/>
      <c r="H62" s="129"/>
      <c r="I62" s="28" t="str">
        <f>IF(H62="","",VLOOKUP(H62,'A14.1BPU Alimentaires'!$C$21:$D$24,2,FALSE))</f>
        <v/>
      </c>
      <c r="J62" s="130">
        <v>0</v>
      </c>
      <c r="K62" s="28" t="str">
        <f t="shared" si="2"/>
        <v/>
      </c>
    </row>
    <row r="63" spans="1:11" x14ac:dyDescent="0.25">
      <c r="A63" s="32"/>
      <c r="B63" s="59" t="s">
        <v>35</v>
      </c>
      <c r="C63" s="73"/>
      <c r="D63" s="73"/>
      <c r="E63" s="129"/>
      <c r="F63" s="129"/>
      <c r="G63" s="129"/>
      <c r="H63" s="129"/>
      <c r="I63" s="28" t="str">
        <f>IF(H63="","",VLOOKUP(H63,'A14.1BPU Alimentaires'!$C$21:$D$24,2,FALSE))</f>
        <v/>
      </c>
      <c r="J63" s="130">
        <v>0</v>
      </c>
      <c r="K63" s="28" t="str">
        <f t="shared" si="2"/>
        <v/>
      </c>
    </row>
    <row r="64" spans="1:11" x14ac:dyDescent="0.25">
      <c r="A64" s="32"/>
      <c r="B64" s="59" t="s">
        <v>35</v>
      </c>
      <c r="C64" s="73"/>
      <c r="D64" s="73"/>
      <c r="E64" s="129"/>
      <c r="F64" s="129"/>
      <c r="G64" s="129"/>
      <c r="H64" s="129"/>
      <c r="I64" s="28" t="str">
        <f>IF(H64="","",VLOOKUP(H64,'A14.1BPU Alimentaires'!$C$21:$D$24,2,FALSE))</f>
        <v/>
      </c>
      <c r="J64" s="130">
        <v>0</v>
      </c>
      <c r="K64" s="28" t="str">
        <f t="shared" si="2"/>
        <v/>
      </c>
    </row>
    <row r="65" spans="1:11" x14ac:dyDescent="0.25">
      <c r="A65" s="32"/>
      <c r="B65" s="59" t="s">
        <v>35</v>
      </c>
      <c r="C65" s="73"/>
      <c r="D65" s="73"/>
      <c r="E65" s="129"/>
      <c r="F65" s="129"/>
      <c r="G65" s="129"/>
      <c r="H65" s="129"/>
      <c r="I65" s="28" t="str">
        <f>IF(H65="","",VLOOKUP(H65,'A14.1BPU Alimentaires'!$C$21:$D$24,2,FALSE))</f>
        <v/>
      </c>
      <c r="J65" s="130">
        <v>0</v>
      </c>
      <c r="K65" s="28" t="str">
        <f t="shared" si="2"/>
        <v/>
      </c>
    </row>
    <row r="66" spans="1:11" x14ac:dyDescent="0.25">
      <c r="A66" s="32"/>
      <c r="B66" s="59" t="s">
        <v>35</v>
      </c>
      <c r="C66" s="73"/>
      <c r="D66" s="73"/>
      <c r="E66" s="129"/>
      <c r="F66" s="129"/>
      <c r="G66" s="129"/>
      <c r="H66" s="129"/>
      <c r="I66" s="28" t="str">
        <f>IF(H66="","",VLOOKUP(H66,'A14.1BPU Alimentaires'!$C$21:$D$24,2,FALSE))</f>
        <v/>
      </c>
      <c r="J66" s="130">
        <v>0</v>
      </c>
      <c r="K66" s="28" t="str">
        <f t="shared" si="2"/>
        <v/>
      </c>
    </row>
    <row r="67" spans="1:11" x14ac:dyDescent="0.25">
      <c r="A67" s="32"/>
      <c r="B67" s="59" t="s">
        <v>35</v>
      </c>
      <c r="C67" s="73"/>
      <c r="D67" s="73"/>
      <c r="E67" s="129"/>
      <c r="F67" s="129"/>
      <c r="G67" s="129"/>
      <c r="H67" s="129"/>
      <c r="I67" s="28" t="str">
        <f>IF(H67="","",VLOOKUP(H67,'A14.1BPU Alimentaires'!$C$21:$D$24,2,FALSE))</f>
        <v/>
      </c>
      <c r="J67" s="130">
        <v>0</v>
      </c>
      <c r="K67" s="28" t="str">
        <f t="shared" si="2"/>
        <v/>
      </c>
    </row>
    <row r="68" spans="1:11" x14ac:dyDescent="0.25">
      <c r="A68" s="32"/>
      <c r="B68" s="59" t="s">
        <v>35</v>
      </c>
      <c r="C68" s="73"/>
      <c r="D68" s="73"/>
      <c r="E68" s="129"/>
      <c r="F68" s="129"/>
      <c r="G68" s="129"/>
      <c r="H68" s="129"/>
      <c r="I68" s="28" t="str">
        <f>IF(H68="","",VLOOKUP(H68,'A14.1BPU Alimentaires'!$C$21:$D$24,2,FALSE))</f>
        <v/>
      </c>
      <c r="J68" s="130">
        <v>0</v>
      </c>
      <c r="K68" s="28" t="str">
        <f t="shared" si="2"/>
        <v/>
      </c>
    </row>
    <row r="69" spans="1:11" x14ac:dyDescent="0.25">
      <c r="A69" s="32"/>
      <c r="B69" s="59" t="s">
        <v>35</v>
      </c>
      <c r="C69" s="73"/>
      <c r="D69" s="73"/>
      <c r="E69" s="129"/>
      <c r="F69" s="129"/>
      <c r="G69" s="129"/>
      <c r="H69" s="129"/>
      <c r="I69" s="28" t="str">
        <f>IF(H69="","",VLOOKUP(H69,'A14.1BPU Alimentaires'!$C$21:$D$24,2,FALSE))</f>
        <v/>
      </c>
      <c r="J69" s="130">
        <v>0</v>
      </c>
      <c r="K69" s="28" t="str">
        <f t="shared" si="2"/>
        <v/>
      </c>
    </row>
    <row r="71" spans="1:11" x14ac:dyDescent="0.25">
      <c r="B71" s="1" t="str">
        <f>'Page de garde'!$B$13</f>
        <v>Nom du candidat</v>
      </c>
    </row>
    <row r="631" spans="8:8" x14ac:dyDescent="0.25">
      <c r="H631" s="1">
        <v>1</v>
      </c>
    </row>
    <row r="632" spans="8:8" x14ac:dyDescent="0.25">
      <c r="H632" s="1">
        <v>2</v>
      </c>
    </row>
    <row r="633" spans="8:8" x14ac:dyDescent="0.25">
      <c r="H633" s="1">
        <v>3</v>
      </c>
    </row>
    <row r="634" spans="8:8" x14ac:dyDescent="0.25">
      <c r="H634" s="1">
        <v>4</v>
      </c>
    </row>
  </sheetData>
  <mergeCells count="7">
    <mergeCell ref="B2:K2"/>
    <mergeCell ref="B8:B9"/>
    <mergeCell ref="C8:C9"/>
    <mergeCell ref="D8:D9"/>
    <mergeCell ref="E8:G8"/>
    <mergeCell ref="H8:K8"/>
    <mergeCell ref="B4:K4"/>
  </mergeCells>
  <dataValidations count="1">
    <dataValidation type="list" allowBlank="1" showInputMessage="1" showErrorMessage="1" sqref="H10:H69" xr:uid="{9C079710-C455-4753-AE6A-A80018FE5FD9}">
      <formula1>$H$631:$H$634</formula1>
    </dataValidation>
  </dataValidations>
  <pageMargins left="0.7" right="0.7" top="0.75" bottom="0.75" header="0.3" footer="0.3"/>
  <pageSetup paperSize="9" scale="4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7A0AA-B53C-48C7-BE76-523C61206CFC}">
  <sheetPr>
    <pageSetUpPr fitToPage="1"/>
  </sheetPr>
  <dimension ref="B1:H23"/>
  <sheetViews>
    <sheetView showGridLines="0" view="pageBreakPreview" zoomScale="80" zoomScaleNormal="70" zoomScaleSheetLayoutView="80" zoomScalePageLayoutView="46" workbookViewId="0">
      <selection activeCell="D1" sqref="D1"/>
    </sheetView>
  </sheetViews>
  <sheetFormatPr baseColWidth="10" defaultColWidth="11.44140625" defaultRowHeight="13.2" x14ac:dyDescent="0.25"/>
  <cols>
    <col min="1" max="1" width="1.21875" customWidth="1"/>
    <col min="2" max="2" width="45.5546875" customWidth="1"/>
    <col min="3" max="3" width="7.44140625" bestFit="1" customWidth="1"/>
    <col min="4" max="4" width="8.21875" bestFit="1" customWidth="1"/>
    <col min="5" max="5" width="6" bestFit="1" customWidth="1"/>
    <col min="6" max="6" width="13.77734375" bestFit="1" customWidth="1"/>
    <col min="7" max="7" width="11" bestFit="1" customWidth="1"/>
    <col min="8" max="8" width="12.33203125" customWidth="1"/>
  </cols>
  <sheetData>
    <row r="1" spans="2:8" ht="126" customHeight="1" x14ac:dyDescent="0.25">
      <c r="B1" s="6"/>
      <c r="C1" s="6"/>
      <c r="D1" s="6"/>
      <c r="E1" s="6"/>
      <c r="F1" s="6"/>
      <c r="G1" s="6"/>
      <c r="H1" s="6"/>
    </row>
    <row r="2" spans="2:8" ht="21" x14ac:dyDescent="0.25">
      <c r="B2" s="148" t="s">
        <v>245</v>
      </c>
      <c r="C2" s="148"/>
      <c r="D2" s="148"/>
      <c r="E2" s="148"/>
      <c r="F2" s="148"/>
      <c r="G2" s="148"/>
      <c r="H2" s="148"/>
    </row>
    <row r="3" spans="2:8" ht="12" customHeight="1" thickBot="1" x14ac:dyDescent="0.3">
      <c r="B3" s="7"/>
      <c r="C3" s="7"/>
      <c r="D3" s="8"/>
      <c r="E3" s="9"/>
      <c r="F3" s="9"/>
      <c r="G3" s="9"/>
      <c r="H3" s="9"/>
    </row>
    <row r="4" spans="2:8" ht="121.5" customHeight="1" thickBot="1" x14ac:dyDescent="0.3">
      <c r="B4" s="144" t="s">
        <v>312</v>
      </c>
      <c r="C4" s="145"/>
      <c r="D4" s="145"/>
      <c r="E4" s="145"/>
      <c r="F4" s="145"/>
      <c r="G4" s="145"/>
      <c r="H4" s="145"/>
    </row>
    <row r="5" spans="2:8" ht="12" customHeight="1" x14ac:dyDescent="0.25"/>
    <row r="6" spans="2:8" ht="34.5" customHeight="1" x14ac:dyDescent="0.25">
      <c r="B6" s="63" t="s">
        <v>246</v>
      </c>
      <c r="C6" s="93"/>
      <c r="D6" s="93"/>
      <c r="E6" s="93"/>
      <c r="F6" s="93"/>
      <c r="G6" s="93"/>
      <c r="H6" s="93"/>
    </row>
    <row r="7" spans="2:8" ht="8.25" customHeight="1" x14ac:dyDescent="0.25"/>
    <row r="8" spans="2:8" ht="75.75" customHeight="1" x14ac:dyDescent="0.25">
      <c r="B8" s="121" t="s">
        <v>198</v>
      </c>
      <c r="C8" s="121" t="s">
        <v>199</v>
      </c>
      <c r="D8" s="121" t="s">
        <v>200</v>
      </c>
      <c r="E8" s="121" t="s">
        <v>201</v>
      </c>
      <c r="F8" s="121" t="s">
        <v>211</v>
      </c>
      <c r="G8" s="121" t="s">
        <v>222</v>
      </c>
      <c r="H8" s="121" t="s">
        <v>239</v>
      </c>
    </row>
    <row r="9" spans="2:8" ht="15" customHeight="1" x14ac:dyDescent="0.25">
      <c r="B9" s="122" t="s">
        <v>202</v>
      </c>
      <c r="C9" s="122" t="s">
        <v>202</v>
      </c>
      <c r="D9" s="123"/>
      <c r="E9" s="123"/>
      <c r="F9" s="123"/>
      <c r="G9" s="124"/>
      <c r="H9" s="125"/>
    </row>
    <row r="10" spans="2:8" ht="15" customHeight="1" x14ac:dyDescent="0.25">
      <c r="B10" s="122" t="s">
        <v>202</v>
      </c>
      <c r="C10" s="122" t="s">
        <v>202</v>
      </c>
      <c r="D10" s="123"/>
      <c r="E10" s="123"/>
      <c r="F10" s="123"/>
      <c r="G10" s="124"/>
      <c r="H10" s="125"/>
    </row>
    <row r="11" spans="2:8" ht="15" customHeight="1" x14ac:dyDescent="0.25">
      <c r="B11" s="122" t="s">
        <v>202</v>
      </c>
      <c r="C11" s="122" t="s">
        <v>202</v>
      </c>
      <c r="D11" s="123"/>
      <c r="E11" s="123"/>
      <c r="F11" s="123"/>
      <c r="G11" s="124"/>
      <c r="H11" s="125"/>
    </row>
    <row r="12" spans="2:8" ht="15" customHeight="1" x14ac:dyDescent="0.25">
      <c r="B12" s="122" t="s">
        <v>202</v>
      </c>
      <c r="C12" s="122" t="s">
        <v>202</v>
      </c>
      <c r="D12" s="123"/>
      <c r="E12" s="123"/>
      <c r="F12" s="123"/>
      <c r="G12" s="124"/>
      <c r="H12" s="125"/>
    </row>
    <row r="13" spans="2:8" ht="15" customHeight="1" x14ac:dyDescent="0.25">
      <c r="B13" s="122" t="s">
        <v>202</v>
      </c>
      <c r="C13" s="122" t="s">
        <v>202</v>
      </c>
      <c r="D13" s="123"/>
      <c r="E13" s="123"/>
      <c r="F13" s="123"/>
      <c r="G13" s="124"/>
      <c r="H13" s="125"/>
    </row>
    <row r="14" spans="2:8" ht="15" customHeight="1" x14ac:dyDescent="0.25">
      <c r="B14" s="122" t="s">
        <v>202</v>
      </c>
      <c r="C14" s="122" t="s">
        <v>202</v>
      </c>
      <c r="D14" s="123"/>
      <c r="E14" s="123"/>
      <c r="F14" s="123"/>
      <c r="G14" s="124"/>
      <c r="H14" s="125"/>
    </row>
    <row r="15" spans="2:8" ht="15" customHeight="1" x14ac:dyDescent="0.25">
      <c r="B15" s="122" t="s">
        <v>202</v>
      </c>
      <c r="C15" s="122" t="s">
        <v>202</v>
      </c>
      <c r="D15" s="123"/>
      <c r="E15" s="123"/>
      <c r="F15" s="123"/>
      <c r="G15" s="124"/>
      <c r="H15" s="125"/>
    </row>
    <row r="16" spans="2:8" ht="15" customHeight="1" x14ac:dyDescent="0.25">
      <c r="B16" s="122" t="s">
        <v>202</v>
      </c>
      <c r="C16" s="122" t="s">
        <v>202</v>
      </c>
      <c r="D16" s="123"/>
      <c r="E16" s="123"/>
      <c r="F16" s="123"/>
      <c r="G16" s="124"/>
      <c r="H16" s="125"/>
    </row>
    <row r="17" spans="2:8" ht="15" customHeight="1" x14ac:dyDescent="0.25">
      <c r="B17" s="122" t="s">
        <v>202</v>
      </c>
      <c r="C17" s="122" t="s">
        <v>202</v>
      </c>
      <c r="D17" s="123"/>
      <c r="E17" s="123"/>
      <c r="F17" s="123"/>
      <c r="G17" s="124"/>
      <c r="H17" s="125"/>
    </row>
    <row r="18" spans="2:8" ht="15" customHeight="1" x14ac:dyDescent="0.25">
      <c r="B18" s="122" t="s">
        <v>202</v>
      </c>
      <c r="C18" s="122" t="s">
        <v>202</v>
      </c>
      <c r="D18" s="123"/>
      <c r="E18" s="123"/>
      <c r="F18" s="123"/>
      <c r="G18" s="126"/>
      <c r="H18" s="125"/>
    </row>
    <row r="19" spans="2:8" ht="34.5" customHeight="1" x14ac:dyDescent="0.25">
      <c r="B19" s="153" t="s">
        <v>204</v>
      </c>
      <c r="C19" s="153"/>
      <c r="D19" s="153"/>
      <c r="E19" s="153"/>
      <c r="F19" s="69"/>
      <c r="G19" s="127">
        <f>SUM(G9:G18)</f>
        <v>0</v>
      </c>
      <c r="H19" s="128">
        <f>SUM(H9:H18)</f>
        <v>0</v>
      </c>
    </row>
    <row r="21" spans="2:8" ht="21" customHeight="1" x14ac:dyDescent="0.25">
      <c r="B21" s="157" t="s">
        <v>223</v>
      </c>
      <c r="C21" s="158"/>
      <c r="D21" s="158"/>
      <c r="E21" s="158"/>
      <c r="F21" s="159"/>
      <c r="G21" s="155" t="e">
        <f>150/G19</f>
        <v>#DIV/0!</v>
      </c>
      <c r="H21" s="156"/>
    </row>
    <row r="23" spans="2:8" x14ac:dyDescent="0.25">
      <c r="B23" t="str">
        <f>'Page de garde'!B13</f>
        <v>Nom du candidat</v>
      </c>
    </row>
  </sheetData>
  <mergeCells count="5">
    <mergeCell ref="G21:H21"/>
    <mergeCell ref="B2:H2"/>
    <mergeCell ref="B4:H4"/>
    <mergeCell ref="B19:E19"/>
    <mergeCell ref="B21:F21"/>
  </mergeCells>
  <phoneticPr fontId="5" type="noConversion"/>
  <pageMargins left="0.78740157499999996" right="0.78740157499999996" top="0.53" bottom="0.56000000000000005" header="0.4921259845" footer="0.4921259845"/>
  <pageSetup paperSize="9" scale="84"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3E815-A6A1-4D60-8A6A-9381C1620D24}">
  <dimension ref="A1:E22"/>
  <sheetViews>
    <sheetView showGridLines="0" view="pageBreakPreview" zoomScale="60" zoomScaleNormal="85" workbookViewId="0">
      <selection activeCell="C1" sqref="C1"/>
    </sheetView>
  </sheetViews>
  <sheetFormatPr baseColWidth="10" defaultColWidth="11.44140625" defaultRowHeight="13.2" x14ac:dyDescent="0.25"/>
  <cols>
    <col min="1" max="1" width="1.21875" style="1" customWidth="1"/>
    <col min="2" max="2" width="67.5546875" style="1" bestFit="1" customWidth="1"/>
    <col min="3" max="3" width="26.88671875" style="1" customWidth="1"/>
    <col min="4" max="4" width="24.44140625" style="1" bestFit="1" customWidth="1"/>
    <col min="5" max="5" width="29.77734375" style="1" customWidth="1"/>
    <col min="6" max="16384" width="11.44140625" style="1"/>
  </cols>
  <sheetData>
    <row r="1" spans="1:5" ht="148.05000000000001" customHeight="1" x14ac:dyDescent="0.25"/>
    <row r="2" spans="1:5" customFormat="1" ht="21" x14ac:dyDescent="0.25">
      <c r="B2" s="148" t="s">
        <v>277</v>
      </c>
      <c r="C2" s="148"/>
      <c r="D2" s="148"/>
      <c r="E2" s="148"/>
    </row>
    <row r="3" spans="1:5" customFormat="1" ht="12" customHeight="1" thickBot="1" x14ac:dyDescent="0.3">
      <c r="B3" s="3"/>
      <c r="C3" s="3"/>
      <c r="D3" s="3"/>
    </row>
    <row r="4" spans="1:5" ht="121.5" customHeight="1" thickBot="1" x14ac:dyDescent="0.3">
      <c r="B4" s="144" t="s">
        <v>319</v>
      </c>
      <c r="C4" s="145"/>
      <c r="D4" s="145"/>
      <c r="E4" s="146"/>
    </row>
    <row r="5" spans="1:5" ht="12" customHeight="1" x14ac:dyDescent="0.25"/>
    <row r="6" spans="1:5" ht="12" customHeight="1" x14ac:dyDescent="0.25"/>
    <row r="7" spans="1:5" s="43" customFormat="1" x14ac:dyDescent="0.25">
      <c r="A7" s="1"/>
      <c r="B7" s="1"/>
      <c r="C7" s="1"/>
      <c r="D7" s="1"/>
    </row>
    <row r="8" spans="1:5" s="43" customFormat="1" ht="40.799999999999997" x14ac:dyDescent="0.25">
      <c r="B8" s="79" t="s">
        <v>277</v>
      </c>
      <c r="C8" s="79" t="s">
        <v>278</v>
      </c>
      <c r="D8" s="79" t="s">
        <v>274</v>
      </c>
      <c r="E8" s="79" t="s">
        <v>275</v>
      </c>
    </row>
    <row r="9" spans="1:5" ht="18.75" customHeight="1" x14ac:dyDescent="0.25">
      <c r="B9" s="109"/>
      <c r="C9" s="109"/>
      <c r="D9" s="109"/>
      <c r="E9" s="109"/>
    </row>
    <row r="10" spans="1:5" ht="18.75" customHeight="1" x14ac:dyDescent="0.25">
      <c r="B10" s="109"/>
      <c r="C10" s="109"/>
      <c r="D10" s="109"/>
      <c r="E10" s="109"/>
    </row>
    <row r="11" spans="1:5" ht="18.75" customHeight="1" x14ac:dyDescent="0.25">
      <c r="B11" s="109"/>
      <c r="C11" s="109"/>
      <c r="D11" s="109"/>
      <c r="E11" s="109"/>
    </row>
    <row r="12" spans="1:5" ht="18.75" customHeight="1" x14ac:dyDescent="0.25">
      <c r="B12" s="109"/>
      <c r="C12" s="109"/>
      <c r="D12" s="109"/>
      <c r="E12" s="109"/>
    </row>
    <row r="13" spans="1:5" ht="18.75" customHeight="1" x14ac:dyDescent="0.25">
      <c r="B13" s="109"/>
      <c r="C13" s="109"/>
      <c r="D13" s="109"/>
      <c r="E13" s="109"/>
    </row>
    <row r="14" spans="1:5" ht="18.75" customHeight="1" x14ac:dyDescent="0.25">
      <c r="B14" s="109"/>
      <c r="C14" s="109"/>
      <c r="D14" s="109"/>
      <c r="E14" s="109"/>
    </row>
    <row r="15" spans="1:5" ht="18.75" customHeight="1" x14ac:dyDescent="0.25">
      <c r="B15" s="109"/>
      <c r="C15" s="109"/>
      <c r="D15" s="109"/>
      <c r="E15" s="109"/>
    </row>
    <row r="16" spans="1:5" ht="18.75" customHeight="1" x14ac:dyDescent="0.25">
      <c r="B16" s="109"/>
      <c r="C16" s="109"/>
      <c r="D16" s="109"/>
      <c r="E16" s="109"/>
    </row>
    <row r="17" spans="2:5" ht="18.75" customHeight="1" x14ac:dyDescent="0.25">
      <c r="B17" s="109"/>
      <c r="C17" s="109"/>
      <c r="D17" s="109"/>
      <c r="E17" s="109"/>
    </row>
    <row r="18" spans="2:5" ht="18.75" customHeight="1" x14ac:dyDescent="0.25">
      <c r="B18" s="109"/>
      <c r="C18" s="109"/>
      <c r="D18" s="109"/>
      <c r="E18" s="109"/>
    </row>
    <row r="19" spans="2:5" ht="18.75" customHeight="1" x14ac:dyDescent="0.25">
      <c r="B19" s="109"/>
      <c r="C19" s="109"/>
      <c r="D19" s="109"/>
      <c r="E19" s="109"/>
    </row>
    <row r="20" spans="2:5" ht="27" customHeight="1" x14ac:dyDescent="0.25">
      <c r="B20" s="80"/>
      <c r="C20" s="80"/>
      <c r="D20" s="81"/>
      <c r="E20" s="81">
        <f>SUM(E9:E19)</f>
        <v>0</v>
      </c>
    </row>
    <row r="22" spans="2:5" x14ac:dyDescent="0.25">
      <c r="B22" s="1" t="str">
        <f>'Page de garde'!B13</f>
        <v>Nom du candidat</v>
      </c>
    </row>
  </sheetData>
  <mergeCells count="2">
    <mergeCell ref="B2:E2"/>
    <mergeCell ref="B4:E4"/>
  </mergeCells>
  <pageMargins left="0.7" right="0.7" top="0.75" bottom="0.75" header="0.3" footer="0.3"/>
  <pageSetup paperSize="9" scale="5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C32"/>
  <sheetViews>
    <sheetView showGridLines="0" view="pageBreakPreview" zoomScale="85" zoomScaleNormal="85" zoomScaleSheetLayoutView="85" zoomScalePageLayoutView="85" workbookViewId="0">
      <selection activeCell="B1" sqref="B1"/>
    </sheetView>
  </sheetViews>
  <sheetFormatPr baseColWidth="10" defaultColWidth="11.44140625" defaultRowHeight="13.2" x14ac:dyDescent="0.25"/>
  <cols>
    <col min="1" max="1" width="1.21875" style="1" customWidth="1"/>
    <col min="2" max="2" width="67.5546875" style="1" bestFit="1" customWidth="1"/>
    <col min="3" max="3" width="24.44140625" style="1" bestFit="1" customWidth="1"/>
    <col min="4" max="16384" width="11.44140625" style="1"/>
  </cols>
  <sheetData>
    <row r="1" spans="1:3" ht="136.05000000000001" customHeight="1" x14ac:dyDescent="0.25"/>
    <row r="2" spans="1:3" customFormat="1" ht="34.5" customHeight="1" x14ac:dyDescent="0.25">
      <c r="B2" s="148" t="s">
        <v>221</v>
      </c>
      <c r="C2" s="148"/>
    </row>
    <row r="3" spans="1:3" customFormat="1" ht="12" customHeight="1" thickBot="1" x14ac:dyDescent="0.3">
      <c r="B3" s="3"/>
      <c r="C3" s="3"/>
    </row>
    <row r="4" spans="1:3" ht="121.5" customHeight="1" thickBot="1" x14ac:dyDescent="0.3">
      <c r="B4" s="144" t="s">
        <v>320</v>
      </c>
      <c r="C4" s="146"/>
    </row>
    <row r="5" spans="1:3" ht="12" customHeight="1" x14ac:dyDescent="0.25"/>
    <row r="6" spans="1:3" ht="12" customHeight="1" x14ac:dyDescent="0.25"/>
    <row r="7" spans="1:3" s="43" customFormat="1" ht="20.399999999999999" x14ac:dyDescent="0.25">
      <c r="B7" s="63" t="s">
        <v>313</v>
      </c>
      <c r="C7" s="94"/>
    </row>
    <row r="8" spans="1:3" s="43" customFormat="1" x14ac:dyDescent="0.25">
      <c r="A8" s="1"/>
      <c r="B8" s="1"/>
      <c r="C8" s="1"/>
    </row>
    <row r="9" spans="1:3" s="43" customFormat="1" ht="15" x14ac:dyDescent="0.25">
      <c r="B9" s="46" t="s">
        <v>203</v>
      </c>
      <c r="C9" s="45">
        <f>'Self Personnel'!H19</f>
        <v>0</v>
      </c>
    </row>
    <row r="10" spans="1:3" ht="18.75" customHeight="1" x14ac:dyDescent="0.25">
      <c r="B10" s="46" t="s">
        <v>12</v>
      </c>
      <c r="C10" s="109"/>
    </row>
    <row r="11" spans="1:3" ht="18.75" customHeight="1" x14ac:dyDescent="0.25">
      <c r="B11" s="46" t="s">
        <v>206</v>
      </c>
      <c r="C11" s="109"/>
    </row>
    <row r="12" spans="1:3" ht="18.75" customHeight="1" x14ac:dyDescent="0.25">
      <c r="B12" s="46" t="s">
        <v>273</v>
      </c>
      <c r="C12" s="119">
        <f>'A17 Self Maintenance'!E20</f>
        <v>0</v>
      </c>
    </row>
    <row r="13" spans="1:3" ht="18.75" customHeight="1" x14ac:dyDescent="0.25">
      <c r="B13" s="46" t="s">
        <v>205</v>
      </c>
      <c r="C13" s="109"/>
    </row>
    <row r="14" spans="1:3" ht="18.75" customHeight="1" x14ac:dyDescent="0.25">
      <c r="B14" s="46" t="s">
        <v>0</v>
      </c>
      <c r="C14" s="109"/>
    </row>
    <row r="15" spans="1:3" ht="18.75" customHeight="1" x14ac:dyDescent="0.25">
      <c r="B15" s="46" t="s">
        <v>6</v>
      </c>
      <c r="C15" s="109"/>
    </row>
    <row r="16" spans="1:3" ht="18.75" customHeight="1" x14ac:dyDescent="0.25">
      <c r="B16" s="46" t="s">
        <v>1</v>
      </c>
      <c r="C16" s="109"/>
    </row>
    <row r="17" spans="2:3" ht="18.75" customHeight="1" x14ac:dyDescent="0.25">
      <c r="B17" s="46" t="s">
        <v>19</v>
      </c>
      <c r="C17" s="109"/>
    </row>
    <row r="18" spans="2:3" ht="18.75" customHeight="1" x14ac:dyDescent="0.25">
      <c r="B18" s="46" t="s">
        <v>2</v>
      </c>
      <c r="C18" s="109"/>
    </row>
    <row r="19" spans="2:3" ht="18.75" customHeight="1" x14ac:dyDescent="0.25">
      <c r="B19" s="46" t="s">
        <v>3</v>
      </c>
      <c r="C19" s="109"/>
    </row>
    <row r="20" spans="2:3" ht="18.75" customHeight="1" x14ac:dyDescent="0.25">
      <c r="B20" s="46" t="s">
        <v>4</v>
      </c>
      <c r="C20" s="109"/>
    </row>
    <row r="21" spans="2:3" ht="18.75" customHeight="1" x14ac:dyDescent="0.25">
      <c r="B21" s="46" t="s">
        <v>7</v>
      </c>
      <c r="C21" s="109"/>
    </row>
    <row r="22" spans="2:3" ht="18.75" customHeight="1" x14ac:dyDescent="0.25">
      <c r="B22" s="46" t="s">
        <v>14</v>
      </c>
      <c r="C22" s="109"/>
    </row>
    <row r="23" spans="2:3" ht="18.75" customHeight="1" x14ac:dyDescent="0.25">
      <c r="B23" s="46" t="s">
        <v>279</v>
      </c>
      <c r="C23" s="119">
        <v>10000</v>
      </c>
    </row>
    <row r="24" spans="2:3" ht="18.75" customHeight="1" x14ac:dyDescent="0.25">
      <c r="B24" s="46" t="s">
        <v>15</v>
      </c>
      <c r="C24" s="109"/>
    </row>
    <row r="25" spans="2:3" ht="18.75" customHeight="1" x14ac:dyDescent="0.25">
      <c r="B25" s="46" t="s">
        <v>5</v>
      </c>
      <c r="C25" s="109"/>
    </row>
    <row r="26" spans="2:3" ht="18.75" customHeight="1" x14ac:dyDescent="0.25">
      <c r="B26" s="46" t="s">
        <v>10</v>
      </c>
      <c r="C26" s="109"/>
    </row>
    <row r="27" spans="2:3" ht="18.75" customHeight="1" x14ac:dyDescent="0.25">
      <c r="B27" s="46" t="s">
        <v>18</v>
      </c>
      <c r="C27" s="109"/>
    </row>
    <row r="28" spans="2:3" ht="18.75" customHeight="1" x14ac:dyDescent="0.25">
      <c r="B28" s="116" t="s">
        <v>17</v>
      </c>
      <c r="C28" s="120"/>
    </row>
    <row r="29" spans="2:3" ht="17.399999999999999" x14ac:dyDescent="0.3">
      <c r="B29" s="117" t="s">
        <v>247</v>
      </c>
      <c r="C29" s="57">
        <f>SUM(C9:C28)</f>
        <v>10000</v>
      </c>
    </row>
    <row r="30" spans="2:3" ht="27" customHeight="1" x14ac:dyDescent="0.25">
      <c r="B30" s="118" t="s">
        <v>272</v>
      </c>
      <c r="C30" s="83">
        <f>C29/33566</f>
        <v>0.29792051480664961</v>
      </c>
    </row>
    <row r="32" spans="2:3" x14ac:dyDescent="0.25">
      <c r="B32" s="1" t="str">
        <f>'Page de garde'!$B$13</f>
        <v>Nom du candidat</v>
      </c>
    </row>
  </sheetData>
  <mergeCells count="2">
    <mergeCell ref="B2:C2"/>
    <mergeCell ref="B4:C4"/>
  </mergeCells>
  <phoneticPr fontId="5" type="noConversion"/>
  <pageMargins left="0.78740157499999996" right="0.78740157499999996" top="0.55000000000000004" bottom="0.984251969" header="0.4921259845" footer="0.4921259845"/>
  <pageSetup paperSize="9" scale="64" orientation="landscape" r:id="rId1"/>
  <headerFooter alignWithMargins="0"/>
  <ignoredErrors>
    <ignoredError sqref="C12"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B529AE933CB44399CFAC9D710DD0D7" ma:contentTypeVersion="14" ma:contentTypeDescription="Crée un document." ma:contentTypeScope="" ma:versionID="2f2ab08762e814f568ea729db5e2b06a">
  <xsd:schema xmlns:xsd="http://www.w3.org/2001/XMLSchema" xmlns:xs="http://www.w3.org/2001/XMLSchema" xmlns:p="http://schemas.microsoft.com/office/2006/metadata/properties" xmlns:ns2="1a0f80c4-df36-4e53-b5f3-0ec2f98d34f7" xmlns:ns3="775c1326-cb5a-4831-a222-f40fe23e1716" targetNamespace="http://schemas.microsoft.com/office/2006/metadata/properties" ma:root="true" ma:fieldsID="712be48043e3381bbaa3322dac8d6bdc" ns2:_="" ns3:_="">
    <xsd:import namespace="1a0f80c4-df36-4e53-b5f3-0ec2f98d34f7"/>
    <xsd:import namespace="775c1326-cb5a-4831-a222-f40fe23e1716"/>
    <xsd:element name="properties">
      <xsd:complexType>
        <xsd:sequence>
          <xsd:element name="documentManagement">
            <xsd:complexType>
              <xsd:all>
                <xsd:element ref="ns2:SharedWithDetails" minOccurs="0"/>
                <xsd:element ref="ns2:SharedWithUser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0f80c4-df36-4e53-b5f3-0ec2f98d34f7" elementFormDefault="qualified">
    <xsd:import namespace="http://schemas.microsoft.com/office/2006/documentManagement/types"/>
    <xsd:import namespace="http://schemas.microsoft.com/office/infopath/2007/PartnerControls"/>
    <xsd:element name="SharedWithDetails" ma:index="8" nillable="true" ma:displayName="Partagé avec détails" ma:internalName="SharedWithDetails" ma:readOnly="true">
      <xsd:simpleType>
        <xsd:restriction base="dms:Note">
          <xsd:maxLength value="255"/>
        </xsd:restriction>
      </xsd:simpleType>
    </xsd:element>
    <xsd:element name="SharedWithUsers" ma:index="9" nillable="true" ma:displayName="Partagé avec"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astSharedByTime" ma:index="10" nillable="true" ma:displayName="Dernier partage par heure" ma:internalName="LastSharedByTime" ma:readOnly="true">
      <xsd:simpleType>
        <xsd:restriction base="dms:DateTime"/>
      </xsd:simpleType>
    </xsd:element>
    <xsd:element name="LastSharedByUser" ma:index="11" nillable="true" ma:displayName="Dernier partage par heure par utilisateur"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5c1326-cb5a-4831-a222-f40fe23e1716"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element name="MediaServiceLocation" ma:index="16" nillable="true" ma:displayName="MediaServiceLocation" ma:description="" ma:internalName="MediaServiceLocation"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BE3DFB-7E98-457A-9039-12631E4409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0f80c4-df36-4e53-b5f3-0ec2f98d34f7"/>
    <ds:schemaRef ds:uri="775c1326-cb5a-4831-a222-f40fe23e1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2BC33CA-883D-4256-9000-D3D4E651204F}">
  <ds:schemaRefs>
    <ds:schemaRef ds:uri="http://schemas.microsoft.com/office/2006/documentManagement/types"/>
    <ds:schemaRef ds:uri="http://schemas.openxmlformats.org/package/2006/metadata/core-properties"/>
    <ds:schemaRef ds:uri="http://schemas.microsoft.com/office/infopath/2007/PartnerControls"/>
    <ds:schemaRef ds:uri="775c1326-cb5a-4831-a222-f40fe23e1716"/>
    <ds:schemaRef ds:uri="1a0f80c4-df36-4e53-b5f3-0ec2f98d34f7"/>
    <ds:schemaRef ds:uri="http://purl.org/dc/dcmitype/"/>
    <ds:schemaRef ds:uri="http://www.w3.org/XML/1998/namespace"/>
    <ds:schemaRef ds:uri="http://schemas.microsoft.com/office/2006/metadata/properties"/>
    <ds:schemaRef ds:uri="http://purl.org/dc/terms/"/>
    <ds:schemaRef ds:uri="http://purl.org/dc/elements/1.1/"/>
  </ds:schemaRefs>
</ds:datastoreItem>
</file>

<file path=customXml/itemProps3.xml><?xml version="1.0" encoding="utf-8"?>
<ds:datastoreItem xmlns:ds="http://schemas.openxmlformats.org/officeDocument/2006/customXml" ds:itemID="{F30E05BB-1DF9-4853-9927-966DE6542A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12</vt:i4>
      </vt:variant>
    </vt:vector>
  </HeadingPairs>
  <TitlesOfParts>
    <vt:vector size="24" baseType="lpstr">
      <vt:lpstr>Page de garde</vt:lpstr>
      <vt:lpstr>A14.1BPU Alimentaires</vt:lpstr>
      <vt:lpstr>Liste Hors d'Oeuvre</vt:lpstr>
      <vt:lpstr>Liste Plats Garnis</vt:lpstr>
      <vt:lpstr>Liste Laitages &amp; Desserts</vt:lpstr>
      <vt:lpstr>Liste Boissons</vt:lpstr>
      <vt:lpstr>Self Personnel</vt:lpstr>
      <vt:lpstr>A17 Self Maintenance</vt:lpstr>
      <vt:lpstr>A14.2BPU Frais Fixes</vt:lpstr>
      <vt:lpstr>A14.3BPU Cafétéria</vt:lpstr>
      <vt:lpstr>A14.4BPU Prest Annexes</vt:lpstr>
      <vt:lpstr>A15CEP</vt:lpstr>
      <vt:lpstr>'Page de garde'!bthisisthelogo</vt:lpstr>
      <vt:lpstr>'A14.1BPU Alimentaires'!Zone_d_impression</vt:lpstr>
      <vt:lpstr>'A14.2BPU Frais Fixes'!Zone_d_impression</vt:lpstr>
      <vt:lpstr>'A14.3BPU Cafétéria'!Zone_d_impression</vt:lpstr>
      <vt:lpstr>'A14.4BPU Prest Annexes'!Zone_d_impression</vt:lpstr>
      <vt:lpstr>A15CEP!Zone_d_impression</vt:lpstr>
      <vt:lpstr>'Liste Boissons'!Zone_d_impression</vt:lpstr>
      <vt:lpstr>'Liste Hors d''Oeuvre'!Zone_d_impression</vt:lpstr>
      <vt:lpstr>'Liste Laitages &amp; Desserts'!Zone_d_impression</vt:lpstr>
      <vt:lpstr>'Liste Plats Garnis'!Zone_d_impression</vt:lpstr>
      <vt:lpstr>'Page de garde'!Zone_d_impression</vt:lpstr>
      <vt:lpstr>'Self Personnel'!Zone_d_impression</vt:lpstr>
    </vt:vector>
  </TitlesOfParts>
  <Company>Cantineo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Antoine Gali</dc:creator>
  <cp:lastModifiedBy>Michele Wambo</cp:lastModifiedBy>
  <cp:lastPrinted>2025-04-16T07:45:22Z</cp:lastPrinted>
  <dcterms:created xsi:type="dcterms:W3CDTF">2012-06-04T10:27:11Z</dcterms:created>
  <dcterms:modified xsi:type="dcterms:W3CDTF">2025-05-21T15:34:13Z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0x010100AAB529AE933CB44399CFAC9D710DD0D7</vt:lpwstr>
  </property>
</Properties>
</file>