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BACO\B24-06230 - Accords-cadre MTT\1_DCE\DLT-B24-06230-SC\DLT-B24-06230-SC\DLT-B24-06230-SC-DO\"/>
    </mc:Choice>
  </mc:AlternateContent>
  <bookViews>
    <workbookView xWindow="120" yWindow="30" windowWidth="28520" windowHeight="13350"/>
  </bookViews>
  <sheets>
    <sheet name="PdG" sheetId="8" r:id="rId1"/>
    <sheet name="Onglet 1 - Forfait " sheetId="2" r:id="rId2"/>
    <sheet name="Onglet 2 - BATIPRIX" sheetId="1" r:id="rId3"/>
    <sheet name="Onglet 3 - BPU" sheetId="3" r:id="rId4"/>
    <sheet name="Onglet 4 - Taux journ. et FM" sheetId="4" r:id="rId5"/>
    <sheet name="Onglet 5 - Arrêts de chantier" sheetId="5" r:id="rId6"/>
    <sheet name="Onglet 6 - Travaux particuliers" sheetId="10" r:id="rId7"/>
    <sheet name="Synthèse scénario" sheetId="11" r:id="rId8"/>
  </sheets>
  <definedNames>
    <definedName name="_xlnm.Print_Area" localSheetId="6">'Onglet 6 - Travaux particuliers'!$A$1:$B$14</definedName>
    <definedName name="_xlnm.Print_Area" localSheetId="7">'Synthèse scénario'!$B$1:$D$18</definedName>
  </definedNames>
  <calcPr calcId="162913"/>
</workbook>
</file>

<file path=xl/calcChain.xml><?xml version="1.0" encoding="utf-8"?>
<calcChain xmlns="http://schemas.openxmlformats.org/spreadsheetml/2006/main">
  <c r="R30" i="2" l="1"/>
  <c r="R28" i="2"/>
  <c r="R19" i="2"/>
  <c r="G9" i="2" l="1"/>
  <c r="G10" i="2"/>
  <c r="C27" i="1" l="1"/>
  <c r="C14" i="1" l="1"/>
  <c r="G11" i="2" l="1"/>
  <c r="G12" i="2"/>
  <c r="G13" i="2"/>
  <c r="D20" i="1" l="1"/>
  <c r="G11" i="5" l="1"/>
  <c r="G10" i="5"/>
  <c r="G9" i="5"/>
  <c r="G8" i="5"/>
  <c r="G7" i="5"/>
  <c r="G6" i="5"/>
  <c r="D7" i="5"/>
  <c r="D12" i="5" s="1"/>
  <c r="D8" i="5"/>
  <c r="D9" i="5"/>
  <c r="D10" i="5"/>
  <c r="D11" i="5"/>
  <c r="D6" i="5"/>
  <c r="L59" i="4"/>
  <c r="L58" i="4"/>
  <c r="L57" i="4"/>
  <c r="L56" i="4"/>
  <c r="L55" i="4"/>
  <c r="L54" i="4"/>
  <c r="L53" i="4"/>
  <c r="L52" i="4"/>
  <c r="L51" i="4"/>
  <c r="L50" i="4"/>
  <c r="L49" i="4"/>
  <c r="L48" i="4"/>
  <c r="L47" i="4"/>
  <c r="L46" i="4"/>
  <c r="L45" i="4"/>
  <c r="L44" i="4"/>
  <c r="L43" i="4"/>
  <c r="L42" i="4"/>
  <c r="L41" i="4"/>
  <c r="L40" i="4"/>
  <c r="L39" i="4"/>
  <c r="L38" i="4"/>
  <c r="L37" i="4"/>
  <c r="L36" i="4"/>
  <c r="L35" i="4"/>
  <c r="L34" i="4"/>
  <c r="L33" i="4"/>
  <c r="L32" i="4"/>
  <c r="L31" i="4"/>
  <c r="L30" i="4"/>
  <c r="L29" i="4"/>
  <c r="L28" i="4"/>
  <c r="L27" i="4"/>
  <c r="L26" i="4"/>
  <c r="L25" i="4"/>
  <c r="L24" i="4"/>
  <c r="L23" i="4"/>
  <c r="L22" i="4"/>
  <c r="L21" i="4"/>
  <c r="L20" i="4"/>
  <c r="L19" i="4"/>
  <c r="L18" i="4"/>
  <c r="L17" i="4"/>
  <c r="L16" i="4"/>
  <c r="L15" i="4"/>
  <c r="L14" i="4"/>
  <c r="L8" i="4"/>
  <c r="L9" i="4"/>
  <c r="L10" i="4"/>
  <c r="L11" i="4"/>
  <c r="L12" i="4"/>
  <c r="L13" i="4"/>
  <c r="L7" i="4"/>
  <c r="L6" i="4"/>
  <c r="G12" i="5" l="1"/>
  <c r="G13" i="5" s="1"/>
  <c r="D10" i="11" s="1"/>
  <c r="L60" i="4"/>
  <c r="D9" i="11" s="1"/>
  <c r="D13" i="1" l="1"/>
  <c r="D12" i="1"/>
  <c r="D11" i="1"/>
  <c r="D10" i="1"/>
  <c r="D9" i="1"/>
  <c r="D8" i="1"/>
  <c r="D14" i="1" l="1"/>
  <c r="F7" i="3" l="1"/>
  <c r="F8" i="3"/>
  <c r="F9" i="3"/>
  <c r="F10" i="3"/>
  <c r="F11" i="3"/>
  <c r="F12" i="3"/>
  <c r="F13" i="3"/>
  <c r="F14" i="3"/>
  <c r="F16" i="3"/>
  <c r="F17" i="3"/>
  <c r="F18" i="3"/>
  <c r="F19" i="3"/>
  <c r="F20" i="3"/>
  <c r="F21" i="3"/>
  <c r="F22" i="3"/>
  <c r="F23" i="3"/>
  <c r="F24" i="3"/>
  <c r="F26" i="3"/>
  <c r="F27" i="3"/>
  <c r="F28" i="3"/>
  <c r="F29" i="3"/>
  <c r="F31" i="3"/>
  <c r="F32" i="3"/>
  <c r="F33" i="3"/>
  <c r="F34" i="3"/>
  <c r="F36" i="3"/>
  <c r="F38" i="3"/>
  <c r="F39" i="3"/>
  <c r="F40" i="3"/>
  <c r="F41" i="3"/>
  <c r="F42" i="3"/>
  <c r="F43" i="3"/>
  <c r="F44" i="3"/>
  <c r="F45" i="3"/>
  <c r="F46" i="3"/>
  <c r="F48" i="3"/>
  <c r="F49" i="3"/>
  <c r="F50" i="3"/>
  <c r="F51" i="3"/>
  <c r="F52" i="3"/>
  <c r="F54" i="3"/>
  <c r="F55" i="3"/>
  <c r="F56" i="3"/>
  <c r="F57" i="3"/>
  <c r="F58" i="3"/>
  <c r="F59" i="3"/>
  <c r="F60" i="3"/>
  <c r="F61" i="3"/>
  <c r="F62" i="3"/>
  <c r="F64" i="3"/>
  <c r="F65" i="3"/>
  <c r="F66" i="3"/>
  <c r="F67" i="3"/>
  <c r="F68" i="3"/>
  <c r="F69" i="3"/>
  <c r="F70" i="3"/>
  <c r="F71" i="3"/>
  <c r="F72" i="3"/>
  <c r="F74" i="3"/>
  <c r="F76" i="3"/>
  <c r="F78" i="3"/>
  <c r="F79" i="3"/>
  <c r="F80" i="3"/>
  <c r="F81" i="3"/>
  <c r="F82" i="3"/>
  <c r="F83" i="3"/>
  <c r="F84" i="3"/>
  <c r="F85" i="3"/>
  <c r="F86" i="3"/>
  <c r="F87" i="3"/>
  <c r="F88" i="3"/>
  <c r="F89" i="3"/>
  <c r="F90" i="3"/>
  <c r="F91" i="3"/>
  <c r="F92" i="3"/>
  <c r="F93" i="3"/>
  <c r="F94" i="3"/>
  <c r="F95" i="3"/>
  <c r="F96" i="3"/>
  <c r="F97" i="3"/>
  <c r="F98" i="3"/>
  <c r="F100" i="3"/>
  <c r="F101" i="3"/>
  <c r="F102" i="3"/>
  <c r="F103" i="3"/>
  <c r="F104" i="3"/>
  <c r="F105" i="3"/>
  <c r="F106" i="3"/>
  <c r="F107" i="3"/>
  <c r="F6" i="3"/>
  <c r="D21" i="1"/>
  <c r="D22" i="1"/>
  <c r="D23" i="1"/>
  <c r="D24" i="1"/>
  <c r="D25" i="1"/>
  <c r="D26" i="1"/>
  <c r="D27" i="1" l="1"/>
  <c r="D7" i="11" s="1"/>
  <c r="F108" i="3"/>
  <c r="D8" i="11" s="1"/>
  <c r="P20" i="2"/>
  <c r="P21" i="2"/>
  <c r="P22" i="2"/>
  <c r="P23" i="2"/>
  <c r="P24" i="2"/>
  <c r="P25" i="2"/>
  <c r="P26" i="2"/>
  <c r="P27" i="2"/>
  <c r="G20" i="2"/>
  <c r="G21" i="2"/>
  <c r="G22" i="2"/>
  <c r="G23" i="2"/>
  <c r="G24" i="2"/>
  <c r="G25" i="2"/>
  <c r="G26" i="2"/>
  <c r="G27" i="2"/>
  <c r="P10" i="2"/>
  <c r="P11" i="2"/>
  <c r="P12" i="2"/>
  <c r="P13" i="2"/>
  <c r="M10" i="2"/>
  <c r="M11" i="2"/>
  <c r="M12" i="2"/>
  <c r="M13" i="2"/>
  <c r="J10" i="2"/>
  <c r="J11" i="2"/>
  <c r="J12" i="2"/>
  <c r="J13" i="2"/>
  <c r="M20" i="2"/>
  <c r="M21" i="2"/>
  <c r="M22" i="2"/>
  <c r="M23" i="2"/>
  <c r="M24" i="2"/>
  <c r="M25" i="2"/>
  <c r="M26" i="2"/>
  <c r="M27" i="2"/>
  <c r="J20" i="2"/>
  <c r="J21" i="2"/>
  <c r="J22" i="2"/>
  <c r="J23" i="2"/>
  <c r="J24" i="2"/>
  <c r="J25" i="2"/>
  <c r="J26" i="2"/>
  <c r="J27" i="2"/>
  <c r="Q22" i="2" l="1"/>
  <c r="R22" i="2" s="1"/>
  <c r="Q21" i="2"/>
  <c r="R21" i="2" s="1"/>
  <c r="Q23" i="2"/>
  <c r="R23" i="2" s="1"/>
  <c r="Q10" i="2"/>
  <c r="R10" i="2" s="1"/>
  <c r="Q20" i="2"/>
  <c r="R20" i="2" s="1"/>
  <c r="Q12" i="2"/>
  <c r="R12" i="2" s="1"/>
  <c r="Q26" i="2"/>
  <c r="R26" i="2" s="1"/>
  <c r="Q27" i="2"/>
  <c r="R27" i="2" s="1"/>
  <c r="Q25" i="2"/>
  <c r="R25" i="2" s="1"/>
  <c r="Q24" i="2"/>
  <c r="R24" i="2" s="1"/>
  <c r="Q13" i="2"/>
  <c r="R13" i="2" s="1"/>
  <c r="Q11" i="2"/>
  <c r="R11" i="2" s="1"/>
  <c r="R14" i="2" s="1"/>
  <c r="P9" i="2"/>
  <c r="M9" i="2"/>
  <c r="J9" i="2"/>
  <c r="P19" i="2"/>
  <c r="M19" i="2"/>
  <c r="J19" i="2"/>
  <c r="G19" i="2"/>
  <c r="Q9" i="2" l="1"/>
  <c r="Q19" i="2"/>
  <c r="D6" i="11" s="1"/>
  <c r="D11" i="11" s="1"/>
  <c r="D16" i="11" s="1"/>
  <c r="R9" i="2" l="1"/>
  <c r="R16" i="2" s="1"/>
  <c r="D15" i="11" s="1"/>
  <c r="R32" i="2" l="1"/>
  <c r="D17" i="11" s="1"/>
</calcChain>
</file>

<file path=xl/sharedStrings.xml><?xml version="1.0" encoding="utf-8"?>
<sst xmlns="http://schemas.openxmlformats.org/spreadsheetml/2006/main" count="578" uniqueCount="406">
  <si>
    <t>QUALIFICATION</t>
  </si>
  <si>
    <t>DESIGNATION</t>
  </si>
  <si>
    <t>Journée d'immobilisation du matériel * (HT)</t>
  </si>
  <si>
    <t>Frais de démobilisation du matériel * (HT)</t>
  </si>
  <si>
    <t>Frais de remobilisation du matériel * (HT)</t>
  </si>
  <si>
    <t>* Les montants à renseigner sont des montants coût complet en € HT</t>
  </si>
  <si>
    <t>CORPS D'ETAT</t>
  </si>
  <si>
    <t>Chargé d'affaire</t>
  </si>
  <si>
    <t>Conducteur de travaux</t>
  </si>
  <si>
    <t>Chef de chantier</t>
  </si>
  <si>
    <t>Chef d'équipe</t>
  </si>
  <si>
    <t>Monteur-ouvrier</t>
  </si>
  <si>
    <t>Technicien mise en service</t>
  </si>
  <si>
    <t>Ingénieur bureau étude</t>
  </si>
  <si>
    <t>Technicien bureau étude</t>
  </si>
  <si>
    <t>Projeteur</t>
  </si>
  <si>
    <t>CE- 01</t>
  </si>
  <si>
    <t>CE- 02</t>
  </si>
  <si>
    <t>CE-01-1</t>
  </si>
  <si>
    <t>CE-01-2</t>
  </si>
  <si>
    <t>CE-01-3</t>
  </si>
  <si>
    <t>CE-01-4</t>
  </si>
  <si>
    <t>CE-01-5</t>
  </si>
  <si>
    <t>CE-01-6</t>
  </si>
  <si>
    <t>CE-01-7</t>
  </si>
  <si>
    <t>CE-01-8</t>
  </si>
  <si>
    <t>CE-01-9</t>
  </si>
  <si>
    <t>CE-02-1</t>
  </si>
  <si>
    <t>CE-02-2</t>
  </si>
  <si>
    <t>CE-02-3</t>
  </si>
  <si>
    <t>CE-02-4</t>
  </si>
  <si>
    <t>CE-02-5</t>
  </si>
  <si>
    <t>CE-02-6</t>
  </si>
  <si>
    <t>CE-02-7</t>
  </si>
  <si>
    <t>CE-02-8</t>
  </si>
  <si>
    <t>CE-02-9</t>
  </si>
  <si>
    <t>CE- 03</t>
  </si>
  <si>
    <t>CE-03-1</t>
  </si>
  <si>
    <t>CE-03-2</t>
  </si>
  <si>
    <t>CE-03-3</t>
  </si>
  <si>
    <t>CE-03-4</t>
  </si>
  <si>
    <t>CE-03-5</t>
  </si>
  <si>
    <t>CE-03-6</t>
  </si>
  <si>
    <t>CE-03-7</t>
  </si>
  <si>
    <t>CE-03-8</t>
  </si>
  <si>
    <t>CE-03-9</t>
  </si>
  <si>
    <t>CE- 04</t>
  </si>
  <si>
    <t>CE-04-1</t>
  </si>
  <si>
    <t>CE-04-2</t>
  </si>
  <si>
    <t>CE-04-3</t>
  </si>
  <si>
    <t>CE-04-4</t>
  </si>
  <si>
    <t>CE-04-5</t>
  </si>
  <si>
    <t>CE-04-6</t>
  </si>
  <si>
    <t>CE-04-7</t>
  </si>
  <si>
    <t>CE-04-8</t>
  </si>
  <si>
    <t>CE-04-9</t>
  </si>
  <si>
    <t>CE- 05</t>
  </si>
  <si>
    <t>CE-05-1</t>
  </si>
  <si>
    <t>CE-05-2</t>
  </si>
  <si>
    <t>CE-05-3</t>
  </si>
  <si>
    <t>CE-05-4</t>
  </si>
  <si>
    <t>CE-05-5</t>
  </si>
  <si>
    <t>CE-05-6</t>
  </si>
  <si>
    <t>CE-05-7</t>
  </si>
  <si>
    <t>CE-05-8</t>
  </si>
  <si>
    <t>CE-05-9</t>
  </si>
  <si>
    <t>CE-06-1</t>
  </si>
  <si>
    <t>CE-06-2</t>
  </si>
  <si>
    <t>CE-06-3</t>
  </si>
  <si>
    <t>CE-06-4</t>
  </si>
  <si>
    <t>CE-06-5</t>
  </si>
  <si>
    <t>CE-06-6</t>
  </si>
  <si>
    <t>CE-06-7</t>
  </si>
  <si>
    <t>CE-06-8</t>
  </si>
  <si>
    <t>CE-06-9</t>
  </si>
  <si>
    <t xml:space="preserve">Ft </t>
  </si>
  <si>
    <t>BPU-PC-01</t>
  </si>
  <si>
    <t>BPU-PC-02</t>
  </si>
  <si>
    <t>BPU-PC-03</t>
  </si>
  <si>
    <t>BPU-PC-04</t>
  </si>
  <si>
    <t>BPU-PC-05</t>
  </si>
  <si>
    <t>BPU-PC-06</t>
  </si>
  <si>
    <t>BPU-PC-07</t>
  </si>
  <si>
    <t>BPU-PC-08</t>
  </si>
  <si>
    <t>BPU-PC-09</t>
  </si>
  <si>
    <t>BPU-PC-10</t>
  </si>
  <si>
    <t>BPU-PC-11</t>
  </si>
  <si>
    <t xml:space="preserve">ESSAIS ET MISE EN SERVICE </t>
  </si>
  <si>
    <t>BPU-PC-12</t>
  </si>
  <si>
    <t>BPU-PC-13</t>
  </si>
  <si>
    <t>BPU-PC-14</t>
  </si>
  <si>
    <t>BPU-PC-15</t>
  </si>
  <si>
    <t>BPU-PC-16</t>
  </si>
  <si>
    <t>BPU-PC-17</t>
  </si>
  <si>
    <t>BPU-PC-18</t>
  </si>
  <si>
    <t>BPU-PC-19</t>
  </si>
  <si>
    <t>BPU-PC-20</t>
  </si>
  <si>
    <t>BPU-PC-21</t>
  </si>
  <si>
    <t>BPU-PC-22</t>
  </si>
  <si>
    <t>BPU-PC-23</t>
  </si>
  <si>
    <t>BPU-PC-24</t>
  </si>
  <si>
    <t>BPU-PC-25</t>
  </si>
  <si>
    <t>BPU-PC-26</t>
  </si>
  <si>
    <t>BPU-PC-27</t>
  </si>
  <si>
    <t>BPU-PC-28</t>
  </si>
  <si>
    <t>BPU-PC-29</t>
  </si>
  <si>
    <t>BPU-PC-30</t>
  </si>
  <si>
    <t>BPU-PC-31</t>
  </si>
  <si>
    <t>BPU-PC-32</t>
  </si>
  <si>
    <t>BPU-PC-33</t>
  </si>
  <si>
    <t>BPU-PC-34</t>
  </si>
  <si>
    <t>BPU-PC-35</t>
  </si>
  <si>
    <t>BPU-PC-36</t>
  </si>
  <si>
    <t>PARAMETRAGE ET PROGRAMMATION CENTRALE DE DETECTION GAZ</t>
  </si>
  <si>
    <t>BPU-PC-37</t>
  </si>
  <si>
    <t>BPU-PC-38</t>
  </si>
  <si>
    <t>BPU-PC-39</t>
  </si>
  <si>
    <t>BPU-PC-40</t>
  </si>
  <si>
    <t>PARAMETRAGE ET PROGRAMMATION CENTRALE DE GARDIENNAGE</t>
  </si>
  <si>
    <t>BPU-PC-41</t>
  </si>
  <si>
    <t xml:space="preserve">Paramétrage, programmation d'une centrale de gardiennage </t>
  </si>
  <si>
    <t>BPU-PC-42</t>
  </si>
  <si>
    <t>BPU-PC-43</t>
  </si>
  <si>
    <t>BPU-PC-44</t>
  </si>
  <si>
    <t>BPU-PC-45</t>
  </si>
  <si>
    <t>ETUDES D'EXECUTION (y compris les relevés sur place nécessaires)</t>
  </si>
  <si>
    <t>RECEPTIONS</t>
  </si>
  <si>
    <t>BPU-PC-46</t>
  </si>
  <si>
    <t>BPU-PC-47</t>
  </si>
  <si>
    <t>BPU-PC-48</t>
  </si>
  <si>
    <t>BPU-PC-49</t>
  </si>
  <si>
    <t>BPU-PC-50</t>
  </si>
  <si>
    <t>BPU-PC-51</t>
  </si>
  <si>
    <t>BPU-PC-52</t>
  </si>
  <si>
    <t>BPU-PC-53</t>
  </si>
  <si>
    <t>BPU-PC-54</t>
  </si>
  <si>
    <t>BPU-PC-55</t>
  </si>
  <si>
    <t>BPU-PC-56</t>
  </si>
  <si>
    <t>BPU-PC-57</t>
  </si>
  <si>
    <t>BPU-PC-58</t>
  </si>
  <si>
    <t>BPU-PC-59</t>
  </si>
  <si>
    <t>BPU-PC-60</t>
  </si>
  <si>
    <t>BPU-PC-61</t>
  </si>
  <si>
    <t>BPU-PC-62</t>
  </si>
  <si>
    <t>BPU-PC-63</t>
  </si>
  <si>
    <t>BPU-PC-64</t>
  </si>
  <si>
    <t>BPU-PC-65</t>
  </si>
  <si>
    <t>BPU-PC-66</t>
  </si>
  <si>
    <t>BPU-PC-67</t>
  </si>
  <si>
    <t>BPU-PC-68</t>
  </si>
  <si>
    <t>BPU-PC-69</t>
  </si>
  <si>
    <t>FORMATION DU PERSONNEL D'EXPLOITATION</t>
  </si>
  <si>
    <t>u</t>
  </si>
  <si>
    <t>BPU-PC-70</t>
  </si>
  <si>
    <t>SECURITE DES CHANTIERS</t>
  </si>
  <si>
    <t>BPU-PC-71</t>
  </si>
  <si>
    <t>BPU-PC-72</t>
  </si>
  <si>
    <t>BPU-PC-73</t>
  </si>
  <si>
    <t>PREPARATION ET  SUIVI DES CHANTIERS</t>
  </si>
  <si>
    <t>BPU-PC-74</t>
  </si>
  <si>
    <t>BPU-PC-75</t>
  </si>
  <si>
    <t>BPU-PC-76</t>
  </si>
  <si>
    <t>BPU-PC-77</t>
  </si>
  <si>
    <t>BPU-PC-78</t>
  </si>
  <si>
    <t>BPU-PC-79</t>
  </si>
  <si>
    <t>BPU-PC-80</t>
  </si>
  <si>
    <t>BPU-PC-81</t>
  </si>
  <si>
    <t>BPU-PC-82</t>
  </si>
  <si>
    <t>BPU-PC-83</t>
  </si>
  <si>
    <t>CE-01  CFO/CFI/CFS</t>
  </si>
  <si>
    <t>CE-02 CVC/P</t>
  </si>
  <si>
    <t>CE-03 Gros-œuvre</t>
  </si>
  <si>
    <t>CE-04 Peinture</t>
  </si>
  <si>
    <t>CE-05 Menuiseries bois</t>
  </si>
  <si>
    <t>CE-06 Menuiseries métalliques</t>
  </si>
  <si>
    <t>Direction des applications militaires</t>
  </si>
  <si>
    <t>onglets</t>
  </si>
  <si>
    <t>Centre DAM Île de France</t>
  </si>
  <si>
    <t>DSTG/STL</t>
  </si>
  <si>
    <t>Soumissionnaire</t>
  </si>
  <si>
    <t>Référence</t>
  </si>
  <si>
    <t>Date</t>
  </si>
  <si>
    <t>Ce document est la propriété du CEA et ne peut être utilisé, reproduit ou communiqué sans son autorisation.</t>
  </si>
  <si>
    <r>
      <t xml:space="preserve">Menuiseries bois
</t>
    </r>
    <r>
      <rPr>
        <b/>
        <sz val="9"/>
        <color theme="1"/>
        <rFont val="Arial"/>
        <family val="2"/>
      </rPr>
      <t>(CE05)</t>
    </r>
  </si>
  <si>
    <t>Peinture 
(CE04)</t>
  </si>
  <si>
    <t>Gros œuvre
(CE03)</t>
  </si>
  <si>
    <t>CFO/CFI/CFS
(CE01)</t>
  </si>
  <si>
    <t xml:space="preserve">Menuiseries métalliques
(CE06) </t>
  </si>
  <si>
    <t>BATIPRIX</t>
  </si>
  <si>
    <t>Unité</t>
  </si>
  <si>
    <t>Désignation</t>
  </si>
  <si>
    <t>Réf. CEA</t>
  </si>
  <si>
    <t>CE- 06</t>
  </si>
  <si>
    <t>TRAVAUX PAR CORPS D'ETATS SPECIFIQUES</t>
  </si>
  <si>
    <t>TRAVAUX COMPLEMENTAIRES A PLUSIEURS CORPS D'ETAT</t>
  </si>
  <si>
    <t>FRAIS APPLICABLES AUX TRAVAUX PARTICULIERS</t>
  </si>
  <si>
    <t xml:space="preserve">Lieu d'intervention </t>
  </si>
  <si>
    <t>Travaux en ZR</t>
  </si>
  <si>
    <t>ACCORD CADRE TRAVAUX MULTI-TECHNIQUES (MTT)
SUR LE CENTRE CEA/DAM ILE DE France 
DE BRUYERES-LE-CHATEL</t>
  </si>
  <si>
    <t>CVC / Plomberie
(CE02)</t>
  </si>
  <si>
    <t>DOSSIER DES OUVRAGES EXECUTES (DOE)</t>
  </si>
  <si>
    <t xml:space="preserve">OPERATIONS PREALABLES A LA RECEPTION </t>
  </si>
  <si>
    <t xml:space="preserve">Présentation des notes de calculs et des installations électriques réalisées ou modifiées dans le cadre des travaux au bureau de contrôle lors la visite VRI pour une opération comportant des travaux électriques d'un montant ≤ 30 000 € HT </t>
  </si>
  <si>
    <t>Présentation des  notes de calculs et des installations électriques réalisées ou modifiées dans le cadre des travaux au bureau de contrôle lors la visite VRI pour une opération comportant des travaux électriques d'un montant compris 30 001 € HT et 50 000€ HT</t>
  </si>
  <si>
    <t>Séance de formation à la prise en compte des nouvelles installations techniques à destination des personnels d'exploitation (durée 3 heures)</t>
  </si>
  <si>
    <t>Paramétrage, programmation, essais  CMSI et SDI  (nbre de points créés ou modifiés &lt; 5)</t>
  </si>
  <si>
    <t>Paramétrage, programmation, essais  CMSI et SDI  (6&lt;nbre de points créés ou modifiés &lt; 20)</t>
  </si>
  <si>
    <t>Paramétrage, programmation, essais  CMSI et SDI   20&lt;nbre de points créés ou modifiés &lt; 50)</t>
  </si>
  <si>
    <t>Paramétrage, programmation, essais  CMSI et SDI  (50&lt;nbre de points créé  ou modifiés &lt; 100)</t>
  </si>
  <si>
    <t>Paramétrage, programmation, essais détection gaz (20 &lt;nbre de points créés ou modifiés &lt; 50)</t>
  </si>
  <si>
    <t>Paramétrage, programmation, essais détection gaz (50 &lt;nbre de points créés ou modifiés &lt; 100)</t>
  </si>
  <si>
    <t>Paramétrage, programmation, essais détection gaz (6 &lt;nbre de points créés ou modifiés &lt; 20)</t>
  </si>
  <si>
    <t>TAUX JOURNALIERS PAR QUALIFICATION (en € HT)
Utilisés pour le chiffrage initial et pour les Fiches de Modification en cas de modification de Travaux</t>
  </si>
  <si>
    <t>Présentation des notes de calculs et des installations électriques réalisées ou modifiées dans le cadre des travaux  au bureau de contrôle lors la visite VRI pour une opération comportant des travaux électriques d'un montant compris 50 001 € HT et 100 000€ HT</t>
  </si>
  <si>
    <t>Présentation des notes de calculs et des installation  électriques réalisées ou modifiées dans le cadre des travaux au bureau de contrôle lors la visite VRI pour une opération comportant des travaux électriques d'un montant compris 100 001 € HT et 200 000€ HT</t>
  </si>
  <si>
    <r>
      <rPr>
        <b/>
        <sz val="11"/>
        <color theme="1"/>
        <rFont val="Calibri"/>
        <family val="2"/>
        <scheme val="minor"/>
      </rPr>
      <t xml:space="preserve">DEMOLITION 
</t>
    </r>
    <r>
      <rPr>
        <i/>
        <sz val="11"/>
        <color theme="1"/>
        <rFont val="Calibri"/>
        <family val="2"/>
        <scheme val="minor"/>
      </rPr>
      <t>(articles suivant ouvrages Batiprix  Volumes 1 à 9 édition 42 année 2025  page 26 et suivantes)</t>
    </r>
  </si>
  <si>
    <t>Ouvrages communs</t>
  </si>
  <si>
    <t>Corps d'état</t>
  </si>
  <si>
    <r>
      <t xml:space="preserve">Etudes d'exécution  (Notes  de calculs et dimensionenment , fiches produits des matériels, plans et schémas existants à modifier, plans et schémas à créer, modes opératoires) pour montant de travaux seuls </t>
    </r>
    <r>
      <rPr>
        <b/>
        <sz val="11"/>
        <color rgb="FFFF0000"/>
        <rFont val="Calibri"/>
        <family val="2"/>
        <scheme val="minor"/>
      </rPr>
      <t>TOUS CORPS D'ETAT</t>
    </r>
    <r>
      <rPr>
        <sz val="11"/>
        <color theme="1"/>
        <rFont val="Calibri"/>
        <family val="2"/>
        <scheme val="minor"/>
      </rPr>
      <t xml:space="preserve"> </t>
    </r>
    <r>
      <rPr>
        <sz val="11"/>
        <color theme="1"/>
        <rFont val="Calibri"/>
        <family val="2"/>
      </rPr>
      <t xml:space="preserve">≤ 30 000 € HT </t>
    </r>
  </si>
  <si>
    <r>
      <t xml:space="preserve">Etudes d'exécution  (Notes  de calculs et dimensionenment , fiches produits des matériels, plans et schémas existants à modifier, plans et schémas à créer, modes opératoires) pour 30 001 € HT ≤ montant de  travaux seuls </t>
    </r>
    <r>
      <rPr>
        <b/>
        <sz val="11"/>
        <color rgb="FFFF0000"/>
        <rFont val="Calibri"/>
        <family val="2"/>
        <scheme val="minor"/>
      </rPr>
      <t xml:space="preserve">TOUS CORPS D'ETAT </t>
    </r>
    <r>
      <rPr>
        <sz val="11"/>
        <color theme="1"/>
        <rFont val="Calibri"/>
        <family val="2"/>
      </rPr>
      <t xml:space="preserve">≤ 40 000 € HT </t>
    </r>
  </si>
  <si>
    <r>
      <t xml:space="preserve">Etudes d'exécution  (Notes  de calculs et dimensionenment , fiches produits des matériels, plans et schémas  existants à modifier, plans et schémas à créer, modes opératoires) pour 100 001 € HT ≤ montant de travaux seuls </t>
    </r>
    <r>
      <rPr>
        <b/>
        <sz val="11"/>
        <color rgb="FFFF0000"/>
        <rFont val="Calibri"/>
        <family val="2"/>
        <scheme val="minor"/>
      </rPr>
      <t>TOUS CORPS D'ETAT</t>
    </r>
    <r>
      <rPr>
        <sz val="11"/>
        <color theme="1"/>
        <rFont val="Calibri"/>
        <family val="2"/>
        <scheme val="minor"/>
      </rPr>
      <t xml:space="preserve"> </t>
    </r>
    <r>
      <rPr>
        <sz val="11"/>
        <color theme="1"/>
        <rFont val="Calibri"/>
        <family val="2"/>
      </rPr>
      <t xml:space="preserve">≤ 150 000 € HT </t>
    </r>
  </si>
  <si>
    <r>
      <t xml:space="preserve">Etudes d'exécution  (Notes  de calculs et dimensionenment , fiches produits des matériels, plans et schémas  existants à modifier, plans et schémas à créer, modes opératoires) pour 75 001 € HT ≤ montant de  travaux seuls </t>
    </r>
    <r>
      <rPr>
        <b/>
        <sz val="11"/>
        <color rgb="FFFF0000"/>
        <rFont val="Calibri"/>
        <family val="2"/>
        <scheme val="minor"/>
      </rPr>
      <t>TOUS CORPS D'ETAT</t>
    </r>
    <r>
      <rPr>
        <b/>
        <sz val="11"/>
        <color theme="1"/>
        <rFont val="Calibri"/>
        <family val="2"/>
        <scheme val="minor"/>
      </rPr>
      <t xml:space="preserve"> </t>
    </r>
    <r>
      <rPr>
        <sz val="11"/>
        <color theme="1"/>
        <rFont val="Calibri"/>
        <family val="2"/>
      </rPr>
      <t xml:space="preserve">≤ 100 000 € HT </t>
    </r>
  </si>
  <si>
    <r>
      <t xml:space="preserve">Etudes d'exécution  (Notes  de calculs et dimensionenment , fiches produits des matériels, plans et schémas  existants à modifier, plans et schémas à créer, modes opératoires) pour 50 001 € HT ≤ montant de travaux seuls </t>
    </r>
    <r>
      <rPr>
        <b/>
        <sz val="11"/>
        <color rgb="FFFF0000"/>
        <rFont val="Calibri"/>
        <family val="2"/>
        <scheme val="minor"/>
      </rPr>
      <t>TOUS CORPS D'ETAT</t>
    </r>
    <r>
      <rPr>
        <sz val="11"/>
        <color theme="1"/>
        <rFont val="Calibri"/>
        <family val="2"/>
        <scheme val="minor"/>
      </rPr>
      <t xml:space="preserve"> </t>
    </r>
    <r>
      <rPr>
        <sz val="11"/>
        <color theme="1"/>
        <rFont val="Calibri"/>
        <family val="2"/>
      </rPr>
      <t xml:space="preserve">≤ 75 000 € HT </t>
    </r>
  </si>
  <si>
    <r>
      <t xml:space="preserve">Etudes d'exécution  (Notes  de calculs et dimensionenment , fiches produits des matériels, plans et schémas  existants à modifier, plans et schémas à créer, modes opératoires) pour 40 001 € HT ≤ montant de  travaux seuls </t>
    </r>
    <r>
      <rPr>
        <b/>
        <sz val="11"/>
        <color rgb="FFFF0000"/>
        <rFont val="Calibri"/>
        <family val="2"/>
        <scheme val="minor"/>
      </rPr>
      <t>TOUS CORPS D'ETAT</t>
    </r>
    <r>
      <rPr>
        <b/>
        <sz val="11"/>
        <color theme="1"/>
        <rFont val="Calibri"/>
        <family val="2"/>
        <scheme val="minor"/>
      </rPr>
      <t xml:space="preserve"> </t>
    </r>
    <r>
      <rPr>
        <sz val="11"/>
        <color theme="1"/>
        <rFont val="Calibri"/>
        <family val="2"/>
      </rPr>
      <t xml:space="preserve">≤ 50 000 € HT </t>
    </r>
  </si>
  <si>
    <r>
      <t>Etudes d'exécution  (Notes  de calculs et dimensionenment , fiches produits des matériels, plans et schémas  existants à modifier, plans et schémas à créer, modes opératoires) pour 200 001 € HT ≤ montant de travaux seuls</t>
    </r>
    <r>
      <rPr>
        <b/>
        <sz val="11"/>
        <color rgb="FFFF0000"/>
        <rFont val="Calibri"/>
        <family val="2"/>
        <scheme val="minor"/>
      </rPr>
      <t xml:space="preserve"> TOUS CORPS D'ETAT</t>
    </r>
    <r>
      <rPr>
        <sz val="11"/>
        <color theme="1"/>
        <rFont val="Calibri"/>
        <family val="2"/>
        <scheme val="minor"/>
      </rPr>
      <t xml:space="preserve"> </t>
    </r>
    <r>
      <rPr>
        <sz val="11"/>
        <color theme="1"/>
        <rFont val="Calibri"/>
        <family val="2"/>
      </rPr>
      <t xml:space="preserve">≤ 250 000 € HT </t>
    </r>
  </si>
  <si>
    <r>
      <t>Réalisation des essais et mise en service pour</t>
    </r>
    <r>
      <rPr>
        <b/>
        <sz val="11"/>
        <color rgb="FFFF0000"/>
        <rFont val="Calibri"/>
        <family val="2"/>
        <scheme val="minor"/>
      </rPr>
      <t xml:space="preserve"> TOUS</t>
    </r>
    <r>
      <rPr>
        <sz val="11"/>
        <color theme="1"/>
        <rFont val="Calibri"/>
        <family val="2"/>
        <scheme val="minor"/>
      </rPr>
      <t xml:space="preserve">  les corps d'états techniques (électricité CFO, CFI, CVC) avec délivrance d'un programme d'essais, modes opératoires, essais et fiches d'essais renseignées pour montant de travaux seuls ≤ 30 000 € HT </t>
    </r>
  </si>
  <si>
    <r>
      <t xml:space="preserve">Réalisation des essais et mise en service pour </t>
    </r>
    <r>
      <rPr>
        <b/>
        <sz val="11"/>
        <color rgb="FFFF0000"/>
        <rFont val="Calibri"/>
        <family val="2"/>
        <scheme val="minor"/>
      </rPr>
      <t xml:space="preserve">TOUS </t>
    </r>
    <r>
      <rPr>
        <sz val="11"/>
        <color theme="1"/>
        <rFont val="Calibri"/>
        <family val="2"/>
        <scheme val="minor"/>
      </rPr>
      <t xml:space="preserve"> les corps d'états techniques (électricité CFO, CFI, CVC) avec délivrance d'un programme d'essais, modes opératoires, essais et fiches d'essais renseignées pour 30 001 € HT ≤ montant de travaux seuls ≤ 40 000 € HT </t>
    </r>
  </si>
  <si>
    <r>
      <t>Réalisation des essais et mise en service pour</t>
    </r>
    <r>
      <rPr>
        <b/>
        <sz val="11"/>
        <color rgb="FFFF0000"/>
        <rFont val="Calibri"/>
        <family val="2"/>
        <scheme val="minor"/>
      </rPr>
      <t xml:space="preserve"> TOUS </t>
    </r>
    <r>
      <rPr>
        <sz val="11"/>
        <color theme="1"/>
        <rFont val="Calibri"/>
        <family val="2"/>
        <scheme val="minor"/>
      </rPr>
      <t xml:space="preserve"> les corps d'états techniques (électricité CFO, CFI, CVC) avec délivrance d'un programme d'essais, modes opératoires, essais et fiches d'essais renseignées pour  40 001 € HT ≤ montant de travaux seuls ≤ 50 000 € HT </t>
    </r>
  </si>
  <si>
    <r>
      <t>Réalisation des essais et mise en service pour</t>
    </r>
    <r>
      <rPr>
        <b/>
        <sz val="11"/>
        <color rgb="FFFF0000"/>
        <rFont val="Calibri"/>
        <family val="2"/>
        <scheme val="minor"/>
      </rPr>
      <t xml:space="preserve"> TOUS</t>
    </r>
    <r>
      <rPr>
        <sz val="11"/>
        <color theme="1"/>
        <rFont val="Calibri"/>
        <family val="2"/>
        <scheme val="minor"/>
      </rPr>
      <t xml:space="preserve">  les corps d'états techniques (électricité CFO, CFI, CVC) avec délivrance d'un programme d'essais, modes opératoires, essais et fiches d'essais renseignées pour  50 001 € HT ≤ montant de travaux seuls ≤ 75 000 € HT </t>
    </r>
  </si>
  <si>
    <r>
      <t xml:space="preserve">Réalisation des essais et mise en service pour </t>
    </r>
    <r>
      <rPr>
        <b/>
        <sz val="11"/>
        <color rgb="FFFF0000"/>
        <rFont val="Calibri"/>
        <family val="2"/>
        <scheme val="minor"/>
      </rPr>
      <t>TOUS</t>
    </r>
    <r>
      <rPr>
        <sz val="11"/>
        <rFont val="Calibri"/>
        <family val="2"/>
        <scheme val="minor"/>
      </rPr>
      <t xml:space="preserve"> les </t>
    </r>
    <r>
      <rPr>
        <sz val="11"/>
        <color theme="1"/>
        <rFont val="Calibri"/>
        <family val="2"/>
        <scheme val="minor"/>
      </rPr>
      <t xml:space="preserve">corps d'états techniques (électricité CFO, CFI, CVC) avec délivrance  d'un programme d'essais, modes opératoires, essais et fiches d'essais renseignées pour 75 001 € HT ≤ montant de travaux seuls ≤ 100 000 € HT </t>
    </r>
  </si>
  <si>
    <r>
      <t>Réalisation des essais et mise en service pour</t>
    </r>
    <r>
      <rPr>
        <b/>
        <sz val="11"/>
        <color rgb="FFFF0000"/>
        <rFont val="Calibri"/>
        <family val="2"/>
        <scheme val="minor"/>
      </rPr>
      <t xml:space="preserve"> TOUS</t>
    </r>
    <r>
      <rPr>
        <sz val="11"/>
        <color rgb="FFFF0000"/>
        <rFont val="Calibri"/>
        <family val="2"/>
        <scheme val="minor"/>
      </rPr>
      <t xml:space="preserve"> </t>
    </r>
    <r>
      <rPr>
        <sz val="11"/>
        <color theme="1"/>
        <rFont val="Calibri"/>
        <family val="2"/>
        <scheme val="minor"/>
      </rPr>
      <t xml:space="preserve">les corps d'états techniques (électricité CFO, CFI, CVC) avec délivrance  d'un programme d'essais, modes opératoires, essais et fiches d'essais renseignées pour 100 001 € HT ≤ montant de travaux seuls ≤ 150 000 € HT </t>
    </r>
  </si>
  <si>
    <r>
      <t>Réalisation des essais et mise en service pour</t>
    </r>
    <r>
      <rPr>
        <b/>
        <sz val="11"/>
        <color rgb="FFFF0000"/>
        <rFont val="Calibri"/>
        <family val="2"/>
        <scheme val="minor"/>
      </rPr>
      <t xml:space="preserve"> TOUS</t>
    </r>
    <r>
      <rPr>
        <sz val="11"/>
        <color theme="1"/>
        <rFont val="Calibri"/>
        <family val="2"/>
        <scheme val="minor"/>
      </rPr>
      <t xml:space="preserve"> les corps d'états techniques (électricité CFO, CFI, CVC) avec délivrance  d'un programme d'essais, modes opératoires, essais et fiches d'essais renseignées pour 150 001 € HT ≤ montant de travaux ≤ 200 000 € HT </t>
    </r>
  </si>
  <si>
    <r>
      <t xml:space="preserve">Réalisation des essais et mise en service pour </t>
    </r>
    <r>
      <rPr>
        <b/>
        <sz val="11"/>
        <color rgb="FFFF0000"/>
        <rFont val="Calibri"/>
        <family val="2"/>
        <scheme val="minor"/>
      </rPr>
      <t>TOUS</t>
    </r>
    <r>
      <rPr>
        <sz val="11"/>
        <color theme="1"/>
        <rFont val="Calibri"/>
        <family val="2"/>
        <scheme val="minor"/>
      </rPr>
      <t xml:space="preserve"> les corps d'états techniques (électricité CFO, CFI, CVC) avec délivrance  d'un programme d'essais, modes opératoires, essais et fiches d'essais renseignées pour 200 001 € HT ≤ montant de  travaux seuls ≤ 250 000 € HT </t>
    </r>
  </si>
  <si>
    <r>
      <t xml:space="preserve">Fourniture du DOE provisoire et participation aux visites d'OPR pour un montant de travaux seuls </t>
    </r>
    <r>
      <rPr>
        <b/>
        <sz val="11"/>
        <color rgb="FFFF0000"/>
        <rFont val="Calibri"/>
        <family val="2"/>
        <scheme val="minor"/>
      </rPr>
      <t xml:space="preserve">TOUS CORPS D'ETAT </t>
    </r>
    <r>
      <rPr>
        <sz val="11"/>
        <color theme="1"/>
        <rFont val="Calibri"/>
        <family val="2"/>
        <scheme val="minor"/>
      </rPr>
      <t xml:space="preserve">≤ 30 000 € HT </t>
    </r>
  </si>
  <si>
    <r>
      <t xml:space="preserve">Fourniture du DOE provisoire et participation aux visites d'OPR pour  30 001 € HT ≤ montant de  travaux seuls </t>
    </r>
    <r>
      <rPr>
        <b/>
        <sz val="11"/>
        <color rgb="FFFF0000"/>
        <rFont val="Calibri"/>
        <family val="2"/>
        <scheme val="minor"/>
      </rPr>
      <t>TOUS CORPS D'ETAT</t>
    </r>
    <r>
      <rPr>
        <sz val="11"/>
        <color theme="1"/>
        <rFont val="Calibri"/>
        <family val="2"/>
        <scheme val="minor"/>
      </rPr>
      <t xml:space="preserve"> ≤ 40 000 € HT </t>
    </r>
  </si>
  <si>
    <r>
      <t xml:space="preserve">Fourniture du DOE provisoire et participation aux visites d'OPR pour 75 001 € HT ≤ montant de travaux seuls </t>
    </r>
    <r>
      <rPr>
        <b/>
        <sz val="11"/>
        <color rgb="FFFF0000"/>
        <rFont val="Calibri"/>
        <family val="2"/>
        <scheme val="minor"/>
      </rPr>
      <t>TOUS CORPS D'ETAT</t>
    </r>
    <r>
      <rPr>
        <sz val="11"/>
        <color theme="1"/>
        <rFont val="Calibri"/>
        <family val="2"/>
        <scheme val="minor"/>
      </rPr>
      <t xml:space="preserve"> ≤ 100 000 € HT </t>
    </r>
  </si>
  <si>
    <r>
      <t>Participation aux visites de réceptions pour un montant de travaux</t>
    </r>
    <r>
      <rPr>
        <sz val="11"/>
        <rFont val="Calibri"/>
        <family val="2"/>
        <scheme val="minor"/>
      </rPr>
      <t xml:space="preserve"> seuls</t>
    </r>
    <r>
      <rPr>
        <b/>
        <sz val="11"/>
        <color rgb="FFFF0000"/>
        <rFont val="Calibri"/>
        <family val="2"/>
        <scheme val="minor"/>
      </rPr>
      <t xml:space="preserve"> TOUS CORPS D'ETAT</t>
    </r>
    <r>
      <rPr>
        <sz val="11"/>
        <color theme="1"/>
        <rFont val="Calibri"/>
        <family val="2"/>
        <scheme val="minor"/>
      </rPr>
      <t xml:space="preserve"> ≤ 30 000 € HT </t>
    </r>
  </si>
  <si>
    <r>
      <t xml:space="preserve">Participation aux visites de réceptions pour  30 001 € HT ≤ montant de travaux seuls </t>
    </r>
    <r>
      <rPr>
        <b/>
        <sz val="11"/>
        <color rgb="FFFF0000"/>
        <rFont val="Calibri"/>
        <family val="2"/>
        <scheme val="minor"/>
      </rPr>
      <t xml:space="preserve">TOUS CORPS D'ETAT </t>
    </r>
    <r>
      <rPr>
        <sz val="11"/>
        <color theme="1"/>
        <rFont val="Calibri"/>
        <family val="2"/>
        <scheme val="minor"/>
      </rPr>
      <t xml:space="preserve">≤ 40 000 € HT </t>
    </r>
  </si>
  <si>
    <r>
      <t>Participation aux visites de réceptions pour  40 001 € HT ≤ montant de travaux seuls</t>
    </r>
    <r>
      <rPr>
        <b/>
        <sz val="11"/>
        <color rgb="FFFF0000"/>
        <rFont val="Calibri"/>
        <family val="2"/>
        <scheme val="minor"/>
      </rPr>
      <t>TOUS CORPS D'ETAT</t>
    </r>
    <r>
      <rPr>
        <sz val="11"/>
        <color theme="1"/>
        <rFont val="Calibri"/>
        <family val="2"/>
        <scheme val="minor"/>
      </rPr>
      <t xml:space="preserve"> ≤ 50 000 € HT </t>
    </r>
  </si>
  <si>
    <r>
      <t>Participation aux visites de réceptions pour  50 001 € HT ≤ montant de travaux seuls</t>
    </r>
    <r>
      <rPr>
        <b/>
        <sz val="11"/>
        <color rgb="FFFF0000"/>
        <rFont val="Calibri"/>
        <family val="2"/>
        <scheme val="minor"/>
      </rPr>
      <t xml:space="preserve"> TOUS CORPS D'ETAT</t>
    </r>
    <r>
      <rPr>
        <sz val="11"/>
        <color theme="1"/>
        <rFont val="Calibri"/>
        <family val="2"/>
        <scheme val="minor"/>
      </rPr>
      <t xml:space="preserve"> ≤ 75 000 € HT </t>
    </r>
  </si>
  <si>
    <r>
      <t xml:space="preserve">Participation aux visites de réceptions pour 75 001 € HT ≤ montant de travaux seuls </t>
    </r>
    <r>
      <rPr>
        <b/>
        <sz val="11"/>
        <color rgb="FFFF0000"/>
        <rFont val="Calibri"/>
        <family val="2"/>
        <scheme val="minor"/>
      </rPr>
      <t>TOUS CORPS D'ETAT</t>
    </r>
    <r>
      <rPr>
        <sz val="11"/>
        <color theme="1"/>
        <rFont val="Calibri"/>
        <family val="2"/>
        <scheme val="minor"/>
      </rPr>
      <t xml:space="preserve"> ≤ 100 000 € HT </t>
    </r>
  </si>
  <si>
    <r>
      <t xml:space="preserve">Participation aux visites de réceptions pour 150 001 € HT ≤ montant de travaux seuls </t>
    </r>
    <r>
      <rPr>
        <b/>
        <sz val="11"/>
        <color rgb="FFFF0000"/>
        <rFont val="Calibri"/>
        <family val="2"/>
        <scheme val="minor"/>
      </rPr>
      <t>TOUS CORPS D'ETAT</t>
    </r>
    <r>
      <rPr>
        <sz val="11"/>
        <color theme="1"/>
        <rFont val="Calibri"/>
        <family val="2"/>
        <scheme val="minor"/>
      </rPr>
      <t xml:space="preserve"> ≤200 000 € HT </t>
    </r>
  </si>
  <si>
    <r>
      <t xml:space="preserve">Participation aux visites de réceptions pour 200 001 € HT ≤ montant de travaux seuls </t>
    </r>
    <r>
      <rPr>
        <b/>
        <sz val="11"/>
        <color rgb="FFFF0000"/>
        <rFont val="Calibri"/>
        <family val="2"/>
        <scheme val="minor"/>
      </rPr>
      <t xml:space="preserve">TOUS CORPS D'ETAT </t>
    </r>
    <r>
      <rPr>
        <sz val="11"/>
        <color theme="1"/>
        <rFont val="Calibri"/>
        <family val="2"/>
        <scheme val="minor"/>
      </rPr>
      <t xml:space="preserve">≤250 000 € HT </t>
    </r>
  </si>
  <si>
    <r>
      <t xml:space="preserve">Elaboration et  fourniture du DOE pour un montant de travaux seuls </t>
    </r>
    <r>
      <rPr>
        <b/>
        <sz val="11"/>
        <color rgb="FFFF0000"/>
        <rFont val="Calibri"/>
        <family val="2"/>
        <scheme val="minor"/>
      </rPr>
      <t>TOUS CORPS D'ETAT</t>
    </r>
    <r>
      <rPr>
        <sz val="11"/>
        <color theme="1"/>
        <rFont val="Calibri"/>
        <family val="2"/>
        <scheme val="minor"/>
      </rPr>
      <t xml:space="preserve"> ≤ 30 000 € HT </t>
    </r>
  </si>
  <si>
    <r>
      <t>Elaboration et  fourniture du DOE pour 200 001 € HT ≤ montant de travaux seuls</t>
    </r>
    <r>
      <rPr>
        <b/>
        <sz val="11"/>
        <color rgb="FFFF0000"/>
        <rFont val="Calibri"/>
        <family val="2"/>
        <scheme val="minor"/>
      </rPr>
      <t xml:space="preserve"> TOUS CORPS D'ETAT</t>
    </r>
    <r>
      <rPr>
        <sz val="11"/>
        <color theme="1"/>
        <rFont val="Calibri"/>
        <family val="2"/>
        <scheme val="minor"/>
      </rPr>
      <t xml:space="preserve"> ≤ 250 000 € HT </t>
    </r>
  </si>
  <si>
    <r>
      <t xml:space="preserve">Elaboration et  fourniture du DOE pour 150 001 € HT ≤ montant de travaux seuls  </t>
    </r>
    <r>
      <rPr>
        <b/>
        <sz val="11"/>
        <color rgb="FFFF0000"/>
        <rFont val="Calibri"/>
        <family val="2"/>
        <scheme val="minor"/>
      </rPr>
      <t>TOUS CORPS D'ETAT</t>
    </r>
    <r>
      <rPr>
        <sz val="11"/>
        <color theme="1"/>
        <rFont val="Calibri"/>
        <family val="2"/>
        <scheme val="minor"/>
      </rPr>
      <t xml:space="preserve"> ≤ 200 000 € HT </t>
    </r>
  </si>
  <si>
    <r>
      <t xml:space="preserve">Elaboration et  fourniture du DOE pour 75 001 € HT ≤ montant de travaux seuls  </t>
    </r>
    <r>
      <rPr>
        <b/>
        <sz val="11"/>
        <color rgb="FFFF0000"/>
        <rFont val="Calibri"/>
        <family val="2"/>
        <scheme val="minor"/>
      </rPr>
      <t>TOUS CORPS D'ETAT</t>
    </r>
    <r>
      <rPr>
        <sz val="11"/>
        <color theme="1"/>
        <rFont val="Calibri"/>
        <family val="2"/>
        <scheme val="minor"/>
      </rPr>
      <t xml:space="preserve"> ≤ 100 000 € HT </t>
    </r>
  </si>
  <si>
    <r>
      <t>Elaboration et  fourniture du DOE pour 100 001 € HT ≤ montant de travaux seuls</t>
    </r>
    <r>
      <rPr>
        <b/>
        <sz val="11"/>
        <color rgb="FFFF0000"/>
        <rFont val="Calibri"/>
        <family val="2"/>
        <scheme val="minor"/>
      </rPr>
      <t xml:space="preserve"> TOUS CORPS D'ETAT</t>
    </r>
    <r>
      <rPr>
        <sz val="11"/>
        <color theme="1"/>
        <rFont val="Calibri"/>
        <family val="2"/>
        <scheme val="minor"/>
      </rPr>
      <t xml:space="preserve"> ≤ 150 000 € HT </t>
    </r>
  </si>
  <si>
    <r>
      <t xml:space="preserve">Elaboration et  fourniture du DOE  pour  50 001 € HT ≤ montant de travaux seuls </t>
    </r>
    <r>
      <rPr>
        <b/>
        <sz val="11"/>
        <color rgb="FFFF0000"/>
        <rFont val="Calibri"/>
        <family val="2"/>
        <scheme val="minor"/>
      </rPr>
      <t>TOUS CORPS D'ETAT</t>
    </r>
    <r>
      <rPr>
        <sz val="11"/>
        <color theme="1"/>
        <rFont val="Calibri"/>
        <family val="2"/>
        <scheme val="minor"/>
      </rPr>
      <t xml:space="preserve"> ≤ 75 000 € HT </t>
    </r>
  </si>
  <si>
    <r>
      <t xml:space="preserve">Elaboration et  fourniture du DOE pour  40 001 € HT ≤ montant de travaux seuls </t>
    </r>
    <r>
      <rPr>
        <b/>
        <sz val="11"/>
        <color rgb="FFFF0000"/>
        <rFont val="Calibri"/>
        <family val="2"/>
        <scheme val="minor"/>
      </rPr>
      <t xml:space="preserve"> TOUS CORPS D'ETAT</t>
    </r>
    <r>
      <rPr>
        <sz val="11"/>
        <color theme="1"/>
        <rFont val="Calibri"/>
        <family val="2"/>
        <scheme val="minor"/>
      </rPr>
      <t xml:space="preserve"> ≤ 50 000 € HT </t>
    </r>
  </si>
  <si>
    <r>
      <t xml:space="preserve">Elaboration et  fourniture du DOE pour  30 001 € HT ≤ montant de travaux seuls </t>
    </r>
    <r>
      <rPr>
        <b/>
        <sz val="11"/>
        <color rgb="FFFF0000"/>
        <rFont val="Calibri"/>
        <family val="2"/>
        <scheme val="minor"/>
      </rPr>
      <t>TOUS CORPS D'ETAT</t>
    </r>
    <r>
      <rPr>
        <sz val="11"/>
        <color theme="1"/>
        <rFont val="Calibri"/>
        <family val="2"/>
        <scheme val="minor"/>
      </rPr>
      <t xml:space="preserve"> ≤ 40 000 € HT </t>
    </r>
  </si>
  <si>
    <t>Participation à la réunion hebdomadaire de chantier (plans guides, percements, cheminement en faux-plafond et en faux-plancher, etc.) en phase préparation et réalisation travaux (durée  moyenne : 2 heures)</t>
  </si>
  <si>
    <t>Participation à la réunion d'études et études de synthèse (plans guides, percements, cheminement en faux-plafond et en faux-plancher, etc.) en phase étude d'exécution (durée  moyenne : 2 heures)</t>
  </si>
  <si>
    <r>
      <t xml:space="preserve">Préparation et suivi du chantier pour montant de travaux seuls </t>
    </r>
    <r>
      <rPr>
        <b/>
        <sz val="11"/>
        <color rgb="FFFF0000"/>
        <rFont val="Calibri"/>
        <family val="2"/>
        <scheme val="minor"/>
      </rPr>
      <t>TOUS CORPS D'ETAT</t>
    </r>
    <r>
      <rPr>
        <sz val="11"/>
        <color theme="1"/>
        <rFont val="Calibri"/>
        <family val="2"/>
        <scheme val="minor"/>
      </rPr>
      <t xml:space="preserve"> ≤ 30 000 € HT</t>
    </r>
  </si>
  <si>
    <r>
      <t xml:space="preserve">Installation et repli de chantier 100 001 € HT ≤ montant de  travaux seuls </t>
    </r>
    <r>
      <rPr>
        <b/>
        <sz val="11"/>
        <color rgb="FFFF0000"/>
        <rFont val="Calibri"/>
        <family val="2"/>
        <scheme val="minor"/>
      </rPr>
      <t xml:space="preserve"> TOUS CORPS D'ETAT </t>
    </r>
    <r>
      <rPr>
        <sz val="11"/>
        <color theme="1"/>
        <rFont val="Calibri"/>
        <family val="2"/>
        <scheme val="minor"/>
      </rPr>
      <t xml:space="preserve">≤ 200 000 € HT </t>
    </r>
  </si>
  <si>
    <r>
      <t xml:space="preserve">Fourniture du DOE provisoire et participation aux visites d'OPR pour  40 001 € HT ≤ montant de travaux seuls </t>
    </r>
    <r>
      <rPr>
        <b/>
        <sz val="11"/>
        <color rgb="FFFF0000"/>
        <rFont val="Calibri"/>
        <family val="2"/>
        <scheme val="minor"/>
      </rPr>
      <t>TOUS CORPS D'ETAT</t>
    </r>
    <r>
      <rPr>
        <sz val="11"/>
        <color theme="1"/>
        <rFont val="Calibri"/>
        <family val="2"/>
        <scheme val="minor"/>
      </rPr>
      <t xml:space="preserve"> ≤ 50 000 € HT </t>
    </r>
  </si>
  <si>
    <r>
      <t xml:space="preserve">Fourniture du DOE provisoire et participation aux visites d'OPR pour  50 001 € HT ≤ montant de travaux seuls </t>
    </r>
    <r>
      <rPr>
        <b/>
        <sz val="11"/>
        <color rgb="FFFF0000"/>
        <rFont val="Calibri"/>
        <family val="2"/>
        <scheme val="minor"/>
      </rPr>
      <t>TOUS CORPS D'ETAT</t>
    </r>
    <r>
      <rPr>
        <sz val="11"/>
        <color theme="1"/>
        <rFont val="Calibri"/>
        <family val="2"/>
        <scheme val="minor"/>
      </rPr>
      <t xml:space="preserve"> ≤ 75 000 € HT </t>
    </r>
  </si>
  <si>
    <r>
      <t xml:space="preserve">Fourniture du DOE provisoire et participation aux visites d'OPR pour 100 001 € HT ≤ montant de travaux seuls </t>
    </r>
    <r>
      <rPr>
        <b/>
        <sz val="11"/>
        <color rgb="FFFF0000"/>
        <rFont val="Calibri"/>
        <family val="2"/>
        <scheme val="minor"/>
      </rPr>
      <t xml:space="preserve">TOUS CORPS D'ETAT </t>
    </r>
    <r>
      <rPr>
        <sz val="11"/>
        <color theme="1"/>
        <rFont val="Calibri"/>
        <family val="2"/>
        <scheme val="minor"/>
      </rPr>
      <t xml:space="preserve">≤ 150 000 € HT </t>
    </r>
  </si>
  <si>
    <r>
      <t xml:space="preserve">Fourniture du DOE provisoire et participation aux visites d'OPR pour 150 001 € HT ≤ montant de travaux seuls </t>
    </r>
    <r>
      <rPr>
        <b/>
        <sz val="11"/>
        <color rgb="FFFF0000"/>
        <rFont val="Calibri"/>
        <family val="2"/>
        <scheme val="minor"/>
      </rPr>
      <t xml:space="preserve">TOUS CORPS D'ETAT </t>
    </r>
    <r>
      <rPr>
        <sz val="11"/>
        <color theme="1"/>
        <rFont val="Calibri"/>
        <family val="2"/>
        <scheme val="minor"/>
      </rPr>
      <t xml:space="preserve">≤ 200 000 € HT </t>
    </r>
  </si>
  <si>
    <r>
      <t xml:space="preserve">Fourniture du DOE provisoire et participation aux visites d'OPR pour 200 001 € HT ≤ montant de travaux seuls </t>
    </r>
    <r>
      <rPr>
        <b/>
        <sz val="11"/>
        <color rgb="FFFF0000"/>
        <rFont val="Calibri"/>
        <family val="2"/>
        <scheme val="minor"/>
      </rPr>
      <t>TOUS CORPS D'ETAT</t>
    </r>
    <r>
      <rPr>
        <sz val="11"/>
        <color theme="1"/>
        <rFont val="Calibri"/>
        <family val="2"/>
        <scheme val="minor"/>
      </rPr>
      <t xml:space="preserve"> ≤ 250 000 € HT </t>
    </r>
  </si>
  <si>
    <r>
      <t xml:space="preserve">Participation aux visites de réceptions pour 100 001 € HT ≤ montant de travaux  seuls </t>
    </r>
    <r>
      <rPr>
        <b/>
        <sz val="11"/>
        <color rgb="FFFF0000"/>
        <rFont val="Calibri"/>
        <family val="2"/>
        <scheme val="minor"/>
      </rPr>
      <t>TOUS CORPS D'ETAT</t>
    </r>
    <r>
      <rPr>
        <sz val="11"/>
        <color theme="1"/>
        <rFont val="Calibri"/>
        <family val="2"/>
        <scheme val="minor"/>
      </rPr>
      <t xml:space="preserve"> ≤150 000 € HT </t>
    </r>
  </si>
  <si>
    <r>
      <t xml:space="preserve">Signalisation, le balisage et les protections nécessaires au chantier 100 001 € HT ≤ montant de  travaux seuls </t>
    </r>
    <r>
      <rPr>
        <b/>
        <sz val="11"/>
        <color rgb="FFFF0000"/>
        <rFont val="Calibri"/>
        <family val="2"/>
        <scheme val="minor"/>
      </rPr>
      <t>TOUS CORPS D'ETAT</t>
    </r>
    <r>
      <rPr>
        <sz val="11"/>
        <color theme="1"/>
        <rFont val="Calibri"/>
        <family val="2"/>
        <scheme val="minor"/>
      </rPr>
      <t xml:space="preserve"> ≤ 200 000 € HT </t>
    </r>
  </si>
  <si>
    <r>
      <t xml:space="preserve">Nettoyage quotidien de chantier, y compris de fin de chantier 100 001 € HT ≤ montant de travaux seuls </t>
    </r>
    <r>
      <rPr>
        <b/>
        <sz val="11"/>
        <color rgb="FFFF0000"/>
        <rFont val="Calibri"/>
        <family val="2"/>
        <scheme val="minor"/>
      </rPr>
      <t>TOUS CORPS D'ETAT</t>
    </r>
    <r>
      <rPr>
        <sz val="11"/>
        <color theme="1"/>
        <rFont val="Calibri"/>
        <family val="2"/>
        <scheme val="minor"/>
      </rPr>
      <t xml:space="preserve"> ≤ 200 000 € HT </t>
    </r>
  </si>
  <si>
    <r>
      <t xml:space="preserve">Tri, chargement, transport et l'évacuation de tous les déchets de chantier pour traitement - 100 001 € HT ≤ montant de travaux seuls  </t>
    </r>
    <r>
      <rPr>
        <b/>
        <sz val="11"/>
        <color rgb="FFFF0000"/>
        <rFont val="Calibri"/>
        <family val="2"/>
        <scheme val="minor"/>
      </rPr>
      <t>TOUS CORPS D'ETAT</t>
    </r>
    <r>
      <rPr>
        <sz val="11"/>
        <color theme="1"/>
        <rFont val="Calibri"/>
        <family val="2"/>
        <scheme val="minor"/>
      </rPr>
      <t xml:space="preserve"> ≤ 200 000 € HT </t>
    </r>
  </si>
  <si>
    <r>
      <rPr>
        <b/>
        <sz val="11"/>
        <color theme="1"/>
        <rFont val="Calibri"/>
        <family val="2"/>
        <scheme val="minor"/>
      </rPr>
      <t>BETON ET MORTIER</t>
    </r>
    <r>
      <rPr>
        <sz val="11"/>
        <color theme="1"/>
        <rFont val="Calibri"/>
        <family val="2"/>
        <scheme val="minor"/>
      </rPr>
      <t xml:space="preserve"> </t>
    </r>
    <r>
      <rPr>
        <i/>
        <sz val="11"/>
        <color theme="1"/>
        <rFont val="Calibri"/>
        <family val="2"/>
        <scheme val="minor"/>
      </rPr>
      <t>(articles suivant ouvrages Batiprix Volumes 1 à 9 édition 42 année 2025 page 28 )</t>
    </r>
  </si>
  <si>
    <r>
      <rPr>
        <b/>
        <sz val="11"/>
        <color theme="1"/>
        <rFont val="Calibri"/>
        <family val="2"/>
        <scheme val="minor"/>
      </rPr>
      <t>PERCEMENT-TRANCHEE-FEUILLURE-SCELLEMENT</t>
    </r>
    <r>
      <rPr>
        <sz val="11"/>
        <color theme="1"/>
        <rFont val="Calibri"/>
        <family val="2"/>
        <scheme val="minor"/>
      </rPr>
      <t xml:space="preserve"> </t>
    </r>
    <r>
      <rPr>
        <i/>
        <sz val="11"/>
        <color theme="1"/>
        <rFont val="Calibri"/>
        <family val="2"/>
        <scheme val="minor"/>
      </rPr>
      <t>(articles suivant ouvrages Batiprix Volumes 1 à 9 édition 42 année 2025 page 28 )</t>
    </r>
  </si>
  <si>
    <r>
      <rPr>
        <b/>
        <sz val="11"/>
        <color theme="1"/>
        <rFont val="Calibri"/>
        <family val="2"/>
        <scheme val="minor"/>
      </rPr>
      <t>FIXATION</t>
    </r>
    <r>
      <rPr>
        <sz val="11"/>
        <color theme="1"/>
        <rFont val="Calibri"/>
        <family val="2"/>
        <scheme val="minor"/>
      </rPr>
      <t xml:space="preserve"> </t>
    </r>
    <r>
      <rPr>
        <i/>
        <sz val="11"/>
        <color theme="1"/>
        <rFont val="Calibri"/>
        <family val="2"/>
        <scheme val="minor"/>
      </rPr>
      <t>(articles suivant ouvrages Batiprix Volumes 1 à 9 édition 42 année 2025 page 35 )</t>
    </r>
  </si>
  <si>
    <r>
      <rPr>
        <b/>
        <sz val="11"/>
        <color theme="1"/>
        <rFont val="Calibri"/>
        <family val="2"/>
        <scheme val="minor"/>
      </rPr>
      <t xml:space="preserve">ECHAFAUDAGE-PROTECTION </t>
    </r>
    <r>
      <rPr>
        <sz val="11"/>
        <color theme="1"/>
        <rFont val="Calibri"/>
        <family val="2"/>
        <scheme val="minor"/>
      </rPr>
      <t xml:space="preserve"> </t>
    </r>
    <r>
      <rPr>
        <i/>
        <sz val="11"/>
        <color theme="1"/>
        <rFont val="Calibri"/>
        <family val="2"/>
        <scheme val="minor"/>
      </rPr>
      <t>(articles suivant ouvrages Batiprix Volumes 1 à 9 édition 42 année 2025 page 46)</t>
    </r>
  </si>
  <si>
    <r>
      <rPr>
        <b/>
        <sz val="11"/>
        <color theme="1"/>
        <rFont val="Calibri"/>
        <family val="2"/>
        <scheme val="minor"/>
      </rPr>
      <t>MATERIEL DE CHANTIER EXTERNE A L'ENTREPRISE</t>
    </r>
    <r>
      <rPr>
        <sz val="11"/>
        <color theme="1"/>
        <rFont val="Calibri"/>
        <family val="2"/>
        <scheme val="minor"/>
      </rPr>
      <t xml:space="preserve"> </t>
    </r>
    <r>
      <rPr>
        <i/>
        <sz val="11"/>
        <color theme="1"/>
        <rFont val="Calibri"/>
        <family val="2"/>
        <scheme val="minor"/>
      </rPr>
      <t>(articles suivant ouvrages Batiprix Volumes 1 à 9 édition 42 année 2025 page 50 )</t>
    </r>
  </si>
  <si>
    <r>
      <t xml:space="preserve">Réalisation des essais et mise en service pour </t>
    </r>
    <r>
      <rPr>
        <b/>
        <sz val="11"/>
        <color rgb="FFFF0000"/>
        <rFont val="Calibri"/>
        <family val="2"/>
        <scheme val="minor"/>
      </rPr>
      <t>TOUS</t>
    </r>
    <r>
      <rPr>
        <sz val="11"/>
        <color theme="1"/>
        <rFont val="Calibri"/>
        <family val="2"/>
        <scheme val="minor"/>
      </rPr>
      <t xml:space="preserve"> les corps d'états techniques (électricité CFO, CFI, CVC) avec délivrance  d'un programme  d'essais, modes opératoires, essais et fiches d'essais renseignées pour 250 001 € HT ≤ montant de travaux seuls ≤ 300 000 € HT </t>
    </r>
  </si>
  <si>
    <r>
      <t>Etudes d'exécution  (Notes  de calculs et dimensionenment , fiches produits des matériels, plans et schémas existants  à modifier, plans et schémas à créer, modes opératoires) pour 250 001 € HT ≤ montant de travaux seuls</t>
    </r>
    <r>
      <rPr>
        <b/>
        <sz val="11"/>
        <color rgb="FFFF0000"/>
        <rFont val="Calibri"/>
        <family val="2"/>
        <scheme val="minor"/>
      </rPr>
      <t xml:space="preserve"> TOUS CORPS D'ETAT</t>
    </r>
    <r>
      <rPr>
        <sz val="11"/>
        <color theme="1"/>
        <rFont val="Calibri"/>
        <family val="2"/>
        <scheme val="minor"/>
      </rPr>
      <t xml:space="preserve"> </t>
    </r>
    <r>
      <rPr>
        <sz val="11"/>
        <color theme="1"/>
        <rFont val="Calibri"/>
        <family val="2"/>
      </rPr>
      <t xml:space="preserve">≤ 300 000 € HT </t>
    </r>
  </si>
  <si>
    <r>
      <t xml:space="preserve">Fourniture du DOE provisoire et participation aux visites d'OPR pour 250 001 € HT ≤ montant de travaux seuls </t>
    </r>
    <r>
      <rPr>
        <b/>
        <sz val="11"/>
        <color rgb="FFFF0000"/>
        <rFont val="Calibri"/>
        <family val="2"/>
        <scheme val="minor"/>
      </rPr>
      <t xml:space="preserve">TOUS CORPS D'ETAT </t>
    </r>
    <r>
      <rPr>
        <sz val="11"/>
        <color theme="1"/>
        <rFont val="Calibri"/>
        <family val="2"/>
        <scheme val="minor"/>
      </rPr>
      <t xml:space="preserve">≤ 300 000 € HT </t>
    </r>
  </si>
  <si>
    <r>
      <t xml:space="preserve">Participation aux visites de réceptions pour 250 001 € HT ≤ montant de travaux seuls </t>
    </r>
    <r>
      <rPr>
        <b/>
        <sz val="11"/>
        <color rgb="FFFF0000"/>
        <rFont val="Calibri"/>
        <family val="2"/>
        <scheme val="minor"/>
      </rPr>
      <t xml:space="preserve">TOUS CORPS D'ETAT </t>
    </r>
    <r>
      <rPr>
        <sz val="11"/>
        <color theme="1"/>
        <rFont val="Calibri"/>
        <family val="2"/>
        <scheme val="minor"/>
      </rPr>
      <t xml:space="preserve">≤300 000 € HT </t>
    </r>
  </si>
  <si>
    <r>
      <t xml:space="preserve">Elaboration et  fourniture du DOE pour 250 001 € HT ≤ montant de  travaux seuls </t>
    </r>
    <r>
      <rPr>
        <b/>
        <sz val="11"/>
        <color rgb="FFFF0000"/>
        <rFont val="Calibri"/>
        <family val="2"/>
        <scheme val="minor"/>
      </rPr>
      <t>TOUS CORPS D'ETAT</t>
    </r>
    <r>
      <rPr>
        <sz val="11"/>
        <color theme="1"/>
        <rFont val="Calibri"/>
        <family val="2"/>
        <scheme val="minor"/>
      </rPr>
      <t xml:space="preserve"> ≤300 000€ HT </t>
    </r>
  </si>
  <si>
    <r>
      <t xml:space="preserve">Etudes d'exécution  (Notes  de calculs et dimensionenment , fiches produits des matériels, plans et schémas  existants à modifier, plans et schémas à créer, modes opératoires) pour 150 001 € HT ≤ montant de travaux seuls </t>
    </r>
    <r>
      <rPr>
        <b/>
        <sz val="11"/>
        <color rgb="FFFF0000"/>
        <rFont val="Calibri"/>
        <family val="2"/>
        <scheme val="minor"/>
      </rPr>
      <t>TOUS CORPS D'ETAT</t>
    </r>
    <r>
      <rPr>
        <sz val="11"/>
        <color theme="1"/>
        <rFont val="Calibri"/>
        <family val="2"/>
        <scheme val="minor"/>
      </rPr>
      <t xml:space="preserve"> </t>
    </r>
    <r>
      <rPr>
        <sz val="11"/>
        <color theme="1"/>
        <rFont val="Calibri"/>
        <family val="2"/>
      </rPr>
      <t xml:space="preserve">≤ 200 000 € HT </t>
    </r>
  </si>
  <si>
    <t>Présentation des notes de calculs et des installation  électriques réalisées ou modifiées dans le cadre des travaux au bureau de contrôle lors la visite VRI pour une opération comportant des travaux électriques d'un montant compris 200 001 € HT et 300 000€ HT</t>
  </si>
  <si>
    <t xml:space="preserve">Préparation et participation au Plan de prévention particulier </t>
  </si>
  <si>
    <t>VERIFICATIONS REGLEMENTAIRES INITIALES (VRI)</t>
  </si>
  <si>
    <r>
      <t xml:space="preserve">Préparation et suivi du chantier (organigramme, planning directeur, suivi du planning, encadrement du chantier ) pour 30 001 € HT ≤ montant de travaux seuls </t>
    </r>
    <r>
      <rPr>
        <b/>
        <sz val="11"/>
        <color rgb="FFFF0000"/>
        <rFont val="Calibri"/>
        <family val="2"/>
        <scheme val="minor"/>
      </rPr>
      <t xml:space="preserve">TOUS CORPS D'ETAT </t>
    </r>
    <r>
      <rPr>
        <sz val="11"/>
        <color theme="1"/>
        <rFont val="Calibri"/>
        <family val="2"/>
        <scheme val="minor"/>
      </rPr>
      <t xml:space="preserve">≤ 40 000€ HT </t>
    </r>
  </si>
  <si>
    <r>
      <t xml:space="preserve">Préparation et suivi du chantier (organigramme, planning directeur, suivi du planning, encadrement du chantier ) pour 40 001 € HT ≤ montant de travaux seuls </t>
    </r>
    <r>
      <rPr>
        <b/>
        <sz val="11"/>
        <color rgb="FFFF0000"/>
        <rFont val="Calibri"/>
        <family val="2"/>
        <scheme val="minor"/>
      </rPr>
      <t xml:space="preserve">TOUS CORPS D'ETAT </t>
    </r>
    <r>
      <rPr>
        <sz val="11"/>
        <color theme="1"/>
        <rFont val="Calibri"/>
        <family val="2"/>
        <scheme val="minor"/>
      </rPr>
      <t xml:space="preserve">≤ 50 000€ HT </t>
    </r>
  </si>
  <si>
    <r>
      <t xml:space="preserve">Préparation et suivi du chantier (organigramme, planning directeur, suivi du planning, encadrement du chantier ) pour 50 001 € HT ≤ montant de travaux seuls </t>
    </r>
    <r>
      <rPr>
        <b/>
        <sz val="11"/>
        <color rgb="FFFF0000"/>
        <rFont val="Calibri"/>
        <family val="2"/>
        <scheme val="minor"/>
      </rPr>
      <t xml:space="preserve">TOUS CORPS D'ETAT </t>
    </r>
    <r>
      <rPr>
        <sz val="11"/>
        <color theme="1"/>
        <rFont val="Calibri"/>
        <family val="2"/>
        <scheme val="minor"/>
      </rPr>
      <t xml:space="preserve">≤ 75 000€ HT </t>
    </r>
  </si>
  <si>
    <r>
      <t xml:space="preserve">Préparation et suivi du chantier (organigramme, planning directeur, suivi du planning, encadrement du chantier ) pour 75 001 € HT ≤ montant de travaux seuls </t>
    </r>
    <r>
      <rPr>
        <b/>
        <sz val="11"/>
        <color rgb="FFFF0000"/>
        <rFont val="Calibri"/>
        <family val="2"/>
        <scheme val="minor"/>
      </rPr>
      <t xml:space="preserve">TOUS CORPS D'ETAT </t>
    </r>
    <r>
      <rPr>
        <sz val="11"/>
        <color theme="1"/>
        <rFont val="Calibri"/>
        <family val="2"/>
        <scheme val="minor"/>
      </rPr>
      <t xml:space="preserve">≤ 100 000€ HT </t>
    </r>
  </si>
  <si>
    <r>
      <t xml:space="preserve">Préparation et suivi du chantier (organigramme, planning directeur, suivi du planning, encadrement du chantier ) pour 100 001 € HT ≤ montant de  travaux seuls </t>
    </r>
    <r>
      <rPr>
        <b/>
        <sz val="11"/>
        <color rgb="FFFF0000"/>
        <rFont val="Calibri"/>
        <family val="2"/>
        <scheme val="minor"/>
      </rPr>
      <t>TOUS CORPS D'ETAT</t>
    </r>
    <r>
      <rPr>
        <sz val="11"/>
        <color theme="1"/>
        <rFont val="Calibri"/>
        <family val="2"/>
        <scheme val="minor"/>
      </rPr>
      <t xml:space="preserve"> ≤ 150 000€ HT </t>
    </r>
  </si>
  <si>
    <r>
      <t xml:space="preserve">Préparation et suivi du chantier (organigramme, planning directeur, suivi du planning, encadrement du chantier ) pour 150 001 € HT ≤ montant de  travaux seuls </t>
    </r>
    <r>
      <rPr>
        <b/>
        <sz val="11"/>
        <color rgb="FFFF0000"/>
        <rFont val="Calibri"/>
        <family val="2"/>
        <scheme val="minor"/>
      </rPr>
      <t>TOUS CORPS D'ETAT</t>
    </r>
    <r>
      <rPr>
        <sz val="11"/>
        <color theme="1"/>
        <rFont val="Calibri"/>
        <family val="2"/>
        <scheme val="minor"/>
      </rPr>
      <t xml:space="preserve"> ≤ 200 000€ HT </t>
    </r>
  </si>
  <si>
    <r>
      <t xml:space="preserve">Préparation et suivi du chantier (organigramme, planning directeur, suivi du planning, encadrement du chantier ) pour 200 001 € HT ≤ montant de  travaux seuls </t>
    </r>
    <r>
      <rPr>
        <b/>
        <sz val="11"/>
        <color rgb="FFFF0000"/>
        <rFont val="Calibri"/>
        <family val="2"/>
        <scheme val="minor"/>
      </rPr>
      <t>TOUS CORPS D'ETAT</t>
    </r>
    <r>
      <rPr>
        <sz val="11"/>
        <color theme="1"/>
        <rFont val="Calibri"/>
        <family val="2"/>
        <scheme val="minor"/>
      </rPr>
      <t xml:space="preserve"> ≤ 250 000€ HT </t>
    </r>
  </si>
  <si>
    <r>
      <t xml:space="preserve">Préparation et suivi du chantier (planning directeur, suivi du planning, encadrement du chantier ) pour 250 001 € HT ≤ montant de  travaux seuls </t>
    </r>
    <r>
      <rPr>
        <b/>
        <sz val="11"/>
        <color rgb="FFFF0000"/>
        <rFont val="Calibri"/>
        <family val="2"/>
        <scheme val="minor"/>
      </rPr>
      <t>TOUS CORPS D'ETAT</t>
    </r>
    <r>
      <rPr>
        <sz val="11"/>
        <color theme="1"/>
        <rFont val="Calibri"/>
        <family val="2"/>
        <scheme val="minor"/>
      </rPr>
      <t xml:space="preserve"> ≤ 300 000€ HT </t>
    </r>
  </si>
  <si>
    <r>
      <t xml:space="preserve">Installation et repli de chantier pour montant de travaux seuls </t>
    </r>
    <r>
      <rPr>
        <b/>
        <sz val="11"/>
        <color rgb="FFFF0000"/>
        <rFont val="Calibri"/>
        <family val="2"/>
        <scheme val="minor"/>
      </rPr>
      <t>TOUS CORPS D'ETAT</t>
    </r>
    <r>
      <rPr>
        <sz val="11"/>
        <color theme="1"/>
        <rFont val="Calibri"/>
        <family val="2"/>
        <scheme val="minor"/>
      </rPr>
      <t xml:space="preserve"> ≤ 50 000 € HT</t>
    </r>
  </si>
  <si>
    <r>
      <t xml:space="preserve">Installation et repli de chantier 200 001 € HT ≤ montant de  travaux seuls </t>
    </r>
    <r>
      <rPr>
        <b/>
        <sz val="11"/>
        <color rgb="FFFF0000"/>
        <rFont val="Calibri"/>
        <family val="2"/>
        <scheme val="minor"/>
      </rPr>
      <t>TOUS CORPS D'ETAT</t>
    </r>
    <r>
      <rPr>
        <sz val="11"/>
        <color theme="1"/>
        <rFont val="Calibri"/>
        <family val="2"/>
        <scheme val="minor"/>
      </rPr>
      <t xml:space="preserve"> ≤ 300 000 € HT </t>
    </r>
  </si>
  <si>
    <r>
      <t xml:space="preserve">Signalisation, le balisage et les protections nécessaires au chantier pour montant de travaux seuls </t>
    </r>
    <r>
      <rPr>
        <b/>
        <sz val="11"/>
        <color rgb="FFFF0000"/>
        <rFont val="Calibri"/>
        <family val="2"/>
        <scheme val="minor"/>
      </rPr>
      <t>TOUS CORPS D'ETAT</t>
    </r>
    <r>
      <rPr>
        <sz val="11"/>
        <color theme="1"/>
        <rFont val="Calibri"/>
        <family val="2"/>
        <scheme val="minor"/>
      </rPr>
      <t xml:space="preserve"> &lt; 50 000 € HT</t>
    </r>
  </si>
  <si>
    <r>
      <t xml:space="preserve">Signalisation, le balisage et les protections nécessaires au chantier 200 001 € HT ≤ montant de  travaux seuls </t>
    </r>
    <r>
      <rPr>
        <b/>
        <sz val="11"/>
        <color rgb="FFFF0000"/>
        <rFont val="Calibri"/>
        <family val="2"/>
        <scheme val="minor"/>
      </rPr>
      <t>TOUS CORPS D'ETAT</t>
    </r>
    <r>
      <rPr>
        <sz val="11"/>
        <color theme="1"/>
        <rFont val="Calibri"/>
        <family val="2"/>
        <scheme val="minor"/>
      </rPr>
      <t xml:space="preserve"> ≤ 300 000 € HT </t>
    </r>
  </si>
  <si>
    <r>
      <t xml:space="preserve">Nettoyage quotidien de chantier, y compris de fin de chantier pour montant de travaux seuls </t>
    </r>
    <r>
      <rPr>
        <b/>
        <sz val="11"/>
        <color rgb="FFFF0000"/>
        <rFont val="Calibri"/>
        <family val="2"/>
        <scheme val="minor"/>
      </rPr>
      <t>TOUS CORPS D'ETAT</t>
    </r>
    <r>
      <rPr>
        <b/>
        <sz val="11"/>
        <color theme="1"/>
        <rFont val="Calibri"/>
        <family val="2"/>
        <scheme val="minor"/>
      </rPr>
      <t xml:space="preserve"> </t>
    </r>
    <r>
      <rPr>
        <sz val="11"/>
        <color theme="1"/>
        <rFont val="Calibri"/>
        <family val="2"/>
        <scheme val="minor"/>
      </rPr>
      <t>≤ 50 000 € HT</t>
    </r>
  </si>
  <si>
    <r>
      <t xml:space="preserve">Nettoyage quotidien de chantier, y compris de fin de chantier 200 001 € HT ≤ montant de travaux seuls </t>
    </r>
    <r>
      <rPr>
        <b/>
        <sz val="11"/>
        <color rgb="FFFF0000"/>
        <rFont val="Calibri"/>
        <family val="2"/>
        <scheme val="minor"/>
      </rPr>
      <t>TOUS CORPS D'ETAT</t>
    </r>
    <r>
      <rPr>
        <sz val="11"/>
        <color theme="1"/>
        <rFont val="Calibri"/>
        <family val="2"/>
        <scheme val="minor"/>
      </rPr>
      <t xml:space="preserve"> ≤ 300 000 € HT </t>
    </r>
  </si>
  <si>
    <r>
      <t xml:space="preserve">Tri, chargement, transport et l'évacuation de tous les déchets de chantier pour traitement pour montant de travaux seuls </t>
    </r>
    <r>
      <rPr>
        <b/>
        <sz val="11"/>
        <color rgb="FFFF0000"/>
        <rFont val="Calibri"/>
        <family val="2"/>
        <scheme val="minor"/>
      </rPr>
      <t>TOUS CORPS D'ETAT</t>
    </r>
    <r>
      <rPr>
        <sz val="11"/>
        <color theme="1"/>
        <rFont val="Calibri"/>
        <family val="2"/>
        <scheme val="minor"/>
      </rPr>
      <t xml:space="preserve"> ≤ 50 000 € HT</t>
    </r>
  </si>
  <si>
    <r>
      <t xml:space="preserve">Nettoyage quotidien de chantier, y compris de fin de chantier 50 001 € HT ≤ montant de travaux seuls </t>
    </r>
    <r>
      <rPr>
        <b/>
        <sz val="11"/>
        <color rgb="FFFF0000"/>
        <rFont val="Calibri"/>
        <family val="2"/>
        <scheme val="minor"/>
      </rPr>
      <t>TOUS CORPS D'ETAT</t>
    </r>
    <r>
      <rPr>
        <sz val="11"/>
        <color theme="1"/>
        <rFont val="Calibri"/>
        <family val="2"/>
        <scheme val="minor"/>
      </rPr>
      <t xml:space="preserve"> ≤ 100 000 € HT </t>
    </r>
  </si>
  <si>
    <r>
      <t xml:space="preserve">Tri, chargement, transport et l'évacuation de tous les déchets de chantier pour traitement - 50 001 € HT ≤ montant de  travaux seuls  </t>
    </r>
    <r>
      <rPr>
        <b/>
        <sz val="11"/>
        <color rgb="FFFF0000"/>
        <rFont val="Calibri"/>
        <family val="2"/>
        <scheme val="minor"/>
      </rPr>
      <t>TOUS CORPS D'ETAT</t>
    </r>
    <r>
      <rPr>
        <sz val="11"/>
        <color theme="1"/>
        <rFont val="Calibri"/>
        <family val="2"/>
        <scheme val="minor"/>
      </rPr>
      <t xml:space="preserve"> ≤ 100 000 € HT </t>
    </r>
  </si>
  <si>
    <r>
      <t xml:space="preserve">Tri, chargement, transport et l'évacuation de tous les déchets de chantier pour traitement- 200 001 € HT ≤ montant de travaux seuls  </t>
    </r>
    <r>
      <rPr>
        <b/>
        <sz val="11"/>
        <color rgb="FFFF0000"/>
        <rFont val="Calibri"/>
        <family val="2"/>
        <scheme val="minor"/>
      </rPr>
      <t xml:space="preserve">TOUS CORPS D'ETAT </t>
    </r>
    <r>
      <rPr>
        <sz val="11"/>
        <color theme="1"/>
        <rFont val="Calibri"/>
        <family val="2"/>
        <scheme val="minor"/>
      </rPr>
      <t xml:space="preserve">≤ 300 000 € HT </t>
    </r>
  </si>
  <si>
    <t>BPU-PC-84</t>
  </si>
  <si>
    <t>BPU-PC-85</t>
  </si>
  <si>
    <t>BPU-PC-86</t>
  </si>
  <si>
    <t>BPU-PC-87</t>
  </si>
  <si>
    <t>BPU-PC-88</t>
  </si>
  <si>
    <r>
      <t>PARAMETRAGE ET PROGRAMMATION CMSI</t>
    </r>
    <r>
      <rPr>
        <b/>
        <i/>
        <vertAlign val="superscript"/>
        <sz val="11"/>
        <color theme="1"/>
        <rFont val="Calibri"/>
        <family val="2"/>
        <scheme val="minor"/>
      </rPr>
      <t xml:space="preserve">(1) </t>
    </r>
    <r>
      <rPr>
        <b/>
        <i/>
        <sz val="11"/>
        <color theme="1"/>
        <rFont val="Calibri"/>
        <family val="2"/>
        <scheme val="minor"/>
      </rPr>
      <t>ET  SDI</t>
    </r>
    <r>
      <rPr>
        <b/>
        <i/>
        <vertAlign val="superscript"/>
        <sz val="11"/>
        <color theme="1"/>
        <rFont val="Calibri"/>
        <family val="2"/>
        <scheme val="minor"/>
      </rPr>
      <t xml:space="preserve">(2) </t>
    </r>
  </si>
  <si>
    <r>
      <rPr>
        <vertAlign val="superscript"/>
        <sz val="11"/>
        <color theme="1"/>
        <rFont val="Calibri"/>
        <family val="2"/>
        <scheme val="minor"/>
      </rPr>
      <t>(1)</t>
    </r>
    <r>
      <rPr>
        <sz val="11"/>
        <color theme="1"/>
        <rFont val="Calibri"/>
        <family val="2"/>
        <scheme val="minor"/>
      </rPr>
      <t xml:space="preserve"> CMSI </t>
    </r>
  </si>
  <si>
    <r>
      <rPr>
        <vertAlign val="superscript"/>
        <sz val="11"/>
        <color theme="1"/>
        <rFont val="Calibri"/>
        <family val="2"/>
        <scheme val="minor"/>
      </rPr>
      <t>(2)</t>
    </r>
    <r>
      <rPr>
        <sz val="11"/>
        <color theme="1"/>
        <rFont val="Calibri"/>
        <family val="2"/>
        <scheme val="minor"/>
      </rPr>
      <t xml:space="preserve"> SDI</t>
    </r>
  </si>
  <si>
    <t>NETTOYAGE DU CHANTIER - EVACUATION ET TRAITEMENT DES DECHETS</t>
  </si>
  <si>
    <r>
      <rPr>
        <b/>
        <sz val="11"/>
        <color theme="1"/>
        <rFont val="Calibri"/>
        <family val="2"/>
        <scheme val="minor"/>
      </rPr>
      <t xml:space="preserve">MANUTENTION-ENLEVEMENT </t>
    </r>
    <r>
      <rPr>
        <sz val="11"/>
        <color theme="1"/>
        <rFont val="Calibri"/>
        <family val="2"/>
        <scheme val="minor"/>
      </rPr>
      <t xml:space="preserve"> </t>
    </r>
    <r>
      <rPr>
        <i/>
        <sz val="11"/>
        <color theme="1"/>
        <rFont val="Calibri"/>
        <family val="2"/>
        <scheme val="minor"/>
      </rPr>
      <t>(articles suivant ouvrages Batiprix Volumes 1 à 9 édition 42 année 2025 page 43 )</t>
    </r>
  </si>
  <si>
    <t>Profil 1</t>
  </si>
  <si>
    <t>Profil 2</t>
  </si>
  <si>
    <t>Profil 3</t>
  </si>
  <si>
    <t>Profil 4</t>
  </si>
  <si>
    <t>Travaux à risque plomb</t>
  </si>
  <si>
    <t xml:space="preserve">Travaux en SS4 </t>
  </si>
  <si>
    <t>Système de Détection Incendie</t>
  </si>
  <si>
    <t>Paramétrage, programmation, essais détection gaz (nbre de points créés ou modifiés &lt; 5)</t>
  </si>
  <si>
    <t>Centralisateur de Mise en Sécurité Incendie</t>
  </si>
  <si>
    <t>Travaux en Installation Individuelle 
ou Locaux à risque radiologique</t>
  </si>
  <si>
    <t>jour</t>
  </si>
  <si>
    <r>
      <t>Participation d</t>
    </r>
    <r>
      <rPr>
        <sz val="11"/>
        <rFont val="Calibri"/>
        <family val="2"/>
      </rPr>
      <t>e la PCR à la réunion de préparation du chantier en présence du STL et établissement du DIMR</t>
    </r>
  </si>
  <si>
    <r>
      <t>Intervention</t>
    </r>
    <r>
      <rPr>
        <sz val="11"/>
        <rFont val="Calibri"/>
        <family val="2"/>
      </rPr>
      <t xml:space="preserve"> du TQRP pour la surveillance quotidienne du chantier (contrôle du personnel, des matériels, des déchets …) </t>
    </r>
  </si>
  <si>
    <t>BPU-PC-89</t>
  </si>
  <si>
    <t>BPU-PC-90</t>
  </si>
  <si>
    <t>FOURNITURES</t>
  </si>
  <si>
    <t>MAIN D'ŒUVRE</t>
  </si>
  <si>
    <t>Clarifications</t>
  </si>
  <si>
    <t>Sous-total mensuel fournitures
en € HT</t>
  </si>
  <si>
    <t xml:space="preserve">Quantité MO 
(en heure) </t>
  </si>
  <si>
    <t>Ensemble</t>
  </si>
  <si>
    <t xml:space="preserve">Profil 1: </t>
  </si>
  <si>
    <t xml:space="preserve">Profil 2: </t>
  </si>
  <si>
    <t xml:space="preserve">Profil 3: </t>
  </si>
  <si>
    <t xml:space="preserve">Profil 4: </t>
  </si>
  <si>
    <t>Management et pilotage de l'accord-cadre</t>
  </si>
  <si>
    <t>Participation à la réunion de démarrage</t>
  </si>
  <si>
    <t>Formalités administratives (y compris dossiers de sous-traitance)</t>
  </si>
  <si>
    <t>Participation à la réunion d'inspection commune en vue de la rédaction du Plan de Prévention et fourniture des documents associés</t>
  </si>
  <si>
    <t>Qualification</t>
  </si>
  <si>
    <t>SYNTHESE SCENARIO</t>
  </si>
  <si>
    <t>Code</t>
  </si>
  <si>
    <t>Forfait</t>
  </si>
  <si>
    <t>BPU</t>
  </si>
  <si>
    <t>TAUX JOURNALIERS</t>
  </si>
  <si>
    <t>ARRETS DE CHANTIER</t>
  </si>
  <si>
    <t>FRAIS APPLICABLES AUX ARRETS DE CHANTIER</t>
  </si>
  <si>
    <t>Coefficient de la sous-traitance</t>
  </si>
  <si>
    <t>Montant AVEC REMISE sur scenario en € HT</t>
  </si>
  <si>
    <t>TAUX DE REMISE SUR BATIPRIX</t>
  </si>
  <si>
    <t>Quantité* estimative pour une année (scénario)</t>
  </si>
  <si>
    <t>Montant estimatif sur scénario en € HT</t>
  </si>
  <si>
    <t>Période ferme (4 ans)</t>
  </si>
  <si>
    <t>MONTANT MENSUEL FORFAITAIRE ET FERME DES PRESTATIONS "APPROPRIATION ET PREPARATION" EN € HT/mensuel</t>
  </si>
  <si>
    <t xml:space="preserve">MONTANT TOTAL FORFAITAIRE ET FERME DES PRESTATIONS "APPROPRIATION ET PREPARATION"  (durée 2 mois) EN € HT </t>
  </si>
  <si>
    <t xml:space="preserve">Intégration du fonctionnement général du CEA et connaissance des procédures et de la documentation afférente applicables </t>
  </si>
  <si>
    <t>Remise des livrables associés à cette phase (livret de prise en main, PAQP, plan de contrôle global, catalogue méthodique, procédure d’élaboration des devis, processus de formation de son personnel, procédures globales à la phase travaux et fournitures, procédures opérationnelles et modes opératoires nécessaire au démarrage des travaux  )</t>
  </si>
  <si>
    <t>Sous-total mensuel MO Profil 1 en € HT</t>
  </si>
  <si>
    <t>Sous-total mensuel MO Profil 2 en € HT</t>
  </si>
  <si>
    <t>Sous-total mensuel MO Profil 3 en € HT</t>
  </si>
  <si>
    <t>Sous-total mensuel MO Profil 4 en € HT</t>
  </si>
  <si>
    <t>Sous-total mensuel MO en € HT</t>
  </si>
  <si>
    <t>Prix Total mensuel   
en € HT</t>
  </si>
  <si>
    <t>Prix unitaire MO (par heure) 
en € HT</t>
  </si>
  <si>
    <t>Organisation et coordination de l'accord-cadre (visite des installations pour consultations,…)</t>
  </si>
  <si>
    <t>Planification des différentes commandes subséquentes, avec fourniture d'un planning général des activités avec une fréquence bi-mensuelle</t>
  </si>
  <si>
    <t>Participation aux réunions de pilotage trimestrielles et annuelle de l'accord-cadre et rédaction des compte-rendus</t>
  </si>
  <si>
    <t>Documents à remettre (rapports, bilan environnemental, …)</t>
  </si>
  <si>
    <t>Mise à jour du référentiel de management et du catalogue méthodique (à chaque évolution et a minima une fois par an)</t>
  </si>
  <si>
    <t>Mise à jour du PAQ à chaque évolution et au moins une fois par an</t>
  </si>
  <si>
    <t>Mise à jour des documents transmis lors de la phase d'appropriation et de préparation de l'accord-cadre</t>
  </si>
  <si>
    <t xml:space="preserve">MONTANT TOTAL FORFAITAIRE ET FERME DES PRESTATIONS  "MANAGEMENT, PILOTAGE ET SUIVI DE L'ACCORD-CADRE" (durée 46 mois) EN € HT </t>
  </si>
  <si>
    <t xml:space="preserve">MONTANT TOTAL FORFAITAIRE ET REVISABLE DES PRESTATIONS FORFAITAIRES (durée 48 mois) EN € HT </t>
  </si>
  <si>
    <r>
      <t xml:space="preserve">Installation et repli de chantier 50 001 € HT ≤ montant de travaux seuls </t>
    </r>
    <r>
      <rPr>
        <b/>
        <sz val="11"/>
        <color rgb="FFFF0000"/>
        <rFont val="Calibri"/>
        <family val="2"/>
        <scheme val="minor"/>
      </rPr>
      <t>TOUS CORPS D'ETAT</t>
    </r>
    <r>
      <rPr>
        <sz val="11"/>
        <color theme="1"/>
        <rFont val="Calibri"/>
        <family val="2"/>
        <scheme val="minor"/>
      </rPr>
      <t xml:space="preserve"> ≤ 100 000 € HT </t>
    </r>
  </si>
  <si>
    <r>
      <t xml:space="preserve">Signalisation, le balisage et les protections nécessaires au chantier 50 001 € HT ≤ montant de  travaux seuls </t>
    </r>
    <r>
      <rPr>
        <b/>
        <sz val="11"/>
        <color rgb="FFFF0000"/>
        <rFont val="Calibri"/>
        <family val="2"/>
        <scheme val="minor"/>
      </rPr>
      <t xml:space="preserve">TOUS CORPS D'ETAT </t>
    </r>
    <r>
      <rPr>
        <sz val="11"/>
        <color theme="1"/>
        <rFont val="Calibri"/>
        <family val="2"/>
        <scheme val="minor"/>
      </rPr>
      <t xml:space="preserve">≤ 100 000 € HT </t>
    </r>
  </si>
  <si>
    <t>Coefficient de peines et soins pour approvisionnement de fournitures, consommables, pièces de rechange</t>
  </si>
  <si>
    <t>MONTANT ESTIMATIF EN € HT DU SCENARIO  
SUR LA DUREE DE L'ACCORD-CADRE</t>
  </si>
  <si>
    <t>Sur une année</t>
  </si>
  <si>
    <t>MONTANT ESTIMATIF EN € HT</t>
  </si>
  <si>
    <t>MONTANT ESTIMATIF EN € HT DU SCENARIO  
SUR 1 AN</t>
  </si>
  <si>
    <t>Qté estimée sur scénario équivalent 
1 an</t>
  </si>
  <si>
    <t>Main d'œuvre pour une journée d'arrêt
 * (HT)</t>
  </si>
  <si>
    <t>Quantité estimée sur scénario équivalent
 1 an</t>
  </si>
  <si>
    <t>Montant en 
€ HT estimé sur 1 an</t>
  </si>
  <si>
    <t>MONTANT MENSUEL FORFAITAIRE ET REVISABLE DES PRESTATIONS "MANAGEMENT, PILOTAGE ET SUIVI CONTRACTUEL" EN € HT/mensuel</t>
  </si>
  <si>
    <t>Sur la durée de l'accord-cadre (4 ans ferme)</t>
  </si>
  <si>
    <t>% de REMISE par rapport à la base de prix BATIPRIX</t>
  </si>
  <si>
    <t>Montant unitaire forfaitaire et révisable *
(en € HT)</t>
  </si>
  <si>
    <r>
      <rPr>
        <sz val="11"/>
        <color rgb="FFFF0000"/>
        <rFont val="Arial Black"/>
        <family val="2"/>
      </rPr>
      <t xml:space="preserve">Taux journaliers (en € HT) </t>
    </r>
    <r>
      <rPr>
        <sz val="11"/>
        <rFont val="Arial Black"/>
        <family val="2"/>
      </rPr>
      <t>pour travaux réalisés de nuit de 19h30 à 8h20</t>
    </r>
  </si>
  <si>
    <r>
      <rPr>
        <sz val="11"/>
        <color rgb="FFFF0000"/>
        <rFont val="Arial Black"/>
        <family val="2"/>
      </rPr>
      <t>Taux journaliers (en € HT)</t>
    </r>
    <r>
      <rPr>
        <sz val="11"/>
        <rFont val="Arial Black"/>
        <family val="2"/>
      </rPr>
      <t xml:space="preserve"> pour travaux réalisés les samedis, dimanches et jours fériés</t>
    </r>
  </si>
  <si>
    <t>Taux de majoration 
applicable sur le montant total du devis</t>
  </si>
  <si>
    <t>Taux de majoration
applicable sur le montant total de la prestation ou de la fourniture</t>
  </si>
  <si>
    <r>
      <rPr>
        <sz val="11"/>
        <color rgb="FFFF0000"/>
        <rFont val="Arial Black"/>
        <family val="2"/>
      </rPr>
      <t xml:space="preserve">Taux journaliers (en € HT) </t>
    </r>
    <r>
      <rPr>
        <sz val="11"/>
        <rFont val="Arial Black"/>
        <family val="2"/>
      </rPr>
      <t xml:space="preserve">pour travaux réalisés en heures ouvrées 
</t>
    </r>
    <r>
      <rPr>
        <sz val="11"/>
        <color rgb="FFFF0000"/>
        <rFont val="Arial Black"/>
        <family val="2"/>
      </rPr>
      <t>(8h20 - 19h30)</t>
    </r>
  </si>
  <si>
    <t>Poste 1:Phase d'appropriation et de préparation de l'accord cadre (durée 2 mois)</t>
  </si>
  <si>
    <t>Poste 2: Phase opérationnelle de réalisation des travaux (durée: 46 mois)</t>
  </si>
  <si>
    <r>
      <t>Montant SANS REMISE sur scenario s</t>
    </r>
    <r>
      <rPr>
        <b/>
        <u/>
        <sz val="11"/>
        <color theme="1"/>
        <rFont val="Arial"/>
        <family val="2"/>
      </rPr>
      <t>ur une année</t>
    </r>
    <r>
      <rPr>
        <b/>
        <sz val="11"/>
        <color theme="1"/>
        <rFont val="Arial"/>
        <family val="2"/>
      </rPr>
      <t xml:space="preserve"> en € HT</t>
    </r>
  </si>
  <si>
    <r>
      <t xml:space="preserve">Montant SANS REMISE sur scenario  </t>
    </r>
    <r>
      <rPr>
        <b/>
        <u/>
        <sz val="11"/>
        <color theme="1"/>
        <rFont val="Arial"/>
        <family val="2"/>
      </rPr>
      <t>sur une année</t>
    </r>
    <r>
      <rPr>
        <b/>
        <sz val="11"/>
        <color theme="1"/>
        <rFont val="Arial"/>
        <family val="2"/>
      </rPr>
      <t xml:space="preserve"> en € HT</t>
    </r>
  </si>
  <si>
    <t>BORDEREAU DE PRIX UNITAIRES (BPU)*</t>
  </si>
  <si>
    <t>*Les Prix Unitaires s'entendent toutes sujétions incluses (main d'œuvre, fourniture, consommables) et toutes autres sujétions nécéssaires à la réalisation des travaux.</t>
  </si>
  <si>
    <t>Poste 1: Phase d'appropriation et de préparation de l'accord cadre 
(durée 2 mois)</t>
  </si>
  <si>
    <t>Management, pilotage et suivi contractuel de l'accord-cadre</t>
  </si>
  <si>
    <r>
      <t xml:space="preserve">L'entreprise présentera obligatoirement ses prix suivant le présent cadre de DPGF (Décomposition du Prix Global et Forfaitaire),
Toutes les lignes doivent être renseignées, à défaut l'offre sera éliminée.
Toute modification, ajout ou suppression entrainera l'irrégularité de l'offre.
</t>
    </r>
    <r>
      <rPr>
        <b/>
        <sz val="10"/>
        <color rgb="FFFF0000"/>
        <rFont val="Arial"/>
        <family val="2"/>
      </rPr>
      <t>Les quantités du scénario de chiffrage sont données à titre indicatif pour permettre le chiffrage et l'évaluation financière des offres, elles ne sauraient engager le CEA.</t>
    </r>
    <r>
      <rPr>
        <b/>
        <u/>
        <sz val="10"/>
        <rFont val="Arial"/>
        <family val="2"/>
      </rPr>
      <t xml:space="preserve">
Consignes générales : </t>
    </r>
    <r>
      <rPr>
        <sz val="10"/>
        <rFont val="Arial"/>
        <family val="2"/>
      </rPr>
      <t xml:space="preserve">
 - ne pas modifier les onglets existants, ne pas rajouter ou supprimer de ligne ou de colonne,
 - ne pas modifier les formules de calculs,
 - pour détailler des calculs, remises, explication sur les chiffrages, etc..; vous pouvez créer un onglet supplémentaire dédié. 
 - si vous constatez une erreur, merci de bien vouloir vous rapprocher au plus tôt de l'interlocuteur commercial figurant en page de garde du règlement de consultation.
</t>
    </r>
    <r>
      <rPr>
        <b/>
        <u/>
        <sz val="10"/>
        <rFont val="Arial"/>
        <family val="2"/>
      </rPr>
      <t>Consignes par onglet :</t>
    </r>
    <r>
      <rPr>
        <u/>
        <sz val="10"/>
        <rFont val="Arial"/>
        <family val="2"/>
      </rPr>
      <t xml:space="preserve">
</t>
    </r>
    <r>
      <rPr>
        <sz val="10"/>
        <rFont val="Arial"/>
        <family val="2"/>
      </rPr>
      <t xml:space="preserve"> - onglet "Page de garde" : renseigner le soumissionnaire, votre référence et la date,
 - onglet "Forfait PILOTAGE" : ne renseigner que les cellules blanches,
 - onglet "BATIPRIX" : ne renseigner que les cellules blanches,
 - onglet "BPU" : renseigner les prix unitaires (cellules blanches),
 - onglet "Taux Journaliers" : renseigner les taux journaliers (cellules blanches), 
 - onglet "Arrêt de chantier" : renseigner les taux journaliers (cellules blanches), 
 - onglet "Travaux particuliers" renseigner les frais applicables,
 - onglet "Scenario"</t>
    </r>
  </si>
  <si>
    <t>% DE REMISE APPLICABLE POUR LES ANNEES 1 à 4</t>
  </si>
  <si>
    <t>Montant total estimatif sur scénario annuel en € HT</t>
  </si>
  <si>
    <t>Montant estimatif sur scénario annuel  en € HT</t>
  </si>
  <si>
    <t>Montant estimatif sur scénario annuel en € HT</t>
  </si>
  <si>
    <r>
      <t>PRESTATIONS FORFAITAIRES : management, pilotage et suivi de l'accord-cadre</t>
    </r>
    <r>
      <rPr>
        <b/>
        <vertAlign val="superscript"/>
        <sz val="20"/>
        <color theme="0"/>
        <rFont val="Calibri"/>
        <family val="2"/>
      </rPr>
      <t>1</t>
    </r>
  </si>
  <si>
    <r>
      <rPr>
        <b/>
        <vertAlign val="superscript"/>
        <sz val="11"/>
        <color theme="1"/>
        <rFont val="Calibri"/>
        <family val="2"/>
        <scheme val="minor"/>
      </rPr>
      <t>1</t>
    </r>
    <r>
      <rPr>
        <b/>
        <sz val="11"/>
        <color theme="1"/>
        <rFont val="Calibri"/>
        <family val="2"/>
        <scheme val="minor"/>
      </rPr>
      <t xml:space="preserve"> Les prestations forfaitaires  concernent le management, le pilotage et le suivi de</t>
    </r>
    <r>
      <rPr>
        <b/>
        <u/>
        <sz val="11"/>
        <color theme="1"/>
        <rFont val="Calibri"/>
        <family val="2"/>
        <scheme val="minor"/>
      </rPr>
      <t xml:space="preserve"> l'accord-cadre</t>
    </r>
    <r>
      <rPr>
        <b/>
        <sz val="11"/>
        <color theme="1"/>
        <rFont val="Calibri"/>
        <family val="2"/>
        <scheme val="minor"/>
      </rPr>
      <t>. Ces prestations ne prennent pas en compte le suivi particulier de chaque commande subséquente.</t>
    </r>
  </si>
  <si>
    <t>Les soumissionnaires devront compléter le tableau ci-dessous en précisant les qualifications de chaque profil. 
Chaque profil doit correspondre au profil détaillé dans le document "Organisation matricielle des profils" joint au DCE.</t>
  </si>
  <si>
    <t>DLT-B24-06230-SC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</si>
</sst>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4" formatCode="_-* #,##0.00\ &quot;€&quot;_-;\-* #,##0.00\ &quot;€&quot;_-;_-* &quot;-&quot;??\ &quot;€&quot;_-;_-@_-"/>
    <numFmt numFmtId="43" formatCode="_-* #,##0.00_-;\-* #,##0.00_-;_-* &quot;-&quot;??_-;_-@_-"/>
    <numFmt numFmtId="164" formatCode="#,##0.00\ &quot;€&quot;"/>
    <numFmt numFmtId="165" formatCode="General_)"/>
    <numFmt numFmtId="166" formatCode="_-* #,##0_-;\-* #,##0_-;_-* &quot;-&quot;??_-;_-@_-"/>
    <numFmt numFmtId="167" formatCode="_-* #,##0.00\ [$€-40C]_-;\-* #,##0.00\ [$€-40C]_-;_-* &quot;-&quot;??\ [$€-40C]_-;_-@_-"/>
  </numFmts>
  <fonts count="58" x14ac:knownFonts="1">
    <font>
      <sz val="11"/>
      <color theme="1"/>
      <name val="Calibri"/>
      <family val="2"/>
      <scheme val="minor"/>
    </font>
    <font>
      <sz val="11"/>
      <color theme="1"/>
      <name val="Calibri"/>
      <family val="2"/>
      <scheme val="minor"/>
    </font>
    <font>
      <b/>
      <sz val="11"/>
      <color theme="1"/>
      <name val="Calibri"/>
      <family val="2"/>
      <scheme val="minor"/>
    </font>
    <font>
      <sz val="10"/>
      <color theme="1"/>
      <name val="Arial"/>
      <family val="2"/>
    </font>
    <font>
      <b/>
      <sz val="10"/>
      <color theme="1"/>
      <name val="Arial"/>
      <family val="2"/>
    </font>
    <font>
      <b/>
      <sz val="11"/>
      <color theme="1"/>
      <name val="Arial"/>
      <family val="2"/>
    </font>
    <font>
      <b/>
      <sz val="9"/>
      <color theme="1"/>
      <name val="Arial"/>
      <family val="2"/>
    </font>
    <font>
      <sz val="11"/>
      <name val="Arial Black"/>
      <family val="2"/>
    </font>
    <font>
      <i/>
      <sz val="10"/>
      <name val="Arial"/>
      <family val="2"/>
    </font>
    <font>
      <b/>
      <sz val="10"/>
      <name val="Arial"/>
      <family val="2"/>
    </font>
    <font>
      <sz val="10"/>
      <name val="Arial"/>
      <family val="2"/>
    </font>
    <font>
      <sz val="11"/>
      <color rgb="FFFF0000"/>
      <name val="Calibri"/>
      <family val="2"/>
      <scheme val="minor"/>
    </font>
    <font>
      <b/>
      <sz val="16"/>
      <color theme="1"/>
      <name val="Calibri"/>
      <family val="2"/>
      <scheme val="minor"/>
    </font>
    <font>
      <sz val="11"/>
      <color theme="1"/>
      <name val="Calibri"/>
      <family val="2"/>
    </font>
    <font>
      <b/>
      <i/>
      <sz val="11"/>
      <color theme="1"/>
      <name val="Calibri"/>
      <family val="2"/>
      <scheme val="minor"/>
    </font>
    <font>
      <i/>
      <sz val="11"/>
      <color theme="1"/>
      <name val="Calibri"/>
      <family val="2"/>
      <scheme val="minor"/>
    </font>
    <font>
      <sz val="9"/>
      <name val="Arial"/>
      <family val="2"/>
    </font>
    <font>
      <sz val="12"/>
      <name val="Helv"/>
    </font>
    <font>
      <sz val="8"/>
      <name val="Arial"/>
      <family val="2"/>
    </font>
    <font>
      <b/>
      <sz val="14"/>
      <color indexed="10"/>
      <name val="Arial"/>
      <family val="2"/>
    </font>
    <font>
      <b/>
      <sz val="16"/>
      <name val="Arial"/>
      <family val="2"/>
    </font>
    <font>
      <b/>
      <sz val="12"/>
      <name val="Arial"/>
      <family val="2"/>
    </font>
    <font>
      <sz val="12"/>
      <name val="Arial"/>
      <family val="2"/>
    </font>
    <font>
      <i/>
      <sz val="12"/>
      <name val="Helv"/>
    </font>
    <font>
      <b/>
      <sz val="20"/>
      <name val="Arial"/>
      <family val="2"/>
    </font>
    <font>
      <b/>
      <sz val="14"/>
      <color theme="1"/>
      <name val="Calibri"/>
      <family val="2"/>
      <scheme val="minor"/>
    </font>
    <font>
      <b/>
      <sz val="11"/>
      <color rgb="FFFF0000"/>
      <name val="Calibri"/>
      <family val="2"/>
      <scheme val="minor"/>
    </font>
    <font>
      <sz val="11"/>
      <name val="Calibri"/>
      <family val="2"/>
      <scheme val="minor"/>
    </font>
    <font>
      <sz val="11"/>
      <color rgb="FFFF0000"/>
      <name val="Arial Black"/>
      <family val="2"/>
    </font>
    <font>
      <b/>
      <sz val="10"/>
      <color rgb="FFFF0000"/>
      <name val="Arial"/>
      <family val="2"/>
    </font>
    <font>
      <b/>
      <sz val="18"/>
      <color theme="0"/>
      <name val="Calibri"/>
      <family val="2"/>
      <scheme val="minor"/>
    </font>
    <font>
      <b/>
      <u/>
      <sz val="10"/>
      <name val="Arial"/>
      <family val="2"/>
    </font>
    <font>
      <u/>
      <sz val="10"/>
      <name val="Arial"/>
      <family val="2"/>
    </font>
    <font>
      <b/>
      <sz val="11"/>
      <name val="Arial"/>
      <family val="2"/>
    </font>
    <font>
      <b/>
      <sz val="14"/>
      <color theme="0"/>
      <name val="Calibri"/>
      <family val="2"/>
      <scheme val="minor"/>
    </font>
    <font>
      <b/>
      <sz val="11"/>
      <name val="Calibri"/>
      <family val="2"/>
      <scheme val="minor"/>
    </font>
    <font>
      <sz val="11"/>
      <color theme="0"/>
      <name val="Arial Black"/>
      <family val="2"/>
    </font>
    <font>
      <b/>
      <i/>
      <vertAlign val="superscript"/>
      <sz val="11"/>
      <color theme="1"/>
      <name val="Calibri"/>
      <family val="2"/>
      <scheme val="minor"/>
    </font>
    <font>
      <vertAlign val="superscript"/>
      <sz val="11"/>
      <color theme="1"/>
      <name val="Calibri"/>
      <family val="2"/>
      <scheme val="minor"/>
    </font>
    <font>
      <i/>
      <sz val="10"/>
      <name val="Calibri"/>
      <family val="2"/>
      <scheme val="minor"/>
    </font>
    <font>
      <sz val="11"/>
      <name val="Calibri"/>
      <family val="2"/>
    </font>
    <font>
      <b/>
      <sz val="12"/>
      <color theme="0"/>
      <name val="Arial"/>
      <family val="2"/>
    </font>
    <font>
      <sz val="11"/>
      <color theme="1"/>
      <name val="Arial"/>
      <family val="2"/>
    </font>
    <font>
      <sz val="11"/>
      <name val="Arial"/>
      <family val="2"/>
    </font>
    <font>
      <b/>
      <sz val="11"/>
      <color theme="0"/>
      <name val="Arial"/>
      <family val="2"/>
    </font>
    <font>
      <b/>
      <sz val="11"/>
      <color theme="0"/>
      <name val="Calibri"/>
      <family val="2"/>
      <scheme val="minor"/>
    </font>
    <font>
      <b/>
      <sz val="20"/>
      <color theme="0"/>
      <name val="Calibri"/>
      <family val="2"/>
      <scheme val="minor"/>
    </font>
    <font>
      <b/>
      <sz val="22"/>
      <color theme="0"/>
      <name val="Calibri"/>
      <family val="2"/>
      <scheme val="minor"/>
    </font>
    <font>
      <b/>
      <sz val="12"/>
      <color theme="0"/>
      <name val="Calibri"/>
      <family val="2"/>
      <scheme val="minor"/>
    </font>
    <font>
      <sz val="12"/>
      <name val="Calibri"/>
      <family val="2"/>
      <scheme val="minor"/>
    </font>
    <font>
      <b/>
      <sz val="12"/>
      <color theme="1"/>
      <name val="Calibri"/>
      <family val="2"/>
      <scheme val="minor"/>
    </font>
    <font>
      <b/>
      <sz val="20"/>
      <name val="Calibri"/>
      <family val="2"/>
      <scheme val="minor"/>
    </font>
    <font>
      <b/>
      <sz val="12"/>
      <name val="Calibri"/>
      <family val="2"/>
      <scheme val="minor"/>
    </font>
    <font>
      <b/>
      <u/>
      <sz val="11"/>
      <color theme="1"/>
      <name val="Arial"/>
      <family val="2"/>
    </font>
    <font>
      <b/>
      <sz val="12"/>
      <color rgb="FFFF0000"/>
      <name val="Calibri"/>
      <family val="2"/>
      <scheme val="minor"/>
    </font>
    <font>
      <b/>
      <vertAlign val="superscript"/>
      <sz val="20"/>
      <color theme="0"/>
      <name val="Calibri"/>
      <family val="2"/>
    </font>
    <font>
      <b/>
      <vertAlign val="superscript"/>
      <sz val="11"/>
      <color theme="1"/>
      <name val="Calibri"/>
      <family val="2"/>
      <scheme val="minor"/>
    </font>
    <font>
      <b/>
      <u/>
      <sz val="11"/>
      <color theme="1"/>
      <name val="Calibri"/>
      <family val="2"/>
      <scheme val="minor"/>
    </font>
  </fonts>
  <fills count="13">
    <fill>
      <patternFill patternType="none"/>
    </fill>
    <fill>
      <patternFill patternType="gray125"/>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rgb="FF002060"/>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3" tint="0.59999389629810485"/>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4" tint="0.39997558519241921"/>
        <bgColor indexed="64"/>
      </patternFill>
    </fill>
  </fills>
  <borders count="66">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thin">
        <color indexed="64"/>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thin">
        <color indexed="64"/>
      </top>
      <bottom/>
      <diagonal/>
    </border>
    <border>
      <left/>
      <right style="thin">
        <color indexed="64"/>
      </right>
      <top/>
      <bottom style="medium">
        <color indexed="64"/>
      </bottom>
      <diagonal/>
    </border>
    <border>
      <left/>
      <right style="medium">
        <color indexed="64"/>
      </right>
      <top/>
      <bottom/>
      <diagonal/>
    </border>
    <border>
      <left style="medium">
        <color indexed="64"/>
      </left>
      <right style="medium">
        <color indexed="64"/>
      </right>
      <top/>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right style="thin">
        <color indexed="64"/>
      </right>
      <top style="medium">
        <color indexed="64"/>
      </top>
      <bottom style="medium">
        <color indexed="64"/>
      </bottom>
      <diagonal/>
    </border>
    <border>
      <left/>
      <right/>
      <top style="thin">
        <color indexed="64"/>
      </top>
      <bottom style="medium">
        <color indexed="64"/>
      </bottom>
      <diagonal/>
    </border>
    <border>
      <left/>
      <right style="thin">
        <color indexed="64"/>
      </right>
      <top style="medium">
        <color indexed="64"/>
      </top>
      <bottom/>
      <diagonal/>
    </border>
  </borders>
  <cellStyleXfs count="11">
    <xf numFmtId="0" fontId="0" fillId="0" borderId="0"/>
    <xf numFmtId="44" fontId="1" fillId="0" borderId="0" applyFont="0" applyFill="0" applyBorder="0" applyAlignment="0" applyProtection="0"/>
    <xf numFmtId="9" fontId="1" fillId="0" borderId="0" applyFont="0" applyFill="0" applyBorder="0" applyAlignment="0" applyProtection="0"/>
    <xf numFmtId="0" fontId="10" fillId="0" borderId="0"/>
    <xf numFmtId="165" fontId="17" fillId="0" borderId="0"/>
    <xf numFmtId="0" fontId="10" fillId="0" borderId="0"/>
    <xf numFmtId="0" fontId="18" fillId="0" borderId="0"/>
    <xf numFmtId="43" fontId="1" fillId="0" borderId="0" applyFont="0" applyFill="0" applyBorder="0" applyAlignment="0" applyProtection="0"/>
    <xf numFmtId="0" fontId="1" fillId="0" borderId="0"/>
    <xf numFmtId="44" fontId="1" fillId="0" borderId="0" applyFont="0" applyFill="0" applyBorder="0" applyAlignment="0" applyProtection="0"/>
    <xf numFmtId="9" fontId="1" fillId="0" borderId="0" applyFont="0" applyFill="0" applyBorder="0" applyAlignment="0" applyProtection="0"/>
  </cellStyleXfs>
  <cellXfs count="327">
    <xf numFmtId="0" fontId="0" fillId="0" borderId="0" xfId="0"/>
    <xf numFmtId="0" fontId="10" fillId="0" borderId="0" xfId="3" applyBorder="1" applyAlignment="1">
      <alignment horizontal="center"/>
    </xf>
    <xf numFmtId="165" fontId="18" fillId="0" borderId="0" xfId="4" applyFont="1" applyBorder="1" applyAlignment="1">
      <alignment vertical="top" wrapText="1"/>
    </xf>
    <xf numFmtId="165" fontId="19" fillId="0" borderId="0" xfId="4" applyFont="1" applyBorder="1" applyAlignment="1">
      <alignment vertical="center" wrapText="1"/>
    </xf>
    <xf numFmtId="0" fontId="16" fillId="0" borderId="0" xfId="3" applyFont="1" applyFill="1" applyBorder="1" applyAlignment="1">
      <alignment vertical="center" wrapText="1"/>
    </xf>
    <xf numFmtId="0" fontId="16" fillId="0" borderId="0" xfId="3" applyFont="1" applyBorder="1" applyAlignment="1">
      <alignment vertical="center"/>
    </xf>
    <xf numFmtId="165" fontId="19" fillId="0" borderId="0" xfId="4" applyFont="1" applyBorder="1" applyAlignment="1">
      <alignment vertical="top" wrapText="1"/>
    </xf>
    <xf numFmtId="165" fontId="20" fillId="0" borderId="0" xfId="4" applyFont="1" applyBorder="1" applyAlignment="1">
      <alignment vertical="center"/>
    </xf>
    <xf numFmtId="165" fontId="20" fillId="0" borderId="0" xfId="4" applyFont="1" applyFill="1" applyBorder="1" applyAlignment="1">
      <alignment vertical="center"/>
    </xf>
    <xf numFmtId="165" fontId="17" fillId="0" borderId="0" xfId="4" applyBorder="1" applyAlignment="1"/>
    <xf numFmtId="165" fontId="17" fillId="0" borderId="0" xfId="4" applyFill="1" applyBorder="1" applyAlignment="1"/>
    <xf numFmtId="165" fontId="10" fillId="0" borderId="0" xfId="4" applyFont="1" applyFill="1" applyBorder="1" applyAlignment="1">
      <alignment vertical="center"/>
    </xf>
    <xf numFmtId="165" fontId="23" fillId="0" borderId="0" xfId="4" applyFont="1" applyBorder="1" applyAlignment="1"/>
    <xf numFmtId="165" fontId="17" fillId="0" borderId="0" xfId="4" applyBorder="1"/>
    <xf numFmtId="165" fontId="10" fillId="0" borderId="0" xfId="4" applyFont="1" applyAlignment="1">
      <alignment horizontal="justify"/>
    </xf>
    <xf numFmtId="0" fontId="0" fillId="0" borderId="9" xfId="0" applyBorder="1" applyAlignment="1">
      <alignment horizontal="center" vertical="center"/>
    </xf>
    <xf numFmtId="0" fontId="29" fillId="0" borderId="7" xfId="3" applyFont="1" applyFill="1" applyBorder="1" applyAlignment="1">
      <alignment horizontal="center" vertical="center"/>
    </xf>
    <xf numFmtId="0" fontId="29" fillId="0" borderId="8" xfId="3" applyFont="1" applyBorder="1" applyAlignment="1">
      <alignment vertical="center"/>
    </xf>
    <xf numFmtId="0" fontId="29" fillId="0" borderId="9" xfId="3" applyFont="1" applyBorder="1" applyAlignment="1">
      <alignment vertical="center"/>
    </xf>
    <xf numFmtId="0" fontId="22" fillId="0" borderId="0" xfId="0" applyFont="1" applyBorder="1" applyAlignment="1">
      <alignment vertical="center"/>
    </xf>
    <xf numFmtId="0" fontId="2" fillId="2" borderId="4" xfId="0" applyFont="1" applyFill="1" applyBorder="1" applyAlignment="1">
      <alignment horizontal="center" vertical="center"/>
    </xf>
    <xf numFmtId="0" fontId="35" fillId="2" borderId="4" xfId="0" applyFont="1" applyFill="1" applyBorder="1" applyAlignment="1">
      <alignment horizontal="center" vertical="center" wrapText="1"/>
    </xf>
    <xf numFmtId="0" fontId="42" fillId="4" borderId="0" xfId="0" applyFont="1" applyFill="1" applyAlignment="1">
      <alignment vertical="center" wrapText="1"/>
    </xf>
    <xf numFmtId="164" fontId="44" fillId="5" borderId="41" xfId="0" applyNumberFormat="1" applyFont="1" applyFill="1" applyBorder="1" applyAlignment="1">
      <alignment vertical="center" wrapText="1"/>
    </xf>
    <xf numFmtId="0" fontId="5" fillId="0" borderId="0" xfId="0" applyFont="1" applyFill="1" applyBorder="1" applyAlignment="1">
      <alignment vertical="center" wrapText="1"/>
    </xf>
    <xf numFmtId="0" fontId="42" fillId="0" borderId="42" xfId="0" applyFont="1" applyFill="1" applyBorder="1" applyAlignment="1">
      <alignment vertical="center" wrapText="1"/>
    </xf>
    <xf numFmtId="0" fontId="43" fillId="0" borderId="42" xfId="0" applyFont="1" applyFill="1" applyBorder="1" applyAlignment="1">
      <alignment horizontal="center" vertical="center" wrapText="1"/>
    </xf>
    <xf numFmtId="0" fontId="42" fillId="0" borderId="42" xfId="0" applyFont="1" applyFill="1" applyBorder="1" applyAlignment="1">
      <alignment horizontal="center" vertical="center" wrapText="1"/>
    </xf>
    <xf numFmtId="1" fontId="41" fillId="0" borderId="0" xfId="0" applyNumberFormat="1" applyFont="1" applyFill="1" applyBorder="1" applyAlignment="1">
      <alignment vertical="center"/>
    </xf>
    <xf numFmtId="0" fontId="0" fillId="0" borderId="0" xfId="0" applyFill="1" applyBorder="1" applyAlignment="1">
      <alignment horizontal="center" vertical="center" wrapText="1"/>
    </xf>
    <xf numFmtId="164" fontId="41" fillId="0" borderId="0" xfId="0" applyNumberFormat="1" applyFont="1" applyFill="1" applyBorder="1" applyAlignment="1">
      <alignment vertical="center" wrapText="1"/>
    </xf>
    <xf numFmtId="0" fontId="42" fillId="0" borderId="0" xfId="0" applyFont="1" applyFill="1" applyBorder="1" applyAlignment="1">
      <alignment horizontal="center" vertical="center" wrapText="1"/>
    </xf>
    <xf numFmtId="0" fontId="42" fillId="7" borderId="36" xfId="0" applyFont="1" applyFill="1" applyBorder="1" applyAlignment="1">
      <alignment vertical="center" wrapText="1"/>
    </xf>
    <xf numFmtId="0" fontId="42" fillId="7" borderId="36" xfId="0" applyFont="1" applyFill="1" applyBorder="1" applyAlignment="1">
      <alignment horizontal="center" vertical="center" wrapText="1"/>
    </xf>
    <xf numFmtId="0" fontId="42" fillId="7" borderId="37" xfId="0" applyFont="1" applyFill="1" applyBorder="1" applyAlignment="1">
      <alignment horizontal="center" vertical="center" wrapText="1"/>
    </xf>
    <xf numFmtId="0" fontId="42" fillId="7" borderId="37" xfId="0" applyFont="1" applyFill="1" applyBorder="1" applyAlignment="1">
      <alignment vertical="center" wrapText="1"/>
    </xf>
    <xf numFmtId="0" fontId="42" fillId="7" borderId="39" xfId="0" applyFont="1" applyFill="1" applyBorder="1" applyAlignment="1">
      <alignment vertical="center" wrapText="1"/>
    </xf>
    <xf numFmtId="0" fontId="42" fillId="7" borderId="39" xfId="0" applyFont="1" applyFill="1" applyBorder="1" applyAlignment="1">
      <alignment horizontal="center" vertical="center" wrapText="1"/>
    </xf>
    <xf numFmtId="164" fontId="4" fillId="7" borderId="30" xfId="0" applyNumberFormat="1" applyFont="1" applyFill="1" applyBorder="1" applyAlignment="1">
      <alignment vertical="center" wrapText="1"/>
    </xf>
    <xf numFmtId="164" fontId="4" fillId="7" borderId="25" xfId="0" applyNumberFormat="1" applyFont="1" applyFill="1" applyBorder="1" applyAlignment="1">
      <alignment vertical="center" wrapText="1"/>
    </xf>
    <xf numFmtId="164" fontId="4" fillId="7" borderId="29" xfId="0" applyNumberFormat="1" applyFont="1" applyFill="1" applyBorder="1" applyAlignment="1">
      <alignment vertical="center" wrapText="1"/>
    </xf>
    <xf numFmtId="164" fontId="4" fillId="7" borderId="47" xfId="0" applyNumberFormat="1" applyFont="1" applyFill="1" applyBorder="1" applyAlignment="1">
      <alignment vertical="center" wrapText="1"/>
    </xf>
    <xf numFmtId="164" fontId="5" fillId="7" borderId="35" xfId="0" applyNumberFormat="1" applyFont="1" applyFill="1" applyBorder="1" applyAlignment="1">
      <alignment vertical="center" wrapText="1"/>
    </xf>
    <xf numFmtId="164" fontId="4" fillId="7" borderId="45" xfId="0" applyNumberFormat="1" applyFont="1" applyFill="1" applyBorder="1" applyAlignment="1">
      <alignment vertical="center" wrapText="1"/>
    </xf>
    <xf numFmtId="164" fontId="5" fillId="7" borderId="38" xfId="0" applyNumberFormat="1" applyFont="1" applyFill="1" applyBorder="1" applyAlignment="1">
      <alignment vertical="center" wrapText="1"/>
    </xf>
    <xf numFmtId="164" fontId="4" fillId="7" borderId="50" xfId="0" applyNumberFormat="1" applyFont="1" applyFill="1" applyBorder="1" applyAlignment="1">
      <alignment vertical="center" wrapText="1"/>
    </xf>
    <xf numFmtId="164" fontId="5" fillId="6" borderId="34" xfId="0" applyNumberFormat="1" applyFont="1" applyFill="1" applyBorder="1" applyAlignment="1">
      <alignment vertical="center" wrapText="1"/>
    </xf>
    <xf numFmtId="0" fontId="42" fillId="6" borderId="3" xfId="0" applyFont="1" applyFill="1" applyBorder="1" applyAlignment="1">
      <alignment vertical="center" wrapText="1"/>
    </xf>
    <xf numFmtId="0" fontId="0" fillId="4" borderId="0" xfId="0" applyFill="1" applyAlignment="1">
      <alignment vertical="center" wrapText="1"/>
    </xf>
    <xf numFmtId="0" fontId="0" fillId="4" borderId="0" xfId="0" applyFill="1" applyBorder="1" applyAlignment="1">
      <alignment horizontal="center" vertical="center" wrapText="1"/>
    </xf>
    <xf numFmtId="0" fontId="0" fillId="4" borderId="0" xfId="0" applyFill="1" applyBorder="1" applyAlignment="1">
      <alignment vertical="center" wrapText="1"/>
    </xf>
    <xf numFmtId="0" fontId="47" fillId="0" borderId="0" xfId="0" applyFont="1" applyFill="1" applyBorder="1" applyAlignment="1">
      <alignment horizontal="center" vertical="center" wrapText="1"/>
    </xf>
    <xf numFmtId="0" fontId="0" fillId="4" borderId="0" xfId="0" applyFill="1" applyAlignment="1">
      <alignment horizontal="center" vertical="center" wrapText="1"/>
    </xf>
    <xf numFmtId="0" fontId="0" fillId="0" borderId="0" xfId="0" applyAlignment="1">
      <alignment horizontal="center" vertical="center" wrapText="1"/>
    </xf>
    <xf numFmtId="0" fontId="0" fillId="0" borderId="0" xfId="0" applyAlignment="1">
      <alignment vertical="center" wrapText="1"/>
    </xf>
    <xf numFmtId="164" fontId="5" fillId="7" borderId="51" xfId="0" applyNumberFormat="1" applyFont="1" applyFill="1" applyBorder="1" applyAlignment="1">
      <alignment vertical="center" wrapText="1"/>
    </xf>
    <xf numFmtId="0" fontId="21" fillId="2" borderId="40" xfId="0" applyFont="1" applyFill="1" applyBorder="1" applyAlignment="1">
      <alignment horizontal="center" vertical="center" wrapText="1"/>
    </xf>
    <xf numFmtId="0" fontId="21" fillId="2" borderId="29" xfId="0" applyFont="1" applyFill="1" applyBorder="1" applyAlignment="1">
      <alignment horizontal="center" vertical="center" wrapText="1"/>
    </xf>
    <xf numFmtId="0" fontId="21" fillId="2" borderId="28" xfId="0" applyFont="1" applyFill="1" applyBorder="1" applyAlignment="1">
      <alignment horizontal="center" vertical="center" wrapText="1"/>
    </xf>
    <xf numFmtId="164" fontId="33" fillId="6" borderId="32" xfId="0" applyNumberFormat="1" applyFont="1" applyFill="1" applyBorder="1" applyAlignment="1">
      <alignment vertical="center" wrapText="1"/>
    </xf>
    <xf numFmtId="164" fontId="33" fillId="2" borderId="32" xfId="0" applyNumberFormat="1" applyFont="1" applyFill="1" applyBorder="1" applyAlignment="1">
      <alignment vertical="center" wrapText="1"/>
    </xf>
    <xf numFmtId="164" fontId="5" fillId="2" borderId="10" xfId="0" applyNumberFormat="1" applyFont="1" applyFill="1" applyBorder="1" applyAlignment="1">
      <alignment vertical="center" wrapText="1"/>
    </xf>
    <xf numFmtId="0" fontId="42" fillId="2" borderId="3" xfId="0" applyFont="1" applyFill="1" applyBorder="1" applyAlignment="1">
      <alignment vertical="center" wrapText="1"/>
    </xf>
    <xf numFmtId="0" fontId="42" fillId="2" borderId="36" xfId="0" applyFont="1" applyFill="1" applyBorder="1" applyAlignment="1">
      <alignment vertical="center" wrapText="1"/>
    </xf>
    <xf numFmtId="0" fontId="42" fillId="2" borderId="36" xfId="0" applyFont="1" applyFill="1" applyBorder="1" applyAlignment="1">
      <alignment horizontal="center" vertical="center" wrapText="1"/>
    </xf>
    <xf numFmtId="0" fontId="42" fillId="2" borderId="37" xfId="0" applyFont="1" applyFill="1" applyBorder="1" applyAlignment="1">
      <alignment horizontal="center" vertical="center" wrapText="1"/>
    </xf>
    <xf numFmtId="0" fontId="42" fillId="2" borderId="37" xfId="0" applyFont="1" applyFill="1" applyBorder="1" applyAlignment="1">
      <alignment vertical="center" wrapText="1"/>
    </xf>
    <xf numFmtId="164" fontId="4" fillId="2" borderId="30" xfId="0" applyNumberFormat="1" applyFont="1" applyFill="1" applyBorder="1" applyAlignment="1">
      <alignment vertical="center" wrapText="1"/>
    </xf>
    <xf numFmtId="164" fontId="4" fillId="2" borderId="25" xfId="0" applyNumberFormat="1" applyFont="1" applyFill="1" applyBorder="1" applyAlignment="1">
      <alignment vertical="center" wrapText="1"/>
    </xf>
    <xf numFmtId="164" fontId="4" fillId="2" borderId="18" xfId="0" applyNumberFormat="1" applyFont="1" applyFill="1" applyBorder="1" applyAlignment="1">
      <alignment vertical="center" wrapText="1"/>
    </xf>
    <xf numFmtId="164" fontId="4" fillId="2" borderId="47" xfId="0" applyNumberFormat="1" applyFont="1" applyFill="1" applyBorder="1" applyAlignment="1">
      <alignment vertical="center" wrapText="1"/>
    </xf>
    <xf numFmtId="164" fontId="5" fillId="2" borderId="35" xfId="0" applyNumberFormat="1" applyFont="1" applyFill="1" applyBorder="1" applyAlignment="1">
      <alignment vertical="center" wrapText="1"/>
    </xf>
    <xf numFmtId="43" fontId="45" fillId="5" borderId="32" xfId="7" applyFont="1" applyFill="1" applyBorder="1" applyAlignment="1">
      <alignment vertical="center" wrapText="1"/>
    </xf>
    <xf numFmtId="167" fontId="10" fillId="0" borderId="4" xfId="1" applyNumberFormat="1" applyFont="1" applyFill="1" applyBorder="1" applyAlignment="1" applyProtection="1">
      <alignment vertical="center"/>
      <protection locked="0"/>
    </xf>
    <xf numFmtId="0" fontId="52" fillId="2" borderId="4" xfId="0" applyFont="1" applyFill="1" applyBorder="1" applyAlignment="1">
      <alignment horizontal="center" vertical="center" wrapText="1"/>
    </xf>
    <xf numFmtId="164" fontId="48" fillId="5" borderId="4" xfId="0" applyNumberFormat="1" applyFont="1" applyFill="1" applyBorder="1" applyAlignment="1">
      <alignment vertical="center" wrapText="1"/>
    </xf>
    <xf numFmtId="0" fontId="0" fillId="0" borderId="0" xfId="0" applyBorder="1" applyAlignment="1">
      <alignment vertical="center"/>
    </xf>
    <xf numFmtId="0" fontId="0" fillId="0" borderId="0" xfId="0" applyAlignment="1">
      <alignment vertical="center"/>
    </xf>
    <xf numFmtId="167" fontId="10" fillId="0" borderId="24" xfId="1" applyNumberFormat="1" applyFont="1" applyFill="1" applyBorder="1" applyAlignment="1" applyProtection="1">
      <alignment vertical="center"/>
      <protection locked="0"/>
    </xf>
    <xf numFmtId="167" fontId="10" fillId="0" borderId="38" xfId="1" applyNumberFormat="1" applyFont="1" applyFill="1" applyBorder="1" applyAlignment="1" applyProtection="1">
      <alignment vertical="center"/>
      <protection locked="0"/>
    </xf>
    <xf numFmtId="167" fontId="10" fillId="0" borderId="62" xfId="1" applyNumberFormat="1" applyFont="1" applyFill="1" applyBorder="1" applyAlignment="1" applyProtection="1">
      <alignment vertical="center"/>
      <protection locked="0"/>
    </xf>
    <xf numFmtId="167" fontId="10" fillId="0" borderId="5" xfId="1" applyNumberFormat="1" applyFont="1" applyFill="1" applyBorder="1" applyAlignment="1" applyProtection="1">
      <alignment vertical="center"/>
      <protection locked="0"/>
    </xf>
    <xf numFmtId="167" fontId="10" fillId="0" borderId="52" xfId="1" applyNumberFormat="1" applyFont="1" applyFill="1" applyBorder="1" applyAlignment="1" applyProtection="1">
      <alignment vertical="center"/>
      <protection locked="0"/>
    </xf>
    <xf numFmtId="167" fontId="10" fillId="0" borderId="35" xfId="1" applyNumberFormat="1" applyFont="1" applyFill="1" applyBorder="1" applyAlignment="1" applyProtection="1">
      <alignment vertical="center"/>
      <protection locked="0"/>
    </xf>
    <xf numFmtId="167" fontId="10" fillId="0" borderId="19" xfId="1" applyNumberFormat="1" applyFont="1" applyFill="1" applyBorder="1" applyAlignment="1" applyProtection="1">
      <alignment vertical="center"/>
      <protection locked="0"/>
    </xf>
    <xf numFmtId="167" fontId="10" fillId="0" borderId="54" xfId="1" applyNumberFormat="1" applyFont="1" applyFill="1" applyBorder="1" applyAlignment="1" applyProtection="1">
      <alignment vertical="center"/>
      <protection locked="0"/>
    </xf>
    <xf numFmtId="43" fontId="0" fillId="8" borderId="25" xfId="7" applyNumberFormat="1" applyFont="1" applyFill="1" applyBorder="1" applyAlignment="1">
      <alignment vertical="center"/>
    </xf>
    <xf numFmtId="43" fontId="0" fillId="8" borderId="18" xfId="7" applyNumberFormat="1" applyFont="1" applyFill="1" applyBorder="1" applyAlignment="1">
      <alignment vertical="center"/>
    </xf>
    <xf numFmtId="43" fontId="0" fillId="8" borderId="30" xfId="7" applyNumberFormat="1" applyFont="1" applyFill="1" applyBorder="1" applyAlignment="1">
      <alignment vertical="center"/>
    </xf>
    <xf numFmtId="0" fontId="5" fillId="2" borderId="61" xfId="0" applyFont="1" applyFill="1" applyBorder="1" applyAlignment="1">
      <alignment horizontal="center" vertical="center" wrapText="1"/>
    </xf>
    <xf numFmtId="0" fontId="4" fillId="3" borderId="31" xfId="0" applyFont="1" applyFill="1" applyBorder="1" applyAlignment="1">
      <alignment horizontal="center" vertical="center" wrapText="1"/>
    </xf>
    <xf numFmtId="0" fontId="4" fillId="3" borderId="38" xfId="0" applyFont="1" applyFill="1" applyBorder="1" applyAlignment="1">
      <alignment horizontal="center" vertical="center" wrapText="1"/>
    </xf>
    <xf numFmtId="0" fontId="4" fillId="3" borderId="62"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5" fillId="2" borderId="58" xfId="0" applyFont="1" applyFill="1" applyBorder="1" applyAlignment="1">
      <alignment horizontal="center" vertical="center" wrapText="1"/>
    </xf>
    <xf numFmtId="43" fontId="3" fillId="7" borderId="48" xfId="7" applyNumberFormat="1" applyFont="1" applyFill="1" applyBorder="1" applyAlignment="1">
      <alignment horizontal="center" vertical="center"/>
    </xf>
    <xf numFmtId="43" fontId="3" fillId="7" borderId="24" xfId="7" applyNumberFormat="1" applyFont="1" applyFill="1" applyBorder="1" applyAlignment="1">
      <alignment horizontal="center" vertical="center"/>
    </xf>
    <xf numFmtId="43" fontId="3" fillId="7" borderId="54" xfId="7" applyNumberFormat="1" applyFont="1" applyFill="1" applyBorder="1" applyAlignment="1">
      <alignment horizontal="center" vertical="center"/>
    </xf>
    <xf numFmtId="0" fontId="6" fillId="2" borderId="32" xfId="0" applyFont="1" applyFill="1" applyBorder="1" applyAlignment="1">
      <alignment horizontal="center" vertical="center" wrapText="1"/>
    </xf>
    <xf numFmtId="43" fontId="3" fillId="7" borderId="52" xfId="7" applyNumberFormat="1" applyFont="1" applyFill="1" applyBorder="1" applyAlignment="1">
      <alignment horizontal="center" vertical="center"/>
    </xf>
    <xf numFmtId="43" fontId="0" fillId="8" borderId="53" xfId="7" applyNumberFormat="1" applyFont="1" applyFill="1" applyBorder="1" applyAlignment="1">
      <alignment vertical="center"/>
    </xf>
    <xf numFmtId="0" fontId="0" fillId="3" borderId="31" xfId="0" applyFill="1" applyBorder="1" applyAlignment="1">
      <alignment horizontal="center" vertical="center" wrapText="1"/>
    </xf>
    <xf numFmtId="0" fontId="0" fillId="3" borderId="38" xfId="0" applyFill="1" applyBorder="1" applyAlignment="1">
      <alignment horizontal="center" vertical="center" wrapText="1"/>
    </xf>
    <xf numFmtId="0" fontId="0" fillId="3" borderId="62" xfId="0" applyFill="1" applyBorder="1" applyAlignment="1">
      <alignment horizontal="center" vertical="center" wrapText="1"/>
    </xf>
    <xf numFmtId="0" fontId="27" fillId="7" borderId="4" xfId="0" applyFont="1" applyFill="1" applyBorder="1" applyAlignment="1">
      <alignment horizontal="center" vertical="center" wrapText="1"/>
    </xf>
    <xf numFmtId="43" fontId="45" fillId="5" borderId="61" xfId="7" applyNumberFormat="1" applyFont="1" applyFill="1" applyBorder="1" applyAlignment="1">
      <alignment vertical="center"/>
    </xf>
    <xf numFmtId="0" fontId="5" fillId="11" borderId="57" xfId="0" applyFont="1" applyFill="1" applyBorder="1" applyAlignment="1">
      <alignment horizontal="center" vertical="center" wrapText="1"/>
    </xf>
    <xf numFmtId="0" fontId="5" fillId="11" borderId="18" xfId="0" applyFont="1" applyFill="1" applyBorder="1" applyAlignment="1">
      <alignment horizontal="center" vertical="center" wrapText="1"/>
    </xf>
    <xf numFmtId="0" fontId="0" fillId="3" borderId="4" xfId="0" applyFill="1" applyBorder="1" applyAlignment="1">
      <alignment horizontal="center" vertical="center" wrapText="1"/>
    </xf>
    <xf numFmtId="0" fontId="0" fillId="3" borderId="4" xfId="0" applyFill="1" applyBorder="1" applyAlignment="1">
      <alignment vertical="center" wrapText="1"/>
    </xf>
    <xf numFmtId="0" fontId="0" fillId="3" borderId="9" xfId="0" applyFill="1" applyBorder="1" applyAlignment="1">
      <alignment horizontal="center" vertical="center"/>
    </xf>
    <xf numFmtId="0" fontId="0" fillId="3" borderId="4" xfId="0" applyFill="1" applyBorder="1" applyAlignment="1">
      <alignment horizontal="left" vertical="center" wrapText="1"/>
    </xf>
    <xf numFmtId="2" fontId="0" fillId="3" borderId="4" xfId="0" applyNumberFormat="1" applyFill="1" applyBorder="1" applyAlignment="1">
      <alignment vertical="center" wrapText="1"/>
    </xf>
    <xf numFmtId="0" fontId="0" fillId="3" borderId="4" xfId="0" applyFont="1" applyFill="1" applyBorder="1" applyAlignment="1">
      <alignment horizontal="center" vertical="center" wrapText="1"/>
    </xf>
    <xf numFmtId="0" fontId="0" fillId="3" borderId="4" xfId="0" applyFont="1" applyFill="1" applyBorder="1" applyAlignment="1">
      <alignment vertical="center" wrapText="1"/>
    </xf>
    <xf numFmtId="0" fontId="0" fillId="3" borderId="9" xfId="0" applyFont="1" applyFill="1" applyBorder="1" applyAlignment="1">
      <alignment horizontal="center" vertical="center"/>
    </xf>
    <xf numFmtId="0" fontId="27" fillId="3" borderId="4" xfId="0" applyFont="1" applyFill="1" applyBorder="1" applyAlignment="1">
      <alignment vertical="center"/>
    </xf>
    <xf numFmtId="0" fontId="0" fillId="3" borderId="4" xfId="0" applyFill="1" applyBorder="1" applyAlignment="1">
      <alignment vertical="center"/>
    </xf>
    <xf numFmtId="43" fontId="27" fillId="8" borderId="4" xfId="7" applyFont="1" applyFill="1" applyBorder="1" applyAlignment="1">
      <alignment vertical="center"/>
    </xf>
    <xf numFmtId="43" fontId="35" fillId="7" borderId="61" xfId="7" applyNumberFormat="1" applyFont="1" applyFill="1" applyBorder="1" applyAlignment="1">
      <alignment vertical="center"/>
    </xf>
    <xf numFmtId="164" fontId="4" fillId="0" borderId="30" xfId="0" applyNumberFormat="1" applyFont="1" applyFill="1" applyBorder="1" applyAlignment="1" applyProtection="1">
      <alignment vertical="center" wrapText="1"/>
      <protection locked="0"/>
    </xf>
    <xf numFmtId="166" fontId="3" fillId="0" borderId="48" xfId="7" applyNumberFormat="1" applyFont="1" applyFill="1" applyBorder="1" applyAlignment="1" applyProtection="1">
      <alignment vertical="center" wrapText="1"/>
      <protection locked="0"/>
    </xf>
    <xf numFmtId="164" fontId="3" fillId="0" borderId="26" xfId="0" applyNumberFormat="1" applyFont="1" applyFill="1" applyBorder="1" applyAlignment="1" applyProtection="1">
      <alignment vertical="center" wrapText="1"/>
      <protection locked="0"/>
    </xf>
    <xf numFmtId="164" fontId="4" fillId="0" borderId="25" xfId="0" applyNumberFormat="1" applyFont="1" applyFill="1" applyBorder="1" applyAlignment="1" applyProtection="1">
      <alignment vertical="center" wrapText="1"/>
      <protection locked="0"/>
    </xf>
    <xf numFmtId="166" fontId="3" fillId="0" borderId="24" xfId="7" applyNumberFormat="1" applyFont="1" applyFill="1" applyBorder="1" applyAlignment="1" applyProtection="1">
      <alignment vertical="center" wrapText="1"/>
      <protection locked="0"/>
    </xf>
    <xf numFmtId="164" fontId="3" fillId="0" borderId="4" xfId="0" applyNumberFormat="1" applyFont="1" applyFill="1" applyBorder="1" applyAlignment="1" applyProtection="1">
      <alignment vertical="center" wrapText="1"/>
      <protection locked="0"/>
    </xf>
    <xf numFmtId="164" fontId="4" fillId="0" borderId="29" xfId="0" applyNumberFormat="1" applyFont="1" applyFill="1" applyBorder="1" applyAlignment="1" applyProtection="1">
      <alignment vertical="center" wrapText="1"/>
      <protection locked="0"/>
    </xf>
    <xf numFmtId="166" fontId="3" fillId="0" borderId="40" xfId="7" applyNumberFormat="1" applyFont="1" applyFill="1" applyBorder="1" applyAlignment="1" applyProtection="1">
      <alignment vertical="center" wrapText="1"/>
      <protection locked="0"/>
    </xf>
    <xf numFmtId="164" fontId="3" fillId="0" borderId="28" xfId="0" applyNumberFormat="1" applyFont="1" applyFill="1" applyBorder="1" applyAlignment="1" applyProtection="1">
      <alignment vertical="center" wrapText="1"/>
      <protection locked="0"/>
    </xf>
    <xf numFmtId="0" fontId="42" fillId="4" borderId="35" xfId="0" applyFont="1" applyFill="1" applyBorder="1" applyAlignment="1" applyProtection="1">
      <alignment vertical="center" wrapText="1"/>
      <protection locked="0"/>
    </xf>
    <xf numFmtId="0" fontId="42" fillId="4" borderId="31" xfId="0" applyFont="1" applyFill="1" applyBorder="1" applyAlignment="1" applyProtection="1">
      <alignment vertical="center" wrapText="1"/>
      <protection locked="0"/>
    </xf>
    <xf numFmtId="0" fontId="42" fillId="4" borderId="38" xfId="0" applyFont="1" applyFill="1" applyBorder="1" applyAlignment="1" applyProtection="1">
      <alignment vertical="center" wrapText="1"/>
      <protection locked="0"/>
    </xf>
    <xf numFmtId="0" fontId="42" fillId="4" borderId="51" xfId="0" applyFont="1" applyFill="1" applyBorder="1" applyAlignment="1" applyProtection="1">
      <alignment vertical="center" wrapText="1"/>
      <protection locked="0"/>
    </xf>
    <xf numFmtId="0" fontId="42" fillId="4" borderId="3" xfId="0" applyFont="1" applyFill="1" applyBorder="1" applyAlignment="1" applyProtection="1">
      <alignment vertical="center" wrapText="1"/>
      <protection locked="0"/>
    </xf>
    <xf numFmtId="0" fontId="42" fillId="4" borderId="32" xfId="0" applyFont="1" applyFill="1" applyBorder="1" applyAlignment="1" applyProtection="1">
      <alignment vertical="center" wrapText="1"/>
      <protection locked="0"/>
    </xf>
    <xf numFmtId="0" fontId="27" fillId="0" borderId="0" xfId="0" applyFont="1" applyAlignment="1">
      <alignment vertical="center"/>
    </xf>
    <xf numFmtId="0" fontId="2" fillId="0" borderId="0" xfId="0" applyFont="1" applyAlignment="1">
      <alignment vertical="center"/>
    </xf>
    <xf numFmtId="166" fontId="0" fillId="0" borderId="0" xfId="0" applyNumberFormat="1" applyAlignment="1">
      <alignment vertical="center"/>
    </xf>
    <xf numFmtId="9" fontId="10" fillId="0" borderId="16" xfId="10" applyFont="1" applyFill="1" applyBorder="1" applyAlignment="1" applyProtection="1">
      <alignment horizontal="center" vertical="center" wrapText="1"/>
      <protection locked="0"/>
    </xf>
    <xf numFmtId="9" fontId="10" fillId="0" borderId="8" xfId="10" applyFont="1" applyFill="1" applyBorder="1" applyAlignment="1" applyProtection="1">
      <alignment horizontal="center" vertical="center" wrapText="1"/>
      <protection locked="0"/>
    </xf>
    <xf numFmtId="9" fontId="10" fillId="0" borderId="64" xfId="10" applyFont="1" applyFill="1" applyBorder="1" applyAlignment="1" applyProtection="1">
      <alignment horizontal="center" vertical="center" wrapText="1"/>
      <protection locked="0"/>
    </xf>
    <xf numFmtId="9" fontId="10" fillId="0" borderId="31" xfId="10" applyFont="1" applyFill="1" applyBorder="1" applyAlignment="1" applyProtection="1">
      <alignment horizontal="center" vertical="center" wrapText="1"/>
      <protection locked="0"/>
    </xf>
    <xf numFmtId="9" fontId="10" fillId="0" borderId="38" xfId="10" applyFont="1" applyFill="1" applyBorder="1" applyAlignment="1" applyProtection="1">
      <alignment horizontal="center" vertical="center" wrapText="1"/>
      <protection locked="0"/>
    </xf>
    <xf numFmtId="9" fontId="10" fillId="0" borderId="62" xfId="10" applyFont="1" applyFill="1" applyBorder="1" applyAlignment="1" applyProtection="1">
      <alignment horizontal="center" vertical="center" wrapText="1"/>
      <protection locked="0"/>
    </xf>
    <xf numFmtId="0" fontId="12" fillId="0" borderId="0" xfId="0" applyFont="1" applyAlignment="1">
      <alignment vertical="center"/>
    </xf>
    <xf numFmtId="0" fontId="12" fillId="0" borderId="0" xfId="0" applyFont="1" applyAlignment="1">
      <alignment horizontal="center" vertical="center"/>
    </xf>
    <xf numFmtId="0" fontId="27" fillId="2" borderId="8" xfId="0" applyFont="1" applyFill="1" applyBorder="1" applyAlignment="1">
      <alignment horizontal="center" vertical="center" wrapText="1"/>
    </xf>
    <xf numFmtId="43" fontId="27" fillId="2" borderId="9" xfId="7" applyFont="1" applyFill="1" applyBorder="1" applyAlignment="1">
      <alignment vertical="center"/>
    </xf>
    <xf numFmtId="0" fontId="0" fillId="0" borderId="0" xfId="0" applyFill="1" applyBorder="1" applyAlignment="1">
      <alignment vertical="center"/>
    </xf>
    <xf numFmtId="43" fontId="27" fillId="0" borderId="4" xfId="7" applyFont="1" applyBorder="1" applyAlignment="1" applyProtection="1">
      <alignment vertical="center"/>
      <protection locked="0"/>
    </xf>
    <xf numFmtId="167" fontId="27" fillId="0" borderId="4" xfId="8" applyNumberFormat="1" applyFont="1" applyFill="1" applyBorder="1" applyAlignment="1" applyProtection="1">
      <alignment vertical="center"/>
      <protection locked="0"/>
    </xf>
    <xf numFmtId="0" fontId="0" fillId="0" borderId="0" xfId="0" applyAlignment="1" applyProtection="1">
      <alignment vertical="center"/>
    </xf>
    <xf numFmtId="0" fontId="7" fillId="0" borderId="0" xfId="0" applyFont="1" applyAlignment="1" applyProtection="1">
      <alignment vertical="center"/>
    </xf>
    <xf numFmtId="164" fontId="33" fillId="2" borderId="60" xfId="0" applyNumberFormat="1" applyFont="1" applyFill="1" applyBorder="1" applyAlignment="1" applyProtection="1">
      <alignment horizontal="center" vertical="center" wrapText="1"/>
    </xf>
    <xf numFmtId="1" fontId="0" fillId="7" borderId="5" xfId="7" applyNumberFormat="1" applyFont="1" applyFill="1" applyBorder="1" applyAlignment="1" applyProtection="1">
      <alignment horizontal="center" vertical="center"/>
    </xf>
    <xf numFmtId="167" fontId="0" fillId="8" borderId="5" xfId="7" applyNumberFormat="1" applyFont="1" applyFill="1" applyBorder="1" applyAlignment="1" applyProtection="1">
      <alignment horizontal="center" vertical="center"/>
    </xf>
    <xf numFmtId="1" fontId="0" fillId="7" borderId="4" xfId="7" applyNumberFormat="1" applyFont="1" applyFill="1" applyBorder="1" applyAlignment="1" applyProtection="1">
      <alignment horizontal="center" vertical="center"/>
    </xf>
    <xf numFmtId="167" fontId="0" fillId="8" borderId="4" xfId="7" applyNumberFormat="1" applyFont="1" applyFill="1" applyBorder="1" applyAlignment="1" applyProtection="1">
      <alignment horizontal="center" vertical="center"/>
    </xf>
    <xf numFmtId="1" fontId="0" fillId="7" borderId="19" xfId="7" applyNumberFormat="1" applyFont="1" applyFill="1" applyBorder="1" applyAlignment="1" applyProtection="1">
      <alignment horizontal="center" vertical="center"/>
    </xf>
    <xf numFmtId="167" fontId="0" fillId="8" borderId="19" xfId="7" applyNumberFormat="1" applyFont="1" applyFill="1" applyBorder="1" applyAlignment="1" applyProtection="1">
      <alignment horizontal="center" vertical="center"/>
    </xf>
    <xf numFmtId="167" fontId="48" fillId="5" borderId="3" xfId="0" applyNumberFormat="1" applyFont="1" applyFill="1" applyBorder="1" applyAlignment="1" applyProtection="1">
      <alignment horizontal="right" vertical="center"/>
    </xf>
    <xf numFmtId="0" fontId="0" fillId="0" borderId="0" xfId="0" applyBorder="1" applyAlignment="1" applyProtection="1">
      <alignment vertical="center"/>
    </xf>
    <xf numFmtId="0" fontId="9" fillId="2" borderId="58" xfId="0" applyFont="1" applyFill="1" applyBorder="1" applyAlignment="1" applyProtection="1">
      <alignment horizontal="center" vertical="center"/>
    </xf>
    <xf numFmtId="0" fontId="9" fillId="2" borderId="59" xfId="0" applyFont="1" applyFill="1" applyBorder="1" applyAlignment="1" applyProtection="1">
      <alignment horizontal="center" vertical="center" wrapText="1"/>
    </xf>
    <xf numFmtId="0" fontId="9" fillId="2" borderId="61" xfId="0" applyFont="1" applyFill="1" applyBorder="1" applyAlignment="1" applyProtection="1">
      <alignment horizontal="center" vertical="center" wrapText="1"/>
    </xf>
    <xf numFmtId="0" fontId="9" fillId="2" borderId="58" xfId="0" applyFont="1" applyFill="1" applyBorder="1" applyAlignment="1" applyProtection="1">
      <alignment horizontal="center" vertical="center" wrapText="1"/>
    </xf>
    <xf numFmtId="0" fontId="9" fillId="2" borderId="32" xfId="0" applyFont="1" applyFill="1" applyBorder="1" applyAlignment="1" applyProtection="1">
      <alignment horizontal="center" vertical="center" wrapText="1"/>
    </xf>
    <xf numFmtId="0" fontId="10" fillId="3" borderId="52" xfId="0" applyFont="1" applyFill="1" applyBorder="1" applyAlignment="1" applyProtection="1">
      <alignment horizontal="left" vertical="center" wrapText="1"/>
    </xf>
    <xf numFmtId="0" fontId="10" fillId="7" borderId="5" xfId="7" applyNumberFormat="1" applyFont="1" applyFill="1" applyBorder="1" applyAlignment="1" applyProtection="1">
      <alignment horizontal="center" vertical="center"/>
    </xf>
    <xf numFmtId="167" fontId="10" fillId="8" borderId="53" xfId="1" applyNumberFormat="1" applyFont="1" applyFill="1" applyBorder="1" applyAlignment="1" applyProtection="1">
      <alignment vertical="center"/>
    </xf>
    <xf numFmtId="0" fontId="10" fillId="3" borderId="24" xfId="0" applyFont="1" applyFill="1" applyBorder="1" applyAlignment="1" applyProtection="1">
      <alignment horizontal="left" vertical="center" wrapText="1"/>
    </xf>
    <xf numFmtId="0" fontId="10" fillId="7" borderId="4" xfId="7" applyNumberFormat="1" applyFont="1" applyFill="1" applyBorder="1" applyAlignment="1" applyProtection="1">
      <alignment horizontal="center" vertical="center"/>
    </xf>
    <xf numFmtId="167" fontId="10" fillId="8" borderId="25" xfId="1" applyNumberFormat="1" applyFont="1" applyFill="1" applyBorder="1" applyAlignment="1" applyProtection="1">
      <alignment vertical="center"/>
    </xf>
    <xf numFmtId="0" fontId="10" fillId="3" borderId="54" xfId="0" applyFont="1" applyFill="1" applyBorder="1" applyAlignment="1" applyProtection="1">
      <alignment horizontal="left" vertical="center" wrapText="1"/>
    </xf>
    <xf numFmtId="0" fontId="10" fillId="7" borderId="19" xfId="7" applyNumberFormat="1" applyFont="1" applyFill="1" applyBorder="1" applyAlignment="1" applyProtection="1">
      <alignment horizontal="center" vertical="center"/>
    </xf>
    <xf numFmtId="167" fontId="10" fillId="8" borderId="18" xfId="1" applyNumberFormat="1" applyFont="1" applyFill="1" applyBorder="1" applyAlignment="1" applyProtection="1">
      <alignment vertical="center"/>
    </xf>
    <xf numFmtId="0" fontId="10" fillId="0" borderId="55" xfId="0" applyFont="1" applyBorder="1" applyAlignment="1" applyProtection="1">
      <alignment horizontal="left" vertical="center" wrapText="1"/>
    </xf>
    <xf numFmtId="167" fontId="10" fillId="0" borderId="34" xfId="1" applyNumberFormat="1" applyFont="1" applyFill="1" applyBorder="1" applyAlignment="1" applyProtection="1">
      <alignment vertical="center"/>
    </xf>
    <xf numFmtId="0" fontId="10" fillId="0" borderId="34" xfId="7" applyNumberFormat="1" applyFont="1" applyFill="1" applyBorder="1" applyAlignment="1" applyProtection="1">
      <alignment horizontal="center" vertical="center"/>
    </xf>
    <xf numFmtId="167" fontId="9" fillId="8" borderId="2" xfId="1" applyNumberFormat="1" applyFont="1" applyFill="1" applyBorder="1" applyAlignment="1" applyProtection="1">
      <alignment vertical="center"/>
    </xf>
    <xf numFmtId="167" fontId="10" fillId="0" borderId="55" xfId="1" applyNumberFormat="1" applyFont="1" applyFill="1" applyBorder="1" applyAlignment="1" applyProtection="1">
      <alignment vertical="center"/>
    </xf>
    <xf numFmtId="167" fontId="10" fillId="0" borderId="2" xfId="1" applyNumberFormat="1" applyFont="1" applyFill="1" applyBorder="1" applyAlignment="1" applyProtection="1">
      <alignment vertical="center"/>
    </xf>
    <xf numFmtId="167" fontId="41" fillId="5" borderId="3" xfId="0" applyNumberFormat="1" applyFont="1" applyFill="1" applyBorder="1" applyAlignment="1" applyProtection="1">
      <alignment vertical="center"/>
    </xf>
    <xf numFmtId="0" fontId="35" fillId="2" borderId="4" xfId="0" applyFont="1" applyFill="1" applyBorder="1" applyAlignment="1" applyProtection="1">
      <alignment horizontal="center" vertical="center"/>
    </xf>
    <xf numFmtId="0" fontId="35" fillId="2" borderId="4" xfId="0" applyFont="1" applyFill="1" applyBorder="1" applyAlignment="1" applyProtection="1">
      <alignment horizontal="center" vertical="center" wrapText="1"/>
    </xf>
    <xf numFmtId="0" fontId="27" fillId="3" borderId="4" xfId="0" applyFont="1" applyFill="1" applyBorder="1" applyAlignment="1" applyProtection="1">
      <alignment horizontal="left" vertical="center" wrapText="1"/>
    </xf>
    <xf numFmtId="9" fontId="0" fillId="4" borderId="4" xfId="2" applyNumberFormat="1" applyFont="1" applyFill="1" applyBorder="1" applyAlignment="1" applyProtection="1">
      <alignment horizontal="center" vertical="center" wrapText="1"/>
      <protection locked="0"/>
    </xf>
    <xf numFmtId="164" fontId="0" fillId="3" borderId="4" xfId="0" applyNumberFormat="1" applyFill="1" applyBorder="1" applyAlignment="1">
      <alignment vertical="center" wrapText="1"/>
    </xf>
    <xf numFmtId="0" fontId="49" fillId="3" borderId="4" xfId="0" applyFont="1" applyFill="1" applyBorder="1" applyAlignment="1">
      <alignment horizontal="center" vertical="center" wrapText="1"/>
    </xf>
    <xf numFmtId="0" fontId="49" fillId="3" borderId="4" xfId="0" applyFont="1" applyFill="1" applyBorder="1" applyAlignment="1">
      <alignment horizontal="left" vertical="center" wrapText="1"/>
    </xf>
    <xf numFmtId="165" fontId="10" fillId="2" borderId="7" xfId="4" applyFont="1" applyFill="1" applyBorder="1" applyAlignment="1">
      <alignment horizontal="left" vertical="center" wrapText="1"/>
    </xf>
    <xf numFmtId="165" fontId="10" fillId="2" borderId="8" xfId="4" applyFont="1" applyFill="1" applyBorder="1" applyAlignment="1">
      <alignment horizontal="left" vertical="center" wrapText="1"/>
    </xf>
    <xf numFmtId="165" fontId="10" fillId="2" borderId="9" xfId="4" applyFont="1" applyFill="1" applyBorder="1" applyAlignment="1">
      <alignment horizontal="left" vertical="center" wrapText="1"/>
    </xf>
    <xf numFmtId="165" fontId="16" fillId="0" borderId="0" xfId="4" applyFont="1" applyBorder="1" applyAlignment="1">
      <alignment horizontal="center" vertical="center" wrapText="1"/>
    </xf>
    <xf numFmtId="0" fontId="16" fillId="0" borderId="0" xfId="3" applyFont="1" applyBorder="1" applyAlignment="1">
      <alignment horizontal="left" vertical="center" wrapText="1"/>
    </xf>
    <xf numFmtId="0" fontId="0" fillId="0" borderId="0" xfId="0" applyAlignment="1">
      <alignment horizontal="left" vertical="center" wrapText="1"/>
    </xf>
    <xf numFmtId="0" fontId="0" fillId="0" borderId="11" xfId="0" applyBorder="1" applyAlignment="1">
      <alignment horizontal="left" vertical="center" wrapText="1"/>
    </xf>
    <xf numFmtId="0" fontId="16" fillId="0" borderId="0" xfId="3" applyFont="1" applyFill="1" applyBorder="1" applyAlignment="1">
      <alignment horizontal="left" vertical="center" wrapText="1"/>
    </xf>
    <xf numFmtId="165" fontId="21" fillId="2" borderId="4" xfId="4" applyFont="1" applyFill="1" applyBorder="1" applyAlignment="1">
      <alignment horizontal="center"/>
    </xf>
    <xf numFmtId="165" fontId="21" fillId="2" borderId="7" xfId="4" applyFont="1" applyFill="1" applyBorder="1" applyAlignment="1">
      <alignment horizontal="center"/>
    </xf>
    <xf numFmtId="165" fontId="21" fillId="2" borderId="8" xfId="4" applyFont="1" applyFill="1" applyBorder="1" applyAlignment="1">
      <alignment horizontal="center"/>
    </xf>
    <xf numFmtId="165" fontId="21" fillId="2" borderId="9" xfId="4" applyFont="1" applyFill="1" applyBorder="1" applyAlignment="1">
      <alignment horizontal="center"/>
    </xf>
    <xf numFmtId="0" fontId="30" fillId="5" borderId="7" xfId="0" applyFont="1" applyFill="1" applyBorder="1" applyAlignment="1">
      <alignment horizontal="center" vertical="center" wrapText="1"/>
    </xf>
    <xf numFmtId="0" fontId="30" fillId="5" borderId="8" xfId="0" applyFont="1" applyFill="1" applyBorder="1" applyAlignment="1">
      <alignment horizontal="center" vertical="center" wrapText="1"/>
    </xf>
    <xf numFmtId="0" fontId="30" fillId="5" borderId="9" xfId="0" applyFont="1" applyFill="1" applyBorder="1" applyAlignment="1">
      <alignment horizontal="center" vertical="center" wrapText="1"/>
    </xf>
    <xf numFmtId="165" fontId="24" fillId="0" borderId="7" xfId="4" applyFont="1" applyFill="1" applyBorder="1" applyAlignment="1">
      <alignment horizontal="center" vertical="center" wrapText="1"/>
    </xf>
    <xf numFmtId="165" fontId="24" fillId="0" borderId="8" xfId="4" applyFont="1" applyFill="1" applyBorder="1" applyAlignment="1">
      <alignment horizontal="center" vertical="center" wrapText="1"/>
    </xf>
    <xf numFmtId="165" fontId="24" fillId="0" borderId="9" xfId="4" applyFont="1" applyFill="1" applyBorder="1" applyAlignment="1">
      <alignment horizontal="center" vertical="center" wrapText="1"/>
    </xf>
    <xf numFmtId="49" fontId="22" fillId="0" borderId="12" xfId="4" applyNumberFormat="1" applyFont="1" applyBorder="1" applyAlignment="1" applyProtection="1">
      <alignment horizontal="center" vertical="center" wrapText="1"/>
      <protection locked="0"/>
    </xf>
    <xf numFmtId="49" fontId="22" fillId="0" borderId="6" xfId="4" applyNumberFormat="1" applyFont="1" applyBorder="1" applyAlignment="1" applyProtection="1">
      <alignment horizontal="center" vertical="center" wrapText="1"/>
      <protection locked="0"/>
    </xf>
    <xf numFmtId="49" fontId="22" fillId="0" borderId="13" xfId="4" applyNumberFormat="1" applyFont="1" applyBorder="1" applyAlignment="1" applyProtection="1">
      <alignment horizontal="center" vertical="center" wrapText="1"/>
      <protection locked="0"/>
    </xf>
    <xf numFmtId="49" fontId="22" fillId="0" borderId="14" xfId="4" applyNumberFormat="1" applyFont="1" applyBorder="1" applyAlignment="1" applyProtection="1">
      <alignment horizontal="center" vertical="center" wrapText="1"/>
      <protection locked="0"/>
    </xf>
    <xf numFmtId="49" fontId="22" fillId="0" borderId="0" xfId="4" applyNumberFormat="1" applyFont="1" applyBorder="1" applyAlignment="1" applyProtection="1">
      <alignment horizontal="center" vertical="center" wrapText="1"/>
      <protection locked="0"/>
    </xf>
    <xf numFmtId="49" fontId="22" fillId="0" borderId="11" xfId="4" applyNumberFormat="1" applyFont="1" applyBorder="1" applyAlignment="1" applyProtection="1">
      <alignment horizontal="center" vertical="center" wrapText="1"/>
      <protection locked="0"/>
    </xf>
    <xf numFmtId="49" fontId="22" fillId="0" borderId="15" xfId="4" applyNumberFormat="1" applyFont="1" applyBorder="1" applyAlignment="1" applyProtection="1">
      <alignment horizontal="center" vertical="center" wrapText="1"/>
      <protection locked="0"/>
    </xf>
    <xf numFmtId="49" fontId="22" fillId="0" borderId="16" xfId="4" applyNumberFormat="1" applyFont="1" applyBorder="1" applyAlignment="1" applyProtection="1">
      <alignment horizontal="center" vertical="center" wrapText="1"/>
      <protection locked="0"/>
    </xf>
    <xf numFmtId="49" fontId="22" fillId="0" borderId="17" xfId="4" applyNumberFormat="1" applyFont="1" applyBorder="1" applyAlignment="1" applyProtection="1">
      <alignment horizontal="center" vertical="center" wrapText="1"/>
      <protection locked="0"/>
    </xf>
    <xf numFmtId="49" fontId="22" fillId="0" borderId="4" xfId="4" applyNumberFormat="1" applyFont="1" applyBorder="1" applyAlignment="1" applyProtection="1">
      <alignment horizontal="center" vertical="center" wrapText="1"/>
      <protection locked="0"/>
    </xf>
    <xf numFmtId="14" fontId="22" fillId="0" borderId="4" xfId="4" applyNumberFormat="1" applyFont="1" applyBorder="1" applyAlignment="1" applyProtection="1">
      <alignment horizontal="center" vertical="center" wrapText="1"/>
      <protection locked="0"/>
    </xf>
    <xf numFmtId="0" fontId="41" fillId="0" borderId="42" xfId="0" applyFont="1" applyFill="1" applyBorder="1" applyAlignment="1">
      <alignment horizontal="center" vertical="center" wrapText="1"/>
    </xf>
    <xf numFmtId="0" fontId="21" fillId="2" borderId="1" xfId="0" applyFont="1" applyFill="1" applyBorder="1" applyAlignment="1">
      <alignment horizontal="center" vertical="center" wrapText="1"/>
    </xf>
    <xf numFmtId="0" fontId="21" fillId="2" borderId="43" xfId="0" applyFont="1" applyFill="1" applyBorder="1" applyAlignment="1">
      <alignment horizontal="center" vertical="center" wrapText="1"/>
    </xf>
    <xf numFmtId="0" fontId="46" fillId="5" borderId="14" xfId="0" applyFont="1" applyFill="1" applyBorder="1" applyAlignment="1">
      <alignment horizontal="center" vertical="center" wrapText="1"/>
    </xf>
    <xf numFmtId="0" fontId="46" fillId="5" borderId="0" xfId="0" applyFont="1" applyFill="1" applyBorder="1" applyAlignment="1">
      <alignment horizontal="center" vertical="center" wrapText="1"/>
    </xf>
    <xf numFmtId="0" fontId="0" fillId="0" borderId="32" xfId="0" applyBorder="1" applyAlignment="1" applyProtection="1">
      <alignment horizontal="left" vertical="center"/>
      <protection locked="0"/>
    </xf>
    <xf numFmtId="0" fontId="21" fillId="2" borderId="21" xfId="0" applyFont="1" applyFill="1" applyBorder="1" applyAlignment="1">
      <alignment horizontal="center" vertical="center" wrapText="1"/>
    </xf>
    <xf numFmtId="0" fontId="21" fillId="2" borderId="27" xfId="0" applyFont="1" applyFill="1" applyBorder="1" applyAlignment="1">
      <alignment horizontal="center" vertical="center" wrapText="1"/>
    </xf>
    <xf numFmtId="0" fontId="21" fillId="2" borderId="20" xfId="0" applyFont="1" applyFill="1" applyBorder="1" applyAlignment="1">
      <alignment horizontal="center" vertical="center" wrapText="1"/>
    </xf>
    <xf numFmtId="1" fontId="21" fillId="2" borderId="37" xfId="0" applyNumberFormat="1" applyFont="1" applyFill="1" applyBorder="1" applyAlignment="1">
      <alignment horizontal="center" vertical="center"/>
    </xf>
    <xf numFmtId="1" fontId="21" fillId="2" borderId="8" xfId="0" applyNumberFormat="1" applyFont="1" applyFill="1" applyBorder="1" applyAlignment="1">
      <alignment horizontal="center" vertical="center"/>
    </xf>
    <xf numFmtId="1" fontId="21" fillId="2" borderId="45" xfId="0" applyNumberFormat="1" applyFont="1" applyFill="1" applyBorder="1" applyAlignment="1">
      <alignment horizontal="center" vertical="center"/>
    </xf>
    <xf numFmtId="1" fontId="21" fillId="2" borderId="1" xfId="0" applyNumberFormat="1" applyFont="1" applyFill="1" applyBorder="1" applyAlignment="1">
      <alignment horizontal="center" vertical="center" wrapText="1"/>
    </xf>
    <xf numFmtId="1" fontId="21" fillId="2" borderId="43" xfId="0" applyNumberFormat="1" applyFont="1" applyFill="1" applyBorder="1" applyAlignment="1">
      <alignment horizontal="center" vertical="center" wrapText="1"/>
    </xf>
    <xf numFmtId="1" fontId="21" fillId="2" borderId="2" xfId="0" applyNumberFormat="1" applyFont="1" applyFill="1" applyBorder="1" applyAlignment="1">
      <alignment horizontal="center" vertical="center" wrapText="1"/>
    </xf>
    <xf numFmtId="1" fontId="21" fillId="2" borderId="22" xfId="0" applyNumberFormat="1" applyFont="1" applyFill="1" applyBorder="1" applyAlignment="1">
      <alignment horizontal="center" vertical="center"/>
    </xf>
    <xf numFmtId="1" fontId="21" fillId="2" borderId="23" xfId="0" applyNumberFormat="1" applyFont="1" applyFill="1" applyBorder="1" applyAlignment="1">
      <alignment horizontal="center" vertical="center"/>
    </xf>
    <xf numFmtId="1" fontId="21" fillId="2" borderId="36" xfId="0" applyNumberFormat="1" applyFont="1" applyFill="1" applyBorder="1" applyAlignment="1">
      <alignment horizontal="center" vertical="center"/>
    </xf>
    <xf numFmtId="1" fontId="21" fillId="2" borderId="47" xfId="0" applyNumberFormat="1" applyFont="1" applyFill="1" applyBorder="1" applyAlignment="1">
      <alignment horizontal="center" vertical="center"/>
    </xf>
    <xf numFmtId="164" fontId="21" fillId="2" borderId="32" xfId="0" applyNumberFormat="1" applyFont="1" applyFill="1" applyBorder="1" applyAlignment="1">
      <alignment horizontal="right" vertical="center" wrapText="1"/>
    </xf>
    <xf numFmtId="0" fontId="41" fillId="5" borderId="34" xfId="0" applyFont="1" applyFill="1" applyBorder="1" applyAlignment="1">
      <alignment horizontal="center" vertical="center" wrapText="1"/>
    </xf>
    <xf numFmtId="1" fontId="21" fillId="2" borderId="46" xfId="0" applyNumberFormat="1" applyFont="1" applyFill="1" applyBorder="1" applyAlignment="1">
      <alignment horizontal="center" vertical="center"/>
    </xf>
    <xf numFmtId="1" fontId="21" fillId="2" borderId="33" xfId="0" applyNumberFormat="1" applyFont="1" applyFill="1" applyBorder="1" applyAlignment="1">
      <alignment horizontal="center" vertical="center"/>
    </xf>
    <xf numFmtId="1" fontId="21" fillId="2" borderId="44" xfId="0" applyNumberFormat="1" applyFont="1" applyFill="1" applyBorder="1" applyAlignment="1">
      <alignment horizontal="center" vertical="center"/>
    </xf>
    <xf numFmtId="0" fontId="0" fillId="0" borderId="0" xfId="0" applyAlignment="1">
      <alignment horizontal="left" vertical="center"/>
    </xf>
    <xf numFmtId="0" fontId="50" fillId="2" borderId="32" xfId="0" applyFont="1" applyFill="1" applyBorder="1" applyAlignment="1">
      <alignment horizontal="center" vertical="center"/>
    </xf>
    <xf numFmtId="0" fontId="5" fillId="6" borderId="49" xfId="0" applyFont="1" applyFill="1" applyBorder="1" applyAlignment="1">
      <alignment horizontal="left" vertical="center" wrapText="1"/>
    </xf>
    <xf numFmtId="0" fontId="5" fillId="6" borderId="10" xfId="0" applyFont="1" applyFill="1" applyBorder="1" applyAlignment="1">
      <alignment horizontal="left" vertical="center" wrapText="1"/>
    </xf>
    <xf numFmtId="0" fontId="5" fillId="2" borderId="49" xfId="0" applyFont="1" applyFill="1" applyBorder="1" applyAlignment="1">
      <alignment horizontal="left" vertical="center" wrapText="1"/>
    </xf>
    <xf numFmtId="0" fontId="5" fillId="2" borderId="10" xfId="0" applyFont="1" applyFill="1" applyBorder="1" applyAlignment="1">
      <alignment horizontal="left" vertical="center" wrapText="1"/>
    </xf>
    <xf numFmtId="0" fontId="0" fillId="0" borderId="49" xfId="0" applyBorder="1" applyAlignment="1" applyProtection="1">
      <alignment horizontal="center" vertical="center"/>
      <protection locked="0"/>
    </xf>
    <xf numFmtId="0" fontId="0" fillId="0" borderId="10" xfId="0" applyBorder="1" applyAlignment="1" applyProtection="1">
      <alignment horizontal="center" vertical="center"/>
      <protection locked="0"/>
    </xf>
    <xf numFmtId="0" fontId="0" fillId="0" borderId="3" xfId="0" applyBorder="1" applyAlignment="1" applyProtection="1">
      <alignment horizontal="center" vertical="center"/>
      <protection locked="0"/>
    </xf>
    <xf numFmtId="0" fontId="50" fillId="2" borderId="49" xfId="0" applyFont="1" applyFill="1" applyBorder="1" applyAlignment="1">
      <alignment horizontal="center" vertical="center"/>
    </xf>
    <xf numFmtId="0" fontId="50" fillId="2" borderId="10" xfId="0" applyFont="1" applyFill="1" applyBorder="1" applyAlignment="1">
      <alignment horizontal="center" vertical="center"/>
    </xf>
    <xf numFmtId="0" fontId="50" fillId="2" borderId="3" xfId="0" applyFont="1" applyFill="1" applyBorder="1" applyAlignment="1">
      <alignment horizontal="center" vertical="center"/>
    </xf>
    <xf numFmtId="164" fontId="41" fillId="5" borderId="0" xfId="0" applyNumberFormat="1" applyFont="1" applyFill="1" applyAlignment="1">
      <alignment horizontal="right" vertical="center" wrapText="1"/>
    </xf>
    <xf numFmtId="1" fontId="21" fillId="6" borderId="49" xfId="0" applyNumberFormat="1" applyFont="1" applyFill="1" applyBorder="1" applyAlignment="1">
      <alignment horizontal="right" vertical="center"/>
    </xf>
    <xf numFmtId="1" fontId="21" fillId="6" borderId="10" xfId="0" applyNumberFormat="1" applyFont="1" applyFill="1" applyBorder="1" applyAlignment="1">
      <alignment horizontal="right" vertical="center"/>
    </xf>
    <xf numFmtId="1" fontId="21" fillId="6" borderId="3" xfId="0" applyNumberFormat="1" applyFont="1" applyFill="1" applyBorder="1" applyAlignment="1">
      <alignment horizontal="right" vertical="center"/>
    </xf>
    <xf numFmtId="1" fontId="21" fillId="2" borderId="49" xfId="0" applyNumberFormat="1" applyFont="1" applyFill="1" applyBorder="1" applyAlignment="1">
      <alignment horizontal="right" vertical="center" wrapText="1"/>
    </xf>
    <xf numFmtId="1" fontId="21" fillId="2" borderId="10" xfId="0" applyNumberFormat="1" applyFont="1" applyFill="1" applyBorder="1" applyAlignment="1">
      <alignment horizontal="right" vertical="center" wrapText="1"/>
    </xf>
    <xf numFmtId="1" fontId="21" fillId="2" borderId="3" xfId="0" applyNumberFormat="1" applyFont="1" applyFill="1" applyBorder="1" applyAlignment="1">
      <alignment horizontal="right" vertical="center" wrapText="1"/>
    </xf>
    <xf numFmtId="0" fontId="48" fillId="5" borderId="49" xfId="0" applyFont="1" applyFill="1" applyBorder="1" applyAlignment="1">
      <alignment horizontal="right" vertical="center" wrapText="1"/>
    </xf>
    <xf numFmtId="0" fontId="48" fillId="5" borderId="3" xfId="0" applyFont="1" applyFill="1" applyBorder="1" applyAlignment="1">
      <alignment horizontal="right" vertical="center" wrapText="1"/>
    </xf>
    <xf numFmtId="0" fontId="30" fillId="5" borderId="14" xfId="0" applyFont="1" applyFill="1" applyBorder="1" applyAlignment="1">
      <alignment horizontal="center" vertical="center"/>
    </xf>
    <xf numFmtId="0" fontId="30" fillId="5" borderId="0" xfId="0" applyFont="1" applyFill="1" applyBorder="1" applyAlignment="1">
      <alignment horizontal="center" vertical="center"/>
    </xf>
    <xf numFmtId="0" fontId="2" fillId="9" borderId="49" xfId="0" applyFont="1" applyFill="1" applyBorder="1" applyAlignment="1">
      <alignment horizontal="center" vertical="center"/>
    </xf>
    <xf numFmtId="0" fontId="2" fillId="9" borderId="10" xfId="0" applyFont="1" applyFill="1" applyBorder="1" applyAlignment="1">
      <alignment horizontal="center" vertical="center"/>
    </xf>
    <xf numFmtId="0" fontId="2" fillId="9" borderId="3" xfId="0" applyFont="1" applyFill="1" applyBorder="1" applyAlignment="1">
      <alignment horizontal="center" vertical="center"/>
    </xf>
    <xf numFmtId="0" fontId="5" fillId="2" borderId="32" xfId="0" applyFont="1" applyFill="1" applyBorder="1" applyAlignment="1">
      <alignment horizontal="center" vertical="center" wrapText="1"/>
    </xf>
    <xf numFmtId="0" fontId="33" fillId="2" borderId="35" xfId="0" applyFont="1" applyFill="1" applyBorder="1" applyAlignment="1">
      <alignment horizontal="center" vertical="center" wrapText="1"/>
    </xf>
    <xf numFmtId="0" fontId="33" fillId="2" borderId="62" xfId="0" applyFont="1" applyFill="1" applyBorder="1" applyAlignment="1">
      <alignment horizontal="center" vertical="center" wrapText="1"/>
    </xf>
    <xf numFmtId="0" fontId="4" fillId="9" borderId="65" xfId="0" applyFont="1" applyFill="1" applyBorder="1" applyAlignment="1">
      <alignment horizontal="center" vertical="center" wrapText="1"/>
    </xf>
    <xf numFmtId="0" fontId="4" fillId="9" borderId="5" xfId="0" applyFont="1" applyFill="1" applyBorder="1" applyAlignment="1">
      <alignment horizontal="center" vertical="center" wrapText="1"/>
    </xf>
    <xf numFmtId="0" fontId="4" fillId="9" borderId="53" xfId="0" applyFont="1" applyFill="1" applyBorder="1" applyAlignment="1">
      <alignment horizontal="center" vertical="center" wrapText="1"/>
    </xf>
    <xf numFmtId="0" fontId="4" fillId="9" borderId="63" xfId="0" applyFont="1" applyFill="1" applyBorder="1" applyAlignment="1">
      <alignment horizontal="center" vertical="center" wrapText="1"/>
    </xf>
    <xf numFmtId="0" fontId="4" fillId="9" borderId="59" xfId="0" applyFont="1" applyFill="1" applyBorder="1" applyAlignment="1">
      <alignment horizontal="center" vertical="center" wrapText="1"/>
    </xf>
    <xf numFmtId="0" fontId="4" fillId="9" borderId="61" xfId="0" applyFont="1" applyFill="1" applyBorder="1" applyAlignment="1">
      <alignment horizontal="center" vertical="center" wrapText="1"/>
    </xf>
    <xf numFmtId="0" fontId="14" fillId="2" borderId="7"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4" fillId="2" borderId="9" xfId="0" applyFont="1" applyFill="1" applyBorder="1" applyAlignment="1">
      <alignment horizontal="center" vertical="center" wrapText="1"/>
    </xf>
    <xf numFmtId="0" fontId="54" fillId="0" borderId="6" xfId="0" applyFont="1" applyBorder="1" applyAlignment="1">
      <alignment horizontal="left" vertical="center" wrapText="1"/>
    </xf>
    <xf numFmtId="0" fontId="54" fillId="0" borderId="50" xfId="0" applyFont="1" applyBorder="1" applyAlignment="1">
      <alignment horizontal="left" vertical="center" wrapText="1"/>
    </xf>
    <xf numFmtId="0" fontId="34" fillId="5" borderId="14" xfId="0" applyFont="1" applyFill="1" applyBorder="1" applyAlignment="1">
      <alignment horizontal="center" vertical="center" wrapText="1"/>
    </xf>
    <xf numFmtId="0" fontId="34" fillId="5" borderId="0" xfId="0" applyFont="1" applyFill="1" applyBorder="1" applyAlignment="1">
      <alignment horizontal="center" vertical="center" wrapText="1"/>
    </xf>
    <xf numFmtId="0" fontId="48" fillId="5" borderId="32" xfId="0" applyFont="1" applyFill="1" applyBorder="1" applyAlignment="1">
      <alignment horizontal="right" vertical="center" wrapText="1"/>
    </xf>
    <xf numFmtId="0" fontId="36" fillId="5" borderId="12" xfId="0" applyFont="1" applyFill="1" applyBorder="1" applyAlignment="1" applyProtection="1">
      <alignment horizontal="center" vertical="center" wrapText="1"/>
    </xf>
    <xf numFmtId="0" fontId="36" fillId="5" borderId="6" xfId="0" applyFont="1" applyFill="1" applyBorder="1" applyAlignment="1" applyProtection="1">
      <alignment horizontal="center" vertical="center" wrapText="1"/>
    </xf>
    <xf numFmtId="0" fontId="36" fillId="5" borderId="15" xfId="0" applyFont="1" applyFill="1" applyBorder="1" applyAlignment="1" applyProtection="1">
      <alignment horizontal="center" vertical="center" wrapText="1"/>
    </xf>
    <xf numFmtId="0" fontId="36" fillId="5" borderId="16" xfId="0" applyFont="1" applyFill="1" applyBorder="1" applyAlignment="1" applyProtection="1">
      <alignment horizontal="center" vertical="center" wrapText="1"/>
    </xf>
    <xf numFmtId="164" fontId="0" fillId="0" borderId="4" xfId="0" applyNumberFormat="1" applyBorder="1" applyAlignment="1" applyProtection="1">
      <alignment horizontal="center" vertical="center"/>
      <protection locked="0"/>
    </xf>
    <xf numFmtId="164" fontId="0" fillId="0" borderId="19" xfId="0" applyNumberFormat="1" applyBorder="1" applyAlignment="1" applyProtection="1">
      <alignment horizontal="center" vertical="center"/>
      <protection locked="0"/>
    </xf>
    <xf numFmtId="164" fontId="0" fillId="0" borderId="5" xfId="0" applyNumberFormat="1" applyBorder="1" applyAlignment="1" applyProtection="1">
      <alignment horizontal="center" vertical="center"/>
      <protection locked="0"/>
    </xf>
    <xf numFmtId="0" fontId="7" fillId="2" borderId="58" xfId="0" applyFont="1" applyFill="1" applyBorder="1" applyAlignment="1" applyProtection="1">
      <alignment horizontal="center" vertical="center"/>
    </xf>
    <xf numFmtId="0" fontId="7" fillId="2" borderId="59" xfId="0" applyFont="1" applyFill="1" applyBorder="1" applyAlignment="1" applyProtection="1">
      <alignment horizontal="center" vertical="center"/>
    </xf>
    <xf numFmtId="0" fontId="7" fillId="2" borderId="59" xfId="0" applyFont="1" applyFill="1" applyBorder="1" applyAlignment="1" applyProtection="1">
      <alignment horizontal="center" vertical="center" wrapText="1"/>
    </xf>
    <xf numFmtId="0" fontId="7" fillId="2" borderId="61" xfId="0" applyFont="1" applyFill="1" applyBorder="1" applyAlignment="1" applyProtection="1">
      <alignment horizontal="center" vertical="center" wrapText="1"/>
    </xf>
    <xf numFmtId="164" fontId="0" fillId="0" borderId="53" xfId="0" applyNumberFormat="1" applyBorder="1" applyAlignment="1" applyProtection="1">
      <alignment horizontal="center" vertical="center"/>
      <protection locked="0"/>
    </xf>
    <xf numFmtId="164" fontId="0" fillId="0" borderId="25" xfId="0" applyNumberFormat="1" applyBorder="1" applyAlignment="1" applyProtection="1">
      <alignment horizontal="center" vertical="center"/>
      <protection locked="0"/>
    </xf>
    <xf numFmtId="0" fontId="0" fillId="10" borderId="9" xfId="0" applyFill="1" applyBorder="1" applyAlignment="1" applyProtection="1">
      <alignment horizontal="center" vertical="center"/>
    </xf>
    <xf numFmtId="0" fontId="0" fillId="10" borderId="4" xfId="0" applyFill="1" applyBorder="1" applyAlignment="1" applyProtection="1">
      <alignment horizontal="center" vertical="center"/>
    </xf>
    <xf numFmtId="0" fontId="8" fillId="10" borderId="4" xfId="0" applyFont="1" applyFill="1" applyBorder="1" applyAlignment="1" applyProtection="1">
      <alignment horizontal="center" vertical="center"/>
    </xf>
    <xf numFmtId="0" fontId="0" fillId="10" borderId="57" xfId="0" applyFill="1" applyBorder="1" applyAlignment="1" applyProtection="1">
      <alignment horizontal="center" vertical="center"/>
    </xf>
    <xf numFmtId="0" fontId="0" fillId="10" borderId="19" xfId="0" applyFill="1" applyBorder="1" applyAlignment="1" applyProtection="1">
      <alignment horizontal="center" vertical="center"/>
    </xf>
    <xf numFmtId="0" fontId="8" fillId="10" borderId="19" xfId="0" applyFont="1" applyFill="1" applyBorder="1" applyAlignment="1" applyProtection="1">
      <alignment horizontal="center" vertical="center"/>
    </xf>
    <xf numFmtId="164" fontId="0" fillId="0" borderId="18" xfId="0" applyNumberFormat="1" applyBorder="1" applyAlignment="1" applyProtection="1">
      <alignment horizontal="center" vertical="center"/>
      <protection locked="0"/>
    </xf>
    <xf numFmtId="0" fontId="25" fillId="2" borderId="32" xfId="0" applyFont="1" applyFill="1" applyBorder="1" applyAlignment="1" applyProtection="1">
      <alignment horizontal="center" vertical="center" wrapText="1"/>
    </xf>
    <xf numFmtId="0" fontId="0" fillId="10" borderId="56" xfId="0" applyFill="1" applyBorder="1" applyAlignment="1" applyProtection="1">
      <alignment horizontal="center" vertical="center"/>
    </xf>
    <xf numFmtId="0" fontId="0" fillId="10" borderId="5" xfId="0" applyFill="1" applyBorder="1" applyAlignment="1" applyProtection="1">
      <alignment horizontal="center" vertical="center"/>
    </xf>
    <xf numFmtId="0" fontId="8" fillId="10" borderId="5" xfId="0" applyFont="1" applyFill="1" applyBorder="1" applyAlignment="1" applyProtection="1">
      <alignment horizontal="center" vertical="center"/>
    </xf>
    <xf numFmtId="0" fontId="34" fillId="5" borderId="49" xfId="0" applyFont="1" applyFill="1" applyBorder="1" applyAlignment="1" applyProtection="1">
      <alignment horizontal="right" vertical="center" wrapText="1"/>
    </xf>
    <xf numFmtId="0" fontId="34" fillId="5" borderId="10" xfId="0" applyFont="1" applyFill="1" applyBorder="1" applyAlignment="1" applyProtection="1">
      <alignment horizontal="right" vertical="center" wrapText="1"/>
    </xf>
    <xf numFmtId="167" fontId="27" fillId="0" borderId="0" xfId="0" applyNumberFormat="1" applyFont="1" applyBorder="1" applyAlignment="1" applyProtection="1">
      <alignment horizontal="right" vertical="center"/>
    </xf>
    <xf numFmtId="0" fontId="34" fillId="5" borderId="7" xfId="0" applyFont="1" applyFill="1" applyBorder="1" applyAlignment="1" applyProtection="1">
      <alignment horizontal="center" vertical="center"/>
    </xf>
    <xf numFmtId="0" fontId="34" fillId="5" borderId="8" xfId="0" applyFont="1" applyFill="1" applyBorder="1" applyAlignment="1" applyProtection="1">
      <alignment horizontal="center" vertical="center"/>
    </xf>
    <xf numFmtId="0" fontId="34" fillId="5" borderId="9" xfId="0" applyFont="1" applyFill="1" applyBorder="1" applyAlignment="1" applyProtection="1">
      <alignment horizontal="center" vertical="center"/>
    </xf>
    <xf numFmtId="0" fontId="8" fillId="0" borderId="0" xfId="0" applyFont="1" applyBorder="1" applyAlignment="1" applyProtection="1">
      <alignment horizontal="left" vertical="center"/>
    </xf>
    <xf numFmtId="0" fontId="48" fillId="5" borderId="49" xfId="0" applyFont="1" applyFill="1" applyBorder="1" applyAlignment="1" applyProtection="1">
      <alignment horizontal="right" vertical="center"/>
    </xf>
    <xf numFmtId="0" fontId="48" fillId="5" borderId="10" xfId="0" applyFont="1" applyFill="1" applyBorder="1" applyAlignment="1" applyProtection="1">
      <alignment horizontal="right" vertical="center"/>
    </xf>
    <xf numFmtId="0" fontId="39" fillId="0" borderId="0" xfId="0" applyFont="1" applyBorder="1" applyAlignment="1" applyProtection="1">
      <alignment horizontal="left" vertical="center"/>
    </xf>
    <xf numFmtId="0" fontId="34" fillId="5" borderId="14" xfId="0" applyFont="1" applyFill="1" applyBorder="1" applyAlignment="1" applyProtection="1">
      <alignment horizontal="center" vertical="center"/>
    </xf>
    <xf numFmtId="0" fontId="34" fillId="5" borderId="0" xfId="0" applyFont="1" applyFill="1" applyBorder="1" applyAlignment="1" applyProtection="1">
      <alignment horizontal="center" vertical="center"/>
    </xf>
    <xf numFmtId="0" fontId="46" fillId="5" borderId="7" xfId="0" applyFont="1" applyFill="1" applyBorder="1" applyAlignment="1">
      <alignment horizontal="center" vertical="center" wrapText="1"/>
    </xf>
    <xf numFmtId="0" fontId="46" fillId="5" borderId="8" xfId="0" applyFont="1" applyFill="1" applyBorder="1" applyAlignment="1">
      <alignment horizontal="center" vertical="center" wrapText="1"/>
    </xf>
    <xf numFmtId="0" fontId="46" fillId="5" borderId="9" xfId="0" applyFont="1" applyFill="1" applyBorder="1" applyAlignment="1">
      <alignment horizontal="center" vertical="center" wrapText="1"/>
    </xf>
    <xf numFmtId="0" fontId="51" fillId="12" borderId="4" xfId="0" applyFont="1" applyFill="1" applyBorder="1" applyAlignment="1">
      <alignment horizontal="center" vertical="center" wrapText="1"/>
    </xf>
    <xf numFmtId="0" fontId="34" fillId="5" borderId="4" xfId="0" applyFont="1" applyFill="1" applyBorder="1" applyAlignment="1">
      <alignment horizontal="right" vertical="center" wrapText="1"/>
    </xf>
  </cellXfs>
  <cellStyles count="11">
    <cellStyle name="Milliers" xfId="7" builtinId="3"/>
    <cellStyle name="Monétaire" xfId="1" builtinId="4"/>
    <cellStyle name="Monétaire 3" xfId="9"/>
    <cellStyle name="Normal" xfId="0" builtinId="0"/>
    <cellStyle name="Normal 10 2" xfId="6"/>
    <cellStyle name="Normal 4" xfId="5"/>
    <cellStyle name="Normal 6" xfId="8"/>
    <cellStyle name="Normal_Feuil2" xfId="3"/>
    <cellStyle name="Normal_GTA 21066 A - Liste conso - Bilan puissance IFD1" xfId="4"/>
    <cellStyle name="Pourcentage" xfId="2" builtinId="5"/>
    <cellStyle name="Pourcentage 3"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1</xdr:colOff>
      <xdr:row>0</xdr:row>
      <xdr:rowOff>1</xdr:rowOff>
    </xdr:from>
    <xdr:to>
      <xdr:col>4</xdr:col>
      <xdr:colOff>57151</xdr:colOff>
      <xdr:row>4</xdr:row>
      <xdr:rowOff>209551</xdr:rowOff>
    </xdr:to>
    <xdr:pic>
      <xdr:nvPicPr>
        <xdr:cNvPr id="3" name="officeArt object"/>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 y="1"/>
          <a:ext cx="100965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2700">
              <a:solidFill>
                <a:srgbClr val="000000"/>
              </a:solidFill>
              <a:miter lim="4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pageSetUpPr fitToPage="1"/>
  </sheetPr>
  <dimension ref="A1:AB19"/>
  <sheetViews>
    <sheetView tabSelected="1" zoomScaleNormal="100" workbookViewId="0">
      <selection activeCell="AA7" sqref="AA7"/>
    </sheetView>
  </sheetViews>
  <sheetFormatPr baseColWidth="10" defaultRowHeight="14.5" x14ac:dyDescent="0.35"/>
  <cols>
    <col min="1" max="26" width="3.54296875" customWidth="1"/>
  </cols>
  <sheetData>
    <row r="1" spans="1:26" x14ac:dyDescent="0.35">
      <c r="A1" s="1"/>
      <c r="B1" s="1"/>
      <c r="C1" s="1"/>
      <c r="D1" s="1"/>
      <c r="E1" s="1"/>
      <c r="F1" s="1"/>
      <c r="G1" s="194" t="s">
        <v>175</v>
      </c>
      <c r="H1" s="195"/>
      <c r="I1" s="195"/>
      <c r="J1" s="195"/>
      <c r="K1" s="195"/>
      <c r="L1" s="195"/>
      <c r="M1" s="195"/>
      <c r="N1" s="195"/>
      <c r="O1" s="195"/>
      <c r="P1" s="195"/>
      <c r="Q1" s="195"/>
      <c r="R1" s="195"/>
      <c r="S1" s="195"/>
      <c r="T1" s="195"/>
      <c r="U1" s="195"/>
      <c r="V1" s="195"/>
      <c r="W1" s="196"/>
      <c r="X1" s="16">
        <v>8</v>
      </c>
      <c r="Y1" s="17" t="s">
        <v>176</v>
      </c>
      <c r="Z1" s="18"/>
    </row>
    <row r="2" spans="1:26" x14ac:dyDescent="0.35">
      <c r="A2" s="2"/>
      <c r="B2" s="2"/>
      <c r="C2" s="2"/>
      <c r="D2" s="2"/>
      <c r="G2" s="194" t="s">
        <v>177</v>
      </c>
      <c r="H2" s="195"/>
      <c r="I2" s="195"/>
      <c r="J2" s="195"/>
      <c r="K2" s="195"/>
      <c r="L2" s="195"/>
      <c r="M2" s="195"/>
      <c r="N2" s="195"/>
      <c r="O2" s="195"/>
      <c r="P2" s="195"/>
      <c r="Q2" s="195"/>
      <c r="R2" s="195"/>
      <c r="S2" s="195"/>
      <c r="T2" s="195"/>
      <c r="U2" s="195"/>
      <c r="V2" s="195"/>
      <c r="W2" s="195"/>
    </row>
    <row r="3" spans="1:26" ht="18" x14ac:dyDescent="0.35">
      <c r="A3" s="2"/>
      <c r="B3" s="2"/>
      <c r="C3" s="2"/>
      <c r="D3" s="2"/>
      <c r="G3" s="197" t="s">
        <v>178</v>
      </c>
      <c r="H3" s="197"/>
      <c r="I3" s="197"/>
      <c r="J3" s="197"/>
      <c r="K3" s="197"/>
      <c r="L3" s="197"/>
      <c r="M3" s="197"/>
      <c r="N3" s="197"/>
      <c r="O3" s="197"/>
      <c r="P3" s="197"/>
      <c r="Q3" s="197"/>
      <c r="R3" s="197"/>
      <c r="S3" s="197"/>
      <c r="T3" s="197"/>
      <c r="U3" s="197"/>
      <c r="V3" s="197"/>
      <c r="W3" s="197"/>
      <c r="X3" s="3"/>
      <c r="Y3" s="3"/>
      <c r="Z3" s="3"/>
    </row>
    <row r="4" spans="1:26" x14ac:dyDescent="0.35">
      <c r="A4" s="2"/>
      <c r="B4" s="2"/>
      <c r="C4" s="2"/>
      <c r="D4" s="2"/>
      <c r="X4" s="4"/>
      <c r="Y4" s="4"/>
      <c r="Z4" s="4"/>
    </row>
    <row r="5" spans="1:26" ht="18" x14ac:dyDescent="0.35">
      <c r="A5" s="2"/>
      <c r="B5" s="2"/>
      <c r="C5" s="2"/>
      <c r="D5" s="2"/>
      <c r="E5" s="2"/>
      <c r="F5" s="2"/>
      <c r="G5" s="5"/>
      <c r="H5" s="5"/>
      <c r="I5" s="3"/>
      <c r="J5" s="3"/>
      <c r="K5" s="3"/>
      <c r="L5" s="3"/>
      <c r="M5" s="3"/>
      <c r="N5" s="3"/>
      <c r="O5" s="3"/>
      <c r="P5" s="3"/>
      <c r="Q5" s="3"/>
      <c r="R5" s="3"/>
      <c r="S5" s="3"/>
      <c r="T5" s="3"/>
      <c r="U5" s="3"/>
      <c r="V5" s="3"/>
      <c r="W5" s="3"/>
      <c r="X5" s="3"/>
      <c r="Y5" s="3"/>
      <c r="Z5" s="3"/>
    </row>
    <row r="6" spans="1:26" ht="18" x14ac:dyDescent="0.35">
      <c r="A6" s="6"/>
      <c r="B6" s="6"/>
      <c r="C6" s="6"/>
      <c r="D6" s="6"/>
      <c r="E6" s="6"/>
      <c r="F6" s="6"/>
      <c r="G6" s="6"/>
      <c r="H6" s="6"/>
      <c r="I6" s="6"/>
      <c r="J6" s="6"/>
      <c r="K6" s="6"/>
      <c r="L6" s="6"/>
      <c r="M6" s="6"/>
      <c r="N6" s="6"/>
      <c r="O6" s="6"/>
      <c r="P6" s="6"/>
      <c r="Q6" s="6"/>
      <c r="R6" s="6"/>
      <c r="S6" s="6"/>
      <c r="T6" s="6"/>
      <c r="U6" s="6"/>
      <c r="V6" s="6"/>
      <c r="W6" s="6"/>
      <c r="X6" s="6"/>
      <c r="Y6" s="6"/>
      <c r="Z6" s="6"/>
    </row>
    <row r="7" spans="1:26" ht="80.25" customHeight="1" x14ac:dyDescent="0.35">
      <c r="A7" s="202" t="s">
        <v>198</v>
      </c>
      <c r="B7" s="203"/>
      <c r="C7" s="203"/>
      <c r="D7" s="203"/>
      <c r="E7" s="203"/>
      <c r="F7" s="203"/>
      <c r="G7" s="203"/>
      <c r="H7" s="203"/>
      <c r="I7" s="203"/>
      <c r="J7" s="203"/>
      <c r="K7" s="203"/>
      <c r="L7" s="203"/>
      <c r="M7" s="203"/>
      <c r="N7" s="203"/>
      <c r="O7" s="203"/>
      <c r="P7" s="203"/>
      <c r="Q7" s="203"/>
      <c r="R7" s="203"/>
      <c r="S7" s="203"/>
      <c r="T7" s="203"/>
      <c r="U7" s="203"/>
      <c r="V7" s="203"/>
      <c r="W7" s="203"/>
      <c r="X7" s="203"/>
      <c r="Y7" s="203"/>
      <c r="Z7" s="204"/>
    </row>
    <row r="8" spans="1:26" ht="20" x14ac:dyDescent="0.35">
      <c r="A8" s="7"/>
      <c r="B8" s="7"/>
      <c r="C8" s="7"/>
      <c r="D8" s="7"/>
      <c r="E8" s="7"/>
      <c r="F8" s="7"/>
      <c r="G8" s="7"/>
      <c r="H8" s="7"/>
      <c r="I8" s="7"/>
      <c r="J8" s="7"/>
      <c r="K8" s="7"/>
      <c r="L8" s="7"/>
      <c r="M8" s="7"/>
      <c r="N8" s="7"/>
      <c r="O8" s="7"/>
      <c r="P8" s="7"/>
      <c r="Q8" s="7"/>
      <c r="R8" s="7"/>
      <c r="S8" s="7"/>
      <c r="T8" s="7"/>
      <c r="U8" s="7"/>
      <c r="V8" s="8"/>
      <c r="W8" s="8"/>
      <c r="X8" s="11"/>
      <c r="Y8" s="11"/>
      <c r="Z8" s="11"/>
    </row>
    <row r="9" spans="1:26" ht="40.5" customHeight="1" x14ac:dyDescent="0.35">
      <c r="A9" s="205" t="s">
        <v>405</v>
      </c>
      <c r="B9" s="206"/>
      <c r="C9" s="206"/>
      <c r="D9" s="206"/>
      <c r="E9" s="206"/>
      <c r="F9" s="206"/>
      <c r="G9" s="206"/>
      <c r="H9" s="206"/>
      <c r="I9" s="206"/>
      <c r="J9" s="206"/>
      <c r="K9" s="206"/>
      <c r="L9" s="206"/>
      <c r="M9" s="206"/>
      <c r="N9" s="206"/>
      <c r="O9" s="206"/>
      <c r="P9" s="206"/>
      <c r="Q9" s="206"/>
      <c r="R9" s="206"/>
      <c r="S9" s="206"/>
      <c r="T9" s="206"/>
      <c r="U9" s="206"/>
      <c r="V9" s="206"/>
      <c r="W9" s="206"/>
      <c r="X9" s="206"/>
      <c r="Y9" s="206"/>
      <c r="Z9" s="207"/>
    </row>
    <row r="10" spans="1:26" ht="15.5" x14ac:dyDescent="0.35">
      <c r="A10" s="9"/>
      <c r="B10" s="9"/>
      <c r="C10" s="9"/>
      <c r="D10" s="9"/>
      <c r="E10" s="9"/>
      <c r="F10" s="9"/>
      <c r="G10" s="9"/>
      <c r="H10" s="9"/>
      <c r="I10" s="9"/>
      <c r="J10" s="9"/>
      <c r="K10" s="9"/>
      <c r="L10" s="9"/>
      <c r="M10" s="9"/>
      <c r="N10" s="9"/>
      <c r="O10" s="9"/>
      <c r="P10" s="9"/>
      <c r="Q10" s="9"/>
      <c r="R10" s="9"/>
      <c r="S10" s="9"/>
      <c r="T10" s="9"/>
      <c r="U10" s="9"/>
      <c r="V10" s="10"/>
      <c r="W10" s="10"/>
      <c r="X10" s="11"/>
      <c r="Y10" s="11"/>
      <c r="Z10" s="11"/>
    </row>
    <row r="11" spans="1:26" ht="15.5" x14ac:dyDescent="0.35">
      <c r="A11" s="198" t="s">
        <v>179</v>
      </c>
      <c r="B11" s="198"/>
      <c r="C11" s="198"/>
      <c r="D11" s="198"/>
      <c r="E11" s="198"/>
      <c r="F11" s="198"/>
      <c r="G11" s="198"/>
      <c r="H11" s="198"/>
      <c r="I11" s="198"/>
      <c r="J11" s="198"/>
      <c r="K11" s="198"/>
      <c r="L11" s="199" t="s">
        <v>180</v>
      </c>
      <c r="M11" s="200"/>
      <c r="N11" s="200"/>
      <c r="O11" s="200"/>
      <c r="P11" s="200"/>
      <c r="Q11" s="200"/>
      <c r="R11" s="200"/>
      <c r="S11" s="200"/>
      <c r="T11" s="200"/>
      <c r="U11" s="201"/>
      <c r="V11" s="199" t="s">
        <v>181</v>
      </c>
      <c r="W11" s="200"/>
      <c r="X11" s="200"/>
      <c r="Y11" s="200"/>
      <c r="Z11" s="201"/>
    </row>
    <row r="12" spans="1:26" x14ac:dyDescent="0.35">
      <c r="A12" s="208"/>
      <c r="B12" s="209"/>
      <c r="C12" s="209"/>
      <c r="D12" s="209"/>
      <c r="E12" s="209"/>
      <c r="F12" s="209"/>
      <c r="G12" s="209"/>
      <c r="H12" s="209"/>
      <c r="I12" s="209"/>
      <c r="J12" s="209"/>
      <c r="K12" s="210"/>
      <c r="L12" s="217"/>
      <c r="M12" s="217"/>
      <c r="N12" s="217"/>
      <c r="O12" s="217"/>
      <c r="P12" s="217"/>
      <c r="Q12" s="217"/>
      <c r="R12" s="217"/>
      <c r="S12" s="217"/>
      <c r="T12" s="217"/>
      <c r="U12" s="217"/>
      <c r="V12" s="218"/>
      <c r="W12" s="218"/>
      <c r="X12" s="218"/>
      <c r="Y12" s="218"/>
      <c r="Z12" s="218"/>
    </row>
    <row r="13" spans="1:26" x14ac:dyDescent="0.35">
      <c r="A13" s="211"/>
      <c r="B13" s="212"/>
      <c r="C13" s="212"/>
      <c r="D13" s="212"/>
      <c r="E13" s="212"/>
      <c r="F13" s="212"/>
      <c r="G13" s="212"/>
      <c r="H13" s="212"/>
      <c r="I13" s="212"/>
      <c r="J13" s="212"/>
      <c r="K13" s="213"/>
      <c r="L13" s="217"/>
      <c r="M13" s="217"/>
      <c r="N13" s="217"/>
      <c r="O13" s="217"/>
      <c r="P13" s="217"/>
      <c r="Q13" s="217"/>
      <c r="R13" s="217"/>
      <c r="S13" s="217"/>
      <c r="T13" s="217"/>
      <c r="U13" s="217"/>
      <c r="V13" s="218"/>
      <c r="W13" s="218"/>
      <c r="X13" s="218"/>
      <c r="Y13" s="218"/>
      <c r="Z13" s="218"/>
    </row>
    <row r="14" spans="1:26" ht="3" customHeight="1" x14ac:dyDescent="0.35">
      <c r="A14" s="214"/>
      <c r="B14" s="215"/>
      <c r="C14" s="215"/>
      <c r="D14" s="215"/>
      <c r="E14" s="215"/>
      <c r="F14" s="215"/>
      <c r="G14" s="215"/>
      <c r="H14" s="215"/>
      <c r="I14" s="215"/>
      <c r="J14" s="215"/>
      <c r="K14" s="216"/>
      <c r="L14" s="217"/>
      <c r="M14" s="217"/>
      <c r="N14" s="217"/>
      <c r="O14" s="217"/>
      <c r="P14" s="217"/>
      <c r="Q14" s="217"/>
      <c r="R14" s="217"/>
      <c r="S14" s="217"/>
      <c r="T14" s="217"/>
      <c r="U14" s="217"/>
      <c r="V14" s="218"/>
      <c r="W14" s="218"/>
      <c r="X14" s="218"/>
      <c r="Y14" s="218"/>
      <c r="Z14" s="218"/>
    </row>
    <row r="15" spans="1:26" ht="15.5" x14ac:dyDescent="0.35">
      <c r="A15" s="12"/>
      <c r="B15" s="9"/>
      <c r="C15" s="9"/>
      <c r="D15" s="9"/>
      <c r="E15" s="9"/>
      <c r="F15" s="9"/>
      <c r="G15" s="9"/>
      <c r="H15" s="9"/>
      <c r="I15" s="9"/>
      <c r="J15" s="9"/>
      <c r="K15" s="9"/>
      <c r="L15" s="9"/>
      <c r="M15" s="9"/>
      <c r="N15" s="9"/>
      <c r="O15" s="9"/>
      <c r="P15" s="9"/>
      <c r="Q15" s="9"/>
      <c r="R15" s="9"/>
      <c r="S15" s="9"/>
      <c r="T15" s="9"/>
      <c r="U15" s="9"/>
      <c r="V15" s="9"/>
      <c r="W15" s="9"/>
      <c r="X15" s="9"/>
      <c r="Y15" s="9"/>
      <c r="Z15" s="9"/>
    </row>
    <row r="16" spans="1:26" ht="321.75" customHeight="1" x14ac:dyDescent="0.35">
      <c r="A16" s="190" t="s">
        <v>397</v>
      </c>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2"/>
    </row>
    <row r="17" spans="1:28" ht="15.5" x14ac:dyDescent="0.35">
      <c r="A17" s="13"/>
      <c r="B17" s="13"/>
      <c r="C17" s="13"/>
      <c r="D17" s="13"/>
      <c r="E17" s="13"/>
      <c r="F17" s="13"/>
      <c r="G17" s="13"/>
      <c r="H17" s="13"/>
      <c r="I17" s="13"/>
      <c r="J17" s="13"/>
      <c r="K17" s="13"/>
      <c r="L17" s="13"/>
      <c r="M17" s="13"/>
      <c r="N17" s="13"/>
      <c r="O17" s="13"/>
      <c r="P17" s="13"/>
      <c r="Q17" s="13"/>
      <c r="R17" s="13"/>
      <c r="S17" s="13"/>
      <c r="T17" s="13"/>
      <c r="U17" s="13"/>
      <c r="V17" s="13"/>
      <c r="W17" s="13"/>
      <c r="X17" s="13"/>
      <c r="Y17" s="13"/>
      <c r="Z17" s="13"/>
      <c r="AB17" s="19"/>
    </row>
    <row r="18" spans="1:28" x14ac:dyDescent="0.35">
      <c r="A18" s="193" t="s">
        <v>182</v>
      </c>
      <c r="B18" s="193"/>
      <c r="C18" s="193"/>
      <c r="D18" s="193"/>
      <c r="E18" s="193"/>
      <c r="F18" s="193"/>
      <c r="G18" s="193"/>
      <c r="H18" s="193"/>
      <c r="I18" s="193"/>
      <c r="J18" s="193"/>
      <c r="K18" s="193"/>
      <c r="L18" s="193"/>
      <c r="M18" s="193"/>
      <c r="N18" s="193"/>
      <c r="O18" s="193"/>
      <c r="P18" s="193"/>
      <c r="Q18" s="193"/>
      <c r="R18" s="193"/>
      <c r="S18" s="193"/>
      <c r="T18" s="193"/>
      <c r="U18" s="193"/>
      <c r="V18" s="193"/>
      <c r="W18" s="193"/>
      <c r="X18" s="193"/>
      <c r="Y18" s="193"/>
      <c r="Z18" s="193"/>
    </row>
    <row r="19" spans="1:28" x14ac:dyDescent="0.35">
      <c r="A19" s="14"/>
      <c r="B19" s="14"/>
      <c r="C19" s="14"/>
      <c r="D19" s="14"/>
      <c r="E19" s="14"/>
      <c r="F19" s="14"/>
      <c r="G19" s="14"/>
      <c r="H19" s="14"/>
      <c r="I19" s="14"/>
      <c r="J19" s="14"/>
      <c r="K19" s="14"/>
      <c r="L19" s="14"/>
      <c r="M19" s="14"/>
      <c r="N19" s="14"/>
      <c r="O19" s="14"/>
      <c r="P19" s="14"/>
      <c r="Q19" s="14"/>
      <c r="R19" s="14"/>
      <c r="S19" s="14"/>
      <c r="T19" s="14"/>
      <c r="U19" s="14"/>
      <c r="V19" s="14"/>
      <c r="W19" s="14"/>
      <c r="X19" s="14"/>
      <c r="Y19" s="14"/>
      <c r="Z19" s="14"/>
    </row>
  </sheetData>
  <sheetProtection selectLockedCells="1"/>
  <mergeCells count="13">
    <mergeCell ref="A16:Z16"/>
    <mergeCell ref="A18:Z18"/>
    <mergeCell ref="G1:W1"/>
    <mergeCell ref="G2:W2"/>
    <mergeCell ref="G3:W3"/>
    <mergeCell ref="A11:K11"/>
    <mergeCell ref="L11:U11"/>
    <mergeCell ref="V11:Z11"/>
    <mergeCell ref="A7:Z7"/>
    <mergeCell ref="A9:Z9"/>
    <mergeCell ref="A12:K14"/>
    <mergeCell ref="L12:U14"/>
    <mergeCell ref="V12:Z14"/>
  </mergeCells>
  <pageMargins left="0.7" right="0.7" top="0.75" bottom="0.75" header="0.3" footer="0.3"/>
  <pageSetup paperSize="9" scale="9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pageSetUpPr fitToPage="1"/>
  </sheetPr>
  <dimension ref="A1:S42"/>
  <sheetViews>
    <sheetView zoomScale="80" zoomScaleNormal="80" workbookViewId="0">
      <selection activeCell="E11" sqref="E11"/>
    </sheetView>
  </sheetViews>
  <sheetFormatPr baseColWidth="10" defaultRowHeight="14.5" x14ac:dyDescent="0.35"/>
  <cols>
    <col min="1" max="1" width="3.54296875" style="77" customWidth="1"/>
    <col min="2" max="2" width="70.54296875" style="77" customWidth="1"/>
    <col min="3" max="3" width="10.90625" style="77"/>
    <col min="4" max="4" width="14" style="77" customWidth="1"/>
    <col min="5" max="16" width="13.81640625" style="77" customWidth="1"/>
    <col min="17" max="17" width="16.26953125" style="77" customWidth="1"/>
    <col min="18" max="18" width="19.1796875" style="77" customWidth="1"/>
    <col min="19" max="19" width="24.7265625" style="77" customWidth="1"/>
    <col min="20" max="16384" width="10.90625" style="77"/>
  </cols>
  <sheetData>
    <row r="1" spans="1:19" x14ac:dyDescent="0.35">
      <c r="A1" s="76"/>
    </row>
    <row r="2" spans="1:19" ht="51.75" customHeight="1" x14ac:dyDescent="0.35">
      <c r="A2" s="76"/>
      <c r="B2" s="222" t="s">
        <v>402</v>
      </c>
      <c r="C2" s="223"/>
      <c r="D2" s="223"/>
      <c r="E2" s="223"/>
      <c r="F2" s="223"/>
      <c r="G2" s="223"/>
      <c r="H2" s="223"/>
      <c r="I2" s="223"/>
      <c r="J2" s="223"/>
      <c r="K2" s="223"/>
      <c r="L2" s="223"/>
      <c r="M2" s="223"/>
      <c r="N2" s="223"/>
      <c r="O2" s="223"/>
      <c r="P2" s="223"/>
      <c r="Q2" s="223"/>
      <c r="R2" s="223"/>
      <c r="S2" s="223"/>
    </row>
    <row r="3" spans="1:19" x14ac:dyDescent="0.35">
      <c r="A3" s="76"/>
    </row>
    <row r="4" spans="1:19" ht="15" thickBot="1" x14ac:dyDescent="0.4">
      <c r="A4" s="76"/>
    </row>
    <row r="5" spans="1:19" ht="16.5" customHeight="1" x14ac:dyDescent="0.35">
      <c r="A5" s="219"/>
      <c r="B5" s="220" t="s">
        <v>1</v>
      </c>
      <c r="C5" s="234" t="s">
        <v>321</v>
      </c>
      <c r="D5" s="235"/>
      <c r="E5" s="240" t="s">
        <v>322</v>
      </c>
      <c r="F5" s="241"/>
      <c r="G5" s="241"/>
      <c r="H5" s="241"/>
      <c r="I5" s="241"/>
      <c r="J5" s="241"/>
      <c r="K5" s="241"/>
      <c r="L5" s="241"/>
      <c r="M5" s="241"/>
      <c r="N5" s="241"/>
      <c r="O5" s="241"/>
      <c r="P5" s="242"/>
      <c r="Q5" s="231" t="s">
        <v>357</v>
      </c>
      <c r="R5" s="231" t="s">
        <v>358</v>
      </c>
      <c r="S5" s="225" t="s">
        <v>323</v>
      </c>
    </row>
    <row r="6" spans="1:19" ht="15.5" x14ac:dyDescent="0.35">
      <c r="A6" s="219"/>
      <c r="B6" s="221"/>
      <c r="C6" s="236"/>
      <c r="D6" s="237"/>
      <c r="E6" s="228" t="s">
        <v>306</v>
      </c>
      <c r="F6" s="229"/>
      <c r="G6" s="230"/>
      <c r="H6" s="228" t="s">
        <v>307</v>
      </c>
      <c r="I6" s="229"/>
      <c r="J6" s="230"/>
      <c r="K6" s="228" t="s">
        <v>308</v>
      </c>
      <c r="L6" s="229"/>
      <c r="M6" s="230"/>
      <c r="N6" s="228" t="s">
        <v>309</v>
      </c>
      <c r="O6" s="229"/>
      <c r="P6" s="230"/>
      <c r="Q6" s="232"/>
      <c r="R6" s="232"/>
      <c r="S6" s="226"/>
    </row>
    <row r="7" spans="1:19" ht="62.5" thickBot="1" x14ac:dyDescent="0.4">
      <c r="A7" s="219"/>
      <c r="B7" s="221"/>
      <c r="C7" s="56" t="s">
        <v>189</v>
      </c>
      <c r="D7" s="57" t="s">
        <v>324</v>
      </c>
      <c r="E7" s="56" t="s">
        <v>325</v>
      </c>
      <c r="F7" s="58" t="s">
        <v>359</v>
      </c>
      <c r="G7" s="57" t="s">
        <v>353</v>
      </c>
      <c r="H7" s="56" t="s">
        <v>325</v>
      </c>
      <c r="I7" s="58" t="s">
        <v>359</v>
      </c>
      <c r="J7" s="57" t="s">
        <v>354</v>
      </c>
      <c r="K7" s="56" t="s">
        <v>325</v>
      </c>
      <c r="L7" s="58" t="s">
        <v>359</v>
      </c>
      <c r="M7" s="57" t="s">
        <v>355</v>
      </c>
      <c r="N7" s="56" t="s">
        <v>325</v>
      </c>
      <c r="O7" s="58" t="s">
        <v>359</v>
      </c>
      <c r="P7" s="57" t="s">
        <v>356</v>
      </c>
      <c r="Q7" s="232"/>
      <c r="R7" s="233"/>
      <c r="S7" s="227"/>
    </row>
    <row r="8" spans="1:19" ht="20.25" customHeight="1" thickBot="1" x14ac:dyDescent="0.4">
      <c r="A8" s="24"/>
      <c r="B8" s="245" t="s">
        <v>389</v>
      </c>
      <c r="C8" s="246"/>
      <c r="D8" s="246"/>
      <c r="E8" s="246"/>
      <c r="F8" s="246"/>
      <c r="G8" s="246"/>
      <c r="H8" s="246"/>
      <c r="I8" s="246"/>
      <c r="J8" s="246"/>
      <c r="K8" s="246"/>
      <c r="L8" s="246"/>
      <c r="M8" s="246"/>
      <c r="N8" s="246"/>
      <c r="O8" s="246"/>
      <c r="P8" s="246"/>
      <c r="Q8" s="246"/>
      <c r="R8" s="46"/>
      <c r="S8" s="47"/>
    </row>
    <row r="9" spans="1:19" ht="33" customHeight="1" x14ac:dyDescent="0.35">
      <c r="A9" s="25"/>
      <c r="B9" s="32" t="s">
        <v>333</v>
      </c>
      <c r="C9" s="33" t="s">
        <v>326</v>
      </c>
      <c r="D9" s="120"/>
      <c r="E9" s="121"/>
      <c r="F9" s="122"/>
      <c r="G9" s="38">
        <f t="shared" ref="G9:G13" si="0">E9*F9</f>
        <v>0</v>
      </c>
      <c r="H9" s="121"/>
      <c r="I9" s="122"/>
      <c r="J9" s="38">
        <f t="shared" ref="J9:J13" si="1">H9*I9</f>
        <v>0</v>
      </c>
      <c r="K9" s="121"/>
      <c r="L9" s="122"/>
      <c r="M9" s="38">
        <f t="shared" ref="M9:M13" si="2">K9*L9</f>
        <v>0</v>
      </c>
      <c r="N9" s="121"/>
      <c r="O9" s="122"/>
      <c r="P9" s="38">
        <f t="shared" ref="P9:P13" si="3">N9*O9</f>
        <v>0</v>
      </c>
      <c r="Q9" s="41">
        <f>G9+J9+M9+P9</f>
        <v>0</v>
      </c>
      <c r="R9" s="42">
        <f>D9+Q9</f>
        <v>0</v>
      </c>
      <c r="S9" s="129"/>
    </row>
    <row r="10" spans="1:19" ht="33" customHeight="1" x14ac:dyDescent="0.35">
      <c r="A10" s="25"/>
      <c r="B10" s="32" t="s">
        <v>351</v>
      </c>
      <c r="C10" s="34" t="s">
        <v>326</v>
      </c>
      <c r="D10" s="123"/>
      <c r="E10" s="121"/>
      <c r="F10" s="122"/>
      <c r="G10" s="38">
        <f t="shared" si="0"/>
        <v>0</v>
      </c>
      <c r="H10" s="121"/>
      <c r="I10" s="122"/>
      <c r="J10" s="39">
        <f t="shared" si="1"/>
        <v>0</v>
      </c>
      <c r="K10" s="121"/>
      <c r="L10" s="122"/>
      <c r="M10" s="39">
        <f t="shared" si="2"/>
        <v>0</v>
      </c>
      <c r="N10" s="121"/>
      <c r="O10" s="122"/>
      <c r="P10" s="39">
        <f t="shared" si="3"/>
        <v>0</v>
      </c>
      <c r="Q10" s="43">
        <f t="shared" ref="Q10:Q13" si="4">G10+J10+M10+P10</f>
        <v>0</v>
      </c>
      <c r="R10" s="44">
        <f>D10+Q10</f>
        <v>0</v>
      </c>
      <c r="S10" s="130"/>
    </row>
    <row r="11" spans="1:19" ht="86.25" customHeight="1" x14ac:dyDescent="0.35">
      <c r="A11" s="26"/>
      <c r="B11" s="35" t="s">
        <v>352</v>
      </c>
      <c r="C11" s="34" t="s">
        <v>326</v>
      </c>
      <c r="D11" s="123"/>
      <c r="E11" s="124"/>
      <c r="F11" s="125"/>
      <c r="G11" s="39">
        <f t="shared" si="0"/>
        <v>0</v>
      </c>
      <c r="H11" s="124"/>
      <c r="I11" s="125"/>
      <c r="J11" s="39">
        <f t="shared" si="1"/>
        <v>0</v>
      </c>
      <c r="K11" s="124"/>
      <c r="L11" s="125"/>
      <c r="M11" s="39">
        <f t="shared" si="2"/>
        <v>0</v>
      </c>
      <c r="N11" s="124"/>
      <c r="O11" s="125"/>
      <c r="P11" s="39">
        <f t="shared" si="3"/>
        <v>0</v>
      </c>
      <c r="Q11" s="43">
        <f t="shared" si="4"/>
        <v>0</v>
      </c>
      <c r="R11" s="44">
        <f t="shared" ref="R11:R12" si="5">D11+Q11</f>
        <v>0</v>
      </c>
      <c r="S11" s="131"/>
    </row>
    <row r="12" spans="1:19" ht="19.5" customHeight="1" x14ac:dyDescent="0.35">
      <c r="A12" s="26"/>
      <c r="B12" s="35" t="s">
        <v>332</v>
      </c>
      <c r="C12" s="37" t="s">
        <v>326</v>
      </c>
      <c r="D12" s="123"/>
      <c r="E12" s="124"/>
      <c r="F12" s="125"/>
      <c r="G12" s="39">
        <f t="shared" si="0"/>
        <v>0</v>
      </c>
      <c r="H12" s="124"/>
      <c r="I12" s="125"/>
      <c r="J12" s="39">
        <f t="shared" si="1"/>
        <v>0</v>
      </c>
      <c r="K12" s="124"/>
      <c r="L12" s="125"/>
      <c r="M12" s="39">
        <f t="shared" si="2"/>
        <v>0</v>
      </c>
      <c r="N12" s="124"/>
      <c r="O12" s="125"/>
      <c r="P12" s="39">
        <f t="shared" si="3"/>
        <v>0</v>
      </c>
      <c r="Q12" s="43">
        <f t="shared" si="4"/>
        <v>0</v>
      </c>
      <c r="R12" s="44">
        <f t="shared" si="5"/>
        <v>0</v>
      </c>
      <c r="S12" s="131"/>
    </row>
    <row r="13" spans="1:19" ht="34.5" customHeight="1" thickBot="1" x14ac:dyDescent="0.4">
      <c r="A13" s="27"/>
      <c r="B13" s="36" t="s">
        <v>334</v>
      </c>
      <c r="C13" s="37" t="s">
        <v>326</v>
      </c>
      <c r="D13" s="126"/>
      <c r="E13" s="127"/>
      <c r="F13" s="128"/>
      <c r="G13" s="40">
        <f t="shared" si="0"/>
        <v>0</v>
      </c>
      <c r="H13" s="127"/>
      <c r="I13" s="128"/>
      <c r="J13" s="40">
        <f t="shared" si="1"/>
        <v>0</v>
      </c>
      <c r="K13" s="127"/>
      <c r="L13" s="128"/>
      <c r="M13" s="40">
        <f t="shared" si="2"/>
        <v>0</v>
      </c>
      <c r="N13" s="127"/>
      <c r="O13" s="128"/>
      <c r="P13" s="40">
        <f t="shared" si="3"/>
        <v>0</v>
      </c>
      <c r="Q13" s="45">
        <f t="shared" si="4"/>
        <v>0</v>
      </c>
      <c r="R13" s="55">
        <f>D13+Q13</f>
        <v>0</v>
      </c>
      <c r="S13" s="132"/>
    </row>
    <row r="14" spans="1:19" ht="28.5" customHeight="1" thickBot="1" x14ac:dyDescent="0.4">
      <c r="A14" s="31"/>
      <c r="B14" s="256" t="s">
        <v>349</v>
      </c>
      <c r="C14" s="257"/>
      <c r="D14" s="257"/>
      <c r="E14" s="257"/>
      <c r="F14" s="257"/>
      <c r="G14" s="257"/>
      <c r="H14" s="257"/>
      <c r="I14" s="257"/>
      <c r="J14" s="257"/>
      <c r="K14" s="257"/>
      <c r="L14" s="257"/>
      <c r="M14" s="257"/>
      <c r="N14" s="257"/>
      <c r="O14" s="257"/>
      <c r="P14" s="257"/>
      <c r="Q14" s="258"/>
      <c r="R14" s="59">
        <f>SUM(R9:R13)</f>
        <v>0</v>
      </c>
      <c r="S14" s="133"/>
    </row>
    <row r="15" spans="1:19" ht="6" customHeight="1" thickBot="1" x14ac:dyDescent="0.4"/>
    <row r="16" spans="1:19" ht="27.65" customHeight="1" thickBot="1" x14ac:dyDescent="0.4">
      <c r="A16" s="30"/>
      <c r="B16" s="238" t="s">
        <v>350</v>
      </c>
      <c r="C16" s="238"/>
      <c r="D16" s="238"/>
      <c r="E16" s="238"/>
      <c r="F16" s="238"/>
      <c r="G16" s="238"/>
      <c r="H16" s="238"/>
      <c r="I16" s="238"/>
      <c r="J16" s="238"/>
      <c r="K16" s="238"/>
      <c r="L16" s="238"/>
      <c r="M16" s="238"/>
      <c r="N16" s="238"/>
      <c r="O16" s="238"/>
      <c r="P16" s="238"/>
      <c r="Q16" s="238"/>
      <c r="R16" s="60">
        <f>R14*2</f>
        <v>0</v>
      </c>
      <c r="S16" s="134"/>
    </row>
    <row r="17" spans="1:19" ht="15" thickBot="1" x14ac:dyDescent="0.4">
      <c r="B17" s="135"/>
      <c r="C17" s="135"/>
      <c r="D17" s="135"/>
      <c r="E17" s="135"/>
      <c r="F17" s="135"/>
      <c r="G17" s="135"/>
      <c r="H17" s="135"/>
      <c r="I17" s="135"/>
      <c r="J17" s="135"/>
      <c r="K17" s="135"/>
      <c r="L17" s="135"/>
      <c r="M17" s="135"/>
      <c r="N17" s="135"/>
      <c r="O17" s="135"/>
      <c r="P17" s="135"/>
      <c r="Q17" s="135"/>
      <c r="R17" s="135"/>
    </row>
    <row r="18" spans="1:19" ht="21" customHeight="1" thickBot="1" x14ac:dyDescent="0.4">
      <c r="A18" s="24"/>
      <c r="B18" s="247" t="s">
        <v>390</v>
      </c>
      <c r="C18" s="248"/>
      <c r="D18" s="248"/>
      <c r="E18" s="248"/>
      <c r="F18" s="248"/>
      <c r="G18" s="248"/>
      <c r="H18" s="248"/>
      <c r="I18" s="248"/>
      <c r="J18" s="248"/>
      <c r="K18" s="248"/>
      <c r="L18" s="248"/>
      <c r="M18" s="248"/>
      <c r="N18" s="248"/>
      <c r="O18" s="248"/>
      <c r="P18" s="248"/>
      <c r="Q18" s="248"/>
      <c r="R18" s="61"/>
      <c r="S18" s="62"/>
    </row>
    <row r="19" spans="1:19" ht="33" customHeight="1" thickBot="1" x14ac:dyDescent="0.4">
      <c r="A19" s="25"/>
      <c r="B19" s="63" t="s">
        <v>331</v>
      </c>
      <c r="C19" s="64" t="s">
        <v>326</v>
      </c>
      <c r="D19" s="120"/>
      <c r="E19" s="121"/>
      <c r="F19" s="122"/>
      <c r="G19" s="67">
        <f t="shared" ref="G19:G27" si="6">E19*F19</f>
        <v>0</v>
      </c>
      <c r="H19" s="121"/>
      <c r="I19" s="122"/>
      <c r="J19" s="67">
        <f t="shared" ref="J19:J27" si="7">H19*I19</f>
        <v>0</v>
      </c>
      <c r="K19" s="121"/>
      <c r="L19" s="122"/>
      <c r="M19" s="67">
        <f t="shared" ref="M19:M27" si="8">K19*L19</f>
        <v>0</v>
      </c>
      <c r="N19" s="121"/>
      <c r="O19" s="122"/>
      <c r="P19" s="67">
        <f t="shared" ref="P19:P27" si="9">N19*O19</f>
        <v>0</v>
      </c>
      <c r="Q19" s="70">
        <f>G19+J19+M19+P19</f>
        <v>0</v>
      </c>
      <c r="R19" s="71">
        <f>D19+Q19</f>
        <v>0</v>
      </c>
      <c r="S19" s="129"/>
    </row>
    <row r="20" spans="1:19" ht="33" customHeight="1" thickBot="1" x14ac:dyDescent="0.4">
      <c r="A20" s="25"/>
      <c r="B20" s="63" t="s">
        <v>333</v>
      </c>
      <c r="C20" s="65" t="s">
        <v>326</v>
      </c>
      <c r="D20" s="123"/>
      <c r="E20" s="121"/>
      <c r="F20" s="122"/>
      <c r="G20" s="67">
        <f t="shared" si="6"/>
        <v>0</v>
      </c>
      <c r="H20" s="121"/>
      <c r="I20" s="122"/>
      <c r="J20" s="68">
        <f t="shared" si="7"/>
        <v>0</v>
      </c>
      <c r="K20" s="121"/>
      <c r="L20" s="122"/>
      <c r="M20" s="68">
        <f t="shared" si="8"/>
        <v>0</v>
      </c>
      <c r="N20" s="121"/>
      <c r="O20" s="122"/>
      <c r="P20" s="67">
        <f t="shared" si="9"/>
        <v>0</v>
      </c>
      <c r="Q20" s="70">
        <f t="shared" ref="Q20:Q27" si="10">G20+J20+M20+P20</f>
        <v>0</v>
      </c>
      <c r="R20" s="71">
        <f>D20+Q20</f>
        <v>0</v>
      </c>
      <c r="S20" s="130"/>
    </row>
    <row r="21" spans="1:19" ht="33" customHeight="1" thickBot="1" x14ac:dyDescent="0.4">
      <c r="A21" s="25"/>
      <c r="B21" s="63" t="s">
        <v>366</v>
      </c>
      <c r="C21" s="65" t="s">
        <v>326</v>
      </c>
      <c r="D21" s="123"/>
      <c r="E21" s="121"/>
      <c r="F21" s="122"/>
      <c r="G21" s="67">
        <f t="shared" si="6"/>
        <v>0</v>
      </c>
      <c r="H21" s="121"/>
      <c r="I21" s="122"/>
      <c r="J21" s="68">
        <f t="shared" si="7"/>
        <v>0</v>
      </c>
      <c r="K21" s="121"/>
      <c r="L21" s="122"/>
      <c r="M21" s="68">
        <f t="shared" si="8"/>
        <v>0</v>
      </c>
      <c r="N21" s="121"/>
      <c r="O21" s="122"/>
      <c r="P21" s="67">
        <f t="shared" si="9"/>
        <v>0</v>
      </c>
      <c r="Q21" s="70">
        <f t="shared" si="10"/>
        <v>0</v>
      </c>
      <c r="R21" s="71">
        <f t="shared" ref="R21:R26" si="11">D21+Q21</f>
        <v>0</v>
      </c>
      <c r="S21" s="130"/>
    </row>
    <row r="22" spans="1:19" ht="33" customHeight="1" thickBot="1" x14ac:dyDescent="0.4">
      <c r="A22" s="25"/>
      <c r="B22" s="63" t="s">
        <v>360</v>
      </c>
      <c r="C22" s="65" t="s">
        <v>326</v>
      </c>
      <c r="D22" s="123"/>
      <c r="E22" s="121"/>
      <c r="F22" s="122"/>
      <c r="G22" s="67">
        <f t="shared" si="6"/>
        <v>0</v>
      </c>
      <c r="H22" s="121"/>
      <c r="I22" s="122"/>
      <c r="J22" s="68">
        <f t="shared" si="7"/>
        <v>0</v>
      </c>
      <c r="K22" s="121"/>
      <c r="L22" s="122"/>
      <c r="M22" s="68">
        <f t="shared" si="8"/>
        <v>0</v>
      </c>
      <c r="N22" s="121"/>
      <c r="O22" s="122"/>
      <c r="P22" s="67">
        <f t="shared" si="9"/>
        <v>0</v>
      </c>
      <c r="Q22" s="70">
        <f t="shared" si="10"/>
        <v>0</v>
      </c>
      <c r="R22" s="71">
        <f t="shared" si="11"/>
        <v>0</v>
      </c>
      <c r="S22" s="130"/>
    </row>
    <row r="23" spans="1:19" ht="45.75" customHeight="1" thickBot="1" x14ac:dyDescent="0.4">
      <c r="A23" s="26"/>
      <c r="B23" s="66" t="s">
        <v>361</v>
      </c>
      <c r="C23" s="65" t="s">
        <v>326</v>
      </c>
      <c r="D23" s="123"/>
      <c r="E23" s="121"/>
      <c r="F23" s="122"/>
      <c r="G23" s="67">
        <f t="shared" si="6"/>
        <v>0</v>
      </c>
      <c r="H23" s="121"/>
      <c r="I23" s="122"/>
      <c r="J23" s="68">
        <f t="shared" si="7"/>
        <v>0</v>
      </c>
      <c r="K23" s="121"/>
      <c r="L23" s="122"/>
      <c r="M23" s="68">
        <f t="shared" si="8"/>
        <v>0</v>
      </c>
      <c r="N23" s="121"/>
      <c r="O23" s="122"/>
      <c r="P23" s="67">
        <f t="shared" si="9"/>
        <v>0</v>
      </c>
      <c r="Q23" s="70">
        <f t="shared" si="10"/>
        <v>0</v>
      </c>
      <c r="R23" s="71">
        <f t="shared" si="11"/>
        <v>0</v>
      </c>
      <c r="S23" s="131"/>
    </row>
    <row r="24" spans="1:19" ht="28" customHeight="1" thickBot="1" x14ac:dyDescent="0.4">
      <c r="A24" s="26"/>
      <c r="B24" s="66" t="s">
        <v>362</v>
      </c>
      <c r="C24" s="65" t="s">
        <v>326</v>
      </c>
      <c r="D24" s="123"/>
      <c r="E24" s="121"/>
      <c r="F24" s="122"/>
      <c r="G24" s="67">
        <f t="shared" si="6"/>
        <v>0</v>
      </c>
      <c r="H24" s="121"/>
      <c r="I24" s="122"/>
      <c r="J24" s="68">
        <f t="shared" si="7"/>
        <v>0</v>
      </c>
      <c r="K24" s="121"/>
      <c r="L24" s="122"/>
      <c r="M24" s="68">
        <f t="shared" si="8"/>
        <v>0</v>
      </c>
      <c r="N24" s="121"/>
      <c r="O24" s="122"/>
      <c r="P24" s="67">
        <f t="shared" si="9"/>
        <v>0</v>
      </c>
      <c r="Q24" s="70">
        <f t="shared" si="10"/>
        <v>0</v>
      </c>
      <c r="R24" s="71">
        <f t="shared" si="11"/>
        <v>0</v>
      </c>
      <c r="S24" s="131"/>
    </row>
    <row r="25" spans="1:19" ht="30.65" customHeight="1" thickBot="1" x14ac:dyDescent="0.4">
      <c r="A25" s="27"/>
      <c r="B25" s="66" t="s">
        <v>363</v>
      </c>
      <c r="C25" s="65" t="s">
        <v>326</v>
      </c>
      <c r="D25" s="123"/>
      <c r="E25" s="121"/>
      <c r="F25" s="122"/>
      <c r="G25" s="67">
        <f t="shared" si="6"/>
        <v>0</v>
      </c>
      <c r="H25" s="121"/>
      <c r="I25" s="122"/>
      <c r="J25" s="68">
        <f t="shared" si="7"/>
        <v>0</v>
      </c>
      <c r="K25" s="121"/>
      <c r="L25" s="122"/>
      <c r="M25" s="68">
        <f t="shared" si="8"/>
        <v>0</v>
      </c>
      <c r="N25" s="121"/>
      <c r="O25" s="122"/>
      <c r="P25" s="67">
        <f t="shared" si="9"/>
        <v>0</v>
      </c>
      <c r="Q25" s="70">
        <f t="shared" si="10"/>
        <v>0</v>
      </c>
      <c r="R25" s="71">
        <f t="shared" si="11"/>
        <v>0</v>
      </c>
      <c r="S25" s="131"/>
    </row>
    <row r="26" spans="1:19" ht="41.25" customHeight="1" thickBot="1" x14ac:dyDescent="0.4">
      <c r="A26" s="27"/>
      <c r="B26" s="66" t="s">
        <v>364</v>
      </c>
      <c r="C26" s="65" t="s">
        <v>326</v>
      </c>
      <c r="D26" s="123"/>
      <c r="E26" s="121"/>
      <c r="F26" s="122"/>
      <c r="G26" s="67">
        <f t="shared" si="6"/>
        <v>0</v>
      </c>
      <c r="H26" s="121"/>
      <c r="I26" s="122"/>
      <c r="J26" s="68">
        <f t="shared" si="7"/>
        <v>0</v>
      </c>
      <c r="K26" s="121"/>
      <c r="L26" s="122"/>
      <c r="M26" s="68">
        <f t="shared" si="8"/>
        <v>0</v>
      </c>
      <c r="N26" s="121"/>
      <c r="O26" s="122"/>
      <c r="P26" s="67">
        <f t="shared" si="9"/>
        <v>0</v>
      </c>
      <c r="Q26" s="70">
        <f t="shared" si="10"/>
        <v>0</v>
      </c>
      <c r="R26" s="71">
        <f t="shared" si="11"/>
        <v>0</v>
      </c>
      <c r="S26" s="131"/>
    </row>
    <row r="27" spans="1:19" ht="22.5" customHeight="1" thickBot="1" x14ac:dyDescent="0.4">
      <c r="A27" s="27"/>
      <c r="B27" s="66" t="s">
        <v>365</v>
      </c>
      <c r="C27" s="65" t="s">
        <v>326</v>
      </c>
      <c r="D27" s="123"/>
      <c r="E27" s="124"/>
      <c r="F27" s="125"/>
      <c r="G27" s="67">
        <f t="shared" si="6"/>
        <v>0</v>
      </c>
      <c r="H27" s="124"/>
      <c r="I27" s="125"/>
      <c r="J27" s="69">
        <f t="shared" si="7"/>
        <v>0</v>
      </c>
      <c r="K27" s="124"/>
      <c r="L27" s="125"/>
      <c r="M27" s="69">
        <f t="shared" si="8"/>
        <v>0</v>
      </c>
      <c r="N27" s="124"/>
      <c r="O27" s="125"/>
      <c r="P27" s="67">
        <f t="shared" si="9"/>
        <v>0</v>
      </c>
      <c r="Q27" s="70">
        <f t="shared" si="10"/>
        <v>0</v>
      </c>
      <c r="R27" s="71">
        <f>D27+Q27</f>
        <v>0</v>
      </c>
      <c r="S27" s="131"/>
    </row>
    <row r="28" spans="1:19" ht="29.5" customHeight="1" thickBot="1" x14ac:dyDescent="0.4">
      <c r="A28" s="28"/>
      <c r="B28" s="259" t="s">
        <v>380</v>
      </c>
      <c r="C28" s="260"/>
      <c r="D28" s="260"/>
      <c r="E28" s="260"/>
      <c r="F28" s="260"/>
      <c r="G28" s="260"/>
      <c r="H28" s="260"/>
      <c r="I28" s="260"/>
      <c r="J28" s="260"/>
      <c r="K28" s="260"/>
      <c r="L28" s="260"/>
      <c r="M28" s="260"/>
      <c r="N28" s="260"/>
      <c r="O28" s="260"/>
      <c r="P28" s="260"/>
      <c r="Q28" s="261"/>
      <c r="R28" s="60">
        <f>SUM(R19:R27)</f>
        <v>0</v>
      </c>
      <c r="S28" s="134"/>
    </row>
    <row r="29" spans="1:19" ht="15" thickBot="1" x14ac:dyDescent="0.4">
      <c r="A29" s="29"/>
      <c r="B29" s="22"/>
      <c r="C29" s="22"/>
      <c r="D29" s="22"/>
      <c r="E29" s="22"/>
      <c r="F29" s="22"/>
      <c r="G29" s="22"/>
      <c r="H29" s="22"/>
      <c r="I29" s="22"/>
      <c r="J29" s="22"/>
      <c r="K29" s="22"/>
      <c r="L29" s="22"/>
      <c r="M29" s="22"/>
      <c r="N29" s="22"/>
      <c r="O29" s="22"/>
      <c r="P29" s="22"/>
      <c r="Q29" s="22"/>
      <c r="R29" s="22"/>
      <c r="S29" s="22"/>
    </row>
    <row r="30" spans="1:19" ht="27.65" customHeight="1" thickBot="1" x14ac:dyDescent="0.4">
      <c r="A30" s="30"/>
      <c r="B30" s="238" t="s">
        <v>367</v>
      </c>
      <c r="C30" s="238"/>
      <c r="D30" s="238"/>
      <c r="E30" s="238"/>
      <c r="F30" s="238"/>
      <c r="G30" s="238"/>
      <c r="H30" s="238"/>
      <c r="I30" s="238"/>
      <c r="J30" s="238"/>
      <c r="K30" s="238"/>
      <c r="L30" s="238"/>
      <c r="M30" s="238"/>
      <c r="N30" s="238"/>
      <c r="O30" s="238"/>
      <c r="P30" s="238"/>
      <c r="Q30" s="238"/>
      <c r="R30" s="60">
        <f>R28*46</f>
        <v>0</v>
      </c>
      <c r="S30" s="134"/>
    </row>
    <row r="31" spans="1:19" ht="15" thickBot="1" x14ac:dyDescent="0.4">
      <c r="A31" s="29"/>
      <c r="B31" s="22"/>
      <c r="C31" s="22"/>
      <c r="D31" s="22"/>
      <c r="E31" s="22"/>
      <c r="F31" s="22"/>
      <c r="G31" s="22"/>
      <c r="H31" s="22"/>
      <c r="I31" s="22"/>
      <c r="J31" s="22"/>
      <c r="K31" s="22"/>
      <c r="L31" s="22"/>
      <c r="M31" s="22"/>
      <c r="N31" s="22"/>
      <c r="O31" s="22"/>
      <c r="P31" s="22"/>
      <c r="Q31" s="22"/>
      <c r="R31" s="22"/>
      <c r="S31" s="22"/>
    </row>
    <row r="32" spans="1:19" ht="27.65" customHeight="1" thickBot="1" x14ac:dyDescent="0.4">
      <c r="A32" s="30"/>
      <c r="B32" s="255" t="s">
        <v>368</v>
      </c>
      <c r="C32" s="255"/>
      <c r="D32" s="255"/>
      <c r="E32" s="255"/>
      <c r="F32" s="255"/>
      <c r="G32" s="255"/>
      <c r="H32" s="255"/>
      <c r="I32" s="255"/>
      <c r="J32" s="255"/>
      <c r="K32" s="255"/>
      <c r="L32" s="255"/>
      <c r="M32" s="255"/>
      <c r="N32" s="255"/>
      <c r="O32" s="255"/>
      <c r="P32" s="255"/>
      <c r="Q32" s="255"/>
      <c r="R32" s="23">
        <f>R16+R30</f>
        <v>0</v>
      </c>
      <c r="S32" s="134"/>
    </row>
    <row r="34" spans="2:8" ht="16.5" x14ac:dyDescent="0.35">
      <c r="B34" s="136" t="s">
        <v>403</v>
      </c>
    </row>
    <row r="36" spans="2:8" ht="73" customHeight="1" thickBot="1" x14ac:dyDescent="0.4">
      <c r="C36" s="239" t="s">
        <v>404</v>
      </c>
      <c r="D36" s="239"/>
      <c r="E36" s="239"/>
      <c r="F36" s="239"/>
      <c r="G36" s="239"/>
      <c r="H36" s="239"/>
    </row>
    <row r="37" spans="2:8" ht="25.5" customHeight="1" thickBot="1" x14ac:dyDescent="0.4">
      <c r="C37" s="244" t="s">
        <v>190</v>
      </c>
      <c r="D37" s="244"/>
      <c r="E37" s="252" t="s">
        <v>335</v>
      </c>
      <c r="F37" s="253"/>
      <c r="G37" s="253"/>
      <c r="H37" s="254"/>
    </row>
    <row r="38" spans="2:8" ht="27" customHeight="1" thickBot="1" x14ac:dyDescent="0.4">
      <c r="C38" s="224" t="s">
        <v>327</v>
      </c>
      <c r="D38" s="224"/>
      <c r="E38" s="249"/>
      <c r="F38" s="250"/>
      <c r="G38" s="250"/>
      <c r="H38" s="251"/>
    </row>
    <row r="39" spans="2:8" ht="27" customHeight="1" thickBot="1" x14ac:dyDescent="0.4">
      <c r="C39" s="224" t="s">
        <v>328</v>
      </c>
      <c r="D39" s="224"/>
      <c r="E39" s="249"/>
      <c r="F39" s="250"/>
      <c r="G39" s="250"/>
      <c r="H39" s="251"/>
    </row>
    <row r="40" spans="2:8" ht="27" customHeight="1" thickBot="1" x14ac:dyDescent="0.4">
      <c r="C40" s="224" t="s">
        <v>329</v>
      </c>
      <c r="D40" s="224"/>
      <c r="E40" s="249"/>
      <c r="F40" s="250"/>
      <c r="G40" s="250"/>
      <c r="H40" s="251"/>
    </row>
    <row r="41" spans="2:8" ht="27" customHeight="1" thickBot="1" x14ac:dyDescent="0.4">
      <c r="C41" s="224" t="s">
        <v>330</v>
      </c>
      <c r="D41" s="224"/>
      <c r="E41" s="249"/>
      <c r="F41" s="250"/>
      <c r="G41" s="250"/>
      <c r="H41" s="251"/>
    </row>
    <row r="42" spans="2:8" x14ac:dyDescent="0.35">
      <c r="C42" s="243"/>
      <c r="D42" s="243"/>
    </row>
  </sheetData>
  <sheetProtection algorithmName="SHA-512" hashValue="RuhCQuNlNEbRK/MocEZWn4qLGjl5Vo3GClEMi//x9A9aluYi94Sk/kibWegjXp3ewT+hmAqt1uYAte9jx1qQ9g==" saltValue="3PH7qooNbI4D6AV/LsVMNw==" spinCount="100000" sheet="1" objects="1" scenarios="1" selectLockedCells="1"/>
  <mergeCells count="31">
    <mergeCell ref="C42:D42"/>
    <mergeCell ref="C37:D37"/>
    <mergeCell ref="C38:D38"/>
    <mergeCell ref="C39:D39"/>
    <mergeCell ref="B8:Q8"/>
    <mergeCell ref="B18:Q18"/>
    <mergeCell ref="E41:H41"/>
    <mergeCell ref="B30:Q30"/>
    <mergeCell ref="E37:H37"/>
    <mergeCell ref="E38:H38"/>
    <mergeCell ref="E39:H39"/>
    <mergeCell ref="E40:H40"/>
    <mergeCell ref="B32:Q32"/>
    <mergeCell ref="B14:Q14"/>
    <mergeCell ref="B28:Q28"/>
    <mergeCell ref="A5:A7"/>
    <mergeCell ref="B5:B7"/>
    <mergeCell ref="B2:S2"/>
    <mergeCell ref="C40:D40"/>
    <mergeCell ref="C41:D41"/>
    <mergeCell ref="S5:S7"/>
    <mergeCell ref="E6:G6"/>
    <mergeCell ref="H6:J6"/>
    <mergeCell ref="K6:M6"/>
    <mergeCell ref="N6:P6"/>
    <mergeCell ref="Q5:Q7"/>
    <mergeCell ref="R5:R7"/>
    <mergeCell ref="C5:D6"/>
    <mergeCell ref="B16:Q16"/>
    <mergeCell ref="C36:H36"/>
    <mergeCell ref="E5:P5"/>
  </mergeCells>
  <pageMargins left="0.25" right="0.25" top="0.75" bottom="0.75" header="0.3" footer="0.3"/>
  <pageSetup paperSize="8" scale="6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pageSetUpPr fitToPage="1"/>
  </sheetPr>
  <dimension ref="A2:H28"/>
  <sheetViews>
    <sheetView zoomScale="90" zoomScaleNormal="90" workbookViewId="0">
      <selection activeCell="B10" sqref="B10"/>
    </sheetView>
  </sheetViews>
  <sheetFormatPr baseColWidth="10" defaultRowHeight="14.5" x14ac:dyDescent="0.35"/>
  <cols>
    <col min="1" max="1" width="36.7265625" style="77" customWidth="1"/>
    <col min="2" max="2" width="25.81640625" style="77" customWidth="1"/>
    <col min="3" max="4" width="24.26953125" style="77" customWidth="1"/>
    <col min="5" max="5" width="13.81640625" style="77" bestFit="1" customWidth="1"/>
    <col min="6" max="16384" width="10.90625" style="77"/>
  </cols>
  <sheetData>
    <row r="2" spans="1:8" ht="23.5" x14ac:dyDescent="0.35">
      <c r="A2" s="264" t="s">
        <v>345</v>
      </c>
      <c r="B2" s="265"/>
      <c r="C2" s="265"/>
      <c r="D2" s="265"/>
    </row>
    <row r="3" spans="1:8" ht="15" thickBot="1" x14ac:dyDescent="0.4"/>
    <row r="4" spans="1:8" ht="26.25" customHeight="1" thickBot="1" x14ac:dyDescent="0.4">
      <c r="A4" s="266" t="s">
        <v>193</v>
      </c>
      <c r="B4" s="267"/>
      <c r="C4" s="267"/>
      <c r="D4" s="268"/>
    </row>
    <row r="5" spans="1:8" ht="15" thickBot="1" x14ac:dyDescent="0.4"/>
    <row r="6" spans="1:8" ht="30" customHeight="1" thickBot="1" x14ac:dyDescent="0.4">
      <c r="A6" s="269" t="s">
        <v>217</v>
      </c>
      <c r="B6" s="275" t="s">
        <v>398</v>
      </c>
      <c r="C6" s="276"/>
      <c r="D6" s="277"/>
    </row>
    <row r="7" spans="1:8" ht="42.5" thickBot="1" x14ac:dyDescent="0.4">
      <c r="A7" s="269"/>
      <c r="B7" s="93" t="s">
        <v>382</v>
      </c>
      <c r="C7" s="94" t="s">
        <v>391</v>
      </c>
      <c r="D7" s="89" t="s">
        <v>344</v>
      </c>
    </row>
    <row r="8" spans="1:8" ht="42" customHeight="1" x14ac:dyDescent="0.35">
      <c r="A8" s="90" t="s">
        <v>186</v>
      </c>
      <c r="B8" s="138"/>
      <c r="C8" s="95">
        <v>400000</v>
      </c>
      <c r="D8" s="88">
        <f t="shared" ref="D8:D13" si="0">C8*(1-B8)</f>
        <v>400000</v>
      </c>
      <c r="F8" s="137"/>
    </row>
    <row r="9" spans="1:8" ht="42" customHeight="1" x14ac:dyDescent="0.35">
      <c r="A9" s="91" t="s">
        <v>199</v>
      </c>
      <c r="B9" s="139"/>
      <c r="C9" s="96">
        <v>380000</v>
      </c>
      <c r="D9" s="86">
        <f t="shared" si="0"/>
        <v>380000</v>
      </c>
      <c r="F9" s="137"/>
    </row>
    <row r="10" spans="1:8" ht="42" customHeight="1" x14ac:dyDescent="0.35">
      <c r="A10" s="91" t="s">
        <v>185</v>
      </c>
      <c r="B10" s="139"/>
      <c r="C10" s="96">
        <v>285000</v>
      </c>
      <c r="D10" s="86">
        <f t="shared" si="0"/>
        <v>285000</v>
      </c>
      <c r="F10" s="137"/>
    </row>
    <row r="11" spans="1:8" ht="42" customHeight="1" x14ac:dyDescent="0.35">
      <c r="A11" s="91" t="s">
        <v>184</v>
      </c>
      <c r="B11" s="139"/>
      <c r="C11" s="96">
        <v>260000</v>
      </c>
      <c r="D11" s="86">
        <f t="shared" si="0"/>
        <v>260000</v>
      </c>
      <c r="F11" s="137"/>
    </row>
    <row r="12" spans="1:8" ht="41.25" customHeight="1" x14ac:dyDescent="0.35">
      <c r="A12" s="91" t="s">
        <v>183</v>
      </c>
      <c r="B12" s="139"/>
      <c r="C12" s="96">
        <v>260000</v>
      </c>
      <c r="D12" s="86">
        <f t="shared" si="0"/>
        <v>260000</v>
      </c>
      <c r="F12" s="137"/>
    </row>
    <row r="13" spans="1:8" ht="42" customHeight="1" thickBot="1" x14ac:dyDescent="0.4">
      <c r="A13" s="92" t="s">
        <v>187</v>
      </c>
      <c r="B13" s="140"/>
      <c r="C13" s="97">
        <v>310000</v>
      </c>
      <c r="D13" s="87">
        <f t="shared" si="0"/>
        <v>310000</v>
      </c>
      <c r="F13" s="137"/>
      <c r="H13" s="135"/>
    </row>
    <row r="14" spans="1:8" ht="26.25" customHeight="1" thickBot="1" x14ac:dyDescent="0.4">
      <c r="A14" s="262" t="s">
        <v>399</v>
      </c>
      <c r="B14" s="263"/>
      <c r="C14" s="119">
        <f>SUM(C8:C13)</f>
        <v>1895000</v>
      </c>
      <c r="D14" s="105">
        <f>SUM(D8:D13)</f>
        <v>1895000</v>
      </c>
    </row>
    <row r="15" spans="1:8" ht="15" thickBot="1" x14ac:dyDescent="0.4"/>
    <row r="16" spans="1:8" ht="30.75" customHeight="1" thickBot="1" x14ac:dyDescent="0.4">
      <c r="A16" s="266" t="s">
        <v>194</v>
      </c>
      <c r="B16" s="267"/>
      <c r="C16" s="267"/>
      <c r="D16" s="268"/>
    </row>
    <row r="17" spans="1:4" ht="15" thickBot="1" x14ac:dyDescent="0.4"/>
    <row r="18" spans="1:4" ht="30" customHeight="1" thickBot="1" x14ac:dyDescent="0.4">
      <c r="A18" s="270" t="s">
        <v>216</v>
      </c>
      <c r="B18" s="272" t="s">
        <v>398</v>
      </c>
      <c r="C18" s="273"/>
      <c r="D18" s="274"/>
    </row>
    <row r="19" spans="1:4" ht="42.5" thickBot="1" x14ac:dyDescent="0.4">
      <c r="A19" s="271"/>
      <c r="B19" s="98" t="s">
        <v>382</v>
      </c>
      <c r="C19" s="106" t="s">
        <v>392</v>
      </c>
      <c r="D19" s="107" t="s">
        <v>344</v>
      </c>
    </row>
    <row r="20" spans="1:4" ht="62.25" customHeight="1" x14ac:dyDescent="0.35">
      <c r="A20" s="101" t="s">
        <v>215</v>
      </c>
      <c r="B20" s="141"/>
      <c r="C20" s="99">
        <v>48000</v>
      </c>
      <c r="D20" s="100">
        <f t="shared" ref="D20:D26" si="1">C20*(1-B20)</f>
        <v>48000</v>
      </c>
    </row>
    <row r="21" spans="1:4" ht="56.25" customHeight="1" x14ac:dyDescent="0.35">
      <c r="A21" s="102" t="s">
        <v>264</v>
      </c>
      <c r="B21" s="142"/>
      <c r="C21" s="96">
        <v>48000</v>
      </c>
      <c r="D21" s="86">
        <f t="shared" si="1"/>
        <v>48000</v>
      </c>
    </row>
    <row r="22" spans="1:4" ht="66" customHeight="1" x14ac:dyDescent="0.35">
      <c r="A22" s="102" t="s">
        <v>265</v>
      </c>
      <c r="B22" s="142"/>
      <c r="C22" s="96">
        <v>48000</v>
      </c>
      <c r="D22" s="86">
        <f t="shared" si="1"/>
        <v>48000</v>
      </c>
    </row>
    <row r="23" spans="1:4" ht="54" customHeight="1" x14ac:dyDescent="0.35">
      <c r="A23" s="102" t="s">
        <v>266</v>
      </c>
      <c r="B23" s="142"/>
      <c r="C23" s="96">
        <v>48000</v>
      </c>
      <c r="D23" s="86">
        <f t="shared" si="1"/>
        <v>48000</v>
      </c>
    </row>
    <row r="24" spans="1:4" ht="57.75" customHeight="1" x14ac:dyDescent="0.35">
      <c r="A24" s="102" t="s">
        <v>305</v>
      </c>
      <c r="B24" s="142"/>
      <c r="C24" s="96">
        <v>48000</v>
      </c>
      <c r="D24" s="86">
        <f t="shared" si="1"/>
        <v>48000</v>
      </c>
    </row>
    <row r="25" spans="1:4" ht="58.5" customHeight="1" x14ac:dyDescent="0.35">
      <c r="A25" s="102" t="s">
        <v>267</v>
      </c>
      <c r="B25" s="142"/>
      <c r="C25" s="96">
        <v>120000</v>
      </c>
      <c r="D25" s="86">
        <f t="shared" si="1"/>
        <v>120000</v>
      </c>
    </row>
    <row r="26" spans="1:4" ht="65.25" customHeight="1" thickBot="1" x14ac:dyDescent="0.4">
      <c r="A26" s="103" t="s">
        <v>268</v>
      </c>
      <c r="B26" s="143"/>
      <c r="C26" s="97">
        <v>120000</v>
      </c>
      <c r="D26" s="87">
        <f t="shared" si="1"/>
        <v>120000</v>
      </c>
    </row>
    <row r="27" spans="1:4" ht="26.25" customHeight="1" thickBot="1" x14ac:dyDescent="0.4">
      <c r="A27" s="262" t="s">
        <v>399</v>
      </c>
      <c r="B27" s="263"/>
      <c r="C27" s="119">
        <f>SUM(C20:C26)</f>
        <v>480000</v>
      </c>
      <c r="D27" s="105">
        <f>SUM(D20:D26)</f>
        <v>480000</v>
      </c>
    </row>
    <row r="28" spans="1:4" x14ac:dyDescent="0.35">
      <c r="C28" s="137"/>
      <c r="D28" s="137"/>
    </row>
  </sheetData>
  <sheetProtection algorithmName="SHA-512" hashValue="VTGizqJb4z/Sfl9mGzzBJUdNjDOL0L1G+UIePfkfaz/KGX8l0hMAzN0goOvpQmVocmMzxBlbGCbnTnjhuckeAQ==" saltValue="a5Fpc4bXqVFfw1in1Z7r9A==" spinCount="100000" sheet="1" objects="1" scenarios="1" selectLockedCells="1"/>
  <mergeCells count="9">
    <mergeCell ref="A27:B27"/>
    <mergeCell ref="A14:B14"/>
    <mergeCell ref="A2:D2"/>
    <mergeCell ref="A4:D4"/>
    <mergeCell ref="A16:D16"/>
    <mergeCell ref="A6:A7"/>
    <mergeCell ref="A18:A19"/>
    <mergeCell ref="B18:D18"/>
    <mergeCell ref="B6:D6"/>
  </mergeCells>
  <pageMargins left="0.7" right="0.7" top="0.75" bottom="0.75" header="0.3" footer="0.3"/>
  <pageSetup paperSize="8" orientation="portrait" verticalDpi="597"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pageSetUpPr fitToPage="1"/>
  </sheetPr>
  <dimension ref="A2:I170"/>
  <sheetViews>
    <sheetView zoomScale="80" zoomScaleNormal="80" workbookViewId="0">
      <selection activeCell="D10" sqref="D10"/>
    </sheetView>
  </sheetViews>
  <sheetFormatPr baseColWidth="10" defaultRowHeight="14.5" x14ac:dyDescent="0.35"/>
  <cols>
    <col min="1" max="1" width="10.90625" style="77"/>
    <col min="2" max="2" width="120.1796875" style="77" customWidth="1"/>
    <col min="3" max="3" width="8.54296875" style="77" bestFit="1" customWidth="1"/>
    <col min="4" max="4" width="23.26953125" style="135" customWidth="1"/>
    <col min="5" max="6" width="19.453125" style="77" customWidth="1"/>
    <col min="7" max="8" width="10.90625" style="77"/>
    <col min="9" max="9" width="5.7265625" style="77" customWidth="1"/>
    <col min="10" max="10" width="7.54296875" style="77" customWidth="1"/>
    <col min="11" max="11" width="6" style="77" customWidth="1"/>
    <col min="12" max="12" width="3.1796875" style="77" customWidth="1"/>
    <col min="13" max="13" width="15.453125" style="77" customWidth="1"/>
    <col min="14" max="14" width="3.81640625" style="77" customWidth="1"/>
    <col min="15" max="15" width="8.453125" style="77" customWidth="1"/>
    <col min="16" max="16" width="4.7265625" style="77" customWidth="1"/>
    <col min="17" max="17" width="10.1796875" style="77" customWidth="1"/>
    <col min="18" max="18" width="10.7265625" style="77" customWidth="1"/>
    <col min="19" max="19" width="0" style="77" hidden="1" customWidth="1"/>
    <col min="20" max="16384" width="10.90625" style="77"/>
  </cols>
  <sheetData>
    <row r="2" spans="1:9" ht="24.75" customHeight="1" x14ac:dyDescent="0.35">
      <c r="A2" s="283" t="s">
        <v>393</v>
      </c>
      <c r="B2" s="284"/>
      <c r="C2" s="284"/>
      <c r="D2" s="284"/>
      <c r="E2" s="284"/>
      <c r="F2" s="284"/>
    </row>
    <row r="3" spans="1:9" ht="15" customHeight="1" x14ac:dyDescent="0.35">
      <c r="A3" s="144"/>
      <c r="B3" s="145"/>
    </row>
    <row r="4" spans="1:9" ht="45.75" customHeight="1" x14ac:dyDescent="0.35">
      <c r="A4" s="20" t="s">
        <v>191</v>
      </c>
      <c r="B4" s="20" t="s">
        <v>190</v>
      </c>
      <c r="C4" s="20" t="s">
        <v>189</v>
      </c>
      <c r="D4" s="21" t="s">
        <v>383</v>
      </c>
      <c r="E4" s="21" t="s">
        <v>346</v>
      </c>
      <c r="F4" s="21" t="s">
        <v>347</v>
      </c>
    </row>
    <row r="5" spans="1:9" ht="15" customHeight="1" x14ac:dyDescent="0.35">
      <c r="A5" s="278" t="s">
        <v>125</v>
      </c>
      <c r="B5" s="279"/>
      <c r="C5" s="279"/>
      <c r="D5" s="279"/>
      <c r="E5" s="146"/>
      <c r="F5" s="147"/>
    </row>
    <row r="6" spans="1:9" ht="29" x14ac:dyDescent="0.35">
      <c r="A6" s="108" t="s">
        <v>76</v>
      </c>
      <c r="B6" s="109" t="s">
        <v>218</v>
      </c>
      <c r="C6" s="110" t="s">
        <v>75</v>
      </c>
      <c r="D6" s="149"/>
      <c r="E6" s="104">
        <v>5</v>
      </c>
      <c r="F6" s="118">
        <f>D6*E6</f>
        <v>0</v>
      </c>
      <c r="G6" s="148"/>
      <c r="H6" s="148"/>
      <c r="I6" s="148"/>
    </row>
    <row r="7" spans="1:9" ht="29" x14ac:dyDescent="0.35">
      <c r="A7" s="108" t="s">
        <v>77</v>
      </c>
      <c r="B7" s="109" t="s">
        <v>219</v>
      </c>
      <c r="C7" s="110" t="s">
        <v>75</v>
      </c>
      <c r="D7" s="149"/>
      <c r="E7" s="104">
        <v>10</v>
      </c>
      <c r="F7" s="118">
        <f t="shared" ref="F7:F70" si="0">D7*E7</f>
        <v>0</v>
      </c>
      <c r="G7" s="148"/>
      <c r="H7" s="148"/>
      <c r="I7" s="148"/>
    </row>
    <row r="8" spans="1:9" ht="29" x14ac:dyDescent="0.35">
      <c r="A8" s="108" t="s">
        <v>78</v>
      </c>
      <c r="B8" s="109" t="s">
        <v>223</v>
      </c>
      <c r="C8" s="110" t="s">
        <v>75</v>
      </c>
      <c r="D8" s="149"/>
      <c r="E8" s="104">
        <v>10</v>
      </c>
      <c r="F8" s="118">
        <f t="shared" si="0"/>
        <v>0</v>
      </c>
      <c r="G8" s="148"/>
      <c r="H8" s="148"/>
      <c r="I8" s="148"/>
    </row>
    <row r="9" spans="1:9" ht="29" x14ac:dyDescent="0.35">
      <c r="A9" s="108" t="s">
        <v>79</v>
      </c>
      <c r="B9" s="109" t="s">
        <v>222</v>
      </c>
      <c r="C9" s="110" t="s">
        <v>75</v>
      </c>
      <c r="D9" s="149"/>
      <c r="E9" s="104">
        <v>7</v>
      </c>
      <c r="F9" s="118">
        <f t="shared" si="0"/>
        <v>0</v>
      </c>
      <c r="G9" s="148"/>
      <c r="H9" s="148"/>
      <c r="I9" s="148"/>
    </row>
    <row r="10" spans="1:9" ht="29" x14ac:dyDescent="0.35">
      <c r="A10" s="108" t="s">
        <v>80</v>
      </c>
      <c r="B10" s="109" t="s">
        <v>221</v>
      </c>
      <c r="C10" s="110" t="s">
        <v>75</v>
      </c>
      <c r="D10" s="149"/>
      <c r="E10" s="104">
        <v>5</v>
      </c>
      <c r="F10" s="118">
        <f t="shared" si="0"/>
        <v>0</v>
      </c>
      <c r="G10" s="148"/>
      <c r="H10" s="148"/>
      <c r="I10" s="148"/>
    </row>
    <row r="11" spans="1:9" ht="29" x14ac:dyDescent="0.35">
      <c r="A11" s="108" t="s">
        <v>81</v>
      </c>
      <c r="B11" s="109" t="s">
        <v>220</v>
      </c>
      <c r="C11" s="110" t="s">
        <v>75</v>
      </c>
      <c r="D11" s="149"/>
      <c r="E11" s="104">
        <v>4</v>
      </c>
      <c r="F11" s="118">
        <f t="shared" si="0"/>
        <v>0</v>
      </c>
      <c r="G11" s="148"/>
      <c r="H11" s="148"/>
      <c r="I11" s="148"/>
    </row>
    <row r="12" spans="1:9" ht="29" x14ac:dyDescent="0.35">
      <c r="A12" s="108" t="s">
        <v>82</v>
      </c>
      <c r="B12" s="109" t="s">
        <v>274</v>
      </c>
      <c r="C12" s="110" t="s">
        <v>75</v>
      </c>
      <c r="D12" s="149"/>
      <c r="E12" s="104">
        <v>2</v>
      </c>
      <c r="F12" s="118">
        <f t="shared" si="0"/>
        <v>0</v>
      </c>
      <c r="G12" s="148"/>
      <c r="H12" s="148"/>
      <c r="I12" s="148"/>
    </row>
    <row r="13" spans="1:9" ht="29" x14ac:dyDescent="0.35">
      <c r="A13" s="108" t="s">
        <v>83</v>
      </c>
      <c r="B13" s="109" t="s">
        <v>224</v>
      </c>
      <c r="C13" s="110" t="s">
        <v>75</v>
      </c>
      <c r="D13" s="149"/>
      <c r="E13" s="104">
        <v>2</v>
      </c>
      <c r="F13" s="118">
        <f t="shared" si="0"/>
        <v>0</v>
      </c>
      <c r="G13" s="148"/>
      <c r="H13" s="148"/>
      <c r="I13" s="148"/>
    </row>
    <row r="14" spans="1:9" ht="29" x14ac:dyDescent="0.35">
      <c r="A14" s="108" t="s">
        <v>84</v>
      </c>
      <c r="B14" s="109" t="s">
        <v>270</v>
      </c>
      <c r="C14" s="110" t="s">
        <v>75</v>
      </c>
      <c r="D14" s="149"/>
      <c r="E14" s="104">
        <v>3</v>
      </c>
      <c r="F14" s="118">
        <f t="shared" si="0"/>
        <v>0</v>
      </c>
      <c r="G14" s="148"/>
      <c r="H14" s="148"/>
      <c r="I14" s="148"/>
    </row>
    <row r="15" spans="1:9" x14ac:dyDescent="0.35">
      <c r="A15" s="278" t="s">
        <v>87</v>
      </c>
      <c r="B15" s="279"/>
      <c r="C15" s="279"/>
      <c r="D15" s="279"/>
      <c r="E15" s="146"/>
      <c r="F15" s="147"/>
      <c r="G15" s="148"/>
      <c r="H15" s="148"/>
      <c r="I15" s="148"/>
    </row>
    <row r="16" spans="1:9" ht="38.25" customHeight="1" x14ac:dyDescent="0.35">
      <c r="A16" s="108" t="s">
        <v>85</v>
      </c>
      <c r="B16" s="109" t="s">
        <v>225</v>
      </c>
      <c r="C16" s="110" t="s">
        <v>75</v>
      </c>
      <c r="D16" s="149"/>
      <c r="E16" s="104">
        <v>0</v>
      </c>
      <c r="F16" s="118">
        <f t="shared" si="0"/>
        <v>0</v>
      </c>
      <c r="G16" s="148"/>
      <c r="H16" s="148"/>
      <c r="I16" s="148"/>
    </row>
    <row r="17" spans="1:9" ht="38.25" customHeight="1" x14ac:dyDescent="0.35">
      <c r="A17" s="108" t="s">
        <v>86</v>
      </c>
      <c r="B17" s="109" t="s">
        <v>226</v>
      </c>
      <c r="C17" s="110" t="s">
        <v>75</v>
      </c>
      <c r="D17" s="149"/>
      <c r="E17" s="104">
        <v>1</v>
      </c>
      <c r="F17" s="118">
        <f t="shared" si="0"/>
        <v>0</v>
      </c>
      <c r="G17" s="148"/>
      <c r="H17" s="148"/>
      <c r="I17" s="148"/>
    </row>
    <row r="18" spans="1:9" ht="38.25" customHeight="1" x14ac:dyDescent="0.35">
      <c r="A18" s="108" t="s">
        <v>88</v>
      </c>
      <c r="B18" s="109" t="s">
        <v>227</v>
      </c>
      <c r="C18" s="110" t="s">
        <v>75</v>
      </c>
      <c r="D18" s="149"/>
      <c r="E18" s="104">
        <v>0</v>
      </c>
      <c r="F18" s="118">
        <f t="shared" si="0"/>
        <v>0</v>
      </c>
      <c r="G18" s="148"/>
      <c r="H18" s="148"/>
      <c r="I18" s="148"/>
    </row>
    <row r="19" spans="1:9" ht="38.25" customHeight="1" x14ac:dyDescent="0.35">
      <c r="A19" s="108" t="s">
        <v>89</v>
      </c>
      <c r="B19" s="109" t="s">
        <v>228</v>
      </c>
      <c r="C19" s="110" t="s">
        <v>75</v>
      </c>
      <c r="D19" s="149"/>
      <c r="E19" s="104">
        <v>0</v>
      </c>
      <c r="F19" s="118">
        <f t="shared" si="0"/>
        <v>0</v>
      </c>
      <c r="G19" s="148"/>
      <c r="H19" s="148"/>
      <c r="I19" s="148"/>
    </row>
    <row r="20" spans="1:9" ht="38.25" customHeight="1" x14ac:dyDescent="0.35">
      <c r="A20" s="108" t="s">
        <v>90</v>
      </c>
      <c r="B20" s="109" t="s">
        <v>229</v>
      </c>
      <c r="C20" s="110" t="s">
        <v>75</v>
      </c>
      <c r="D20" s="149"/>
      <c r="E20" s="104">
        <v>1</v>
      </c>
      <c r="F20" s="118">
        <f t="shared" si="0"/>
        <v>0</v>
      </c>
      <c r="G20" s="148"/>
      <c r="H20" s="148"/>
      <c r="I20" s="148"/>
    </row>
    <row r="21" spans="1:9" ht="38.25" customHeight="1" x14ac:dyDescent="0.35">
      <c r="A21" s="108" t="s">
        <v>91</v>
      </c>
      <c r="B21" s="109" t="s">
        <v>230</v>
      </c>
      <c r="C21" s="110" t="s">
        <v>75</v>
      </c>
      <c r="D21" s="149"/>
      <c r="E21" s="104">
        <v>1</v>
      </c>
      <c r="F21" s="118">
        <f t="shared" si="0"/>
        <v>0</v>
      </c>
      <c r="G21" s="148"/>
      <c r="H21" s="148"/>
      <c r="I21" s="148"/>
    </row>
    <row r="22" spans="1:9" ht="38.25" customHeight="1" x14ac:dyDescent="0.35">
      <c r="A22" s="108" t="s">
        <v>92</v>
      </c>
      <c r="B22" s="109" t="s">
        <v>231</v>
      </c>
      <c r="C22" s="110" t="s">
        <v>75</v>
      </c>
      <c r="D22" s="149"/>
      <c r="E22" s="104">
        <v>1</v>
      </c>
      <c r="F22" s="118">
        <f t="shared" si="0"/>
        <v>0</v>
      </c>
      <c r="G22" s="148"/>
      <c r="H22" s="148"/>
      <c r="I22" s="148"/>
    </row>
    <row r="23" spans="1:9" ht="29" x14ac:dyDescent="0.35">
      <c r="A23" s="108" t="s">
        <v>93</v>
      </c>
      <c r="B23" s="109" t="s">
        <v>232</v>
      </c>
      <c r="C23" s="110" t="s">
        <v>75</v>
      </c>
      <c r="D23" s="149"/>
      <c r="E23" s="104">
        <v>1</v>
      </c>
      <c r="F23" s="118">
        <f t="shared" si="0"/>
        <v>0</v>
      </c>
      <c r="G23" s="148"/>
      <c r="H23" s="148"/>
      <c r="I23" s="148"/>
    </row>
    <row r="24" spans="1:9" ht="29" x14ac:dyDescent="0.35">
      <c r="A24" s="108" t="s">
        <v>94</v>
      </c>
      <c r="B24" s="109" t="s">
        <v>269</v>
      </c>
      <c r="C24" s="110" t="s">
        <v>75</v>
      </c>
      <c r="D24" s="149"/>
      <c r="E24" s="104">
        <v>1</v>
      </c>
      <c r="F24" s="118">
        <f t="shared" si="0"/>
        <v>0</v>
      </c>
      <c r="G24" s="148"/>
      <c r="H24" s="148"/>
      <c r="I24" s="148"/>
    </row>
    <row r="25" spans="1:9" x14ac:dyDescent="0.35">
      <c r="A25" s="278" t="s">
        <v>301</v>
      </c>
      <c r="B25" s="279"/>
      <c r="C25" s="279"/>
      <c r="D25" s="279"/>
      <c r="E25" s="146"/>
      <c r="F25" s="147"/>
      <c r="G25" s="148"/>
      <c r="H25" s="148"/>
      <c r="I25" s="148"/>
    </row>
    <row r="26" spans="1:9" x14ac:dyDescent="0.35">
      <c r="A26" s="108" t="s">
        <v>95</v>
      </c>
      <c r="B26" s="109" t="s">
        <v>205</v>
      </c>
      <c r="C26" s="110" t="s">
        <v>75</v>
      </c>
      <c r="D26" s="150"/>
      <c r="E26" s="104">
        <v>1</v>
      </c>
      <c r="F26" s="118">
        <f t="shared" si="0"/>
        <v>0</v>
      </c>
      <c r="G26" s="148"/>
      <c r="H26" s="148"/>
      <c r="I26" s="148"/>
    </row>
    <row r="27" spans="1:9" x14ac:dyDescent="0.35">
      <c r="A27" s="108" t="s">
        <v>96</v>
      </c>
      <c r="B27" s="109" t="s">
        <v>206</v>
      </c>
      <c r="C27" s="110" t="s">
        <v>75</v>
      </c>
      <c r="D27" s="150"/>
      <c r="E27" s="104">
        <v>1</v>
      </c>
      <c r="F27" s="118">
        <f t="shared" si="0"/>
        <v>0</v>
      </c>
      <c r="G27" s="148"/>
      <c r="H27" s="148"/>
      <c r="I27" s="148"/>
    </row>
    <row r="28" spans="1:9" ht="15" customHeight="1" x14ac:dyDescent="0.35">
      <c r="A28" s="108" t="s">
        <v>97</v>
      </c>
      <c r="B28" s="109" t="s">
        <v>207</v>
      </c>
      <c r="C28" s="110" t="s">
        <v>75</v>
      </c>
      <c r="D28" s="150"/>
      <c r="E28" s="104">
        <v>1</v>
      </c>
      <c r="F28" s="118">
        <f t="shared" si="0"/>
        <v>0</v>
      </c>
      <c r="G28" s="148"/>
      <c r="H28" s="148"/>
      <c r="I28" s="148"/>
    </row>
    <row r="29" spans="1:9" x14ac:dyDescent="0.35">
      <c r="A29" s="108" t="s">
        <v>98</v>
      </c>
      <c r="B29" s="109" t="s">
        <v>208</v>
      </c>
      <c r="C29" s="110" t="s">
        <v>75</v>
      </c>
      <c r="D29" s="150"/>
      <c r="E29" s="104">
        <v>1</v>
      </c>
      <c r="F29" s="118">
        <f t="shared" si="0"/>
        <v>0</v>
      </c>
      <c r="G29" s="148"/>
      <c r="H29" s="148"/>
      <c r="I29" s="148"/>
    </row>
    <row r="30" spans="1:9" x14ac:dyDescent="0.35">
      <c r="A30" s="278" t="s">
        <v>113</v>
      </c>
      <c r="B30" s="279"/>
      <c r="C30" s="279"/>
      <c r="D30" s="279"/>
      <c r="E30" s="146"/>
      <c r="F30" s="147"/>
      <c r="G30" s="148"/>
      <c r="H30" s="148"/>
      <c r="I30" s="148"/>
    </row>
    <row r="31" spans="1:9" x14ac:dyDescent="0.35">
      <c r="A31" s="108" t="s">
        <v>99</v>
      </c>
      <c r="B31" s="109" t="s">
        <v>313</v>
      </c>
      <c r="C31" s="110" t="s">
        <v>75</v>
      </c>
      <c r="D31" s="150"/>
      <c r="E31" s="104">
        <v>1</v>
      </c>
      <c r="F31" s="118">
        <f t="shared" si="0"/>
        <v>0</v>
      </c>
      <c r="G31" s="148"/>
      <c r="H31" s="148"/>
      <c r="I31" s="148"/>
    </row>
    <row r="32" spans="1:9" x14ac:dyDescent="0.35">
      <c r="A32" s="108" t="s">
        <v>100</v>
      </c>
      <c r="B32" s="109" t="s">
        <v>211</v>
      </c>
      <c r="C32" s="110" t="s">
        <v>75</v>
      </c>
      <c r="D32" s="150"/>
      <c r="E32" s="104">
        <v>1</v>
      </c>
      <c r="F32" s="118">
        <f t="shared" si="0"/>
        <v>0</v>
      </c>
      <c r="G32" s="148"/>
      <c r="H32" s="148"/>
      <c r="I32" s="148"/>
    </row>
    <row r="33" spans="1:9" x14ac:dyDescent="0.35">
      <c r="A33" s="108" t="s">
        <v>101</v>
      </c>
      <c r="B33" s="109" t="s">
        <v>209</v>
      </c>
      <c r="C33" s="110" t="s">
        <v>75</v>
      </c>
      <c r="D33" s="150"/>
      <c r="E33" s="104">
        <v>0</v>
      </c>
      <c r="F33" s="118">
        <f t="shared" si="0"/>
        <v>0</v>
      </c>
      <c r="G33" s="148"/>
      <c r="H33" s="148"/>
      <c r="I33" s="148"/>
    </row>
    <row r="34" spans="1:9" x14ac:dyDescent="0.35">
      <c r="A34" s="108" t="s">
        <v>102</v>
      </c>
      <c r="B34" s="109" t="s">
        <v>210</v>
      </c>
      <c r="C34" s="110" t="s">
        <v>75</v>
      </c>
      <c r="D34" s="150"/>
      <c r="E34" s="104">
        <v>0</v>
      </c>
      <c r="F34" s="118">
        <f t="shared" si="0"/>
        <v>0</v>
      </c>
      <c r="G34" s="148"/>
      <c r="H34" s="148"/>
      <c r="I34" s="148"/>
    </row>
    <row r="35" spans="1:9" x14ac:dyDescent="0.35">
      <c r="A35" s="278" t="s">
        <v>118</v>
      </c>
      <c r="B35" s="279"/>
      <c r="C35" s="279"/>
      <c r="D35" s="279"/>
      <c r="E35" s="146"/>
      <c r="F35" s="147"/>
      <c r="G35" s="148"/>
      <c r="H35" s="148"/>
      <c r="I35" s="148"/>
    </row>
    <row r="36" spans="1:9" x14ac:dyDescent="0.35">
      <c r="A36" s="108" t="s">
        <v>103</v>
      </c>
      <c r="B36" s="109" t="s">
        <v>120</v>
      </c>
      <c r="C36" s="110" t="s">
        <v>75</v>
      </c>
      <c r="D36" s="149"/>
      <c r="E36" s="104">
        <v>3</v>
      </c>
      <c r="F36" s="118">
        <f t="shared" si="0"/>
        <v>0</v>
      </c>
      <c r="G36" s="148"/>
      <c r="H36" s="148"/>
      <c r="I36" s="148"/>
    </row>
    <row r="37" spans="1:9" ht="15" customHeight="1" x14ac:dyDescent="0.35">
      <c r="A37" s="278" t="s">
        <v>201</v>
      </c>
      <c r="B37" s="279"/>
      <c r="C37" s="279"/>
      <c r="D37" s="279"/>
      <c r="E37" s="279"/>
      <c r="F37" s="280"/>
      <c r="G37" s="148"/>
      <c r="H37" s="148"/>
      <c r="I37" s="148"/>
    </row>
    <row r="38" spans="1:9" x14ac:dyDescent="0.35">
      <c r="A38" s="108" t="s">
        <v>104</v>
      </c>
      <c r="B38" s="109" t="s">
        <v>233</v>
      </c>
      <c r="C38" s="110" t="s">
        <v>75</v>
      </c>
      <c r="D38" s="150"/>
      <c r="E38" s="104">
        <v>5</v>
      </c>
      <c r="F38" s="118">
        <f t="shared" si="0"/>
        <v>0</v>
      </c>
      <c r="G38" s="148"/>
      <c r="H38" s="148"/>
      <c r="I38" s="148"/>
    </row>
    <row r="39" spans="1:9" ht="29" x14ac:dyDescent="0.35">
      <c r="A39" s="108" t="s">
        <v>105</v>
      </c>
      <c r="B39" s="109" t="s">
        <v>234</v>
      </c>
      <c r="C39" s="110" t="s">
        <v>75</v>
      </c>
      <c r="D39" s="150"/>
      <c r="E39" s="104">
        <v>10</v>
      </c>
      <c r="F39" s="118">
        <f t="shared" si="0"/>
        <v>0</v>
      </c>
      <c r="G39" s="148"/>
      <c r="H39" s="148"/>
      <c r="I39" s="148"/>
    </row>
    <row r="40" spans="1:9" ht="29" x14ac:dyDescent="0.35">
      <c r="A40" s="108" t="s">
        <v>106</v>
      </c>
      <c r="B40" s="109" t="s">
        <v>255</v>
      </c>
      <c r="C40" s="110" t="s">
        <v>75</v>
      </c>
      <c r="D40" s="150"/>
      <c r="E40" s="104">
        <v>10</v>
      </c>
      <c r="F40" s="118">
        <f t="shared" si="0"/>
        <v>0</v>
      </c>
      <c r="G40" s="148"/>
      <c r="H40" s="148"/>
      <c r="I40" s="148"/>
    </row>
    <row r="41" spans="1:9" ht="29" x14ac:dyDescent="0.35">
      <c r="A41" s="108" t="s">
        <v>107</v>
      </c>
      <c r="B41" s="109" t="s">
        <v>256</v>
      </c>
      <c r="C41" s="110" t="s">
        <v>75</v>
      </c>
      <c r="D41" s="150"/>
      <c r="E41" s="104">
        <v>7</v>
      </c>
      <c r="F41" s="118">
        <f t="shared" si="0"/>
        <v>0</v>
      </c>
      <c r="G41" s="148"/>
      <c r="H41" s="148"/>
      <c r="I41" s="148"/>
    </row>
    <row r="42" spans="1:9" ht="29" x14ac:dyDescent="0.35">
      <c r="A42" s="108" t="s">
        <v>108</v>
      </c>
      <c r="B42" s="109" t="s">
        <v>235</v>
      </c>
      <c r="C42" s="110" t="s">
        <v>75</v>
      </c>
      <c r="D42" s="150"/>
      <c r="E42" s="104">
        <v>5</v>
      </c>
      <c r="F42" s="118">
        <f t="shared" si="0"/>
        <v>0</v>
      </c>
      <c r="G42" s="148"/>
      <c r="H42" s="148"/>
      <c r="I42" s="148"/>
    </row>
    <row r="43" spans="1:9" ht="29" x14ac:dyDescent="0.35">
      <c r="A43" s="108" t="s">
        <v>109</v>
      </c>
      <c r="B43" s="109" t="s">
        <v>257</v>
      </c>
      <c r="C43" s="110" t="s">
        <v>75</v>
      </c>
      <c r="D43" s="150"/>
      <c r="E43" s="104">
        <v>4</v>
      </c>
      <c r="F43" s="118">
        <f t="shared" si="0"/>
        <v>0</v>
      </c>
      <c r="G43" s="148"/>
      <c r="H43" s="148"/>
      <c r="I43" s="148"/>
    </row>
    <row r="44" spans="1:9" ht="29" x14ac:dyDescent="0.35">
      <c r="A44" s="108" t="s">
        <v>110</v>
      </c>
      <c r="B44" s="109" t="s">
        <v>258</v>
      </c>
      <c r="C44" s="110" t="s">
        <v>75</v>
      </c>
      <c r="D44" s="150"/>
      <c r="E44" s="104">
        <v>2</v>
      </c>
      <c r="F44" s="118">
        <f t="shared" si="0"/>
        <v>0</v>
      </c>
      <c r="G44" s="148"/>
      <c r="H44" s="148"/>
      <c r="I44" s="148"/>
    </row>
    <row r="45" spans="1:9" ht="29" x14ac:dyDescent="0.35">
      <c r="A45" s="108" t="s">
        <v>111</v>
      </c>
      <c r="B45" s="109" t="s">
        <v>259</v>
      </c>
      <c r="C45" s="110" t="s">
        <v>75</v>
      </c>
      <c r="D45" s="150"/>
      <c r="E45" s="104">
        <v>2</v>
      </c>
      <c r="F45" s="118">
        <f t="shared" si="0"/>
        <v>0</v>
      </c>
      <c r="G45" s="148"/>
      <c r="H45" s="148"/>
      <c r="I45" s="148"/>
    </row>
    <row r="46" spans="1:9" ht="29" x14ac:dyDescent="0.35">
      <c r="A46" s="108" t="s">
        <v>112</v>
      </c>
      <c r="B46" s="109" t="s">
        <v>271</v>
      </c>
      <c r="C46" s="110" t="s">
        <v>75</v>
      </c>
      <c r="D46" s="150"/>
      <c r="E46" s="104">
        <v>3</v>
      </c>
      <c r="F46" s="118">
        <f t="shared" si="0"/>
        <v>0</v>
      </c>
      <c r="G46" s="148"/>
      <c r="H46" s="148"/>
      <c r="I46" s="148"/>
    </row>
    <row r="47" spans="1:9" x14ac:dyDescent="0.35">
      <c r="A47" s="278" t="s">
        <v>277</v>
      </c>
      <c r="B47" s="279"/>
      <c r="C47" s="279"/>
      <c r="D47" s="279"/>
      <c r="E47" s="146"/>
      <c r="F47" s="147"/>
      <c r="G47" s="148"/>
      <c r="H47" s="148"/>
      <c r="I47" s="148"/>
    </row>
    <row r="48" spans="1:9" ht="29" x14ac:dyDescent="0.35">
      <c r="A48" s="108" t="s">
        <v>114</v>
      </c>
      <c r="B48" s="109" t="s">
        <v>202</v>
      </c>
      <c r="C48" s="110" t="s">
        <v>75</v>
      </c>
      <c r="D48" s="150"/>
      <c r="E48" s="104">
        <v>1</v>
      </c>
      <c r="F48" s="118">
        <f t="shared" si="0"/>
        <v>0</v>
      </c>
      <c r="G48" s="148"/>
      <c r="H48" s="148"/>
      <c r="I48" s="148"/>
    </row>
    <row r="49" spans="1:9" ht="29" x14ac:dyDescent="0.35">
      <c r="A49" s="108" t="s">
        <v>115</v>
      </c>
      <c r="B49" s="109" t="s">
        <v>203</v>
      </c>
      <c r="C49" s="110" t="s">
        <v>75</v>
      </c>
      <c r="D49" s="150"/>
      <c r="E49" s="104">
        <v>1</v>
      </c>
      <c r="F49" s="118">
        <f t="shared" si="0"/>
        <v>0</v>
      </c>
      <c r="G49" s="148"/>
      <c r="H49" s="148"/>
      <c r="I49" s="148"/>
    </row>
    <row r="50" spans="1:9" ht="29" x14ac:dyDescent="0.35">
      <c r="A50" s="108" t="s">
        <v>116</v>
      </c>
      <c r="B50" s="111" t="s">
        <v>213</v>
      </c>
      <c r="C50" s="110" t="s">
        <v>75</v>
      </c>
      <c r="D50" s="150"/>
      <c r="E50" s="104">
        <v>1</v>
      </c>
      <c r="F50" s="118">
        <f t="shared" si="0"/>
        <v>0</v>
      </c>
      <c r="G50" s="148"/>
      <c r="H50" s="148"/>
      <c r="I50" s="148"/>
    </row>
    <row r="51" spans="1:9" ht="29" x14ac:dyDescent="0.35">
      <c r="A51" s="108" t="s">
        <v>117</v>
      </c>
      <c r="B51" s="109" t="s">
        <v>214</v>
      </c>
      <c r="C51" s="110" t="s">
        <v>75</v>
      </c>
      <c r="D51" s="150"/>
      <c r="E51" s="104">
        <v>1</v>
      </c>
      <c r="F51" s="118">
        <f t="shared" si="0"/>
        <v>0</v>
      </c>
      <c r="G51" s="148"/>
      <c r="H51" s="148"/>
      <c r="I51" s="148"/>
    </row>
    <row r="52" spans="1:9" ht="29" x14ac:dyDescent="0.35">
      <c r="A52" s="108" t="s">
        <v>119</v>
      </c>
      <c r="B52" s="109" t="s">
        <v>275</v>
      </c>
      <c r="C52" s="110" t="s">
        <v>75</v>
      </c>
      <c r="D52" s="150"/>
      <c r="E52" s="104">
        <v>1</v>
      </c>
      <c r="F52" s="118">
        <f t="shared" si="0"/>
        <v>0</v>
      </c>
      <c r="G52" s="148"/>
      <c r="H52" s="148"/>
      <c r="I52" s="148"/>
    </row>
    <row r="53" spans="1:9" ht="15" customHeight="1" x14ac:dyDescent="0.35">
      <c r="A53" s="278" t="s">
        <v>126</v>
      </c>
      <c r="B53" s="279"/>
      <c r="C53" s="279"/>
      <c r="D53" s="279"/>
      <c r="E53" s="146"/>
      <c r="F53" s="147"/>
      <c r="G53" s="148"/>
      <c r="H53" s="148"/>
      <c r="I53" s="148"/>
    </row>
    <row r="54" spans="1:9" x14ac:dyDescent="0.35">
      <c r="A54" s="108" t="s">
        <v>121</v>
      </c>
      <c r="B54" s="109" t="s">
        <v>236</v>
      </c>
      <c r="C54" s="110" t="s">
        <v>75</v>
      </c>
      <c r="D54" s="150"/>
      <c r="E54" s="104">
        <v>5</v>
      </c>
      <c r="F54" s="118">
        <f t="shared" si="0"/>
        <v>0</v>
      </c>
      <c r="G54" s="148"/>
      <c r="H54" s="148"/>
      <c r="I54" s="148"/>
    </row>
    <row r="55" spans="1:9" x14ac:dyDescent="0.35">
      <c r="A55" s="108" t="s">
        <v>122</v>
      </c>
      <c r="B55" s="109" t="s">
        <v>237</v>
      </c>
      <c r="C55" s="110" t="s">
        <v>75</v>
      </c>
      <c r="D55" s="150"/>
      <c r="E55" s="104">
        <v>10</v>
      </c>
      <c r="F55" s="118">
        <f t="shared" si="0"/>
        <v>0</v>
      </c>
      <c r="G55" s="148"/>
      <c r="H55" s="148"/>
      <c r="I55" s="148"/>
    </row>
    <row r="56" spans="1:9" x14ac:dyDescent="0.35">
      <c r="A56" s="108" t="s">
        <v>123</v>
      </c>
      <c r="B56" s="109" t="s">
        <v>238</v>
      </c>
      <c r="C56" s="110" t="s">
        <v>75</v>
      </c>
      <c r="D56" s="150"/>
      <c r="E56" s="104">
        <v>10</v>
      </c>
      <c r="F56" s="118">
        <f t="shared" si="0"/>
        <v>0</v>
      </c>
      <c r="G56" s="148"/>
      <c r="H56" s="148"/>
      <c r="I56" s="148"/>
    </row>
    <row r="57" spans="1:9" x14ac:dyDescent="0.35">
      <c r="A57" s="108" t="s">
        <v>124</v>
      </c>
      <c r="B57" s="109" t="s">
        <v>239</v>
      </c>
      <c r="C57" s="110" t="s">
        <v>75</v>
      </c>
      <c r="D57" s="150"/>
      <c r="E57" s="104">
        <v>7</v>
      </c>
      <c r="F57" s="118">
        <f t="shared" si="0"/>
        <v>0</v>
      </c>
      <c r="G57" s="148"/>
      <c r="H57" s="148"/>
      <c r="I57" s="148"/>
    </row>
    <row r="58" spans="1:9" x14ac:dyDescent="0.35">
      <c r="A58" s="108" t="s">
        <v>127</v>
      </c>
      <c r="B58" s="109" t="s">
        <v>240</v>
      </c>
      <c r="C58" s="110" t="s">
        <v>75</v>
      </c>
      <c r="D58" s="150"/>
      <c r="E58" s="104">
        <v>5</v>
      </c>
      <c r="F58" s="118">
        <f t="shared" si="0"/>
        <v>0</v>
      </c>
      <c r="G58" s="148"/>
      <c r="H58" s="148"/>
      <c r="I58" s="148"/>
    </row>
    <row r="59" spans="1:9" x14ac:dyDescent="0.35">
      <c r="A59" s="108" t="s">
        <v>128</v>
      </c>
      <c r="B59" s="109" t="s">
        <v>260</v>
      </c>
      <c r="C59" s="110" t="s">
        <v>75</v>
      </c>
      <c r="D59" s="150"/>
      <c r="E59" s="104">
        <v>4</v>
      </c>
      <c r="F59" s="118">
        <f t="shared" si="0"/>
        <v>0</v>
      </c>
      <c r="G59" s="148"/>
      <c r="H59" s="148"/>
      <c r="I59" s="148"/>
    </row>
    <row r="60" spans="1:9" x14ac:dyDescent="0.35">
      <c r="A60" s="108" t="s">
        <v>129</v>
      </c>
      <c r="B60" s="109" t="s">
        <v>241</v>
      </c>
      <c r="C60" s="110" t="s">
        <v>75</v>
      </c>
      <c r="D60" s="150"/>
      <c r="E60" s="104">
        <v>2</v>
      </c>
      <c r="F60" s="118">
        <f t="shared" si="0"/>
        <v>0</v>
      </c>
      <c r="G60" s="148"/>
      <c r="H60" s="148"/>
      <c r="I60" s="148"/>
    </row>
    <row r="61" spans="1:9" x14ac:dyDescent="0.35">
      <c r="A61" s="108" t="s">
        <v>130</v>
      </c>
      <c r="B61" s="109" t="s">
        <v>242</v>
      </c>
      <c r="C61" s="110" t="s">
        <v>75</v>
      </c>
      <c r="D61" s="150"/>
      <c r="E61" s="104">
        <v>2</v>
      </c>
      <c r="F61" s="118">
        <f t="shared" si="0"/>
        <v>0</v>
      </c>
      <c r="G61" s="148"/>
      <c r="H61" s="148"/>
      <c r="I61" s="148"/>
    </row>
    <row r="62" spans="1:9" x14ac:dyDescent="0.35">
      <c r="A62" s="108" t="s">
        <v>131</v>
      </c>
      <c r="B62" s="109" t="s">
        <v>272</v>
      </c>
      <c r="C62" s="110" t="s">
        <v>75</v>
      </c>
      <c r="D62" s="150"/>
      <c r="E62" s="104">
        <v>3</v>
      </c>
      <c r="F62" s="118">
        <f t="shared" si="0"/>
        <v>0</v>
      </c>
      <c r="G62" s="148"/>
      <c r="H62" s="148"/>
      <c r="I62" s="148"/>
    </row>
    <row r="63" spans="1:9" ht="15" customHeight="1" x14ac:dyDescent="0.35">
      <c r="A63" s="278" t="s">
        <v>200</v>
      </c>
      <c r="B63" s="279"/>
      <c r="C63" s="279"/>
      <c r="D63" s="279"/>
      <c r="E63" s="146"/>
      <c r="F63" s="147"/>
      <c r="G63" s="148"/>
      <c r="H63" s="148"/>
      <c r="I63" s="148"/>
    </row>
    <row r="64" spans="1:9" x14ac:dyDescent="0.35">
      <c r="A64" s="108" t="s">
        <v>132</v>
      </c>
      <c r="B64" s="109" t="s">
        <v>243</v>
      </c>
      <c r="C64" s="110" t="s">
        <v>75</v>
      </c>
      <c r="D64" s="150"/>
      <c r="E64" s="104">
        <v>5</v>
      </c>
      <c r="F64" s="118">
        <f t="shared" si="0"/>
        <v>0</v>
      </c>
      <c r="G64" s="148"/>
      <c r="H64" s="148"/>
      <c r="I64" s="148"/>
    </row>
    <row r="65" spans="1:9" x14ac:dyDescent="0.35">
      <c r="A65" s="108" t="s">
        <v>133</v>
      </c>
      <c r="B65" s="117" t="s">
        <v>250</v>
      </c>
      <c r="C65" s="110" t="s">
        <v>75</v>
      </c>
      <c r="D65" s="150"/>
      <c r="E65" s="104">
        <v>10</v>
      </c>
      <c r="F65" s="118">
        <f t="shared" si="0"/>
        <v>0</v>
      </c>
      <c r="G65" s="148"/>
      <c r="H65" s="148"/>
      <c r="I65" s="148"/>
    </row>
    <row r="66" spans="1:9" x14ac:dyDescent="0.35">
      <c r="A66" s="108" t="s">
        <v>134</v>
      </c>
      <c r="B66" s="117" t="s">
        <v>249</v>
      </c>
      <c r="C66" s="110" t="s">
        <v>75</v>
      </c>
      <c r="D66" s="150"/>
      <c r="E66" s="104">
        <v>10</v>
      </c>
      <c r="F66" s="118">
        <f t="shared" si="0"/>
        <v>0</v>
      </c>
      <c r="G66" s="148"/>
      <c r="H66" s="148"/>
      <c r="I66" s="148"/>
    </row>
    <row r="67" spans="1:9" x14ac:dyDescent="0.35">
      <c r="A67" s="108" t="s">
        <v>135</v>
      </c>
      <c r="B67" s="117" t="s">
        <v>248</v>
      </c>
      <c r="C67" s="110" t="s">
        <v>75</v>
      </c>
      <c r="D67" s="150"/>
      <c r="E67" s="104">
        <v>7</v>
      </c>
      <c r="F67" s="118">
        <f t="shared" si="0"/>
        <v>0</v>
      </c>
      <c r="G67" s="148"/>
      <c r="H67" s="148"/>
      <c r="I67" s="148"/>
    </row>
    <row r="68" spans="1:9" x14ac:dyDescent="0.35">
      <c r="A68" s="108" t="s">
        <v>136</v>
      </c>
      <c r="B68" s="117" t="s">
        <v>246</v>
      </c>
      <c r="C68" s="110" t="s">
        <v>75</v>
      </c>
      <c r="D68" s="150"/>
      <c r="E68" s="104">
        <v>5</v>
      </c>
      <c r="F68" s="118">
        <f t="shared" si="0"/>
        <v>0</v>
      </c>
      <c r="G68" s="148"/>
      <c r="H68" s="148"/>
      <c r="I68" s="148"/>
    </row>
    <row r="69" spans="1:9" x14ac:dyDescent="0.35">
      <c r="A69" s="108" t="s">
        <v>137</v>
      </c>
      <c r="B69" s="117" t="s">
        <v>247</v>
      </c>
      <c r="C69" s="110" t="s">
        <v>75</v>
      </c>
      <c r="D69" s="150"/>
      <c r="E69" s="104">
        <v>4</v>
      </c>
      <c r="F69" s="118">
        <f t="shared" si="0"/>
        <v>0</v>
      </c>
      <c r="G69" s="148"/>
      <c r="H69" s="148"/>
      <c r="I69" s="148"/>
    </row>
    <row r="70" spans="1:9" x14ac:dyDescent="0.35">
      <c r="A70" s="108" t="s">
        <v>138</v>
      </c>
      <c r="B70" s="117" t="s">
        <v>245</v>
      </c>
      <c r="C70" s="110" t="s">
        <v>75</v>
      </c>
      <c r="D70" s="150"/>
      <c r="E70" s="104">
        <v>2</v>
      </c>
      <c r="F70" s="118">
        <f t="shared" si="0"/>
        <v>0</v>
      </c>
      <c r="G70" s="148"/>
      <c r="H70" s="148"/>
      <c r="I70" s="148"/>
    </row>
    <row r="71" spans="1:9" x14ac:dyDescent="0.35">
      <c r="A71" s="108" t="s">
        <v>139</v>
      </c>
      <c r="B71" s="117" t="s">
        <v>244</v>
      </c>
      <c r="C71" s="110" t="s">
        <v>75</v>
      </c>
      <c r="D71" s="150"/>
      <c r="E71" s="104">
        <v>2</v>
      </c>
      <c r="F71" s="118">
        <f t="shared" ref="F71:F107" si="1">D71*E71</f>
        <v>0</v>
      </c>
      <c r="G71" s="148"/>
      <c r="H71" s="148"/>
      <c r="I71" s="148"/>
    </row>
    <row r="72" spans="1:9" x14ac:dyDescent="0.35">
      <c r="A72" s="108" t="s">
        <v>140</v>
      </c>
      <c r="B72" s="117" t="s">
        <v>273</v>
      </c>
      <c r="C72" s="110" t="s">
        <v>75</v>
      </c>
      <c r="D72" s="150"/>
      <c r="E72" s="104">
        <v>3</v>
      </c>
      <c r="F72" s="118">
        <f t="shared" si="1"/>
        <v>0</v>
      </c>
      <c r="G72" s="148"/>
      <c r="H72" s="148"/>
      <c r="I72" s="148"/>
    </row>
    <row r="73" spans="1:9" x14ac:dyDescent="0.35">
      <c r="A73" s="278" t="s">
        <v>151</v>
      </c>
      <c r="B73" s="279"/>
      <c r="C73" s="279"/>
      <c r="D73" s="279"/>
      <c r="E73" s="146"/>
      <c r="F73" s="147"/>
      <c r="G73" s="148"/>
      <c r="H73" s="148"/>
      <c r="I73" s="148"/>
    </row>
    <row r="74" spans="1:9" x14ac:dyDescent="0.35">
      <c r="A74" s="108" t="s">
        <v>141</v>
      </c>
      <c r="B74" s="112" t="s">
        <v>204</v>
      </c>
      <c r="C74" s="110" t="s">
        <v>152</v>
      </c>
      <c r="D74" s="149"/>
      <c r="E74" s="104">
        <v>3</v>
      </c>
      <c r="F74" s="118">
        <f t="shared" si="1"/>
        <v>0</v>
      </c>
      <c r="G74" s="148"/>
      <c r="H74" s="148"/>
      <c r="I74" s="148"/>
    </row>
    <row r="75" spans="1:9" x14ac:dyDescent="0.35">
      <c r="A75" s="278" t="s">
        <v>154</v>
      </c>
      <c r="B75" s="279"/>
      <c r="C75" s="279"/>
      <c r="D75" s="279"/>
      <c r="E75" s="146"/>
      <c r="F75" s="147"/>
      <c r="G75" s="148"/>
      <c r="H75" s="148"/>
      <c r="I75" s="148"/>
    </row>
    <row r="76" spans="1:9" x14ac:dyDescent="0.35">
      <c r="A76" s="113" t="s">
        <v>142</v>
      </c>
      <c r="B76" s="114" t="s">
        <v>276</v>
      </c>
      <c r="C76" s="115" t="s">
        <v>152</v>
      </c>
      <c r="D76" s="149"/>
      <c r="E76" s="104">
        <v>30</v>
      </c>
      <c r="F76" s="118">
        <f t="shared" si="1"/>
        <v>0</v>
      </c>
      <c r="G76" s="148"/>
      <c r="H76" s="148"/>
      <c r="I76" s="148"/>
    </row>
    <row r="77" spans="1:9" x14ac:dyDescent="0.35">
      <c r="A77" s="278" t="s">
        <v>158</v>
      </c>
      <c r="B77" s="279"/>
      <c r="C77" s="279"/>
      <c r="D77" s="279"/>
      <c r="E77" s="146"/>
      <c r="F77" s="147"/>
      <c r="G77" s="148"/>
      <c r="H77" s="148"/>
      <c r="I77" s="148"/>
    </row>
    <row r="78" spans="1:9" x14ac:dyDescent="0.35">
      <c r="A78" s="108" t="s">
        <v>143</v>
      </c>
      <c r="B78" s="109" t="s">
        <v>253</v>
      </c>
      <c r="C78" s="110" t="s">
        <v>75</v>
      </c>
      <c r="D78" s="150"/>
      <c r="E78" s="104">
        <v>5</v>
      </c>
      <c r="F78" s="118">
        <f t="shared" si="1"/>
        <v>0</v>
      </c>
      <c r="G78" s="148"/>
      <c r="H78" s="148"/>
      <c r="I78" s="148"/>
    </row>
    <row r="79" spans="1:9" ht="29" x14ac:dyDescent="0.35">
      <c r="A79" s="108" t="s">
        <v>144</v>
      </c>
      <c r="B79" s="109" t="s">
        <v>278</v>
      </c>
      <c r="C79" s="110" t="s">
        <v>75</v>
      </c>
      <c r="D79" s="150"/>
      <c r="E79" s="104">
        <v>10</v>
      </c>
      <c r="F79" s="118">
        <f t="shared" si="1"/>
        <v>0</v>
      </c>
      <c r="G79" s="148"/>
      <c r="H79" s="148"/>
      <c r="I79" s="148"/>
    </row>
    <row r="80" spans="1:9" ht="29" x14ac:dyDescent="0.35">
      <c r="A80" s="108" t="s">
        <v>145</v>
      </c>
      <c r="B80" s="109" t="s">
        <v>279</v>
      </c>
      <c r="C80" s="110" t="s">
        <v>75</v>
      </c>
      <c r="D80" s="150"/>
      <c r="E80" s="104">
        <v>10</v>
      </c>
      <c r="F80" s="118">
        <f t="shared" si="1"/>
        <v>0</v>
      </c>
      <c r="G80" s="148"/>
      <c r="H80" s="148"/>
      <c r="I80" s="148"/>
    </row>
    <row r="81" spans="1:9" ht="29" x14ac:dyDescent="0.35">
      <c r="A81" s="108" t="s">
        <v>146</v>
      </c>
      <c r="B81" s="109" t="s">
        <v>280</v>
      </c>
      <c r="C81" s="110" t="s">
        <v>75</v>
      </c>
      <c r="D81" s="150"/>
      <c r="E81" s="104">
        <v>7</v>
      </c>
      <c r="F81" s="118">
        <f t="shared" si="1"/>
        <v>0</v>
      </c>
      <c r="G81" s="148"/>
      <c r="H81" s="148"/>
      <c r="I81" s="148"/>
    </row>
    <row r="82" spans="1:9" ht="29" x14ac:dyDescent="0.35">
      <c r="A82" s="108" t="s">
        <v>147</v>
      </c>
      <c r="B82" s="109" t="s">
        <v>281</v>
      </c>
      <c r="C82" s="110" t="s">
        <v>75</v>
      </c>
      <c r="D82" s="150"/>
      <c r="E82" s="104">
        <v>5</v>
      </c>
      <c r="F82" s="118">
        <f t="shared" si="1"/>
        <v>0</v>
      </c>
      <c r="G82" s="148"/>
      <c r="H82" s="148"/>
      <c r="I82" s="148"/>
    </row>
    <row r="83" spans="1:9" ht="29" x14ac:dyDescent="0.35">
      <c r="A83" s="108" t="s">
        <v>148</v>
      </c>
      <c r="B83" s="109" t="s">
        <v>282</v>
      </c>
      <c r="C83" s="110" t="s">
        <v>75</v>
      </c>
      <c r="D83" s="150"/>
      <c r="E83" s="104">
        <v>4</v>
      </c>
      <c r="F83" s="118">
        <f t="shared" si="1"/>
        <v>0</v>
      </c>
      <c r="G83" s="148"/>
      <c r="H83" s="148"/>
      <c r="I83" s="148"/>
    </row>
    <row r="84" spans="1:9" ht="29" x14ac:dyDescent="0.35">
      <c r="A84" s="108" t="s">
        <v>149</v>
      </c>
      <c r="B84" s="109" t="s">
        <v>283</v>
      </c>
      <c r="C84" s="110" t="s">
        <v>75</v>
      </c>
      <c r="D84" s="149"/>
      <c r="E84" s="104">
        <v>2</v>
      </c>
      <c r="F84" s="118">
        <f t="shared" si="1"/>
        <v>0</v>
      </c>
      <c r="G84" s="148"/>
      <c r="H84" s="148"/>
      <c r="I84" s="148"/>
    </row>
    <row r="85" spans="1:9" ht="29" x14ac:dyDescent="0.35">
      <c r="A85" s="108" t="s">
        <v>150</v>
      </c>
      <c r="B85" s="109" t="s">
        <v>284</v>
      </c>
      <c r="C85" s="110" t="s">
        <v>75</v>
      </c>
      <c r="D85" s="149"/>
      <c r="E85" s="104">
        <v>2</v>
      </c>
      <c r="F85" s="118">
        <f t="shared" si="1"/>
        <v>0</v>
      </c>
      <c r="G85" s="148"/>
      <c r="H85" s="148"/>
      <c r="I85" s="148"/>
    </row>
    <row r="86" spans="1:9" ht="29" x14ac:dyDescent="0.35">
      <c r="A86" s="108" t="s">
        <v>153</v>
      </c>
      <c r="B86" s="109" t="s">
        <v>285</v>
      </c>
      <c r="C86" s="110" t="s">
        <v>75</v>
      </c>
      <c r="D86" s="149"/>
      <c r="E86" s="104">
        <v>3</v>
      </c>
      <c r="F86" s="118">
        <f t="shared" si="1"/>
        <v>0</v>
      </c>
      <c r="G86" s="148"/>
      <c r="H86" s="148"/>
      <c r="I86" s="148"/>
    </row>
    <row r="87" spans="1:9" ht="29" x14ac:dyDescent="0.35">
      <c r="A87" s="108" t="s">
        <v>155</v>
      </c>
      <c r="B87" s="109" t="s">
        <v>252</v>
      </c>
      <c r="C87" s="110" t="s">
        <v>152</v>
      </c>
      <c r="D87" s="149"/>
      <c r="E87" s="104">
        <v>5</v>
      </c>
      <c r="F87" s="118">
        <f t="shared" si="1"/>
        <v>0</v>
      </c>
      <c r="G87" s="148"/>
      <c r="H87" s="148"/>
      <c r="I87" s="148"/>
    </row>
    <row r="88" spans="1:9" ht="29" x14ac:dyDescent="0.35">
      <c r="A88" s="108" t="s">
        <v>156</v>
      </c>
      <c r="B88" s="109" t="s">
        <v>251</v>
      </c>
      <c r="C88" s="110" t="s">
        <v>152</v>
      </c>
      <c r="D88" s="149"/>
      <c r="E88" s="104">
        <v>50</v>
      </c>
      <c r="F88" s="118">
        <f t="shared" si="1"/>
        <v>0</v>
      </c>
      <c r="G88" s="148"/>
      <c r="H88" s="148"/>
      <c r="I88" s="148"/>
    </row>
    <row r="89" spans="1:9" x14ac:dyDescent="0.35">
      <c r="A89" s="108" t="s">
        <v>157</v>
      </c>
      <c r="B89" s="116" t="s">
        <v>317</v>
      </c>
      <c r="C89" s="110" t="s">
        <v>316</v>
      </c>
      <c r="D89" s="149"/>
      <c r="E89" s="104">
        <v>5</v>
      </c>
      <c r="F89" s="118">
        <f t="shared" si="1"/>
        <v>0</v>
      </c>
      <c r="G89" s="148"/>
      <c r="H89" s="148"/>
      <c r="I89" s="148"/>
    </row>
    <row r="90" spans="1:9" x14ac:dyDescent="0.35">
      <c r="A90" s="108" t="s">
        <v>159</v>
      </c>
      <c r="B90" s="116" t="s">
        <v>318</v>
      </c>
      <c r="C90" s="110" t="s">
        <v>316</v>
      </c>
      <c r="D90" s="149"/>
      <c r="E90" s="104">
        <v>15</v>
      </c>
      <c r="F90" s="118">
        <f t="shared" si="1"/>
        <v>0</v>
      </c>
      <c r="G90" s="148"/>
      <c r="H90" s="148"/>
      <c r="I90" s="148"/>
    </row>
    <row r="91" spans="1:9" x14ac:dyDescent="0.35">
      <c r="A91" s="108" t="s">
        <v>160</v>
      </c>
      <c r="B91" s="117" t="s">
        <v>286</v>
      </c>
      <c r="C91" s="110" t="s">
        <v>75</v>
      </c>
      <c r="D91" s="149"/>
      <c r="E91" s="104">
        <v>25</v>
      </c>
      <c r="F91" s="118">
        <f t="shared" si="1"/>
        <v>0</v>
      </c>
      <c r="G91" s="148"/>
      <c r="H91" s="148"/>
      <c r="I91" s="148"/>
    </row>
    <row r="92" spans="1:9" x14ac:dyDescent="0.35">
      <c r="A92" s="108" t="s">
        <v>161</v>
      </c>
      <c r="B92" s="117" t="s">
        <v>369</v>
      </c>
      <c r="C92" s="110" t="s">
        <v>75</v>
      </c>
      <c r="D92" s="149"/>
      <c r="E92" s="104">
        <v>12</v>
      </c>
      <c r="F92" s="118">
        <f t="shared" si="1"/>
        <v>0</v>
      </c>
      <c r="G92" s="148"/>
      <c r="H92" s="148"/>
      <c r="I92" s="148"/>
    </row>
    <row r="93" spans="1:9" x14ac:dyDescent="0.35">
      <c r="A93" s="108" t="s">
        <v>162</v>
      </c>
      <c r="B93" s="117" t="s">
        <v>254</v>
      </c>
      <c r="C93" s="110" t="s">
        <v>75</v>
      </c>
      <c r="D93" s="149"/>
      <c r="E93" s="104">
        <v>6</v>
      </c>
      <c r="F93" s="118">
        <f t="shared" si="1"/>
        <v>0</v>
      </c>
      <c r="G93" s="148"/>
      <c r="H93" s="148"/>
      <c r="I93" s="148"/>
    </row>
    <row r="94" spans="1:9" x14ac:dyDescent="0.35">
      <c r="A94" s="108" t="s">
        <v>163</v>
      </c>
      <c r="B94" s="117" t="s">
        <v>287</v>
      </c>
      <c r="C94" s="110" t="s">
        <v>75</v>
      </c>
      <c r="D94" s="149"/>
      <c r="E94" s="104">
        <v>5</v>
      </c>
      <c r="F94" s="118">
        <f t="shared" si="1"/>
        <v>0</v>
      </c>
      <c r="G94" s="148"/>
      <c r="H94" s="148"/>
      <c r="I94" s="148"/>
    </row>
    <row r="95" spans="1:9" ht="21" customHeight="1" x14ac:dyDescent="0.35">
      <c r="A95" s="108" t="s">
        <v>164</v>
      </c>
      <c r="B95" s="109" t="s">
        <v>288</v>
      </c>
      <c r="C95" s="110" t="s">
        <v>75</v>
      </c>
      <c r="D95" s="149"/>
      <c r="E95" s="104">
        <v>25</v>
      </c>
      <c r="F95" s="118">
        <f t="shared" si="1"/>
        <v>0</v>
      </c>
      <c r="G95" s="148"/>
      <c r="H95" s="148"/>
      <c r="I95" s="148"/>
    </row>
    <row r="96" spans="1:9" ht="29" x14ac:dyDescent="0.35">
      <c r="A96" s="108" t="s">
        <v>165</v>
      </c>
      <c r="B96" s="109" t="s">
        <v>370</v>
      </c>
      <c r="C96" s="110" t="s">
        <v>75</v>
      </c>
      <c r="D96" s="149"/>
      <c r="E96" s="104">
        <v>12</v>
      </c>
      <c r="F96" s="118">
        <f t="shared" si="1"/>
        <v>0</v>
      </c>
      <c r="G96" s="148"/>
      <c r="H96" s="148"/>
      <c r="I96" s="148"/>
    </row>
    <row r="97" spans="1:9" ht="29" x14ac:dyDescent="0.35">
      <c r="A97" s="108" t="s">
        <v>166</v>
      </c>
      <c r="B97" s="109" t="s">
        <v>261</v>
      </c>
      <c r="C97" s="110" t="s">
        <v>75</v>
      </c>
      <c r="D97" s="149"/>
      <c r="E97" s="104">
        <v>6</v>
      </c>
      <c r="F97" s="118">
        <f t="shared" si="1"/>
        <v>0</v>
      </c>
      <c r="G97" s="148"/>
      <c r="H97" s="148"/>
      <c r="I97" s="148"/>
    </row>
    <row r="98" spans="1:9" ht="29" x14ac:dyDescent="0.35">
      <c r="A98" s="108" t="s">
        <v>167</v>
      </c>
      <c r="B98" s="109" t="s">
        <v>289</v>
      </c>
      <c r="C98" s="110" t="s">
        <v>75</v>
      </c>
      <c r="D98" s="149"/>
      <c r="E98" s="104">
        <v>5</v>
      </c>
      <c r="F98" s="118">
        <f t="shared" si="1"/>
        <v>0</v>
      </c>
      <c r="G98" s="148"/>
      <c r="H98" s="148"/>
      <c r="I98" s="148"/>
    </row>
    <row r="99" spans="1:9" x14ac:dyDescent="0.35">
      <c r="A99" s="278" t="s">
        <v>304</v>
      </c>
      <c r="B99" s="279"/>
      <c r="C99" s="279"/>
      <c r="D99" s="279"/>
      <c r="E99" s="146"/>
      <c r="F99" s="147"/>
      <c r="G99" s="148"/>
      <c r="H99" s="148"/>
      <c r="I99" s="148"/>
    </row>
    <row r="100" spans="1:9" x14ac:dyDescent="0.35">
      <c r="A100" s="108" t="s">
        <v>168</v>
      </c>
      <c r="B100" s="117" t="s">
        <v>290</v>
      </c>
      <c r="C100" s="15" t="s">
        <v>75</v>
      </c>
      <c r="D100" s="149"/>
      <c r="E100" s="104">
        <v>25</v>
      </c>
      <c r="F100" s="118">
        <f t="shared" si="1"/>
        <v>0</v>
      </c>
      <c r="G100" s="148"/>
      <c r="H100" s="148"/>
      <c r="I100" s="148"/>
    </row>
    <row r="101" spans="1:9" x14ac:dyDescent="0.35">
      <c r="A101" s="108" t="s">
        <v>296</v>
      </c>
      <c r="B101" s="117" t="s">
        <v>293</v>
      </c>
      <c r="C101" s="15" t="s">
        <v>75</v>
      </c>
      <c r="D101" s="149"/>
      <c r="E101" s="104">
        <v>12</v>
      </c>
      <c r="F101" s="118">
        <f t="shared" si="1"/>
        <v>0</v>
      </c>
      <c r="G101" s="148"/>
      <c r="H101" s="148"/>
      <c r="I101" s="148"/>
    </row>
    <row r="102" spans="1:9" x14ac:dyDescent="0.35">
      <c r="A102" s="108" t="s">
        <v>297</v>
      </c>
      <c r="B102" s="117" t="s">
        <v>262</v>
      </c>
      <c r="C102" s="15" t="s">
        <v>75</v>
      </c>
      <c r="D102" s="149"/>
      <c r="E102" s="104">
        <v>6</v>
      </c>
      <c r="F102" s="118">
        <f t="shared" si="1"/>
        <v>0</v>
      </c>
      <c r="G102" s="148"/>
      <c r="H102" s="148"/>
      <c r="I102" s="148"/>
    </row>
    <row r="103" spans="1:9" x14ac:dyDescent="0.35">
      <c r="A103" s="108" t="s">
        <v>298</v>
      </c>
      <c r="B103" s="117" t="s">
        <v>291</v>
      </c>
      <c r="C103" s="15" t="s">
        <v>75</v>
      </c>
      <c r="D103" s="149"/>
      <c r="E103" s="104">
        <v>5</v>
      </c>
      <c r="F103" s="118">
        <f t="shared" si="1"/>
        <v>0</v>
      </c>
      <c r="G103" s="148"/>
      <c r="H103" s="148"/>
      <c r="I103" s="148"/>
    </row>
    <row r="104" spans="1:9" ht="29" x14ac:dyDescent="0.35">
      <c r="A104" s="108" t="s">
        <v>299</v>
      </c>
      <c r="B104" s="109" t="s">
        <v>292</v>
      </c>
      <c r="C104" s="15" t="s">
        <v>75</v>
      </c>
      <c r="D104" s="149"/>
      <c r="E104" s="104">
        <v>12</v>
      </c>
      <c r="F104" s="118">
        <f t="shared" si="1"/>
        <v>0</v>
      </c>
      <c r="G104" s="148"/>
      <c r="H104" s="148"/>
      <c r="I104" s="148"/>
    </row>
    <row r="105" spans="1:9" ht="29" x14ac:dyDescent="0.35">
      <c r="A105" s="108" t="s">
        <v>300</v>
      </c>
      <c r="B105" s="109" t="s">
        <v>294</v>
      </c>
      <c r="C105" s="15" t="s">
        <v>75</v>
      </c>
      <c r="D105" s="149"/>
      <c r="E105" s="104">
        <v>5</v>
      </c>
      <c r="F105" s="118">
        <f t="shared" si="1"/>
        <v>0</v>
      </c>
      <c r="G105" s="148"/>
      <c r="H105" s="148"/>
      <c r="I105" s="148"/>
    </row>
    <row r="106" spans="1:9" ht="29" x14ac:dyDescent="0.35">
      <c r="A106" s="108" t="s">
        <v>319</v>
      </c>
      <c r="B106" s="109" t="s">
        <v>263</v>
      </c>
      <c r="C106" s="15" t="s">
        <v>75</v>
      </c>
      <c r="D106" s="149"/>
      <c r="E106" s="104">
        <v>3</v>
      </c>
      <c r="F106" s="118">
        <f t="shared" si="1"/>
        <v>0</v>
      </c>
      <c r="G106" s="148"/>
      <c r="H106" s="148"/>
      <c r="I106" s="148"/>
    </row>
    <row r="107" spans="1:9" ht="29.5" thickBot="1" x14ac:dyDescent="0.4">
      <c r="A107" s="108" t="s">
        <v>320</v>
      </c>
      <c r="B107" s="109" t="s">
        <v>295</v>
      </c>
      <c r="C107" s="15" t="s">
        <v>75</v>
      </c>
      <c r="D107" s="149"/>
      <c r="E107" s="104">
        <v>3</v>
      </c>
      <c r="F107" s="118">
        <f t="shared" si="1"/>
        <v>0</v>
      </c>
      <c r="G107" s="148"/>
      <c r="H107" s="148"/>
      <c r="I107" s="148"/>
    </row>
    <row r="108" spans="1:9" ht="42" customHeight="1" thickBot="1" x14ac:dyDescent="0.4">
      <c r="A108" s="281" t="s">
        <v>394</v>
      </c>
      <c r="B108" s="282"/>
      <c r="C108" s="285" t="s">
        <v>399</v>
      </c>
      <c r="D108" s="285"/>
      <c r="E108" s="285"/>
      <c r="F108" s="72">
        <f>SUM(F6:F107)</f>
        <v>0</v>
      </c>
      <c r="H108" s="76"/>
      <c r="I108" s="76"/>
    </row>
    <row r="109" spans="1:9" x14ac:dyDescent="0.35">
      <c r="H109" s="76"/>
      <c r="I109" s="76"/>
    </row>
    <row r="110" spans="1:9" ht="16.5" x14ac:dyDescent="0.35">
      <c r="A110" s="77" t="s">
        <v>302</v>
      </c>
      <c r="B110" s="77" t="s">
        <v>314</v>
      </c>
    </row>
    <row r="111" spans="1:9" ht="16.5" x14ac:dyDescent="0.35">
      <c r="A111" s="77" t="s">
        <v>303</v>
      </c>
      <c r="B111" s="77" t="s">
        <v>312</v>
      </c>
      <c r="H111" s="76"/>
      <c r="I111" s="76"/>
    </row>
    <row r="112" spans="1:9" x14ac:dyDescent="0.35">
      <c r="H112" s="76"/>
      <c r="I112" s="76"/>
    </row>
    <row r="113" spans="8:9" x14ac:dyDescent="0.35">
      <c r="H113" s="76"/>
      <c r="I113" s="76"/>
    </row>
    <row r="114" spans="8:9" x14ac:dyDescent="0.35">
      <c r="H114" s="76"/>
      <c r="I114" s="76"/>
    </row>
    <row r="115" spans="8:9" x14ac:dyDescent="0.35">
      <c r="H115" s="76"/>
      <c r="I115" s="76"/>
    </row>
    <row r="116" spans="8:9" x14ac:dyDescent="0.35">
      <c r="H116" s="76"/>
      <c r="I116" s="76"/>
    </row>
    <row r="117" spans="8:9" x14ac:dyDescent="0.35">
      <c r="H117" s="76"/>
      <c r="I117" s="76"/>
    </row>
    <row r="124" spans="8:9" ht="18.75" customHeight="1" x14ac:dyDescent="0.35"/>
    <row r="125" spans="8:9" ht="15" customHeight="1" x14ac:dyDescent="0.35"/>
    <row r="134" ht="15" customHeight="1" x14ac:dyDescent="0.35"/>
    <row r="143" ht="15" customHeight="1" x14ac:dyDescent="0.35"/>
    <row r="152" ht="15" customHeight="1" x14ac:dyDescent="0.35"/>
    <row r="161" ht="15" customHeight="1" x14ac:dyDescent="0.35"/>
    <row r="170" ht="15" customHeight="1" x14ac:dyDescent="0.35"/>
  </sheetData>
  <sheetProtection algorithmName="SHA-512" hashValue="zveUI/9o3gqQDoJXnrwpb/I1x+WgOuyXJ+o23hrDL0tX9wYv6YX3MY/5lm5P5IZ1PDbGrexL7YlQd7soiL3VUA==" saltValue="h1wZuq9XsjSMLnNUsxu6rg==" spinCount="100000" sheet="1" objects="1" scenarios="1" selectLockedCells="1"/>
  <mergeCells count="16">
    <mergeCell ref="A73:D73"/>
    <mergeCell ref="A37:F37"/>
    <mergeCell ref="A108:B108"/>
    <mergeCell ref="A2:F2"/>
    <mergeCell ref="C108:E108"/>
    <mergeCell ref="A63:D63"/>
    <mergeCell ref="A99:D99"/>
    <mergeCell ref="A5:D5"/>
    <mergeCell ref="A15:D15"/>
    <mergeCell ref="A25:D25"/>
    <mergeCell ref="A30:D30"/>
    <mergeCell ref="A35:D35"/>
    <mergeCell ref="A47:D47"/>
    <mergeCell ref="A53:D53"/>
    <mergeCell ref="A77:D77"/>
    <mergeCell ref="A75:D75"/>
  </mergeCells>
  <pageMargins left="0.25" right="0.25" top="0.75" bottom="0.75" header="0.3" footer="0.3"/>
  <pageSetup paperSize="8" scale="71"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pageSetUpPr fitToPage="1"/>
  </sheetPr>
  <dimension ref="A1:S60"/>
  <sheetViews>
    <sheetView topLeftCell="D1" zoomScale="90" zoomScaleNormal="90" workbookViewId="0">
      <selection activeCell="M9" sqref="M9:O9"/>
    </sheetView>
  </sheetViews>
  <sheetFormatPr baseColWidth="10" defaultRowHeight="14.5" x14ac:dyDescent="0.35"/>
  <cols>
    <col min="1" max="1" width="8.26953125" style="151" bestFit="1" customWidth="1"/>
    <col min="2" max="6" width="10.90625" style="151"/>
    <col min="7" max="7" width="11" style="151" customWidth="1"/>
    <col min="8" max="10" width="10.81640625" style="151" customWidth="1"/>
    <col min="11" max="12" width="14" style="151" customWidth="1"/>
    <col min="13" max="18" width="10.81640625" style="151" customWidth="1"/>
    <col min="19" max="16384" width="10.90625" style="151"/>
  </cols>
  <sheetData>
    <row r="1" spans="1:18" ht="15" customHeight="1" x14ac:dyDescent="0.35">
      <c r="B1" s="152"/>
      <c r="C1" s="152"/>
      <c r="D1" s="152"/>
      <c r="E1" s="152"/>
      <c r="F1" s="152"/>
      <c r="G1" s="152"/>
      <c r="H1" s="152"/>
      <c r="I1" s="152"/>
      <c r="J1" s="152"/>
      <c r="K1" s="152"/>
      <c r="L1" s="152"/>
    </row>
    <row r="2" spans="1:18" ht="19.5" customHeight="1" x14ac:dyDescent="0.35">
      <c r="A2" s="286" t="s">
        <v>212</v>
      </c>
      <c r="B2" s="287"/>
      <c r="C2" s="287"/>
      <c r="D2" s="287"/>
      <c r="E2" s="287"/>
      <c r="F2" s="287"/>
      <c r="G2" s="287"/>
      <c r="H2" s="287"/>
      <c r="I2" s="287"/>
      <c r="J2" s="287"/>
      <c r="K2" s="287"/>
      <c r="L2" s="287"/>
      <c r="M2" s="287"/>
      <c r="N2" s="287"/>
      <c r="O2" s="287"/>
      <c r="P2" s="287"/>
      <c r="Q2" s="287"/>
      <c r="R2" s="287"/>
    </row>
    <row r="3" spans="1:18" ht="21.75" customHeight="1" x14ac:dyDescent="0.35">
      <c r="A3" s="288"/>
      <c r="B3" s="289"/>
      <c r="C3" s="289"/>
      <c r="D3" s="289"/>
      <c r="E3" s="289"/>
      <c r="F3" s="289"/>
      <c r="G3" s="289"/>
      <c r="H3" s="289"/>
      <c r="I3" s="289"/>
      <c r="J3" s="289"/>
      <c r="K3" s="289"/>
      <c r="L3" s="289"/>
      <c r="M3" s="289"/>
      <c r="N3" s="289"/>
      <c r="O3" s="289"/>
      <c r="P3" s="289"/>
      <c r="Q3" s="289"/>
      <c r="R3" s="289"/>
    </row>
    <row r="4" spans="1:18" ht="17.5" thickBot="1" x14ac:dyDescent="0.4">
      <c r="B4" s="152"/>
      <c r="C4" s="152"/>
      <c r="D4" s="152"/>
      <c r="E4" s="152"/>
      <c r="F4" s="152"/>
      <c r="G4" s="152"/>
      <c r="H4" s="152"/>
      <c r="I4" s="152"/>
      <c r="J4" s="152"/>
      <c r="K4" s="152"/>
      <c r="L4" s="152"/>
    </row>
    <row r="5" spans="1:18" ht="80.25" customHeight="1" thickBot="1" x14ac:dyDescent="0.4">
      <c r="B5" s="293" t="s">
        <v>0</v>
      </c>
      <c r="C5" s="294"/>
      <c r="D5" s="294" t="s">
        <v>1</v>
      </c>
      <c r="E5" s="294"/>
      <c r="F5" s="294"/>
      <c r="G5" s="294"/>
      <c r="H5" s="295" t="s">
        <v>388</v>
      </c>
      <c r="I5" s="295"/>
      <c r="J5" s="295"/>
      <c r="K5" s="153" t="s">
        <v>376</v>
      </c>
      <c r="L5" s="153" t="s">
        <v>379</v>
      </c>
      <c r="M5" s="295" t="s">
        <v>384</v>
      </c>
      <c r="N5" s="295"/>
      <c r="O5" s="295"/>
      <c r="P5" s="295" t="s">
        <v>385</v>
      </c>
      <c r="Q5" s="295"/>
      <c r="R5" s="296"/>
    </row>
    <row r="6" spans="1:18" ht="15" thickBot="1" x14ac:dyDescent="0.4">
      <c r="A6" s="306" t="s">
        <v>16</v>
      </c>
      <c r="B6" s="307" t="s">
        <v>18</v>
      </c>
      <c r="C6" s="308"/>
      <c r="D6" s="309" t="s">
        <v>7</v>
      </c>
      <c r="E6" s="309"/>
      <c r="F6" s="309"/>
      <c r="G6" s="309"/>
      <c r="H6" s="292"/>
      <c r="I6" s="292"/>
      <c r="J6" s="292"/>
      <c r="K6" s="154">
        <v>1</v>
      </c>
      <c r="L6" s="155">
        <f>H6*K6</f>
        <v>0</v>
      </c>
      <c r="M6" s="292"/>
      <c r="N6" s="292"/>
      <c r="O6" s="292"/>
      <c r="P6" s="292"/>
      <c r="Q6" s="292"/>
      <c r="R6" s="297"/>
    </row>
    <row r="7" spans="1:18" ht="15" thickBot="1" x14ac:dyDescent="0.4">
      <c r="A7" s="306"/>
      <c r="B7" s="299" t="s">
        <v>19</v>
      </c>
      <c r="C7" s="300"/>
      <c r="D7" s="301" t="s">
        <v>8</v>
      </c>
      <c r="E7" s="301"/>
      <c r="F7" s="301"/>
      <c r="G7" s="301"/>
      <c r="H7" s="290"/>
      <c r="I7" s="290"/>
      <c r="J7" s="290"/>
      <c r="K7" s="156">
        <v>1</v>
      </c>
      <c r="L7" s="157">
        <f>H7*K7</f>
        <v>0</v>
      </c>
      <c r="M7" s="290"/>
      <c r="N7" s="290"/>
      <c r="O7" s="290"/>
      <c r="P7" s="290"/>
      <c r="Q7" s="290"/>
      <c r="R7" s="298"/>
    </row>
    <row r="8" spans="1:18" ht="15" thickBot="1" x14ac:dyDescent="0.4">
      <c r="A8" s="306"/>
      <c r="B8" s="299" t="s">
        <v>20</v>
      </c>
      <c r="C8" s="300"/>
      <c r="D8" s="301" t="s">
        <v>9</v>
      </c>
      <c r="E8" s="301"/>
      <c r="F8" s="301"/>
      <c r="G8" s="301"/>
      <c r="H8" s="290"/>
      <c r="I8" s="290"/>
      <c r="J8" s="290"/>
      <c r="K8" s="156">
        <v>5</v>
      </c>
      <c r="L8" s="157">
        <f t="shared" ref="L8:L13" si="0">H8*K8</f>
        <v>0</v>
      </c>
      <c r="M8" s="290"/>
      <c r="N8" s="290"/>
      <c r="O8" s="290"/>
      <c r="P8" s="290"/>
      <c r="Q8" s="290"/>
      <c r="R8" s="298"/>
    </row>
    <row r="9" spans="1:18" ht="15" thickBot="1" x14ac:dyDescent="0.4">
      <c r="A9" s="306"/>
      <c r="B9" s="299" t="s">
        <v>21</v>
      </c>
      <c r="C9" s="300"/>
      <c r="D9" s="301" t="s">
        <v>10</v>
      </c>
      <c r="E9" s="301"/>
      <c r="F9" s="301"/>
      <c r="G9" s="301"/>
      <c r="H9" s="290"/>
      <c r="I9" s="290"/>
      <c r="J9" s="290"/>
      <c r="K9" s="156">
        <v>10</v>
      </c>
      <c r="L9" s="157">
        <f t="shared" si="0"/>
        <v>0</v>
      </c>
      <c r="M9" s="290"/>
      <c r="N9" s="290"/>
      <c r="O9" s="290"/>
      <c r="P9" s="290"/>
      <c r="Q9" s="290"/>
      <c r="R9" s="298"/>
    </row>
    <row r="10" spans="1:18" ht="15" thickBot="1" x14ac:dyDescent="0.4">
      <c r="A10" s="306"/>
      <c r="B10" s="299" t="s">
        <v>22</v>
      </c>
      <c r="C10" s="300"/>
      <c r="D10" s="301" t="s">
        <v>11</v>
      </c>
      <c r="E10" s="301"/>
      <c r="F10" s="301"/>
      <c r="G10" s="301"/>
      <c r="H10" s="290"/>
      <c r="I10" s="290"/>
      <c r="J10" s="290"/>
      <c r="K10" s="156">
        <v>10</v>
      </c>
      <c r="L10" s="157">
        <f t="shared" si="0"/>
        <v>0</v>
      </c>
      <c r="M10" s="290"/>
      <c r="N10" s="290"/>
      <c r="O10" s="290"/>
      <c r="P10" s="290"/>
      <c r="Q10" s="290"/>
      <c r="R10" s="298"/>
    </row>
    <row r="11" spans="1:18" ht="15" thickBot="1" x14ac:dyDescent="0.4">
      <c r="A11" s="306"/>
      <c r="B11" s="299" t="s">
        <v>23</v>
      </c>
      <c r="C11" s="300"/>
      <c r="D11" s="301" t="s">
        <v>12</v>
      </c>
      <c r="E11" s="301"/>
      <c r="F11" s="301"/>
      <c r="G11" s="301"/>
      <c r="H11" s="290"/>
      <c r="I11" s="290"/>
      <c r="J11" s="290"/>
      <c r="K11" s="156">
        <v>30</v>
      </c>
      <c r="L11" s="157">
        <f t="shared" si="0"/>
        <v>0</v>
      </c>
      <c r="M11" s="290"/>
      <c r="N11" s="290"/>
      <c r="O11" s="290"/>
      <c r="P11" s="290"/>
      <c r="Q11" s="290"/>
      <c r="R11" s="298"/>
    </row>
    <row r="12" spans="1:18" ht="15" thickBot="1" x14ac:dyDescent="0.4">
      <c r="A12" s="306"/>
      <c r="B12" s="299" t="s">
        <v>24</v>
      </c>
      <c r="C12" s="300"/>
      <c r="D12" s="301" t="s">
        <v>13</v>
      </c>
      <c r="E12" s="301"/>
      <c r="F12" s="301"/>
      <c r="G12" s="301"/>
      <c r="H12" s="290"/>
      <c r="I12" s="290"/>
      <c r="J12" s="290"/>
      <c r="K12" s="156">
        <v>12</v>
      </c>
      <c r="L12" s="157">
        <f t="shared" si="0"/>
        <v>0</v>
      </c>
      <c r="M12" s="290"/>
      <c r="N12" s="290"/>
      <c r="O12" s="290"/>
      <c r="P12" s="290"/>
      <c r="Q12" s="290"/>
      <c r="R12" s="298"/>
    </row>
    <row r="13" spans="1:18" ht="15" thickBot="1" x14ac:dyDescent="0.4">
      <c r="A13" s="306"/>
      <c r="B13" s="299" t="s">
        <v>25</v>
      </c>
      <c r="C13" s="300"/>
      <c r="D13" s="301" t="s">
        <v>14</v>
      </c>
      <c r="E13" s="301"/>
      <c r="F13" s="301"/>
      <c r="G13" s="301"/>
      <c r="H13" s="290"/>
      <c r="I13" s="290"/>
      <c r="J13" s="290"/>
      <c r="K13" s="156">
        <v>10</v>
      </c>
      <c r="L13" s="157">
        <f t="shared" si="0"/>
        <v>0</v>
      </c>
      <c r="M13" s="290"/>
      <c r="N13" s="290"/>
      <c r="O13" s="290"/>
      <c r="P13" s="290"/>
      <c r="Q13" s="290"/>
      <c r="R13" s="298"/>
    </row>
    <row r="14" spans="1:18" ht="15" thickBot="1" x14ac:dyDescent="0.4">
      <c r="A14" s="306"/>
      <c r="B14" s="302" t="s">
        <v>26</v>
      </c>
      <c r="C14" s="303"/>
      <c r="D14" s="304" t="s">
        <v>15</v>
      </c>
      <c r="E14" s="304"/>
      <c r="F14" s="304"/>
      <c r="G14" s="304"/>
      <c r="H14" s="291"/>
      <c r="I14" s="291"/>
      <c r="J14" s="291"/>
      <c r="K14" s="158">
        <v>5</v>
      </c>
      <c r="L14" s="159">
        <f>H14*K14</f>
        <v>0</v>
      </c>
      <c r="M14" s="291"/>
      <c r="N14" s="291"/>
      <c r="O14" s="291"/>
      <c r="P14" s="291"/>
      <c r="Q14" s="291"/>
      <c r="R14" s="305"/>
    </row>
    <row r="15" spans="1:18" ht="15.75" customHeight="1" thickBot="1" x14ac:dyDescent="0.4">
      <c r="A15" s="306" t="s">
        <v>17</v>
      </c>
      <c r="B15" s="307" t="s">
        <v>27</v>
      </c>
      <c r="C15" s="308"/>
      <c r="D15" s="309" t="s">
        <v>7</v>
      </c>
      <c r="E15" s="309"/>
      <c r="F15" s="309"/>
      <c r="G15" s="309"/>
      <c r="H15" s="292"/>
      <c r="I15" s="292"/>
      <c r="J15" s="292"/>
      <c r="K15" s="154">
        <v>1</v>
      </c>
      <c r="L15" s="155">
        <f>H15*K15</f>
        <v>0</v>
      </c>
      <c r="M15" s="292"/>
      <c r="N15" s="292"/>
      <c r="O15" s="292"/>
      <c r="P15" s="292"/>
      <c r="Q15" s="292"/>
      <c r="R15" s="297"/>
    </row>
    <row r="16" spans="1:18" ht="15.75" customHeight="1" thickBot="1" x14ac:dyDescent="0.4">
      <c r="A16" s="306"/>
      <c r="B16" s="299" t="s">
        <v>28</v>
      </c>
      <c r="C16" s="300"/>
      <c r="D16" s="301" t="s">
        <v>8</v>
      </c>
      <c r="E16" s="301"/>
      <c r="F16" s="301"/>
      <c r="G16" s="301"/>
      <c r="H16" s="290"/>
      <c r="I16" s="290"/>
      <c r="J16" s="290"/>
      <c r="K16" s="156">
        <v>1</v>
      </c>
      <c r="L16" s="157">
        <f>H16*K16</f>
        <v>0</v>
      </c>
      <c r="M16" s="290"/>
      <c r="N16" s="290"/>
      <c r="O16" s="290"/>
      <c r="P16" s="290"/>
      <c r="Q16" s="290"/>
      <c r="R16" s="298"/>
    </row>
    <row r="17" spans="1:18" ht="15.75" customHeight="1" thickBot="1" x14ac:dyDescent="0.4">
      <c r="A17" s="306"/>
      <c r="B17" s="299" t="s">
        <v>29</v>
      </c>
      <c r="C17" s="300"/>
      <c r="D17" s="301" t="s">
        <v>9</v>
      </c>
      <c r="E17" s="301"/>
      <c r="F17" s="301"/>
      <c r="G17" s="301"/>
      <c r="H17" s="290"/>
      <c r="I17" s="290"/>
      <c r="J17" s="290"/>
      <c r="K17" s="156">
        <v>1</v>
      </c>
      <c r="L17" s="157">
        <f t="shared" ref="L17:L22" si="1">H17*K17</f>
        <v>0</v>
      </c>
      <c r="M17" s="290"/>
      <c r="N17" s="290"/>
      <c r="O17" s="290"/>
      <c r="P17" s="290"/>
      <c r="Q17" s="290"/>
      <c r="R17" s="298"/>
    </row>
    <row r="18" spans="1:18" ht="15.75" customHeight="1" thickBot="1" x14ac:dyDescent="0.4">
      <c r="A18" s="306"/>
      <c r="B18" s="299" t="s">
        <v>30</v>
      </c>
      <c r="C18" s="300"/>
      <c r="D18" s="301" t="s">
        <v>10</v>
      </c>
      <c r="E18" s="301"/>
      <c r="F18" s="301"/>
      <c r="G18" s="301"/>
      <c r="H18" s="290"/>
      <c r="I18" s="290"/>
      <c r="J18" s="290"/>
      <c r="K18" s="156">
        <v>5</v>
      </c>
      <c r="L18" s="157">
        <f t="shared" si="1"/>
        <v>0</v>
      </c>
      <c r="M18" s="290"/>
      <c r="N18" s="290"/>
      <c r="O18" s="290"/>
      <c r="P18" s="290"/>
      <c r="Q18" s="290"/>
      <c r="R18" s="298"/>
    </row>
    <row r="19" spans="1:18" ht="15.75" customHeight="1" thickBot="1" x14ac:dyDescent="0.4">
      <c r="A19" s="306"/>
      <c r="B19" s="299" t="s">
        <v>31</v>
      </c>
      <c r="C19" s="300"/>
      <c r="D19" s="301" t="s">
        <v>11</v>
      </c>
      <c r="E19" s="301"/>
      <c r="F19" s="301"/>
      <c r="G19" s="301"/>
      <c r="H19" s="290"/>
      <c r="I19" s="290"/>
      <c r="J19" s="290"/>
      <c r="K19" s="156">
        <v>10</v>
      </c>
      <c r="L19" s="157">
        <f t="shared" si="1"/>
        <v>0</v>
      </c>
      <c r="M19" s="290"/>
      <c r="N19" s="290"/>
      <c r="O19" s="290"/>
      <c r="P19" s="290"/>
      <c r="Q19" s="290"/>
      <c r="R19" s="298"/>
    </row>
    <row r="20" spans="1:18" ht="15.75" customHeight="1" thickBot="1" x14ac:dyDescent="0.4">
      <c r="A20" s="306"/>
      <c r="B20" s="299" t="s">
        <v>32</v>
      </c>
      <c r="C20" s="300"/>
      <c r="D20" s="301" t="s">
        <v>12</v>
      </c>
      <c r="E20" s="301"/>
      <c r="F20" s="301"/>
      <c r="G20" s="301"/>
      <c r="H20" s="290"/>
      <c r="I20" s="290"/>
      <c r="J20" s="290"/>
      <c r="K20" s="156">
        <v>20</v>
      </c>
      <c r="L20" s="157">
        <f t="shared" si="1"/>
        <v>0</v>
      </c>
      <c r="M20" s="290"/>
      <c r="N20" s="290"/>
      <c r="O20" s="290"/>
      <c r="P20" s="290"/>
      <c r="Q20" s="290"/>
      <c r="R20" s="298"/>
    </row>
    <row r="21" spans="1:18" ht="15.75" customHeight="1" thickBot="1" x14ac:dyDescent="0.4">
      <c r="A21" s="306"/>
      <c r="B21" s="299" t="s">
        <v>33</v>
      </c>
      <c r="C21" s="300"/>
      <c r="D21" s="301" t="s">
        <v>13</v>
      </c>
      <c r="E21" s="301"/>
      <c r="F21" s="301"/>
      <c r="G21" s="301"/>
      <c r="H21" s="290"/>
      <c r="I21" s="290"/>
      <c r="J21" s="290"/>
      <c r="K21" s="156">
        <v>12</v>
      </c>
      <c r="L21" s="157">
        <f t="shared" si="1"/>
        <v>0</v>
      </c>
      <c r="M21" s="290"/>
      <c r="N21" s="290"/>
      <c r="O21" s="290"/>
      <c r="P21" s="290"/>
      <c r="Q21" s="290"/>
      <c r="R21" s="298"/>
    </row>
    <row r="22" spans="1:18" ht="15.75" customHeight="1" thickBot="1" x14ac:dyDescent="0.4">
      <c r="A22" s="306"/>
      <c r="B22" s="299" t="s">
        <v>34</v>
      </c>
      <c r="C22" s="300"/>
      <c r="D22" s="301" t="s">
        <v>14</v>
      </c>
      <c r="E22" s="301"/>
      <c r="F22" s="301"/>
      <c r="G22" s="301"/>
      <c r="H22" s="290"/>
      <c r="I22" s="290"/>
      <c r="J22" s="290"/>
      <c r="K22" s="156">
        <v>10</v>
      </c>
      <c r="L22" s="157">
        <f t="shared" si="1"/>
        <v>0</v>
      </c>
      <c r="M22" s="290"/>
      <c r="N22" s="290"/>
      <c r="O22" s="290"/>
      <c r="P22" s="290"/>
      <c r="Q22" s="290"/>
      <c r="R22" s="298"/>
    </row>
    <row r="23" spans="1:18" ht="15.75" customHeight="1" thickBot="1" x14ac:dyDescent="0.4">
      <c r="A23" s="306"/>
      <c r="B23" s="302" t="s">
        <v>35</v>
      </c>
      <c r="C23" s="303"/>
      <c r="D23" s="304" t="s">
        <v>15</v>
      </c>
      <c r="E23" s="304"/>
      <c r="F23" s="304"/>
      <c r="G23" s="304"/>
      <c r="H23" s="291"/>
      <c r="I23" s="291"/>
      <c r="J23" s="291"/>
      <c r="K23" s="158">
        <v>5</v>
      </c>
      <c r="L23" s="159">
        <f>H23*K23</f>
        <v>0</v>
      </c>
      <c r="M23" s="291"/>
      <c r="N23" s="291"/>
      <c r="O23" s="291"/>
      <c r="P23" s="291"/>
      <c r="Q23" s="291"/>
      <c r="R23" s="305"/>
    </row>
    <row r="24" spans="1:18" ht="15.75" customHeight="1" thickBot="1" x14ac:dyDescent="0.4">
      <c r="A24" s="306" t="s">
        <v>36</v>
      </c>
      <c r="B24" s="307" t="s">
        <v>37</v>
      </c>
      <c r="C24" s="308"/>
      <c r="D24" s="309" t="s">
        <v>7</v>
      </c>
      <c r="E24" s="309"/>
      <c r="F24" s="309"/>
      <c r="G24" s="309"/>
      <c r="H24" s="292"/>
      <c r="I24" s="292"/>
      <c r="J24" s="292"/>
      <c r="K24" s="154">
        <v>0</v>
      </c>
      <c r="L24" s="155">
        <f>H24*K24</f>
        <v>0</v>
      </c>
      <c r="M24" s="292"/>
      <c r="N24" s="292"/>
      <c r="O24" s="292"/>
      <c r="P24" s="292"/>
      <c r="Q24" s="292"/>
      <c r="R24" s="297"/>
    </row>
    <row r="25" spans="1:18" ht="15.75" customHeight="1" thickBot="1" x14ac:dyDescent="0.4">
      <c r="A25" s="306"/>
      <c r="B25" s="299" t="s">
        <v>38</v>
      </c>
      <c r="C25" s="300"/>
      <c r="D25" s="301" t="s">
        <v>8</v>
      </c>
      <c r="E25" s="301"/>
      <c r="F25" s="301"/>
      <c r="G25" s="301"/>
      <c r="H25" s="290"/>
      <c r="I25" s="290"/>
      <c r="J25" s="290"/>
      <c r="K25" s="156">
        <v>2</v>
      </c>
      <c r="L25" s="157">
        <f>H25*K25</f>
        <v>0</v>
      </c>
      <c r="M25" s="290"/>
      <c r="N25" s="290"/>
      <c r="O25" s="290"/>
      <c r="P25" s="290"/>
      <c r="Q25" s="290"/>
      <c r="R25" s="298"/>
    </row>
    <row r="26" spans="1:18" ht="15.75" customHeight="1" thickBot="1" x14ac:dyDescent="0.4">
      <c r="A26" s="306"/>
      <c r="B26" s="299" t="s">
        <v>39</v>
      </c>
      <c r="C26" s="300"/>
      <c r="D26" s="301" t="s">
        <v>9</v>
      </c>
      <c r="E26" s="301"/>
      <c r="F26" s="301"/>
      <c r="G26" s="301"/>
      <c r="H26" s="290"/>
      <c r="I26" s="290"/>
      <c r="J26" s="290"/>
      <c r="K26" s="156">
        <v>2</v>
      </c>
      <c r="L26" s="157">
        <f t="shared" ref="L26:L31" si="2">H26*K26</f>
        <v>0</v>
      </c>
      <c r="M26" s="290"/>
      <c r="N26" s="290"/>
      <c r="O26" s="290"/>
      <c r="P26" s="290"/>
      <c r="Q26" s="290"/>
      <c r="R26" s="298"/>
    </row>
    <row r="27" spans="1:18" ht="15.75" customHeight="1" thickBot="1" x14ac:dyDescent="0.4">
      <c r="A27" s="306"/>
      <c r="B27" s="299" t="s">
        <v>40</v>
      </c>
      <c r="C27" s="300"/>
      <c r="D27" s="301" t="s">
        <v>10</v>
      </c>
      <c r="E27" s="301"/>
      <c r="F27" s="301"/>
      <c r="G27" s="301"/>
      <c r="H27" s="290"/>
      <c r="I27" s="290"/>
      <c r="J27" s="290"/>
      <c r="K27" s="156">
        <v>5</v>
      </c>
      <c r="L27" s="157">
        <f t="shared" si="2"/>
        <v>0</v>
      </c>
      <c r="M27" s="290"/>
      <c r="N27" s="290"/>
      <c r="O27" s="290"/>
      <c r="P27" s="290"/>
      <c r="Q27" s="290"/>
      <c r="R27" s="298"/>
    </row>
    <row r="28" spans="1:18" ht="15.75" customHeight="1" thickBot="1" x14ac:dyDescent="0.4">
      <c r="A28" s="306"/>
      <c r="B28" s="299" t="s">
        <v>41</v>
      </c>
      <c r="C28" s="300"/>
      <c r="D28" s="301" t="s">
        <v>11</v>
      </c>
      <c r="E28" s="301"/>
      <c r="F28" s="301"/>
      <c r="G28" s="301"/>
      <c r="H28" s="290"/>
      <c r="I28" s="290"/>
      <c r="J28" s="290"/>
      <c r="K28" s="156">
        <v>10</v>
      </c>
      <c r="L28" s="157">
        <f t="shared" si="2"/>
        <v>0</v>
      </c>
      <c r="M28" s="290"/>
      <c r="N28" s="290"/>
      <c r="O28" s="290"/>
      <c r="P28" s="290"/>
      <c r="Q28" s="290"/>
      <c r="R28" s="298"/>
    </row>
    <row r="29" spans="1:18" ht="15.75" customHeight="1" thickBot="1" x14ac:dyDescent="0.4">
      <c r="A29" s="306"/>
      <c r="B29" s="299" t="s">
        <v>42</v>
      </c>
      <c r="C29" s="300"/>
      <c r="D29" s="301" t="s">
        <v>12</v>
      </c>
      <c r="E29" s="301"/>
      <c r="F29" s="301"/>
      <c r="G29" s="301"/>
      <c r="H29" s="290"/>
      <c r="I29" s="290"/>
      <c r="J29" s="290"/>
      <c r="K29" s="156">
        <v>0</v>
      </c>
      <c r="L29" s="157">
        <f t="shared" si="2"/>
        <v>0</v>
      </c>
      <c r="M29" s="290"/>
      <c r="N29" s="290"/>
      <c r="O29" s="290"/>
      <c r="P29" s="290"/>
      <c r="Q29" s="290"/>
      <c r="R29" s="298"/>
    </row>
    <row r="30" spans="1:18" ht="15.75" customHeight="1" thickBot="1" x14ac:dyDescent="0.4">
      <c r="A30" s="306"/>
      <c r="B30" s="299" t="s">
        <v>43</v>
      </c>
      <c r="C30" s="300"/>
      <c r="D30" s="301" t="s">
        <v>13</v>
      </c>
      <c r="E30" s="301"/>
      <c r="F30" s="301"/>
      <c r="G30" s="301"/>
      <c r="H30" s="290"/>
      <c r="I30" s="290"/>
      <c r="J30" s="290"/>
      <c r="K30" s="156">
        <v>1</v>
      </c>
      <c r="L30" s="157">
        <f t="shared" si="2"/>
        <v>0</v>
      </c>
      <c r="M30" s="290"/>
      <c r="N30" s="290"/>
      <c r="O30" s="290"/>
      <c r="P30" s="290"/>
      <c r="Q30" s="290"/>
      <c r="R30" s="298"/>
    </row>
    <row r="31" spans="1:18" ht="15.75" customHeight="1" thickBot="1" x14ac:dyDescent="0.4">
      <c r="A31" s="306"/>
      <c r="B31" s="299" t="s">
        <v>44</v>
      </c>
      <c r="C31" s="300"/>
      <c r="D31" s="301" t="s">
        <v>14</v>
      </c>
      <c r="E31" s="301"/>
      <c r="F31" s="301"/>
      <c r="G31" s="301"/>
      <c r="H31" s="290"/>
      <c r="I31" s="290"/>
      <c r="J31" s="290"/>
      <c r="K31" s="156">
        <v>2</v>
      </c>
      <c r="L31" s="157">
        <f t="shared" si="2"/>
        <v>0</v>
      </c>
      <c r="M31" s="290"/>
      <c r="N31" s="290"/>
      <c r="O31" s="290"/>
      <c r="P31" s="290"/>
      <c r="Q31" s="290"/>
      <c r="R31" s="298"/>
    </row>
    <row r="32" spans="1:18" ht="15.75" customHeight="1" thickBot="1" x14ac:dyDescent="0.4">
      <c r="A32" s="306"/>
      <c r="B32" s="302" t="s">
        <v>45</v>
      </c>
      <c r="C32" s="303"/>
      <c r="D32" s="304" t="s">
        <v>15</v>
      </c>
      <c r="E32" s="304"/>
      <c r="F32" s="304"/>
      <c r="G32" s="304"/>
      <c r="H32" s="291"/>
      <c r="I32" s="291"/>
      <c r="J32" s="291"/>
      <c r="K32" s="158">
        <v>2</v>
      </c>
      <c r="L32" s="159">
        <f>H32*K32</f>
        <v>0</v>
      </c>
      <c r="M32" s="291"/>
      <c r="N32" s="291"/>
      <c r="O32" s="291"/>
      <c r="P32" s="291"/>
      <c r="Q32" s="291"/>
      <c r="R32" s="305"/>
    </row>
    <row r="33" spans="1:18" ht="15.75" customHeight="1" thickBot="1" x14ac:dyDescent="0.4">
      <c r="A33" s="306" t="s">
        <v>46</v>
      </c>
      <c r="B33" s="307" t="s">
        <v>47</v>
      </c>
      <c r="C33" s="308"/>
      <c r="D33" s="309" t="s">
        <v>7</v>
      </c>
      <c r="E33" s="309"/>
      <c r="F33" s="309"/>
      <c r="G33" s="309"/>
      <c r="H33" s="292"/>
      <c r="I33" s="292"/>
      <c r="J33" s="292"/>
      <c r="K33" s="154">
        <v>0</v>
      </c>
      <c r="L33" s="155">
        <f>H33*K33</f>
        <v>0</v>
      </c>
      <c r="M33" s="292"/>
      <c r="N33" s="292"/>
      <c r="O33" s="292"/>
      <c r="P33" s="292"/>
      <c r="Q33" s="292"/>
      <c r="R33" s="297"/>
    </row>
    <row r="34" spans="1:18" ht="15.75" customHeight="1" thickBot="1" x14ac:dyDescent="0.4">
      <c r="A34" s="306"/>
      <c r="B34" s="299" t="s">
        <v>48</v>
      </c>
      <c r="C34" s="300"/>
      <c r="D34" s="301" t="s">
        <v>8</v>
      </c>
      <c r="E34" s="301"/>
      <c r="F34" s="301"/>
      <c r="G34" s="301"/>
      <c r="H34" s="290"/>
      <c r="I34" s="290"/>
      <c r="J34" s="290"/>
      <c r="K34" s="156">
        <v>0</v>
      </c>
      <c r="L34" s="157">
        <f>H34*K34</f>
        <v>0</v>
      </c>
      <c r="M34" s="290"/>
      <c r="N34" s="290"/>
      <c r="O34" s="290"/>
      <c r="P34" s="290"/>
      <c r="Q34" s="290"/>
      <c r="R34" s="298"/>
    </row>
    <row r="35" spans="1:18" ht="15.75" customHeight="1" thickBot="1" x14ac:dyDescent="0.4">
      <c r="A35" s="306"/>
      <c r="B35" s="299" t="s">
        <v>49</v>
      </c>
      <c r="C35" s="300"/>
      <c r="D35" s="301" t="s">
        <v>9</v>
      </c>
      <c r="E35" s="301"/>
      <c r="F35" s="301"/>
      <c r="G35" s="301"/>
      <c r="H35" s="290"/>
      <c r="I35" s="290"/>
      <c r="J35" s="290"/>
      <c r="K35" s="156">
        <v>0</v>
      </c>
      <c r="L35" s="157">
        <f t="shared" ref="L35:L40" si="3">H35*K35</f>
        <v>0</v>
      </c>
      <c r="M35" s="290"/>
      <c r="N35" s="290"/>
      <c r="O35" s="290"/>
      <c r="P35" s="290"/>
      <c r="Q35" s="290"/>
      <c r="R35" s="298"/>
    </row>
    <row r="36" spans="1:18" ht="15.75" customHeight="1" thickBot="1" x14ac:dyDescent="0.4">
      <c r="A36" s="306"/>
      <c r="B36" s="299" t="s">
        <v>50</v>
      </c>
      <c r="C36" s="300"/>
      <c r="D36" s="301" t="s">
        <v>10</v>
      </c>
      <c r="E36" s="301"/>
      <c r="F36" s="301"/>
      <c r="G36" s="301"/>
      <c r="H36" s="290"/>
      <c r="I36" s="290"/>
      <c r="J36" s="290"/>
      <c r="K36" s="156">
        <v>5</v>
      </c>
      <c r="L36" s="157">
        <f t="shared" si="3"/>
        <v>0</v>
      </c>
      <c r="M36" s="290"/>
      <c r="N36" s="290"/>
      <c r="O36" s="290"/>
      <c r="P36" s="290"/>
      <c r="Q36" s="290"/>
      <c r="R36" s="298"/>
    </row>
    <row r="37" spans="1:18" ht="15.75" customHeight="1" thickBot="1" x14ac:dyDescent="0.4">
      <c r="A37" s="306"/>
      <c r="B37" s="299" t="s">
        <v>51</v>
      </c>
      <c r="C37" s="300"/>
      <c r="D37" s="301" t="s">
        <v>11</v>
      </c>
      <c r="E37" s="301"/>
      <c r="F37" s="301"/>
      <c r="G37" s="301"/>
      <c r="H37" s="290"/>
      <c r="I37" s="290"/>
      <c r="J37" s="290"/>
      <c r="K37" s="156">
        <v>20</v>
      </c>
      <c r="L37" s="157">
        <f t="shared" si="3"/>
        <v>0</v>
      </c>
      <c r="M37" s="290"/>
      <c r="N37" s="290"/>
      <c r="O37" s="290"/>
      <c r="P37" s="290"/>
      <c r="Q37" s="290"/>
      <c r="R37" s="298"/>
    </row>
    <row r="38" spans="1:18" ht="15.75" customHeight="1" thickBot="1" x14ac:dyDescent="0.4">
      <c r="A38" s="306"/>
      <c r="B38" s="299" t="s">
        <v>52</v>
      </c>
      <c r="C38" s="300"/>
      <c r="D38" s="301" t="s">
        <v>12</v>
      </c>
      <c r="E38" s="301"/>
      <c r="F38" s="301"/>
      <c r="G38" s="301"/>
      <c r="H38" s="290"/>
      <c r="I38" s="290"/>
      <c r="J38" s="290"/>
      <c r="K38" s="156">
        <v>0</v>
      </c>
      <c r="L38" s="157">
        <f t="shared" si="3"/>
        <v>0</v>
      </c>
      <c r="M38" s="290"/>
      <c r="N38" s="290"/>
      <c r="O38" s="290"/>
      <c r="P38" s="290"/>
      <c r="Q38" s="290"/>
      <c r="R38" s="298"/>
    </row>
    <row r="39" spans="1:18" ht="15.75" customHeight="1" thickBot="1" x14ac:dyDescent="0.4">
      <c r="A39" s="306"/>
      <c r="B39" s="299" t="s">
        <v>53</v>
      </c>
      <c r="C39" s="300"/>
      <c r="D39" s="301" t="s">
        <v>13</v>
      </c>
      <c r="E39" s="301"/>
      <c r="F39" s="301"/>
      <c r="G39" s="301"/>
      <c r="H39" s="290"/>
      <c r="I39" s="290"/>
      <c r="J39" s="290"/>
      <c r="K39" s="156">
        <v>0</v>
      </c>
      <c r="L39" s="157">
        <f t="shared" si="3"/>
        <v>0</v>
      </c>
      <c r="M39" s="290"/>
      <c r="N39" s="290"/>
      <c r="O39" s="290"/>
      <c r="P39" s="290"/>
      <c r="Q39" s="290"/>
      <c r="R39" s="298"/>
    </row>
    <row r="40" spans="1:18" ht="15.75" customHeight="1" thickBot="1" x14ac:dyDescent="0.4">
      <c r="A40" s="306"/>
      <c r="B40" s="299" t="s">
        <v>54</v>
      </c>
      <c r="C40" s="300"/>
      <c r="D40" s="301" t="s">
        <v>14</v>
      </c>
      <c r="E40" s="301"/>
      <c r="F40" s="301"/>
      <c r="G40" s="301"/>
      <c r="H40" s="290"/>
      <c r="I40" s="290"/>
      <c r="J40" s="290"/>
      <c r="K40" s="156">
        <v>0</v>
      </c>
      <c r="L40" s="157">
        <f t="shared" si="3"/>
        <v>0</v>
      </c>
      <c r="M40" s="290"/>
      <c r="N40" s="290"/>
      <c r="O40" s="290"/>
      <c r="P40" s="290"/>
      <c r="Q40" s="290"/>
      <c r="R40" s="298"/>
    </row>
    <row r="41" spans="1:18" ht="15.75" customHeight="1" thickBot="1" x14ac:dyDescent="0.4">
      <c r="A41" s="306"/>
      <c r="B41" s="302" t="s">
        <v>55</v>
      </c>
      <c r="C41" s="303"/>
      <c r="D41" s="304" t="s">
        <v>15</v>
      </c>
      <c r="E41" s="304"/>
      <c r="F41" s="304"/>
      <c r="G41" s="304"/>
      <c r="H41" s="291"/>
      <c r="I41" s="291"/>
      <c r="J41" s="291"/>
      <c r="K41" s="158">
        <v>0</v>
      </c>
      <c r="L41" s="159">
        <f>H41*K41</f>
        <v>0</v>
      </c>
      <c r="M41" s="291"/>
      <c r="N41" s="291"/>
      <c r="O41" s="291"/>
      <c r="P41" s="291"/>
      <c r="Q41" s="291"/>
      <c r="R41" s="305"/>
    </row>
    <row r="42" spans="1:18" ht="15.75" customHeight="1" thickBot="1" x14ac:dyDescent="0.4">
      <c r="A42" s="306" t="s">
        <v>56</v>
      </c>
      <c r="B42" s="307" t="s">
        <v>57</v>
      </c>
      <c r="C42" s="308"/>
      <c r="D42" s="309" t="s">
        <v>7</v>
      </c>
      <c r="E42" s="309"/>
      <c r="F42" s="309"/>
      <c r="G42" s="309"/>
      <c r="H42" s="292"/>
      <c r="I42" s="292"/>
      <c r="J42" s="292"/>
      <c r="K42" s="154">
        <v>0</v>
      </c>
      <c r="L42" s="155">
        <f>H42*K42</f>
        <v>0</v>
      </c>
      <c r="M42" s="292"/>
      <c r="N42" s="292"/>
      <c r="O42" s="292"/>
      <c r="P42" s="292"/>
      <c r="Q42" s="292"/>
      <c r="R42" s="297"/>
    </row>
    <row r="43" spans="1:18" ht="15.75" customHeight="1" thickBot="1" x14ac:dyDescent="0.4">
      <c r="A43" s="306"/>
      <c r="B43" s="299" t="s">
        <v>58</v>
      </c>
      <c r="C43" s="300"/>
      <c r="D43" s="301" t="s">
        <v>8</v>
      </c>
      <c r="E43" s="301"/>
      <c r="F43" s="301"/>
      <c r="G43" s="301"/>
      <c r="H43" s="290"/>
      <c r="I43" s="290"/>
      <c r="J43" s="290"/>
      <c r="K43" s="156">
        <v>1</v>
      </c>
      <c r="L43" s="157">
        <f>H43*K43</f>
        <v>0</v>
      </c>
      <c r="M43" s="290"/>
      <c r="N43" s="290"/>
      <c r="O43" s="290"/>
      <c r="P43" s="290"/>
      <c r="Q43" s="290"/>
      <c r="R43" s="298"/>
    </row>
    <row r="44" spans="1:18" ht="15.75" customHeight="1" thickBot="1" x14ac:dyDescent="0.4">
      <c r="A44" s="306"/>
      <c r="B44" s="299" t="s">
        <v>59</v>
      </c>
      <c r="C44" s="300"/>
      <c r="D44" s="301" t="s">
        <v>9</v>
      </c>
      <c r="E44" s="301"/>
      <c r="F44" s="301"/>
      <c r="G44" s="301"/>
      <c r="H44" s="290"/>
      <c r="I44" s="290"/>
      <c r="J44" s="290"/>
      <c r="K44" s="156">
        <v>1</v>
      </c>
      <c r="L44" s="157">
        <f t="shared" ref="L44:L49" si="4">H44*K44</f>
        <v>0</v>
      </c>
      <c r="M44" s="290"/>
      <c r="N44" s="290"/>
      <c r="O44" s="290"/>
      <c r="P44" s="290"/>
      <c r="Q44" s="290"/>
      <c r="R44" s="298"/>
    </row>
    <row r="45" spans="1:18" ht="15.75" customHeight="1" thickBot="1" x14ac:dyDescent="0.4">
      <c r="A45" s="306"/>
      <c r="B45" s="299" t="s">
        <v>60</v>
      </c>
      <c r="C45" s="300"/>
      <c r="D45" s="301" t="s">
        <v>10</v>
      </c>
      <c r="E45" s="301"/>
      <c r="F45" s="301"/>
      <c r="G45" s="301"/>
      <c r="H45" s="290"/>
      <c r="I45" s="290"/>
      <c r="J45" s="290"/>
      <c r="K45" s="156">
        <v>5</v>
      </c>
      <c r="L45" s="157">
        <f t="shared" si="4"/>
        <v>0</v>
      </c>
      <c r="M45" s="290"/>
      <c r="N45" s="290"/>
      <c r="O45" s="290"/>
      <c r="P45" s="290"/>
      <c r="Q45" s="290"/>
      <c r="R45" s="298"/>
    </row>
    <row r="46" spans="1:18" ht="15.75" customHeight="1" thickBot="1" x14ac:dyDescent="0.4">
      <c r="A46" s="306"/>
      <c r="B46" s="299" t="s">
        <v>61</v>
      </c>
      <c r="C46" s="300"/>
      <c r="D46" s="301" t="s">
        <v>11</v>
      </c>
      <c r="E46" s="301"/>
      <c r="F46" s="301"/>
      <c r="G46" s="301"/>
      <c r="H46" s="290"/>
      <c r="I46" s="290"/>
      <c r="J46" s="290"/>
      <c r="K46" s="156">
        <v>20</v>
      </c>
      <c r="L46" s="157">
        <f t="shared" si="4"/>
        <v>0</v>
      </c>
      <c r="M46" s="290"/>
      <c r="N46" s="290"/>
      <c r="O46" s="290"/>
      <c r="P46" s="290"/>
      <c r="Q46" s="290"/>
      <c r="R46" s="298"/>
    </row>
    <row r="47" spans="1:18" ht="15.75" customHeight="1" thickBot="1" x14ac:dyDescent="0.4">
      <c r="A47" s="306"/>
      <c r="B47" s="299" t="s">
        <v>62</v>
      </c>
      <c r="C47" s="300"/>
      <c r="D47" s="301" t="s">
        <v>12</v>
      </c>
      <c r="E47" s="301"/>
      <c r="F47" s="301"/>
      <c r="G47" s="301"/>
      <c r="H47" s="290"/>
      <c r="I47" s="290"/>
      <c r="J47" s="290"/>
      <c r="K47" s="156">
        <v>0</v>
      </c>
      <c r="L47" s="157">
        <f t="shared" si="4"/>
        <v>0</v>
      </c>
      <c r="M47" s="290"/>
      <c r="N47" s="290"/>
      <c r="O47" s="290"/>
      <c r="P47" s="290"/>
      <c r="Q47" s="290"/>
      <c r="R47" s="298"/>
    </row>
    <row r="48" spans="1:18" ht="15.75" customHeight="1" thickBot="1" x14ac:dyDescent="0.4">
      <c r="A48" s="306"/>
      <c r="B48" s="299" t="s">
        <v>63</v>
      </c>
      <c r="C48" s="300"/>
      <c r="D48" s="301" t="s">
        <v>13</v>
      </c>
      <c r="E48" s="301"/>
      <c r="F48" s="301"/>
      <c r="G48" s="301"/>
      <c r="H48" s="290"/>
      <c r="I48" s="290"/>
      <c r="J48" s="290"/>
      <c r="K48" s="156">
        <v>0</v>
      </c>
      <c r="L48" s="157">
        <f t="shared" si="4"/>
        <v>0</v>
      </c>
      <c r="M48" s="290"/>
      <c r="N48" s="290"/>
      <c r="O48" s="290"/>
      <c r="P48" s="290"/>
      <c r="Q48" s="290"/>
      <c r="R48" s="298"/>
    </row>
    <row r="49" spans="1:19" ht="15.75" customHeight="1" thickBot="1" x14ac:dyDescent="0.4">
      <c r="A49" s="306"/>
      <c r="B49" s="299" t="s">
        <v>64</v>
      </c>
      <c r="C49" s="300"/>
      <c r="D49" s="301" t="s">
        <v>14</v>
      </c>
      <c r="E49" s="301"/>
      <c r="F49" s="301"/>
      <c r="G49" s="301"/>
      <c r="H49" s="290"/>
      <c r="I49" s="290"/>
      <c r="J49" s="290"/>
      <c r="K49" s="156">
        <v>1</v>
      </c>
      <c r="L49" s="157">
        <f t="shared" si="4"/>
        <v>0</v>
      </c>
      <c r="M49" s="290"/>
      <c r="N49" s="290"/>
      <c r="O49" s="290"/>
      <c r="P49" s="290"/>
      <c r="Q49" s="290"/>
      <c r="R49" s="298"/>
    </row>
    <row r="50" spans="1:19" ht="15.75" customHeight="1" thickBot="1" x14ac:dyDescent="0.4">
      <c r="A50" s="306"/>
      <c r="B50" s="302" t="s">
        <v>65</v>
      </c>
      <c r="C50" s="303"/>
      <c r="D50" s="304" t="s">
        <v>15</v>
      </c>
      <c r="E50" s="304"/>
      <c r="F50" s="304"/>
      <c r="G50" s="304"/>
      <c r="H50" s="291"/>
      <c r="I50" s="291"/>
      <c r="J50" s="291"/>
      <c r="K50" s="158">
        <v>1</v>
      </c>
      <c r="L50" s="159">
        <f>H50*K50</f>
        <v>0</v>
      </c>
      <c r="M50" s="291"/>
      <c r="N50" s="291"/>
      <c r="O50" s="291"/>
      <c r="P50" s="291"/>
      <c r="Q50" s="291"/>
      <c r="R50" s="305"/>
    </row>
    <row r="51" spans="1:19" ht="15.75" customHeight="1" thickBot="1" x14ac:dyDescent="0.4">
      <c r="A51" s="306" t="s">
        <v>192</v>
      </c>
      <c r="B51" s="307" t="s">
        <v>66</v>
      </c>
      <c r="C51" s="308"/>
      <c r="D51" s="309" t="s">
        <v>7</v>
      </c>
      <c r="E51" s="309"/>
      <c r="F51" s="309"/>
      <c r="G51" s="309"/>
      <c r="H51" s="292"/>
      <c r="I51" s="292"/>
      <c r="J51" s="292"/>
      <c r="K51" s="154">
        <v>1</v>
      </c>
      <c r="L51" s="155">
        <f>H51*K51</f>
        <v>0</v>
      </c>
      <c r="M51" s="292"/>
      <c r="N51" s="292"/>
      <c r="O51" s="292"/>
      <c r="P51" s="292"/>
      <c r="Q51" s="292"/>
      <c r="R51" s="297"/>
    </row>
    <row r="52" spans="1:19" ht="15.75" customHeight="1" thickBot="1" x14ac:dyDescent="0.4">
      <c r="A52" s="306"/>
      <c r="B52" s="299" t="s">
        <v>67</v>
      </c>
      <c r="C52" s="300"/>
      <c r="D52" s="301" t="s">
        <v>8</v>
      </c>
      <c r="E52" s="301"/>
      <c r="F52" s="301"/>
      <c r="G52" s="301"/>
      <c r="H52" s="290"/>
      <c r="I52" s="290"/>
      <c r="J52" s="290"/>
      <c r="K52" s="156">
        <v>0</v>
      </c>
      <c r="L52" s="157">
        <f>H52*K52</f>
        <v>0</v>
      </c>
      <c r="M52" s="290"/>
      <c r="N52" s="290"/>
      <c r="O52" s="290"/>
      <c r="P52" s="290"/>
      <c r="Q52" s="290"/>
      <c r="R52" s="298"/>
    </row>
    <row r="53" spans="1:19" ht="15.75" customHeight="1" thickBot="1" x14ac:dyDescent="0.4">
      <c r="A53" s="306"/>
      <c r="B53" s="299" t="s">
        <v>68</v>
      </c>
      <c r="C53" s="300"/>
      <c r="D53" s="301" t="s">
        <v>9</v>
      </c>
      <c r="E53" s="301"/>
      <c r="F53" s="301"/>
      <c r="G53" s="301"/>
      <c r="H53" s="290"/>
      <c r="I53" s="290"/>
      <c r="J53" s="290"/>
      <c r="K53" s="156">
        <v>1</v>
      </c>
      <c r="L53" s="157">
        <f t="shared" ref="L53:L58" si="5">H53*K53</f>
        <v>0</v>
      </c>
      <c r="M53" s="290"/>
      <c r="N53" s="290"/>
      <c r="O53" s="290"/>
      <c r="P53" s="290"/>
      <c r="Q53" s="290"/>
      <c r="R53" s="298"/>
    </row>
    <row r="54" spans="1:19" ht="15.75" customHeight="1" thickBot="1" x14ac:dyDescent="0.4">
      <c r="A54" s="306"/>
      <c r="B54" s="299" t="s">
        <v>69</v>
      </c>
      <c r="C54" s="300"/>
      <c r="D54" s="301" t="s">
        <v>10</v>
      </c>
      <c r="E54" s="301"/>
      <c r="F54" s="301"/>
      <c r="G54" s="301"/>
      <c r="H54" s="290"/>
      <c r="I54" s="290"/>
      <c r="J54" s="290"/>
      <c r="K54" s="156">
        <v>1</v>
      </c>
      <c r="L54" s="157">
        <f t="shared" si="5"/>
        <v>0</v>
      </c>
      <c r="M54" s="290"/>
      <c r="N54" s="290"/>
      <c r="O54" s="290"/>
      <c r="P54" s="290"/>
      <c r="Q54" s="290"/>
      <c r="R54" s="298"/>
    </row>
    <row r="55" spans="1:19" ht="15.75" customHeight="1" thickBot="1" x14ac:dyDescent="0.4">
      <c r="A55" s="306"/>
      <c r="B55" s="299" t="s">
        <v>70</v>
      </c>
      <c r="C55" s="300"/>
      <c r="D55" s="301" t="s">
        <v>11</v>
      </c>
      <c r="E55" s="301"/>
      <c r="F55" s="301"/>
      <c r="G55" s="301"/>
      <c r="H55" s="290"/>
      <c r="I55" s="290"/>
      <c r="J55" s="290"/>
      <c r="K55" s="156">
        <v>10</v>
      </c>
      <c r="L55" s="157">
        <f t="shared" si="5"/>
        <v>0</v>
      </c>
      <c r="M55" s="290"/>
      <c r="N55" s="290"/>
      <c r="O55" s="290"/>
      <c r="P55" s="290"/>
      <c r="Q55" s="290"/>
      <c r="R55" s="298"/>
    </row>
    <row r="56" spans="1:19" ht="15.75" customHeight="1" thickBot="1" x14ac:dyDescent="0.4">
      <c r="A56" s="306"/>
      <c r="B56" s="299" t="s">
        <v>71</v>
      </c>
      <c r="C56" s="300"/>
      <c r="D56" s="301" t="s">
        <v>12</v>
      </c>
      <c r="E56" s="301"/>
      <c r="F56" s="301"/>
      <c r="G56" s="301"/>
      <c r="H56" s="290"/>
      <c r="I56" s="290"/>
      <c r="J56" s="290"/>
      <c r="K56" s="156">
        <v>15</v>
      </c>
      <c r="L56" s="157">
        <f t="shared" si="5"/>
        <v>0</v>
      </c>
      <c r="M56" s="290"/>
      <c r="N56" s="290"/>
      <c r="O56" s="290"/>
      <c r="P56" s="290"/>
      <c r="Q56" s="290"/>
      <c r="R56" s="298"/>
    </row>
    <row r="57" spans="1:19" ht="15.75" customHeight="1" thickBot="1" x14ac:dyDescent="0.4">
      <c r="A57" s="306"/>
      <c r="B57" s="299" t="s">
        <v>72</v>
      </c>
      <c r="C57" s="300"/>
      <c r="D57" s="301" t="s">
        <v>13</v>
      </c>
      <c r="E57" s="301"/>
      <c r="F57" s="301"/>
      <c r="G57" s="301"/>
      <c r="H57" s="290"/>
      <c r="I57" s="290"/>
      <c r="J57" s="290"/>
      <c r="K57" s="156">
        <v>1</v>
      </c>
      <c r="L57" s="157">
        <f t="shared" si="5"/>
        <v>0</v>
      </c>
      <c r="M57" s="290"/>
      <c r="N57" s="290"/>
      <c r="O57" s="290"/>
      <c r="P57" s="290"/>
      <c r="Q57" s="290"/>
      <c r="R57" s="298"/>
    </row>
    <row r="58" spans="1:19" ht="15.75" customHeight="1" thickBot="1" x14ac:dyDescent="0.4">
      <c r="A58" s="306"/>
      <c r="B58" s="299" t="s">
        <v>73</v>
      </c>
      <c r="C58" s="300"/>
      <c r="D58" s="301" t="s">
        <v>14</v>
      </c>
      <c r="E58" s="301"/>
      <c r="F58" s="301"/>
      <c r="G58" s="301"/>
      <c r="H58" s="290"/>
      <c r="I58" s="290"/>
      <c r="J58" s="290"/>
      <c r="K58" s="156">
        <v>1</v>
      </c>
      <c r="L58" s="157">
        <f t="shared" si="5"/>
        <v>0</v>
      </c>
      <c r="M58" s="290"/>
      <c r="N58" s="290"/>
      <c r="O58" s="290"/>
      <c r="P58" s="290"/>
      <c r="Q58" s="290"/>
      <c r="R58" s="298"/>
    </row>
    <row r="59" spans="1:19" ht="15.75" customHeight="1" thickBot="1" x14ac:dyDescent="0.4">
      <c r="A59" s="306"/>
      <c r="B59" s="302" t="s">
        <v>74</v>
      </c>
      <c r="C59" s="303"/>
      <c r="D59" s="304" t="s">
        <v>15</v>
      </c>
      <c r="E59" s="304"/>
      <c r="F59" s="304"/>
      <c r="G59" s="304"/>
      <c r="H59" s="291"/>
      <c r="I59" s="291"/>
      <c r="J59" s="291"/>
      <c r="K59" s="158">
        <v>1</v>
      </c>
      <c r="L59" s="159">
        <f>H59*K59</f>
        <v>0</v>
      </c>
      <c r="M59" s="291"/>
      <c r="N59" s="291"/>
      <c r="O59" s="291"/>
      <c r="P59" s="291"/>
      <c r="Q59" s="291"/>
      <c r="R59" s="305"/>
    </row>
    <row r="60" spans="1:19" ht="27" customHeight="1" thickBot="1" x14ac:dyDescent="0.4">
      <c r="A60" s="310" t="s">
        <v>400</v>
      </c>
      <c r="B60" s="311"/>
      <c r="C60" s="311"/>
      <c r="D60" s="311"/>
      <c r="E60" s="311"/>
      <c r="F60" s="311"/>
      <c r="G60" s="311"/>
      <c r="H60" s="311"/>
      <c r="I60" s="311"/>
      <c r="J60" s="311"/>
      <c r="K60" s="311"/>
      <c r="L60" s="160">
        <f>SUM(L6:L59)</f>
        <v>0</v>
      </c>
      <c r="M60" s="312"/>
      <c r="N60" s="312"/>
      <c r="O60" s="312"/>
      <c r="P60" s="312"/>
      <c r="Q60" s="312"/>
      <c r="R60" s="312"/>
      <c r="S60" s="161"/>
    </row>
  </sheetData>
  <sheetProtection algorithmName="SHA-512" hashValue="fHkpi/oHwnge55uBgvJvhGaysyYyuoIWUA0IgepWWo/sI3x4mhjtSBw/mC2pC1+xzY7m+/i9n82pCovJ0w4T7A==" saltValue="zK6jyo2RzPL+zYlr8isk8g==" spinCount="100000" sheet="1" objects="1" scenarios="1" selectLockedCells="1"/>
  <mergeCells count="285">
    <mergeCell ref="A60:K60"/>
    <mergeCell ref="M58:O58"/>
    <mergeCell ref="P58:R58"/>
    <mergeCell ref="H58:J58"/>
    <mergeCell ref="H59:J59"/>
    <mergeCell ref="B57:C57"/>
    <mergeCell ref="D57:G57"/>
    <mergeCell ref="M57:O57"/>
    <mergeCell ref="P57:R57"/>
    <mergeCell ref="M59:O59"/>
    <mergeCell ref="P59:R59"/>
    <mergeCell ref="B58:C58"/>
    <mergeCell ref="D58:G58"/>
    <mergeCell ref="M60:O60"/>
    <mergeCell ref="P60:R60"/>
    <mergeCell ref="B56:C56"/>
    <mergeCell ref="D56:G56"/>
    <mergeCell ref="M56:O56"/>
    <mergeCell ref="H56:J56"/>
    <mergeCell ref="H57:J57"/>
    <mergeCell ref="P53:R53"/>
    <mergeCell ref="B55:C55"/>
    <mergeCell ref="D55:G55"/>
    <mergeCell ref="P48:R48"/>
    <mergeCell ref="B49:C49"/>
    <mergeCell ref="D49:G49"/>
    <mergeCell ref="P54:R54"/>
    <mergeCell ref="H55:J55"/>
    <mergeCell ref="B45:C45"/>
    <mergeCell ref="D45:G45"/>
    <mergeCell ref="M45:O45"/>
    <mergeCell ref="P45:R45"/>
    <mergeCell ref="A51:A59"/>
    <mergeCell ref="B51:C51"/>
    <mergeCell ref="D51:G51"/>
    <mergeCell ref="M51:O51"/>
    <mergeCell ref="P51:R51"/>
    <mergeCell ref="B52:C52"/>
    <mergeCell ref="D52:G52"/>
    <mergeCell ref="M52:O52"/>
    <mergeCell ref="P52:R52"/>
    <mergeCell ref="B53:C53"/>
    <mergeCell ref="D53:G53"/>
    <mergeCell ref="M53:O53"/>
    <mergeCell ref="P56:R56"/>
    <mergeCell ref="M55:O55"/>
    <mergeCell ref="P55:R55"/>
    <mergeCell ref="B54:C54"/>
    <mergeCell ref="D54:G54"/>
    <mergeCell ref="M54:O54"/>
    <mergeCell ref="B59:C59"/>
    <mergeCell ref="D59:G59"/>
    <mergeCell ref="P46:R46"/>
    <mergeCell ref="B47:C47"/>
    <mergeCell ref="D47:G47"/>
    <mergeCell ref="M47:O47"/>
    <mergeCell ref="P47:R47"/>
    <mergeCell ref="M49:O49"/>
    <mergeCell ref="P49:R49"/>
    <mergeCell ref="B50:C50"/>
    <mergeCell ref="D50:G50"/>
    <mergeCell ref="M50:O50"/>
    <mergeCell ref="P50:R50"/>
    <mergeCell ref="P41:R41"/>
    <mergeCell ref="B40:C40"/>
    <mergeCell ref="D40:G40"/>
    <mergeCell ref="M40:O40"/>
    <mergeCell ref="P40:R40"/>
    <mergeCell ref="A42:A50"/>
    <mergeCell ref="B42:C42"/>
    <mergeCell ref="D42:G42"/>
    <mergeCell ref="M42:O42"/>
    <mergeCell ref="B44:C44"/>
    <mergeCell ref="D44:G44"/>
    <mergeCell ref="M44:O44"/>
    <mergeCell ref="B46:C46"/>
    <mergeCell ref="D46:G46"/>
    <mergeCell ref="M46:O46"/>
    <mergeCell ref="B48:C48"/>
    <mergeCell ref="D48:G48"/>
    <mergeCell ref="M48:O48"/>
    <mergeCell ref="P42:R42"/>
    <mergeCell ref="B43:C43"/>
    <mergeCell ref="D43:G43"/>
    <mergeCell ref="M43:O43"/>
    <mergeCell ref="P43:R43"/>
    <mergeCell ref="P44:R44"/>
    <mergeCell ref="P32:R32"/>
    <mergeCell ref="H33:J33"/>
    <mergeCell ref="H34:J34"/>
    <mergeCell ref="H35:J35"/>
    <mergeCell ref="H36:J36"/>
    <mergeCell ref="H37:J37"/>
    <mergeCell ref="B39:C39"/>
    <mergeCell ref="D39:G39"/>
    <mergeCell ref="M39:O39"/>
    <mergeCell ref="P39:R39"/>
    <mergeCell ref="B38:C38"/>
    <mergeCell ref="D38:G38"/>
    <mergeCell ref="M38:O38"/>
    <mergeCell ref="P38:R38"/>
    <mergeCell ref="A33:A41"/>
    <mergeCell ref="B33:C33"/>
    <mergeCell ref="D33:G33"/>
    <mergeCell ref="M33:O33"/>
    <mergeCell ref="P33:R33"/>
    <mergeCell ref="B34:C34"/>
    <mergeCell ref="D34:G34"/>
    <mergeCell ref="M34:O34"/>
    <mergeCell ref="P34:R34"/>
    <mergeCell ref="B35:C35"/>
    <mergeCell ref="D35:G35"/>
    <mergeCell ref="M35:O35"/>
    <mergeCell ref="P35:R35"/>
    <mergeCell ref="B37:C37"/>
    <mergeCell ref="D37:G37"/>
    <mergeCell ref="M37:O37"/>
    <mergeCell ref="P37:R37"/>
    <mergeCell ref="B36:C36"/>
    <mergeCell ref="D36:G36"/>
    <mergeCell ref="M36:O36"/>
    <mergeCell ref="P36:R36"/>
    <mergeCell ref="B41:C41"/>
    <mergeCell ref="D41:G41"/>
    <mergeCell ref="M41:O41"/>
    <mergeCell ref="P28:R28"/>
    <mergeCell ref="B29:C29"/>
    <mergeCell ref="D29:G29"/>
    <mergeCell ref="M29:O29"/>
    <mergeCell ref="P29:R29"/>
    <mergeCell ref="P30:R30"/>
    <mergeCell ref="B31:C31"/>
    <mergeCell ref="D31:G31"/>
    <mergeCell ref="M31:O31"/>
    <mergeCell ref="P31:R31"/>
    <mergeCell ref="P24:R24"/>
    <mergeCell ref="B25:C25"/>
    <mergeCell ref="D25:G25"/>
    <mergeCell ref="M25:O25"/>
    <mergeCell ref="P25:R25"/>
    <mergeCell ref="P26:R26"/>
    <mergeCell ref="B27:C27"/>
    <mergeCell ref="D27:G27"/>
    <mergeCell ref="M27:O27"/>
    <mergeCell ref="P27:R27"/>
    <mergeCell ref="A24:A32"/>
    <mergeCell ref="B24:C24"/>
    <mergeCell ref="D24:G24"/>
    <mergeCell ref="M24:O24"/>
    <mergeCell ref="B26:C26"/>
    <mergeCell ref="D26:G26"/>
    <mergeCell ref="M26:O26"/>
    <mergeCell ref="B28:C28"/>
    <mergeCell ref="D28:G28"/>
    <mergeCell ref="M28:O28"/>
    <mergeCell ref="B30:C30"/>
    <mergeCell ref="D30:G30"/>
    <mergeCell ref="M30:O30"/>
    <mergeCell ref="H30:J30"/>
    <mergeCell ref="H31:J31"/>
    <mergeCell ref="H32:J32"/>
    <mergeCell ref="H24:J24"/>
    <mergeCell ref="H25:J25"/>
    <mergeCell ref="H26:J26"/>
    <mergeCell ref="H27:J27"/>
    <mergeCell ref="H28:J28"/>
    <mergeCell ref="B32:C32"/>
    <mergeCell ref="D32:G32"/>
    <mergeCell ref="M32:O32"/>
    <mergeCell ref="M19:O19"/>
    <mergeCell ref="P19:R19"/>
    <mergeCell ref="B20:C20"/>
    <mergeCell ref="D20:G20"/>
    <mergeCell ref="M20:O20"/>
    <mergeCell ref="P20:R20"/>
    <mergeCell ref="H20:J20"/>
    <mergeCell ref="H19:J19"/>
    <mergeCell ref="M23:O23"/>
    <mergeCell ref="P23:R23"/>
    <mergeCell ref="M21:O21"/>
    <mergeCell ref="P21:R21"/>
    <mergeCell ref="B22:C22"/>
    <mergeCell ref="D22:G22"/>
    <mergeCell ref="M22:O22"/>
    <mergeCell ref="P22:R22"/>
    <mergeCell ref="H21:J21"/>
    <mergeCell ref="H22:J22"/>
    <mergeCell ref="H23:J23"/>
    <mergeCell ref="P15:R15"/>
    <mergeCell ref="B16:C16"/>
    <mergeCell ref="D16:G16"/>
    <mergeCell ref="M16:O16"/>
    <mergeCell ref="P16:R16"/>
    <mergeCell ref="H16:J16"/>
    <mergeCell ref="M17:O17"/>
    <mergeCell ref="P17:R17"/>
    <mergeCell ref="B18:C18"/>
    <mergeCell ref="D18:G18"/>
    <mergeCell ref="M18:O18"/>
    <mergeCell ref="P18:R18"/>
    <mergeCell ref="H17:J17"/>
    <mergeCell ref="H18:J18"/>
    <mergeCell ref="H15:J15"/>
    <mergeCell ref="M15:O15"/>
    <mergeCell ref="A6:A14"/>
    <mergeCell ref="A15:A23"/>
    <mergeCell ref="B15:C15"/>
    <mergeCell ref="D15:G15"/>
    <mergeCell ref="B17:C17"/>
    <mergeCell ref="D17:G17"/>
    <mergeCell ref="B19:C19"/>
    <mergeCell ref="D19:G19"/>
    <mergeCell ref="B21:C21"/>
    <mergeCell ref="D21:G21"/>
    <mergeCell ref="B23:C23"/>
    <mergeCell ref="D23:G23"/>
    <mergeCell ref="B6:C6"/>
    <mergeCell ref="D6:G6"/>
    <mergeCell ref="B7:C7"/>
    <mergeCell ref="D7:G7"/>
    <mergeCell ref="B8:C8"/>
    <mergeCell ref="D8:G8"/>
    <mergeCell ref="B9:C9"/>
    <mergeCell ref="D9:G9"/>
    <mergeCell ref="B10:C10"/>
    <mergeCell ref="D10:G10"/>
    <mergeCell ref="B11:C11"/>
    <mergeCell ref="D11:G11"/>
    <mergeCell ref="B12:C12"/>
    <mergeCell ref="D12:G12"/>
    <mergeCell ref="M12:O12"/>
    <mergeCell ref="P12:R12"/>
    <mergeCell ref="B14:C14"/>
    <mergeCell ref="D14:G14"/>
    <mergeCell ref="M14:O14"/>
    <mergeCell ref="P14:R14"/>
    <mergeCell ref="B13:C13"/>
    <mergeCell ref="D13:G13"/>
    <mergeCell ref="M13:O13"/>
    <mergeCell ref="P13:R13"/>
    <mergeCell ref="H13:J13"/>
    <mergeCell ref="H14:J14"/>
    <mergeCell ref="P5:R5"/>
    <mergeCell ref="P6:R6"/>
    <mergeCell ref="P7:R7"/>
    <mergeCell ref="P8:R8"/>
    <mergeCell ref="P9:R9"/>
    <mergeCell ref="M11:O11"/>
    <mergeCell ref="P11:R11"/>
    <mergeCell ref="H5:J5"/>
    <mergeCell ref="H6:J6"/>
    <mergeCell ref="H7:J7"/>
    <mergeCell ref="H10:J10"/>
    <mergeCell ref="P10:R10"/>
    <mergeCell ref="H8:J8"/>
    <mergeCell ref="H9:J9"/>
    <mergeCell ref="M5:O5"/>
    <mergeCell ref="M6:O6"/>
    <mergeCell ref="M7:O7"/>
    <mergeCell ref="M8:O8"/>
    <mergeCell ref="M9:O9"/>
    <mergeCell ref="A2:R3"/>
    <mergeCell ref="H47:J47"/>
    <mergeCell ref="H48:J48"/>
    <mergeCell ref="H49:J49"/>
    <mergeCell ref="H50:J50"/>
    <mergeCell ref="H51:J51"/>
    <mergeCell ref="H52:J52"/>
    <mergeCell ref="H53:J53"/>
    <mergeCell ref="H54:J54"/>
    <mergeCell ref="H38:J38"/>
    <mergeCell ref="H39:J39"/>
    <mergeCell ref="H40:J40"/>
    <mergeCell ref="H41:J41"/>
    <mergeCell ref="H42:J42"/>
    <mergeCell ref="H43:J43"/>
    <mergeCell ref="H44:J44"/>
    <mergeCell ref="H45:J45"/>
    <mergeCell ref="H46:J46"/>
    <mergeCell ref="H29:J29"/>
    <mergeCell ref="H11:J11"/>
    <mergeCell ref="H12:J12"/>
    <mergeCell ref="B5:C5"/>
    <mergeCell ref="D5:G5"/>
    <mergeCell ref="M10:O10"/>
  </mergeCells>
  <pageMargins left="0.25" right="0.25" top="0.75" bottom="0.75" header="0.3" footer="0.3"/>
  <pageSetup paperSize="8" scale="71" orientation="landscape" verticalDpi="597"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pageSetUpPr fitToPage="1"/>
  </sheetPr>
  <dimension ref="A2:I14"/>
  <sheetViews>
    <sheetView zoomScaleNormal="100" workbookViewId="0">
      <selection activeCell="I7" sqref="I7"/>
    </sheetView>
  </sheetViews>
  <sheetFormatPr baseColWidth="10" defaultRowHeight="14.5" x14ac:dyDescent="0.35"/>
  <cols>
    <col min="1" max="1" width="26.453125" style="151" customWidth="1"/>
    <col min="2" max="2" width="13.7265625" style="151" customWidth="1"/>
    <col min="3" max="3" width="13.54296875" style="151" customWidth="1"/>
    <col min="4" max="4" width="13" style="151" customWidth="1"/>
    <col min="5" max="5" width="15.54296875" style="151" customWidth="1"/>
    <col min="6" max="6" width="13.54296875" style="151" customWidth="1"/>
    <col min="7" max="7" width="13.7265625" style="151" customWidth="1"/>
    <col min="8" max="8" width="14.26953125" style="151" customWidth="1"/>
    <col min="9" max="9" width="13.81640625" style="151" customWidth="1"/>
    <col min="10" max="16384" width="10.90625" style="151"/>
  </cols>
  <sheetData>
    <row r="2" spans="1:9" ht="18.5" x14ac:dyDescent="0.35">
      <c r="A2" s="313" t="s">
        <v>342</v>
      </c>
      <c r="B2" s="314"/>
      <c r="C2" s="314"/>
      <c r="D2" s="314"/>
      <c r="E2" s="314"/>
      <c r="F2" s="314"/>
      <c r="G2" s="314"/>
      <c r="H2" s="314"/>
      <c r="I2" s="315"/>
    </row>
    <row r="4" spans="1:9" ht="15" thickBot="1" x14ac:dyDescent="0.4"/>
    <row r="5" spans="1:9" ht="65.5" thickBot="1" x14ac:dyDescent="0.4">
      <c r="A5" s="162" t="s">
        <v>6</v>
      </c>
      <c r="B5" s="163" t="s">
        <v>377</v>
      </c>
      <c r="C5" s="163" t="s">
        <v>378</v>
      </c>
      <c r="D5" s="164" t="s">
        <v>347</v>
      </c>
      <c r="E5" s="165" t="s">
        <v>2</v>
      </c>
      <c r="F5" s="163" t="s">
        <v>378</v>
      </c>
      <c r="G5" s="164" t="s">
        <v>347</v>
      </c>
      <c r="H5" s="166" t="s">
        <v>3</v>
      </c>
      <c r="I5" s="166" t="s">
        <v>4</v>
      </c>
    </row>
    <row r="6" spans="1:9" x14ac:dyDescent="0.35">
      <c r="A6" s="167" t="s">
        <v>169</v>
      </c>
      <c r="B6" s="81"/>
      <c r="C6" s="168">
        <v>1</v>
      </c>
      <c r="D6" s="169">
        <f>B6*C6</f>
        <v>0</v>
      </c>
      <c r="E6" s="82"/>
      <c r="F6" s="168">
        <v>0</v>
      </c>
      <c r="G6" s="169">
        <f>E6*F6</f>
        <v>0</v>
      </c>
      <c r="H6" s="83"/>
      <c r="I6" s="83"/>
    </row>
    <row r="7" spans="1:9" x14ac:dyDescent="0.35">
      <c r="A7" s="170" t="s">
        <v>170</v>
      </c>
      <c r="B7" s="73"/>
      <c r="C7" s="171">
        <v>1</v>
      </c>
      <c r="D7" s="172">
        <f t="shared" ref="D7:D11" si="0">B7*C7</f>
        <v>0</v>
      </c>
      <c r="E7" s="78"/>
      <c r="F7" s="171">
        <v>0</v>
      </c>
      <c r="G7" s="172">
        <f t="shared" ref="G7:G11" si="1">E7*F7</f>
        <v>0</v>
      </c>
      <c r="H7" s="79"/>
      <c r="I7" s="79"/>
    </row>
    <row r="8" spans="1:9" x14ac:dyDescent="0.35">
      <c r="A8" s="170" t="s">
        <v>171</v>
      </c>
      <c r="B8" s="73"/>
      <c r="C8" s="171">
        <v>1</v>
      </c>
      <c r="D8" s="172">
        <f t="shared" si="0"/>
        <v>0</v>
      </c>
      <c r="E8" s="78"/>
      <c r="F8" s="171">
        <v>2</v>
      </c>
      <c r="G8" s="172">
        <f t="shared" si="1"/>
        <v>0</v>
      </c>
      <c r="H8" s="79"/>
      <c r="I8" s="79"/>
    </row>
    <row r="9" spans="1:9" x14ac:dyDescent="0.35">
      <c r="A9" s="170" t="s">
        <v>172</v>
      </c>
      <c r="B9" s="73"/>
      <c r="C9" s="171">
        <v>1</v>
      </c>
      <c r="D9" s="172">
        <f t="shared" si="0"/>
        <v>0</v>
      </c>
      <c r="E9" s="78"/>
      <c r="F9" s="171">
        <v>0</v>
      </c>
      <c r="G9" s="172">
        <f t="shared" si="1"/>
        <v>0</v>
      </c>
      <c r="H9" s="79"/>
      <c r="I9" s="79"/>
    </row>
    <row r="10" spans="1:9" x14ac:dyDescent="0.35">
      <c r="A10" s="170" t="s">
        <v>173</v>
      </c>
      <c r="B10" s="73"/>
      <c r="C10" s="171">
        <v>1</v>
      </c>
      <c r="D10" s="172">
        <f t="shared" si="0"/>
        <v>0</v>
      </c>
      <c r="E10" s="78"/>
      <c r="F10" s="171">
        <v>0</v>
      </c>
      <c r="G10" s="172">
        <f t="shared" si="1"/>
        <v>0</v>
      </c>
      <c r="H10" s="79"/>
      <c r="I10" s="79"/>
    </row>
    <row r="11" spans="1:9" ht="15" customHeight="1" thickBot="1" x14ac:dyDescent="0.4">
      <c r="A11" s="173" t="s">
        <v>174</v>
      </c>
      <c r="B11" s="84"/>
      <c r="C11" s="174">
        <v>1</v>
      </c>
      <c r="D11" s="175">
        <f t="shared" si="0"/>
        <v>0</v>
      </c>
      <c r="E11" s="85"/>
      <c r="F11" s="174">
        <v>0</v>
      </c>
      <c r="G11" s="175">
        <f t="shared" si="1"/>
        <v>0</v>
      </c>
      <c r="H11" s="80"/>
      <c r="I11" s="80"/>
    </row>
    <row r="12" spans="1:9" ht="15" thickBot="1" x14ac:dyDescent="0.4">
      <c r="A12" s="176"/>
      <c r="B12" s="177"/>
      <c r="C12" s="178"/>
      <c r="D12" s="179">
        <f>SUM(D6:D11)</f>
        <v>0</v>
      </c>
      <c r="E12" s="180"/>
      <c r="F12" s="178"/>
      <c r="G12" s="179">
        <f>SUM(G6:G11)</f>
        <v>0</v>
      </c>
      <c r="H12" s="181"/>
      <c r="I12" s="181"/>
    </row>
    <row r="13" spans="1:9" ht="27" customHeight="1" thickBot="1" x14ac:dyDescent="0.4">
      <c r="A13" s="317" t="s">
        <v>401</v>
      </c>
      <c r="B13" s="318"/>
      <c r="C13" s="318"/>
      <c r="D13" s="318"/>
      <c r="E13" s="318"/>
      <c r="F13" s="318"/>
      <c r="G13" s="182">
        <f>D12+G12</f>
        <v>0</v>
      </c>
    </row>
    <row r="14" spans="1:9" ht="30.75" customHeight="1" x14ac:dyDescent="0.35">
      <c r="A14" s="316" t="s">
        <v>5</v>
      </c>
      <c r="B14" s="316"/>
      <c r="C14" s="316"/>
      <c r="D14" s="316"/>
      <c r="E14" s="316"/>
      <c r="F14" s="316"/>
      <c r="G14" s="316"/>
      <c r="H14" s="316"/>
      <c r="I14" s="316"/>
    </row>
  </sheetData>
  <sheetProtection algorithmName="SHA-512" hashValue="iC6p/Sa2nQIC/o26ol6VUpd9xxQh6EsXBWnbC9pp+kjgn/kJ2PYxg+S8R7PoButlHaOFGy66TUH6zOnW2nV5hA==" saltValue="N+KmN1IQwVOkWu14xHCpiQ==" spinCount="100000" sheet="1" objects="1" scenarios="1" selectLockedCells="1"/>
  <mergeCells count="3">
    <mergeCell ref="A2:I2"/>
    <mergeCell ref="A14:I14"/>
    <mergeCell ref="A13:F13"/>
  </mergeCells>
  <pageMargins left="0.7" right="0.7" top="0.75" bottom="0.75" header="0.3" footer="0.3"/>
  <pageSetup paperSize="9" scale="95" orientation="landscape" verticalDpi="597"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2:B15"/>
  <sheetViews>
    <sheetView zoomScale="110" zoomScaleNormal="110" workbookViewId="0">
      <selection activeCell="B13" sqref="B13"/>
    </sheetView>
  </sheetViews>
  <sheetFormatPr baseColWidth="10" defaultRowHeight="14.5" x14ac:dyDescent="0.35"/>
  <cols>
    <col min="1" max="1" width="34.54296875" style="151" customWidth="1"/>
    <col min="2" max="2" width="38.81640625" style="151" customWidth="1"/>
    <col min="3" max="16384" width="10.90625" style="151"/>
  </cols>
  <sheetData>
    <row r="2" spans="1:2" ht="18.5" x14ac:dyDescent="0.35">
      <c r="A2" s="320" t="s">
        <v>195</v>
      </c>
      <c r="B2" s="321"/>
    </row>
    <row r="4" spans="1:2" ht="29" x14ac:dyDescent="0.35">
      <c r="A4" s="183" t="s">
        <v>196</v>
      </c>
      <c r="B4" s="184" t="s">
        <v>386</v>
      </c>
    </row>
    <row r="5" spans="1:2" ht="29" x14ac:dyDescent="0.35">
      <c r="A5" s="185" t="s">
        <v>315</v>
      </c>
      <c r="B5" s="186">
        <v>0</v>
      </c>
    </row>
    <row r="6" spans="1:2" x14ac:dyDescent="0.35">
      <c r="A6" s="185" t="s">
        <v>311</v>
      </c>
      <c r="B6" s="186">
        <v>0</v>
      </c>
    </row>
    <row r="7" spans="1:2" x14ac:dyDescent="0.35">
      <c r="A7" s="185" t="s">
        <v>310</v>
      </c>
      <c r="B7" s="186">
        <v>0</v>
      </c>
    </row>
    <row r="8" spans="1:2" x14ac:dyDescent="0.35">
      <c r="A8" s="185" t="s">
        <v>197</v>
      </c>
      <c r="B8" s="186">
        <v>0</v>
      </c>
    </row>
    <row r="9" spans="1:2" x14ac:dyDescent="0.35">
      <c r="A9" s="319"/>
      <c r="B9" s="319"/>
    </row>
    <row r="11" spans="1:2" ht="50.25" customHeight="1" x14ac:dyDescent="0.35">
      <c r="A11" s="183"/>
      <c r="B11" s="184" t="s">
        <v>387</v>
      </c>
    </row>
    <row r="12" spans="1:2" x14ac:dyDescent="0.35">
      <c r="A12" s="185" t="s">
        <v>343</v>
      </c>
      <c r="B12" s="186">
        <v>0</v>
      </c>
    </row>
    <row r="13" spans="1:2" ht="43.5" x14ac:dyDescent="0.35">
      <c r="A13" s="185" t="s">
        <v>371</v>
      </c>
      <c r="B13" s="186">
        <v>0</v>
      </c>
    </row>
    <row r="15" spans="1:2" x14ac:dyDescent="0.35">
      <c r="A15" s="319"/>
      <c r="B15" s="319"/>
    </row>
  </sheetData>
  <sheetProtection algorithmName="SHA-512" hashValue="ygqvzLBrr3Rs6ACCsv6fpnHWK9XdQlXYBffmBmJbGuapQLpbmy5lTwMpoQQH/j6AEruVXLW4mKDMrPbghhz8Bg==" saltValue="7XCx3SmNFKi5eqhkCqSPZw==" spinCount="100000" sheet="1" objects="1" scenarios="1" selectLockedCells="1"/>
  <mergeCells count="3">
    <mergeCell ref="A9:B9"/>
    <mergeCell ref="A15:B15"/>
    <mergeCell ref="A2:B2"/>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pageSetUpPr fitToPage="1"/>
  </sheetPr>
  <dimension ref="B1:D190"/>
  <sheetViews>
    <sheetView zoomScaleNormal="100" workbookViewId="0">
      <selection activeCell="D16" sqref="D16"/>
    </sheetView>
  </sheetViews>
  <sheetFormatPr baseColWidth="10" defaultColWidth="11.453125" defaultRowHeight="14.5" x14ac:dyDescent="0.35"/>
  <cols>
    <col min="1" max="1" width="6.1796875" style="48" customWidth="1"/>
    <col min="2" max="2" width="8.81640625" style="53" customWidth="1"/>
    <col min="3" max="3" width="64.1796875" style="54" customWidth="1"/>
    <col min="4" max="4" width="20.81640625" style="54" customWidth="1"/>
    <col min="5" max="16384" width="11.453125" style="48"/>
  </cols>
  <sheetData>
    <row r="1" spans="2:4" x14ac:dyDescent="0.35">
      <c r="B1" s="49"/>
      <c r="C1" s="50"/>
      <c r="D1" s="50"/>
    </row>
    <row r="2" spans="2:4" ht="40" customHeight="1" x14ac:dyDescent="0.35">
      <c r="B2" s="322" t="s">
        <v>336</v>
      </c>
      <c r="C2" s="323"/>
      <c r="D2" s="324"/>
    </row>
    <row r="3" spans="2:4" ht="15.75" customHeight="1" x14ac:dyDescent="0.35">
      <c r="B3" s="51"/>
      <c r="C3" s="51"/>
      <c r="D3" s="51"/>
    </row>
    <row r="4" spans="2:4" ht="40" customHeight="1" x14ac:dyDescent="0.35">
      <c r="B4" s="325" t="s">
        <v>373</v>
      </c>
      <c r="C4" s="325"/>
      <c r="D4" s="325"/>
    </row>
    <row r="5" spans="2:4" ht="31" x14ac:dyDescent="0.35">
      <c r="B5" s="74" t="s">
        <v>337</v>
      </c>
      <c r="C5" s="74" t="s">
        <v>1</v>
      </c>
      <c r="D5" s="74" t="s">
        <v>374</v>
      </c>
    </row>
    <row r="6" spans="2:4" ht="18.75" customHeight="1" x14ac:dyDescent="0.35">
      <c r="B6" s="108" t="s">
        <v>338</v>
      </c>
      <c r="C6" s="109" t="s">
        <v>396</v>
      </c>
      <c r="D6" s="187">
        <f>'Onglet 1 - Forfait '!R28*12</f>
        <v>0</v>
      </c>
    </row>
    <row r="7" spans="2:4" ht="18.75" customHeight="1" x14ac:dyDescent="0.35">
      <c r="B7" s="108" t="s">
        <v>339</v>
      </c>
      <c r="C7" s="109" t="s">
        <v>188</v>
      </c>
      <c r="D7" s="187">
        <f>'Onglet 2 - BATIPRIX'!D14+'Onglet 2 - BATIPRIX'!D27</f>
        <v>2375000</v>
      </c>
    </row>
    <row r="8" spans="2:4" ht="18.75" customHeight="1" x14ac:dyDescent="0.35">
      <c r="B8" s="108" t="s">
        <v>339</v>
      </c>
      <c r="C8" s="109" t="s">
        <v>339</v>
      </c>
      <c r="D8" s="187">
        <f>'Onglet 3 - BPU'!F108</f>
        <v>0</v>
      </c>
    </row>
    <row r="9" spans="2:4" ht="18.75" customHeight="1" x14ac:dyDescent="0.35">
      <c r="B9" s="108" t="s">
        <v>339</v>
      </c>
      <c r="C9" s="109" t="s">
        <v>340</v>
      </c>
      <c r="D9" s="187">
        <f>'Onglet 4 - Taux journ. et FM'!L60</f>
        <v>0</v>
      </c>
    </row>
    <row r="10" spans="2:4" x14ac:dyDescent="0.35">
      <c r="B10" s="108" t="s">
        <v>339</v>
      </c>
      <c r="C10" s="109" t="s">
        <v>341</v>
      </c>
      <c r="D10" s="187">
        <f>'Onglet 5 - Arrêts de chantier'!G13</f>
        <v>0</v>
      </c>
    </row>
    <row r="11" spans="2:4" ht="45.75" customHeight="1" x14ac:dyDescent="0.35">
      <c r="B11" s="326" t="s">
        <v>375</v>
      </c>
      <c r="C11" s="326"/>
      <c r="D11" s="75">
        <f>SUM(D6:D10)</f>
        <v>2375000</v>
      </c>
    </row>
    <row r="12" spans="2:4" x14ac:dyDescent="0.35">
      <c r="B12" s="52"/>
      <c r="C12" s="48"/>
      <c r="D12" s="48"/>
    </row>
    <row r="13" spans="2:4" ht="39.75" customHeight="1" x14ac:dyDescent="0.35">
      <c r="B13" s="325" t="s">
        <v>381</v>
      </c>
      <c r="C13" s="325"/>
      <c r="D13" s="325"/>
    </row>
    <row r="14" spans="2:4" ht="53.25" customHeight="1" x14ac:dyDescent="0.35">
      <c r="B14" s="74" t="s">
        <v>337</v>
      </c>
      <c r="C14" s="74" t="s">
        <v>1</v>
      </c>
      <c r="D14" s="74" t="s">
        <v>374</v>
      </c>
    </row>
    <row r="15" spans="2:4" ht="34.5" customHeight="1" x14ac:dyDescent="0.35">
      <c r="B15" s="108" t="s">
        <v>338</v>
      </c>
      <c r="C15" s="109" t="s">
        <v>395</v>
      </c>
      <c r="D15" s="187">
        <f>'Onglet 1 - Forfait '!R16</f>
        <v>0</v>
      </c>
    </row>
    <row r="16" spans="2:4" ht="21" customHeight="1" x14ac:dyDescent="0.35">
      <c r="B16" s="188"/>
      <c r="C16" s="189" t="s">
        <v>348</v>
      </c>
      <c r="D16" s="187">
        <f>(D11*4)-(2*'Onglet 1 - Forfait '!R28)</f>
        <v>9500000</v>
      </c>
    </row>
    <row r="17" spans="2:4" ht="45.75" customHeight="1" x14ac:dyDescent="0.35">
      <c r="B17" s="326" t="s">
        <v>372</v>
      </c>
      <c r="C17" s="326"/>
      <c r="D17" s="75">
        <f>D16+D15</f>
        <v>9500000</v>
      </c>
    </row>
    <row r="18" spans="2:4" x14ac:dyDescent="0.35">
      <c r="B18" s="52"/>
      <c r="C18" s="48"/>
      <c r="D18" s="48"/>
    </row>
    <row r="19" spans="2:4" x14ac:dyDescent="0.35">
      <c r="B19" s="52"/>
      <c r="C19" s="48"/>
      <c r="D19" s="48"/>
    </row>
    <row r="20" spans="2:4" x14ac:dyDescent="0.35">
      <c r="B20" s="52"/>
      <c r="C20" s="48"/>
      <c r="D20" s="48"/>
    </row>
    <row r="21" spans="2:4" x14ac:dyDescent="0.35">
      <c r="B21" s="52"/>
      <c r="C21" s="48"/>
      <c r="D21" s="48"/>
    </row>
    <row r="22" spans="2:4" x14ac:dyDescent="0.35">
      <c r="B22" s="52"/>
      <c r="C22" s="48"/>
      <c r="D22" s="48"/>
    </row>
    <row r="23" spans="2:4" x14ac:dyDescent="0.35">
      <c r="B23" s="52"/>
      <c r="C23" s="48"/>
      <c r="D23" s="48"/>
    </row>
    <row r="24" spans="2:4" x14ac:dyDescent="0.35">
      <c r="B24" s="52"/>
      <c r="C24" s="48"/>
      <c r="D24" s="48"/>
    </row>
    <row r="25" spans="2:4" x14ac:dyDescent="0.35">
      <c r="B25" s="52"/>
      <c r="C25" s="48"/>
      <c r="D25" s="48"/>
    </row>
    <row r="26" spans="2:4" x14ac:dyDescent="0.35">
      <c r="B26" s="52"/>
      <c r="C26" s="48"/>
      <c r="D26" s="48"/>
    </row>
    <row r="27" spans="2:4" x14ac:dyDescent="0.35">
      <c r="B27" s="52"/>
      <c r="C27" s="48"/>
      <c r="D27" s="48"/>
    </row>
    <row r="28" spans="2:4" x14ac:dyDescent="0.35">
      <c r="B28" s="52"/>
      <c r="C28" s="48"/>
      <c r="D28" s="48"/>
    </row>
    <row r="29" spans="2:4" x14ac:dyDescent="0.35">
      <c r="B29" s="52"/>
      <c r="C29" s="48"/>
      <c r="D29" s="48"/>
    </row>
    <row r="30" spans="2:4" x14ac:dyDescent="0.35">
      <c r="B30" s="52"/>
      <c r="C30" s="48"/>
      <c r="D30" s="48"/>
    </row>
    <row r="31" spans="2:4" x14ac:dyDescent="0.35">
      <c r="B31" s="52"/>
      <c r="C31" s="48"/>
      <c r="D31" s="48"/>
    </row>
    <row r="32" spans="2:4" x14ac:dyDescent="0.35">
      <c r="B32" s="52"/>
      <c r="C32" s="48"/>
      <c r="D32" s="48"/>
    </row>
    <row r="33" spans="2:4" x14ac:dyDescent="0.35">
      <c r="B33" s="52"/>
      <c r="C33" s="48"/>
      <c r="D33" s="48"/>
    </row>
    <row r="34" spans="2:4" x14ac:dyDescent="0.35">
      <c r="B34" s="52"/>
      <c r="C34" s="48"/>
      <c r="D34" s="48"/>
    </row>
    <row r="35" spans="2:4" x14ac:dyDescent="0.35">
      <c r="B35" s="52"/>
      <c r="C35" s="48"/>
      <c r="D35" s="48"/>
    </row>
    <row r="36" spans="2:4" x14ac:dyDescent="0.35">
      <c r="B36" s="52"/>
      <c r="C36" s="48"/>
      <c r="D36" s="48"/>
    </row>
    <row r="37" spans="2:4" x14ac:dyDescent="0.35">
      <c r="B37" s="52"/>
      <c r="C37" s="48"/>
      <c r="D37" s="48"/>
    </row>
    <row r="38" spans="2:4" x14ac:dyDescent="0.35">
      <c r="B38" s="52"/>
      <c r="C38" s="48"/>
      <c r="D38" s="48"/>
    </row>
    <row r="39" spans="2:4" x14ac:dyDescent="0.35">
      <c r="B39" s="52"/>
      <c r="C39" s="48"/>
      <c r="D39" s="48"/>
    </row>
    <row r="40" spans="2:4" x14ac:dyDescent="0.35">
      <c r="B40" s="52"/>
      <c r="C40" s="48"/>
      <c r="D40" s="48"/>
    </row>
    <row r="41" spans="2:4" x14ac:dyDescent="0.35">
      <c r="B41" s="52"/>
      <c r="C41" s="48"/>
      <c r="D41" s="48"/>
    </row>
    <row r="42" spans="2:4" x14ac:dyDescent="0.35">
      <c r="B42" s="52"/>
      <c r="C42" s="48"/>
      <c r="D42" s="48"/>
    </row>
    <row r="43" spans="2:4" x14ac:dyDescent="0.35">
      <c r="B43" s="52"/>
      <c r="C43" s="48"/>
      <c r="D43" s="48"/>
    </row>
    <row r="44" spans="2:4" x14ac:dyDescent="0.35">
      <c r="B44" s="52"/>
      <c r="C44" s="48"/>
      <c r="D44" s="48"/>
    </row>
    <row r="45" spans="2:4" x14ac:dyDescent="0.35">
      <c r="B45" s="52"/>
      <c r="C45" s="48"/>
      <c r="D45" s="48"/>
    </row>
    <row r="46" spans="2:4" x14ac:dyDescent="0.35">
      <c r="B46" s="52"/>
      <c r="C46" s="48"/>
      <c r="D46" s="48"/>
    </row>
    <row r="47" spans="2:4" x14ac:dyDescent="0.35">
      <c r="C47" s="48"/>
      <c r="D47" s="48"/>
    </row>
    <row r="48" spans="2:4" x14ac:dyDescent="0.35">
      <c r="C48" s="48"/>
      <c r="D48" s="48"/>
    </row>
    <row r="49" spans="3:4" x14ac:dyDescent="0.35">
      <c r="C49" s="48"/>
      <c r="D49" s="48"/>
    </row>
    <row r="50" spans="3:4" x14ac:dyDescent="0.35">
      <c r="C50" s="48"/>
      <c r="D50" s="48"/>
    </row>
    <row r="51" spans="3:4" x14ac:dyDescent="0.35">
      <c r="C51" s="48"/>
      <c r="D51" s="48"/>
    </row>
    <row r="52" spans="3:4" x14ac:dyDescent="0.35">
      <c r="C52" s="48"/>
      <c r="D52" s="48"/>
    </row>
    <row r="53" spans="3:4" x14ac:dyDescent="0.35">
      <c r="C53" s="48"/>
      <c r="D53" s="48"/>
    </row>
    <row r="54" spans="3:4" x14ac:dyDescent="0.35">
      <c r="C54" s="48"/>
      <c r="D54" s="48"/>
    </row>
    <row r="55" spans="3:4" x14ac:dyDescent="0.35">
      <c r="C55" s="48"/>
      <c r="D55" s="48"/>
    </row>
    <row r="56" spans="3:4" x14ac:dyDescent="0.35">
      <c r="C56" s="48"/>
      <c r="D56" s="48"/>
    </row>
    <row r="57" spans="3:4" x14ac:dyDescent="0.35">
      <c r="C57" s="48"/>
      <c r="D57" s="48"/>
    </row>
    <row r="58" spans="3:4" x14ac:dyDescent="0.35">
      <c r="C58" s="48"/>
      <c r="D58" s="48"/>
    </row>
    <row r="59" spans="3:4" x14ac:dyDescent="0.35">
      <c r="C59" s="48"/>
      <c r="D59" s="48"/>
    </row>
    <row r="60" spans="3:4" x14ac:dyDescent="0.35">
      <c r="C60" s="48"/>
      <c r="D60" s="48"/>
    </row>
    <row r="61" spans="3:4" x14ac:dyDescent="0.35">
      <c r="C61" s="48"/>
      <c r="D61" s="48"/>
    </row>
    <row r="62" spans="3:4" x14ac:dyDescent="0.35">
      <c r="C62" s="48"/>
      <c r="D62" s="48"/>
    </row>
    <row r="63" spans="3:4" x14ac:dyDescent="0.35">
      <c r="C63" s="48"/>
      <c r="D63" s="48"/>
    </row>
    <row r="64" spans="3:4" x14ac:dyDescent="0.35">
      <c r="C64" s="48"/>
      <c r="D64" s="48"/>
    </row>
    <row r="65" spans="3:4" x14ac:dyDescent="0.35">
      <c r="C65" s="48"/>
      <c r="D65" s="48"/>
    </row>
    <row r="66" spans="3:4" x14ac:dyDescent="0.35">
      <c r="C66" s="48"/>
      <c r="D66" s="48"/>
    </row>
    <row r="67" spans="3:4" x14ac:dyDescent="0.35">
      <c r="C67" s="48"/>
      <c r="D67" s="48"/>
    </row>
    <row r="68" spans="3:4" x14ac:dyDescent="0.35">
      <c r="C68" s="48"/>
      <c r="D68" s="48"/>
    </row>
    <row r="69" spans="3:4" x14ac:dyDescent="0.35">
      <c r="C69" s="48"/>
      <c r="D69" s="48"/>
    </row>
    <row r="70" spans="3:4" x14ac:dyDescent="0.35">
      <c r="C70" s="48"/>
      <c r="D70" s="48"/>
    </row>
    <row r="71" spans="3:4" x14ac:dyDescent="0.35">
      <c r="C71" s="48"/>
      <c r="D71" s="48"/>
    </row>
    <row r="72" spans="3:4" x14ac:dyDescent="0.35">
      <c r="C72" s="48"/>
      <c r="D72" s="48"/>
    </row>
    <row r="190" spans="3:4" s="53" customFormat="1" ht="58.5" customHeight="1" x14ac:dyDescent="0.35">
      <c r="C190" s="54"/>
      <c r="D190" s="54"/>
    </row>
  </sheetData>
  <sheetProtection sheet="1" objects="1" scenarios="1" selectLockedCells="1" selectUnlockedCells="1"/>
  <mergeCells count="5">
    <mergeCell ref="B2:D2"/>
    <mergeCell ref="B4:D4"/>
    <mergeCell ref="B11:C11"/>
    <mergeCell ref="B13:D13"/>
    <mergeCell ref="B17:C17"/>
  </mergeCells>
  <printOptions horizontalCentered="1"/>
  <pageMargins left="0.31496062992125984" right="0.31496062992125984" top="0.55118110236220474" bottom="0.55118110236220474" header="0.31496062992125984" footer="0.31496062992125984"/>
  <pageSetup paperSize="9" fitToHeight="0" orientation="portrait" verticalDpi="1200" r:id="rId1"/>
  <headerFooter>
    <oddHeader>&amp;CSYNTHESE SCENARIO</oddHeader>
    <oddFooter>&amp;L&amp;A&amp;R&amp;P/&amp;N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8</vt:i4>
      </vt:variant>
      <vt:variant>
        <vt:lpstr>Plages nommées</vt:lpstr>
      </vt:variant>
      <vt:variant>
        <vt:i4>2</vt:i4>
      </vt:variant>
    </vt:vector>
  </HeadingPairs>
  <TitlesOfParts>
    <vt:vector size="10" baseType="lpstr">
      <vt:lpstr>PdG</vt:lpstr>
      <vt:lpstr>Onglet 1 - Forfait </vt:lpstr>
      <vt:lpstr>Onglet 2 - BATIPRIX</vt:lpstr>
      <vt:lpstr>Onglet 3 - BPU</vt:lpstr>
      <vt:lpstr>Onglet 4 - Taux journ. et FM</vt:lpstr>
      <vt:lpstr>Onglet 5 - Arrêts de chantier</vt:lpstr>
      <vt:lpstr>Onglet 6 - Travaux particuliers</vt:lpstr>
      <vt:lpstr>Synthèse scénario</vt:lpstr>
      <vt:lpstr>'Onglet 6 - Travaux particuliers'!Zone_d_impression</vt:lpstr>
      <vt:lpstr>'Synthèse scénario'!Zone_d_impression</vt:lpstr>
    </vt:vector>
  </TitlesOfParts>
  <Company>CEA-DAM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Laurence.BONY@dam.c</dc:creator>
  <cp:lastModifiedBy>COCHET Sylvie 144758</cp:lastModifiedBy>
  <cp:lastPrinted>2025-05-22T13:21:55Z</cp:lastPrinted>
  <dcterms:created xsi:type="dcterms:W3CDTF">2020-02-21T12:58:21Z</dcterms:created>
  <dcterms:modified xsi:type="dcterms:W3CDTF">2025-05-22T15:07:29Z</dcterms:modified>
</cp:coreProperties>
</file>