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defaultThemeVersion="124226"/>
  <mc:AlternateContent xmlns:mc="http://schemas.openxmlformats.org/markup-compatibility/2006">
    <mc:Choice Requires="x15">
      <x15ac:absPath xmlns:x15ac="http://schemas.microsoft.com/office/spreadsheetml/2010/11/ac" url="U:\DR028\DAF\JURIDIQUE_ACHATS_MARCHES_APPROS\MARCHES NETTOYAGE\Marché de nettoyage 14-11-2025\1-Préparation\DCE DEFINITIF\"/>
    </mc:Choice>
  </mc:AlternateContent>
  <xr:revisionPtr revIDLastSave="0" documentId="13_ncr:1_{AEEBE082-7105-4DF7-B107-3CB02EA576C4}" xr6:coauthVersionLast="47" xr6:coauthVersionMax="47" xr10:uidLastSave="{00000000-0000-0000-0000-000000000000}"/>
  <bookViews>
    <workbookView xWindow="-120" yWindow="-120" windowWidth="29040" windowHeight="15840" firstSheet="2" activeTab="2" xr2:uid="{00000000-000D-0000-FFFF-FFFF00000000}"/>
  </bookViews>
  <sheets>
    <sheet name="Suivi" sheetId="7" state="hidden" r:id="rId1"/>
    <sheet name="Menu déroulant" sheetId="2" state="hidden" r:id="rId2"/>
    <sheet name="Grille de contrôle" sheetId="8" r:id="rId3"/>
  </sheets>
  <definedNames>
    <definedName name="_xlnm._FilterDatabase" localSheetId="0" hidden="1">Suivi!$B$2:$K$43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77" i="8" l="1"/>
  <c r="S172" i="8"/>
  <c r="S165" i="8"/>
  <c r="S164" i="8"/>
  <c r="S157" i="8"/>
  <c r="S156" i="8"/>
  <c r="S155" i="8"/>
  <c r="S143" i="8"/>
  <c r="S144" i="8"/>
  <c r="S145" i="8"/>
  <c r="S146" i="8"/>
  <c r="S147" i="8"/>
  <c r="S148" i="8"/>
  <c r="S149" i="8"/>
  <c r="M150" i="8"/>
  <c r="S142" i="8"/>
  <c r="S136" i="8"/>
  <c r="S135" i="8"/>
  <c r="S134" i="8"/>
  <c r="S133" i="8"/>
  <c r="S132" i="8"/>
  <c r="S131" i="8"/>
  <c r="S130" i="8"/>
  <c r="M137" i="8"/>
  <c r="M125" i="8"/>
  <c r="S124" i="8"/>
  <c r="S123" i="8"/>
  <c r="S122" i="8"/>
  <c r="S121" i="8"/>
  <c r="S120" i="8"/>
  <c r="S119" i="8"/>
  <c r="S118" i="8"/>
  <c r="S117" i="8"/>
  <c r="S116" i="8"/>
  <c r="S115" i="8"/>
  <c r="S109" i="8"/>
  <c r="S108" i="8"/>
  <c r="S107" i="8"/>
  <c r="S106" i="8"/>
  <c r="S105" i="8"/>
  <c r="S104" i="8"/>
  <c r="S103" i="8"/>
  <c r="S102" i="8"/>
  <c r="S101" i="8"/>
  <c r="S100" i="8"/>
  <c r="S99" i="8"/>
  <c r="S98" i="8"/>
  <c r="S91" i="8"/>
  <c r="S90" i="8"/>
  <c r="S89" i="8"/>
  <c r="S88" i="8"/>
  <c r="S87" i="8"/>
  <c r="S86" i="8"/>
  <c r="S85" i="8"/>
  <c r="S84" i="8"/>
  <c r="S83" i="8"/>
  <c r="S82" i="8"/>
  <c r="S81" i="8"/>
  <c r="S80" i="8"/>
  <c r="S79" i="8"/>
  <c r="S71" i="8"/>
  <c r="S70" i="8"/>
  <c r="S69" i="8"/>
  <c r="S68" i="8"/>
  <c r="S67" i="8"/>
  <c r="S66" i="8"/>
  <c r="S65" i="8"/>
  <c r="S64" i="8"/>
  <c r="S63" i="8"/>
  <c r="S62" i="8"/>
  <c r="S61" i="8"/>
  <c r="S60" i="8"/>
  <c r="S59" i="8"/>
  <c r="S58" i="8"/>
  <c r="S57" i="8"/>
  <c r="S56" i="8"/>
  <c r="S50" i="8"/>
  <c r="S49" i="8"/>
  <c r="S48" i="8"/>
  <c r="S47" i="8"/>
  <c r="S46" i="8"/>
  <c r="S45" i="8"/>
  <c r="S44" i="8"/>
  <c r="S43" i="8"/>
  <c r="S42" i="8"/>
  <c r="S41" i="8"/>
  <c r="S40" i="8"/>
  <c r="S39" i="8"/>
  <c r="S38" i="8"/>
  <c r="S37" i="8"/>
  <c r="S36" i="8"/>
  <c r="S35" i="8"/>
  <c r="M110" i="8"/>
  <c r="M92" i="8"/>
  <c r="M72" i="8"/>
  <c r="M51" i="8"/>
  <c r="M29" i="8"/>
  <c r="Q13" i="8"/>
  <c r="Q91" i="8" s="1"/>
  <c r="P13" i="8"/>
  <c r="P38" i="8" s="1"/>
  <c r="O13" i="8"/>
  <c r="O38" i="8" s="1"/>
  <c r="S28" i="8"/>
  <c r="S27" i="8"/>
  <c r="S26" i="8"/>
  <c r="S25" i="8"/>
  <c r="S24" i="8"/>
  <c r="S23" i="8"/>
  <c r="S22" i="8"/>
  <c r="S21" i="8"/>
  <c r="S20" i="8"/>
  <c r="S19" i="8"/>
  <c r="S18" i="8"/>
  <c r="S17" i="8"/>
  <c r="S16" i="8"/>
  <c r="S15" i="8"/>
  <c r="S150" i="8" l="1"/>
  <c r="L150" i="8" s="1"/>
  <c r="O156" i="8"/>
  <c r="P164" i="8"/>
  <c r="P172" i="8"/>
  <c r="P173" i="8" s="1"/>
  <c r="O155" i="8"/>
  <c r="O157" i="8"/>
  <c r="P165" i="8"/>
  <c r="P155" i="8"/>
  <c r="P156" i="8"/>
  <c r="P157" i="8"/>
  <c r="Q164" i="8"/>
  <c r="Q165" i="8"/>
  <c r="Q172" i="8"/>
  <c r="Q173" i="8" s="1"/>
  <c r="O144" i="8"/>
  <c r="Q155" i="8"/>
  <c r="Q156" i="8"/>
  <c r="Q157" i="8"/>
  <c r="S137" i="8"/>
  <c r="L137" i="8" s="1"/>
  <c r="O164" i="8"/>
  <c r="O165" i="8"/>
  <c r="O172" i="8"/>
  <c r="O173" i="8" s="1"/>
  <c r="Q144" i="8"/>
  <c r="P144" i="8"/>
  <c r="S125" i="8"/>
  <c r="O130" i="8"/>
  <c r="O132" i="8"/>
  <c r="O134" i="8"/>
  <c r="O136" i="8"/>
  <c r="O142" i="8"/>
  <c r="O143" i="8"/>
  <c r="O145" i="8"/>
  <c r="O146" i="8"/>
  <c r="O147" i="8"/>
  <c r="O148" i="8"/>
  <c r="O149" i="8"/>
  <c r="P142" i="8"/>
  <c r="P143" i="8"/>
  <c r="P145" i="8"/>
  <c r="P146" i="8"/>
  <c r="P147" i="8"/>
  <c r="P148" i="8"/>
  <c r="P149" i="8"/>
  <c r="O123" i="8"/>
  <c r="O131" i="8"/>
  <c r="O133" i="8"/>
  <c r="O135" i="8"/>
  <c r="Q142" i="8"/>
  <c r="Q143" i="8"/>
  <c r="Q145" i="8"/>
  <c r="Q146" i="8"/>
  <c r="Q147" i="8"/>
  <c r="Q148" i="8"/>
  <c r="Q149" i="8"/>
  <c r="P130" i="8"/>
  <c r="P131" i="8"/>
  <c r="P132" i="8"/>
  <c r="P133" i="8"/>
  <c r="P134" i="8"/>
  <c r="P135" i="8"/>
  <c r="P136" i="8"/>
  <c r="Q123" i="8"/>
  <c r="Q130" i="8"/>
  <c r="Q131" i="8"/>
  <c r="Q132" i="8"/>
  <c r="Q133" i="8"/>
  <c r="Q134" i="8"/>
  <c r="Q135" i="8"/>
  <c r="Q136" i="8"/>
  <c r="P123" i="8"/>
  <c r="P99" i="8"/>
  <c r="P101" i="8"/>
  <c r="P103" i="8"/>
  <c r="P105" i="8"/>
  <c r="P107" i="8"/>
  <c r="P109" i="8"/>
  <c r="O115" i="8"/>
  <c r="O117" i="8"/>
  <c r="O119" i="8"/>
  <c r="O121" i="8"/>
  <c r="O124" i="8"/>
  <c r="P98" i="8"/>
  <c r="P100" i="8"/>
  <c r="P102" i="8"/>
  <c r="P104" i="8"/>
  <c r="P106" i="8"/>
  <c r="P108" i="8"/>
  <c r="O116" i="8"/>
  <c r="O118" i="8"/>
  <c r="O120" i="8"/>
  <c r="O122" i="8"/>
  <c r="Q98" i="8"/>
  <c r="Q99" i="8"/>
  <c r="Q100" i="8"/>
  <c r="Q101" i="8"/>
  <c r="Q102" i="8"/>
  <c r="Q103" i="8"/>
  <c r="Q104" i="8"/>
  <c r="Q105" i="8"/>
  <c r="Q106" i="8"/>
  <c r="Q107" i="8"/>
  <c r="Q108" i="8"/>
  <c r="Q109" i="8"/>
  <c r="P115" i="8"/>
  <c r="P116" i="8"/>
  <c r="P117" i="8"/>
  <c r="P118" i="8"/>
  <c r="P119" i="8"/>
  <c r="P120" i="8"/>
  <c r="P121" i="8"/>
  <c r="P122" i="8"/>
  <c r="P124" i="8"/>
  <c r="Q115" i="8"/>
  <c r="Q116" i="8"/>
  <c r="Q117" i="8"/>
  <c r="Q118" i="8"/>
  <c r="Q119" i="8"/>
  <c r="Q120" i="8"/>
  <c r="Q121" i="8"/>
  <c r="Q122" i="8"/>
  <c r="Q124" i="8"/>
  <c r="O98" i="8"/>
  <c r="O99" i="8"/>
  <c r="O100" i="8"/>
  <c r="O101" i="8"/>
  <c r="O102" i="8"/>
  <c r="O103" i="8"/>
  <c r="O104" i="8"/>
  <c r="O105" i="8"/>
  <c r="O106" i="8"/>
  <c r="O107" i="8"/>
  <c r="O108" i="8"/>
  <c r="O109" i="8"/>
  <c r="Q45" i="8"/>
  <c r="Q40" i="8"/>
  <c r="Q49" i="8"/>
  <c r="Q44" i="8"/>
  <c r="Q37" i="8"/>
  <c r="Q48" i="8"/>
  <c r="P43" i="8"/>
  <c r="Q36" i="8"/>
  <c r="P47" i="8"/>
  <c r="Q41" i="8"/>
  <c r="O35" i="8"/>
  <c r="O46" i="8"/>
  <c r="P39" i="8"/>
  <c r="P44" i="8"/>
  <c r="O43" i="8"/>
  <c r="O56" i="8"/>
  <c r="O58" i="8"/>
  <c r="O60" i="8"/>
  <c r="O62" i="8"/>
  <c r="O64" i="8"/>
  <c r="O66" i="8"/>
  <c r="O68" i="8"/>
  <c r="O70" i="8"/>
  <c r="O79" i="8"/>
  <c r="O81" i="8"/>
  <c r="O83" i="8"/>
  <c r="O85" i="8"/>
  <c r="O87" i="8"/>
  <c r="O89" i="8"/>
  <c r="O90" i="8"/>
  <c r="Q50" i="8"/>
  <c r="P49" i="8"/>
  <c r="O48" i="8"/>
  <c r="Q46" i="8"/>
  <c r="P45" i="8"/>
  <c r="O44" i="8"/>
  <c r="Q42" i="8"/>
  <c r="P41" i="8"/>
  <c r="O40" i="8"/>
  <c r="Q38" i="8"/>
  <c r="P37" i="8"/>
  <c r="O36" i="8"/>
  <c r="P56" i="8"/>
  <c r="P57" i="8"/>
  <c r="P58" i="8"/>
  <c r="P59" i="8"/>
  <c r="P60" i="8"/>
  <c r="P61" i="8"/>
  <c r="P62" i="8"/>
  <c r="P63" i="8"/>
  <c r="P64" i="8"/>
  <c r="P65" i="8"/>
  <c r="P66" i="8"/>
  <c r="P67" i="8"/>
  <c r="P68" i="8"/>
  <c r="P69" i="8"/>
  <c r="P70" i="8"/>
  <c r="P71" i="8"/>
  <c r="P79" i="8"/>
  <c r="P80" i="8"/>
  <c r="P81" i="8"/>
  <c r="P82" i="8"/>
  <c r="P83" i="8"/>
  <c r="P84" i="8"/>
  <c r="P85" i="8"/>
  <c r="P86" i="8"/>
  <c r="P87" i="8"/>
  <c r="P88" i="8"/>
  <c r="P89" i="8"/>
  <c r="P90" i="8"/>
  <c r="P91" i="8"/>
  <c r="O42" i="8"/>
  <c r="P35" i="8"/>
  <c r="P48" i="8"/>
  <c r="O47" i="8"/>
  <c r="P40" i="8"/>
  <c r="O39" i="8"/>
  <c r="P36" i="8"/>
  <c r="O57" i="8"/>
  <c r="O59" i="8"/>
  <c r="O61" i="8"/>
  <c r="O63" i="8"/>
  <c r="O65" i="8"/>
  <c r="O67" i="8"/>
  <c r="O69" i="8"/>
  <c r="O71" i="8"/>
  <c r="O80" i="8"/>
  <c r="O82" i="8"/>
  <c r="O84" i="8"/>
  <c r="O86" i="8"/>
  <c r="O88" i="8"/>
  <c r="O91" i="8"/>
  <c r="Q35" i="8"/>
  <c r="P50" i="8"/>
  <c r="O49" i="8"/>
  <c r="Q47" i="8"/>
  <c r="P46" i="8"/>
  <c r="O45" i="8"/>
  <c r="Q43" i="8"/>
  <c r="P42" i="8"/>
  <c r="O41" i="8"/>
  <c r="Q39" i="8"/>
  <c r="O37" i="8"/>
  <c r="Q56" i="8"/>
  <c r="Q57" i="8"/>
  <c r="Q58" i="8"/>
  <c r="Q59" i="8"/>
  <c r="Q60" i="8"/>
  <c r="Q61" i="8"/>
  <c r="Q62" i="8"/>
  <c r="Q63" i="8"/>
  <c r="Q64" i="8"/>
  <c r="Q65" i="8"/>
  <c r="Q66" i="8"/>
  <c r="Q67" i="8"/>
  <c r="Q68" i="8"/>
  <c r="Q69" i="8"/>
  <c r="Q70" i="8"/>
  <c r="Q71" i="8"/>
  <c r="Q79" i="8"/>
  <c r="Q80" i="8"/>
  <c r="Q81" i="8"/>
  <c r="Q82" i="8"/>
  <c r="Q83" i="8"/>
  <c r="Q84" i="8"/>
  <c r="Q85" i="8"/>
  <c r="Q86" i="8"/>
  <c r="Q87" i="8"/>
  <c r="Q88" i="8"/>
  <c r="Q89" i="8"/>
  <c r="Q90" i="8"/>
  <c r="O50" i="8"/>
  <c r="S72" i="8"/>
  <c r="O158" i="8" l="1"/>
  <c r="Q166" i="8"/>
  <c r="P166" i="8"/>
  <c r="Q137" i="8"/>
  <c r="P137" i="8"/>
  <c r="Q72" i="8"/>
  <c r="P51" i="8"/>
  <c r="Q51" i="8"/>
  <c r="P72" i="8"/>
  <c r="Q110" i="8"/>
  <c r="P110" i="8"/>
  <c r="Q125" i="8"/>
  <c r="P92" i="8"/>
  <c r="Q92" i="8"/>
  <c r="P125" i="8"/>
  <c r="Q150" i="8"/>
  <c r="O166" i="8"/>
  <c r="Q158" i="8"/>
  <c r="P158" i="8"/>
  <c r="O150" i="8"/>
  <c r="P150" i="8"/>
  <c r="O125" i="8"/>
  <c r="O110" i="8"/>
  <c r="O72" i="8"/>
  <c r="R17" i="8" l="1"/>
  <c r="Q15" i="8"/>
  <c r="Q16" i="8"/>
  <c r="Q17" i="8"/>
  <c r="Q18" i="8"/>
  <c r="Q19" i="8"/>
  <c r="Q20" i="8"/>
  <c r="Q21" i="8"/>
  <c r="Q22" i="8"/>
  <c r="Q23" i="8"/>
  <c r="Q24" i="8"/>
  <c r="Q25" i="8"/>
  <c r="Q26" i="8"/>
  <c r="Q27" i="8"/>
  <c r="Q28" i="8"/>
  <c r="O17" i="8"/>
  <c r="P17" i="8"/>
  <c r="O18" i="8"/>
  <c r="P18" i="8"/>
  <c r="O19" i="8"/>
  <c r="P19" i="8"/>
  <c r="O20" i="8"/>
  <c r="P20" i="8"/>
  <c r="O21" i="8"/>
  <c r="P21" i="8"/>
  <c r="O22" i="8"/>
  <c r="P22" i="8"/>
  <c r="O23" i="8"/>
  <c r="P23" i="8"/>
  <c r="O24" i="8"/>
  <c r="P24" i="8"/>
  <c r="O25" i="8"/>
  <c r="P25" i="8"/>
  <c r="O26" i="8"/>
  <c r="P26" i="8"/>
  <c r="O27" i="8"/>
  <c r="P27" i="8"/>
  <c r="O28" i="8"/>
  <c r="P28" i="8"/>
  <c r="P29" i="8" l="1"/>
  <c r="P177" i="8" s="1"/>
  <c r="Q29" i="8"/>
  <c r="Q177" i="8" s="1"/>
  <c r="L72" i="8"/>
  <c r="O15" i="8"/>
  <c r="O16" i="8"/>
  <c r="M173" i="8" l="1"/>
  <c r="S173" i="8" s="1"/>
  <c r="M166" i="8"/>
  <c r="S166" i="8" s="1"/>
  <c r="L166" i="8" s="1"/>
  <c r="M158" i="8"/>
  <c r="S158" i="8" s="1"/>
  <c r="L158" i="8" s="1"/>
  <c r="S110" i="8"/>
  <c r="S92" i="8"/>
  <c r="L92" i="8" s="1"/>
  <c r="P16" i="8"/>
  <c r="P15" i="8"/>
  <c r="L173" i="8" l="1"/>
  <c r="O51" i="8"/>
  <c r="S51" i="8"/>
  <c r="L51" i="8" s="1"/>
  <c r="L110" i="8"/>
  <c r="L125" i="8" s="1"/>
  <c r="O29" i="8"/>
  <c r="S29" i="8"/>
  <c r="S177" i="8" l="1"/>
  <c r="L29" i="8"/>
  <c r="S30" i="8"/>
  <c r="B3" i="7" l="1"/>
  <c r="K2" i="7" l="1"/>
  <c r="B2" i="7"/>
  <c r="K43" i="7"/>
  <c r="B43" i="7"/>
  <c r="B42" i="7"/>
  <c r="K41" i="7"/>
  <c r="K40" i="7"/>
  <c r="B41" i="7"/>
  <c r="B40" i="7"/>
  <c r="B39" i="7"/>
  <c r="K36" i="7"/>
  <c r="K37" i="7"/>
  <c r="K38" i="7"/>
  <c r="K35" i="7"/>
  <c r="B38" i="7"/>
  <c r="B36" i="7"/>
  <c r="B37" i="7"/>
  <c r="B35" i="7"/>
  <c r="B34" i="7"/>
  <c r="K27" i="7"/>
  <c r="K28" i="7"/>
  <c r="K29" i="7"/>
  <c r="K30" i="7"/>
  <c r="K31" i="7"/>
  <c r="K32" i="7"/>
  <c r="K33" i="7"/>
  <c r="K26" i="7"/>
  <c r="B27" i="7"/>
  <c r="B28" i="7"/>
  <c r="B29" i="7"/>
  <c r="B30" i="7"/>
  <c r="B31" i="7"/>
  <c r="B32" i="7"/>
  <c r="B33" i="7"/>
  <c r="B26" i="7"/>
  <c r="B25" i="7"/>
  <c r="K19" i="7"/>
  <c r="K20" i="7"/>
  <c r="K21" i="7"/>
  <c r="K22" i="7"/>
  <c r="K23" i="7"/>
  <c r="K24" i="7"/>
  <c r="K18" i="7"/>
  <c r="B19" i="7"/>
  <c r="B20" i="7"/>
  <c r="B21" i="7"/>
  <c r="B22" i="7"/>
  <c r="B23" i="7"/>
  <c r="B24" i="7"/>
  <c r="B18" i="7"/>
  <c r="B17" i="7"/>
  <c r="K12" i="7"/>
  <c r="K13" i="7"/>
  <c r="K14" i="7"/>
  <c r="K15" i="7"/>
  <c r="K16" i="7"/>
  <c r="K11" i="7"/>
  <c r="B12" i="7"/>
  <c r="B13" i="7"/>
  <c r="B14" i="7"/>
  <c r="B15" i="7"/>
  <c r="B16" i="7"/>
  <c r="B11" i="7"/>
  <c r="B10" i="7"/>
  <c r="K5" i="7"/>
  <c r="K6" i="7"/>
  <c r="K7" i="7"/>
  <c r="K8" i="7"/>
  <c r="K9" i="7"/>
  <c r="K4" i="7"/>
  <c r="B5" i="7"/>
  <c r="B6" i="7"/>
  <c r="B7" i="7"/>
  <c r="B8" i="7"/>
  <c r="B9" i="7"/>
  <c r="B4" i="7"/>
  <c r="O92" i="8"/>
  <c r="M177" i="8"/>
  <c r="K7" i="8" s="1"/>
  <c r="O137" i="8"/>
  <c r="O177" i="8" l="1"/>
</calcChain>
</file>

<file path=xl/sharedStrings.xml><?xml version="1.0" encoding="utf-8"?>
<sst xmlns="http://schemas.openxmlformats.org/spreadsheetml/2006/main" count="364" uniqueCount="93">
  <si>
    <t>Prestations de nettoyage</t>
  </si>
  <si>
    <t>ZONE MENUS DEROULANTS</t>
  </si>
  <si>
    <t>Evaluation du
contrôle Qualité</t>
  </si>
  <si>
    <t>Taux d'acceptabilité</t>
  </si>
  <si>
    <t>Note globale attribuée pour la zone</t>
  </si>
  <si>
    <t>CONTRÔLE DES PRESTATIONS DE NETTOYAGE</t>
  </si>
  <si>
    <t>Zone de calcul à masquer</t>
  </si>
  <si>
    <t xml:space="preserve">Nom du représentant du Prestataire de nettoyage : </t>
  </si>
  <si>
    <t>Date du contrôle</t>
  </si>
  <si>
    <t>jj/mm/aa</t>
  </si>
  <si>
    <t>Résultat global du contrôle</t>
  </si>
  <si>
    <t>Note maxi</t>
  </si>
  <si>
    <t>Suivi du site</t>
  </si>
  <si>
    <t>Vérification du réapprovisionement régulier des stocks de consommables</t>
  </si>
  <si>
    <t>Zones sanitaires :  toilettes,…</t>
  </si>
  <si>
    <t>Zones espaces détente : cantine, petite cafétéria, espace café…</t>
  </si>
  <si>
    <t>Zones extérieures : parking  ouvert ou fermé, terrasse, abord,…</t>
  </si>
  <si>
    <t xml:space="preserve">Taux d'acceptabilité - seuil de conformité </t>
  </si>
  <si>
    <t>Important</t>
  </si>
  <si>
    <t>Moyennement important</t>
  </si>
  <si>
    <t>Peu important</t>
  </si>
  <si>
    <t>Note pondérée</t>
  </si>
  <si>
    <t>Moyenne pondérée</t>
  </si>
  <si>
    <t>Contrôle de l'utilisation du cahier de liaison et complétude du cahier de présence</t>
  </si>
  <si>
    <t xml:space="preserve">Vitrerie </t>
  </si>
  <si>
    <t>Etat général de nettoyage de la vitrerie</t>
  </si>
  <si>
    <t>Commentaires et actions correctives à mettre en œuvre dans les délais impartis</t>
  </si>
  <si>
    <t>Non applicable</t>
  </si>
  <si>
    <t>Coef.de pondération</t>
  </si>
  <si>
    <t>Points</t>
  </si>
  <si>
    <t>Référence notation</t>
  </si>
  <si>
    <t>Coefficient de pondération</t>
  </si>
  <si>
    <t xml:space="preserve"> </t>
  </si>
  <si>
    <t>Commentaires</t>
  </si>
  <si>
    <t>Nombre de criteres pris en compte</t>
  </si>
  <si>
    <t>Notation</t>
  </si>
  <si>
    <t>Zone reception public</t>
  </si>
  <si>
    <t>Zones administratives</t>
  </si>
  <si>
    <t>Zones sanitaires</t>
  </si>
  <si>
    <t>Zones détentes</t>
  </si>
  <si>
    <t>Zones exterieures</t>
  </si>
  <si>
    <t>Vitrerie</t>
  </si>
  <si>
    <t>Commentaire / 
détail sur la non-conformité</t>
  </si>
  <si>
    <t>Satisfaisant</t>
  </si>
  <si>
    <t>Non satisfaisant</t>
  </si>
  <si>
    <t>Passable</t>
  </si>
  <si>
    <t>Référentiel du contrôle qualité</t>
  </si>
  <si>
    <t>ANNEXE 5 au CCFT</t>
  </si>
  <si>
    <t>Sols  ils doivent être propres et exempts de toutes salissures ou poussières</t>
  </si>
  <si>
    <t>Portes et parois elles doivent être propres et exemptes de toutes traces et salissures, y compris sur les poignées, plaques de propreté, interrupteurs et digicodes</t>
  </si>
  <si>
    <t>Plans de travail  dégagé à plus de 60%</t>
  </si>
  <si>
    <t>Toiles d'araignées Absence</t>
  </si>
  <si>
    <t xml:space="preserve">Plinthes, rebords de fenêtres, rampes et mains courantes, signalétique, panneaux d'affichage, boîtiers de sécurité, extincteurs, </t>
  </si>
  <si>
    <t xml:space="preserve">Essuyage humide des meubles et bureaux jusqu'à 1,70m de hauteur  </t>
  </si>
  <si>
    <t xml:space="preserve">Vidage des PAV (Point d'Apport Volontaire) </t>
  </si>
  <si>
    <t xml:space="preserve">Nettoyage et désinfection des téléphones </t>
  </si>
  <si>
    <t xml:space="preserve">Piétements de tables et de sièges </t>
  </si>
  <si>
    <t>Dessus d’armoires  non encombrés</t>
  </si>
  <si>
    <t xml:space="preserve">Stores intérieurs </t>
  </si>
  <si>
    <t xml:space="preserve">Vidage des conteneurs DIB </t>
  </si>
  <si>
    <t xml:space="preserve">Vitrerie extérieure  </t>
  </si>
  <si>
    <t xml:space="preserve"> Cloisons intérieures vitrées (2 faces) </t>
  </si>
  <si>
    <t>Poubelles et conteneurs ils doivent être vides et propres</t>
  </si>
  <si>
    <t xml:space="preserve">Balayage des sols </t>
  </si>
  <si>
    <t xml:space="preserve">Essuyage désinfection des interrupteurs et digicodes </t>
  </si>
  <si>
    <t>Lavabos, WC, urinoirs,  abattants , lunettes, mécanismes de chasse d'eau, poignées de porte et entourage, balayettes et socles  Ils doivent être propres et exempts de toutes salissures, poussières ou calcaire</t>
  </si>
  <si>
    <t xml:space="preserve">Distributeurs de consommables </t>
  </si>
  <si>
    <t xml:space="preserve">Portes et parois murales  elles doivent être propres et exemptes de toutes traces et salissures, y compris sur les poignées, tuyauteries apparentes, miroirs, interrupteurs </t>
  </si>
  <si>
    <t xml:space="preserve">Propreté des plinthes, rebords de fenêtres et radiateurs </t>
  </si>
  <si>
    <t>Poubelles et conteneurs  ils doivent être vides et sans trâces ni salissures</t>
  </si>
  <si>
    <t xml:space="preserve">Application d'un détartrant sanitaire </t>
  </si>
  <si>
    <t xml:space="preserve">Balayage et lavage désinfectant des sols </t>
  </si>
  <si>
    <t xml:space="preserve">Nettoyage désinfectant des appareils sanitaires : lavabos, WC, urinoirs,  abattants , lunettes, mécanismes de chasse d'eau, poignées de porte et entourage, balayettes + socles ...  </t>
  </si>
  <si>
    <t xml:space="preserve">Mise en place de sacs dans les poubelles concernées </t>
  </si>
  <si>
    <t>Lavabos, éviers et robinetterie, faïences et distributeurs de consommables ils doivent être propres et exempts de toutes salissures et calcaire/tartre</t>
  </si>
  <si>
    <t>Mobilier  les plans de travail et les meubles doivent être propres et dépoussiérés</t>
  </si>
  <si>
    <t>Equipements de cuisine et appareils électroménagers  ils doivent être propres intérieur et extérieur</t>
  </si>
  <si>
    <t xml:space="preserve">Traces sur les portes et les cloisons </t>
  </si>
  <si>
    <t>Abords, du local à poubelle (+ local à vélo si concerné)  ils doivent être propres et exempts de tous papiers et détritus sur le sol</t>
  </si>
  <si>
    <t>Propreté des portes d'accès  elles doivent être propres et exemptes de toutes traces et salissures, y compris sur les poignées, interphone, digicodes</t>
  </si>
  <si>
    <t>Poubelles et cendriers extérieurs  ils doivent être vides et propres</t>
  </si>
  <si>
    <t>Circulation</t>
  </si>
  <si>
    <t>Zones de réception du public : hall d'accueil, bureau de réception, escalier, ascenseur</t>
  </si>
  <si>
    <t>Ascenseur</t>
  </si>
  <si>
    <t>SAS</t>
  </si>
  <si>
    <t xml:space="preserve">Interphone </t>
  </si>
  <si>
    <t>Zones administratives : bureau classique, locaux techniques</t>
  </si>
  <si>
    <t>Salle de réunion</t>
  </si>
  <si>
    <t xml:space="preserve">Site France Travail : </t>
  </si>
  <si>
    <r>
      <t xml:space="preserve">Nom du représentant de France Travail </t>
    </r>
    <r>
      <rPr>
        <sz val="12"/>
        <color rgb="FFFF0000"/>
        <rFont val="Calibri"/>
        <family val="2"/>
        <scheme val="minor"/>
      </rPr>
      <t>OU</t>
    </r>
    <r>
      <rPr>
        <sz val="12"/>
        <rFont val="Calibri"/>
        <family val="2"/>
        <scheme val="minor"/>
      </rPr>
      <t xml:space="preserve"> du Prestataire en charge du contrôle : </t>
    </r>
  </si>
  <si>
    <t>Conforme</t>
  </si>
  <si>
    <t>Non conforme</t>
  </si>
  <si>
    <t>Absent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</si>
</sst>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sz val="10"/>
      <name val="Arial"/>
      <family val="2"/>
    </font>
    <font>
      <sz val="12"/>
      <name val="Calibri"/>
      <family val="2"/>
    </font>
    <font>
      <sz val="12"/>
      <color theme="0"/>
      <name val="Calibri"/>
      <family val="2"/>
    </font>
    <font>
      <b/>
      <sz val="12"/>
      <name val="Calibri"/>
      <family val="2"/>
    </font>
    <font>
      <sz val="10"/>
      <name val="Arial"/>
      <family val="2"/>
    </font>
    <font>
      <sz val="11"/>
      <color rgb="FFFF0000"/>
      <name val="Calibri"/>
      <family val="2"/>
      <scheme val="minor"/>
    </font>
    <font>
      <sz val="11"/>
      <name val="Calibri"/>
      <family val="2"/>
      <scheme val="minor"/>
    </font>
    <font>
      <sz val="16"/>
      <color theme="3"/>
      <name val="Calibri"/>
      <family val="2"/>
      <scheme val="minor"/>
    </font>
    <font>
      <sz val="12"/>
      <name val="Calibri"/>
      <family val="2"/>
      <scheme val="minor"/>
    </font>
    <font>
      <b/>
      <sz val="12"/>
      <name val="Calibri"/>
      <family val="2"/>
      <scheme val="minor"/>
    </font>
    <font>
      <sz val="12"/>
      <color theme="0" tint="-0.14999847407452621"/>
      <name val="Calibri"/>
      <family val="2"/>
      <scheme val="minor"/>
    </font>
    <font>
      <sz val="14"/>
      <color theme="0"/>
      <name val="Calibri"/>
      <family val="2"/>
    </font>
    <font>
      <sz val="12"/>
      <color rgb="FFFF0000"/>
      <name val="Calibri"/>
      <family val="2"/>
      <scheme val="minor"/>
    </font>
    <font>
      <sz val="12"/>
      <color rgb="FFFF0000"/>
      <name val="Calibri"/>
      <family val="2"/>
    </font>
    <font>
      <sz val="12"/>
      <color rgb="FFFF3399"/>
      <name val="Calibri"/>
      <family val="2"/>
      <scheme val="minor"/>
    </font>
    <font>
      <b/>
      <sz val="11"/>
      <name val="Calibri"/>
      <family val="2"/>
      <scheme val="minor"/>
    </font>
    <font>
      <b/>
      <sz val="10"/>
      <name val="Arial"/>
      <family val="2"/>
    </font>
    <font>
      <sz val="10"/>
      <color rgb="FF000000"/>
      <name val="Arial"/>
      <family val="2"/>
    </font>
    <font>
      <b/>
      <sz val="14"/>
      <color theme="1"/>
      <name val="Arial"/>
      <family val="2"/>
    </font>
    <font>
      <sz val="12"/>
      <color theme="1"/>
      <name val="Calibri"/>
      <family val="2"/>
      <scheme val="minor"/>
    </font>
    <font>
      <sz val="12"/>
      <color theme="1"/>
      <name val="Calibri"/>
      <family val="2"/>
    </font>
  </fonts>
  <fills count="13">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7" tint="0.79998168889431442"/>
        <bgColor indexed="64"/>
      </patternFill>
    </fill>
  </fills>
  <borders count="42">
    <border>
      <left/>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indexed="64"/>
      </left>
      <right style="thin">
        <color indexed="64"/>
      </right>
      <top style="thin">
        <color indexed="64"/>
      </top>
      <bottom style="thin">
        <color indexed="64"/>
      </bottom>
      <diagonal/>
    </border>
    <border>
      <left style="thin">
        <color theme="0" tint="-0.14993743705557422"/>
      </left>
      <right style="thin">
        <color theme="0" tint="-0.14993743705557422"/>
      </right>
      <top style="thin">
        <color theme="0" tint="-0.14993743705557422"/>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style="thin">
        <color theme="0" tint="-0.14993743705557422"/>
      </right>
      <top/>
      <bottom/>
      <diagonal/>
    </border>
    <border>
      <left/>
      <right/>
      <top style="thin">
        <color theme="0" tint="-0.14993743705557422"/>
      </top>
      <bottom/>
      <diagonal/>
    </border>
    <border>
      <left style="thin">
        <color theme="0" tint="-0.14993743705557422"/>
      </left>
      <right/>
      <top/>
      <bottom style="thin">
        <color theme="0" tint="-0.14993743705557422"/>
      </bottom>
      <diagonal/>
    </border>
    <border>
      <left style="thin">
        <color theme="0" tint="-0.14990691854609822"/>
      </left>
      <right style="thin">
        <color theme="0" tint="-0.1498764000366222"/>
      </right>
      <top style="thin">
        <color theme="0" tint="-0.14993743705557422"/>
      </top>
      <bottom style="thin">
        <color theme="0" tint="-0.149937437055574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rgb="FFFF0000"/>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FF0000"/>
      </left>
      <right style="thin">
        <color rgb="FFFF0000"/>
      </right>
      <top style="thin">
        <color indexed="64"/>
      </top>
      <bottom/>
      <diagonal/>
    </border>
    <border>
      <left style="thin">
        <color rgb="FFFF0000"/>
      </left>
      <right/>
      <top style="thin">
        <color indexed="64"/>
      </top>
      <bottom/>
      <diagonal/>
    </border>
    <border>
      <left/>
      <right/>
      <top style="thin">
        <color theme="0" tint="-0.14996795556505021"/>
      </top>
      <bottom/>
      <diagonal/>
    </border>
    <border>
      <left style="thin">
        <color theme="0" tint="-0.14993743705557422"/>
      </left>
      <right/>
      <top style="thin">
        <color indexed="64"/>
      </top>
      <bottom/>
      <diagonal/>
    </border>
    <border>
      <left/>
      <right style="thin">
        <color theme="0" tint="-0.14996795556505021"/>
      </right>
      <top style="thin">
        <color theme="0" tint="-0.14993743705557422"/>
      </top>
      <bottom style="thin">
        <color theme="0" tint="-0.14993743705557422"/>
      </bottom>
      <diagonal/>
    </border>
  </borders>
  <cellStyleXfs count="3">
    <xf numFmtId="0" fontId="0" fillId="0" borderId="0"/>
    <xf numFmtId="0" fontId="1" fillId="0" borderId="0"/>
    <xf numFmtId="9" fontId="5" fillId="0" borderId="0" applyFont="0" applyFill="0" applyBorder="0" applyAlignment="0" applyProtection="0"/>
  </cellStyleXfs>
  <cellXfs count="140">
    <xf numFmtId="0" fontId="0" fillId="0" borderId="0" xfId="0"/>
    <xf numFmtId="0" fontId="2" fillId="0" borderId="0" xfId="0" applyFont="1" applyAlignment="1">
      <alignment vertical="center"/>
    </xf>
    <xf numFmtId="0" fontId="6" fillId="5" borderId="0" xfId="0" applyFont="1" applyFill="1"/>
    <xf numFmtId="0" fontId="7" fillId="0" borderId="0" xfId="0" applyFont="1"/>
    <xf numFmtId="0" fontId="9" fillId="0" borderId="0" xfId="0" applyFont="1" applyAlignment="1">
      <alignment vertical="center"/>
    </xf>
    <xf numFmtId="0" fontId="2" fillId="7" borderId="0" xfId="0" applyFont="1" applyFill="1" applyAlignment="1">
      <alignment horizontal="center" vertical="center"/>
    </xf>
    <xf numFmtId="0" fontId="2" fillId="7" borderId="0" xfId="0" applyFont="1" applyFill="1" applyAlignment="1">
      <alignment vertical="center"/>
    </xf>
    <xf numFmtId="0" fontId="9" fillId="7" borderId="0" xfId="0" applyFont="1" applyFill="1" applyAlignment="1">
      <alignment vertical="center"/>
    </xf>
    <xf numFmtId="0" fontId="3" fillId="3" borderId="7" xfId="0" applyFont="1" applyFill="1" applyBorder="1" applyAlignment="1">
      <alignment horizontal="center" vertical="center" wrapText="1"/>
    </xf>
    <xf numFmtId="0" fontId="9" fillId="0" borderId="8" xfId="0" applyFont="1" applyBorder="1" applyAlignment="1">
      <alignment horizontal="left" vertical="center" indent="2"/>
    </xf>
    <xf numFmtId="0" fontId="9" fillId="0" borderId="9" xfId="0" applyFont="1" applyBorder="1" applyAlignment="1">
      <alignment vertical="center"/>
    </xf>
    <xf numFmtId="0" fontId="2" fillId="0" borderId="9" xfId="0" applyFont="1" applyBorder="1" applyAlignment="1">
      <alignment vertical="center"/>
    </xf>
    <xf numFmtId="0" fontId="2" fillId="7" borderId="10" xfId="0" applyFont="1" applyFill="1" applyBorder="1" applyAlignment="1">
      <alignment vertical="center" wrapText="1"/>
    </xf>
    <xf numFmtId="0" fontId="2" fillId="4" borderId="10" xfId="0" applyFont="1" applyFill="1" applyBorder="1" applyAlignment="1">
      <alignment vertical="center" wrapText="1"/>
    </xf>
    <xf numFmtId="0" fontId="4" fillId="7" borderId="0" xfId="0" applyFont="1" applyFill="1" applyAlignment="1">
      <alignment horizontal="center" vertical="center"/>
    </xf>
    <xf numFmtId="0" fontId="4" fillId="8" borderId="0" xfId="0" applyFont="1" applyFill="1" applyAlignment="1">
      <alignment horizontal="center" vertical="center"/>
    </xf>
    <xf numFmtId="0" fontId="2" fillId="0" borderId="9" xfId="0" applyFont="1" applyBorder="1" applyAlignment="1">
      <alignment horizontal="left" vertical="center" wrapText="1"/>
    </xf>
    <xf numFmtId="0" fontId="13" fillId="0" borderId="9" xfId="0" applyFont="1" applyBorder="1" applyAlignment="1">
      <alignment vertical="center"/>
    </xf>
    <xf numFmtId="0" fontId="13" fillId="0" borderId="0" xfId="0" applyFont="1" applyAlignment="1">
      <alignment vertical="center"/>
    </xf>
    <xf numFmtId="0" fontId="15" fillId="0" borderId="0" xfId="0" applyFont="1" applyAlignment="1">
      <alignment vertical="center"/>
    </xf>
    <xf numFmtId="0" fontId="9" fillId="0" borderId="0" xfId="0" applyFont="1" applyAlignment="1">
      <alignment horizontal="center" vertical="center"/>
    </xf>
    <xf numFmtId="0" fontId="3" fillId="0" borderId="0" xfId="0" applyFont="1" applyAlignment="1">
      <alignment horizontal="center" vertical="center" wrapText="1"/>
    </xf>
    <xf numFmtId="0" fontId="2" fillId="4" borderId="18" xfId="0" applyFont="1" applyFill="1" applyBorder="1" applyAlignment="1">
      <alignment vertical="center" wrapText="1"/>
    </xf>
    <xf numFmtId="0" fontId="2" fillId="2" borderId="16" xfId="0" applyFont="1" applyFill="1" applyBorder="1" applyAlignment="1">
      <alignment horizontal="center" vertical="center"/>
    </xf>
    <xf numFmtId="0" fontId="2" fillId="2" borderId="20" xfId="0" applyFont="1" applyFill="1" applyBorder="1" applyAlignment="1">
      <alignment horizontal="center" vertical="center"/>
    </xf>
    <xf numFmtId="0" fontId="9" fillId="9" borderId="14" xfId="0" applyFont="1" applyFill="1" applyBorder="1" applyAlignment="1">
      <alignment horizontal="center" vertical="center"/>
    </xf>
    <xf numFmtId="0" fontId="9" fillId="10" borderId="14" xfId="0" applyFont="1" applyFill="1" applyBorder="1" applyAlignment="1">
      <alignment horizontal="center" vertical="center"/>
    </xf>
    <xf numFmtId="0" fontId="10" fillId="0" borderId="16" xfId="0" applyFont="1" applyBorder="1" applyAlignment="1">
      <alignment horizontal="center" vertical="center"/>
    </xf>
    <xf numFmtId="0" fontId="9" fillId="7" borderId="14" xfId="0" applyFont="1" applyFill="1" applyBorder="1" applyAlignment="1">
      <alignment horizontal="center" vertical="center"/>
    </xf>
    <xf numFmtId="0" fontId="10" fillId="7" borderId="14" xfId="0" applyFont="1" applyFill="1" applyBorder="1" applyAlignment="1">
      <alignment horizontal="center" vertical="center"/>
    </xf>
    <xf numFmtId="0" fontId="2" fillId="7" borderId="23" xfId="0" applyFont="1" applyFill="1" applyBorder="1" applyAlignment="1">
      <alignment horizontal="center" vertical="center"/>
    </xf>
    <xf numFmtId="0" fontId="2" fillId="7" borderId="24" xfId="0" applyFont="1" applyFill="1" applyBorder="1" applyAlignment="1">
      <alignment horizontal="center" vertical="center"/>
    </xf>
    <xf numFmtId="0" fontId="2" fillId="7" borderId="25" xfId="0" applyFont="1" applyFill="1" applyBorder="1" applyAlignment="1">
      <alignment horizontal="center" vertical="center"/>
    </xf>
    <xf numFmtId="0" fontId="4" fillId="7" borderId="23" xfId="0" applyFont="1" applyFill="1" applyBorder="1" applyAlignment="1">
      <alignment horizontal="center" vertical="center"/>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2" fontId="10" fillId="7" borderId="14" xfId="0" applyNumberFormat="1" applyFont="1" applyFill="1" applyBorder="1" applyAlignment="1">
      <alignment horizontal="center" vertical="center"/>
    </xf>
    <xf numFmtId="0" fontId="10" fillId="0" borderId="0" xfId="0" applyFont="1" applyAlignment="1">
      <alignment horizontal="center" vertical="center"/>
    </xf>
    <xf numFmtId="0" fontId="2" fillId="7" borderId="28" xfId="0" applyFont="1" applyFill="1" applyBorder="1" applyAlignment="1">
      <alignment horizontal="center" vertical="center"/>
    </xf>
    <xf numFmtId="0" fontId="2" fillId="7" borderId="29" xfId="0" applyFont="1" applyFill="1" applyBorder="1" applyAlignment="1">
      <alignment horizontal="center" vertical="center"/>
    </xf>
    <xf numFmtId="0" fontId="4" fillId="7" borderId="29" xfId="0" applyFont="1" applyFill="1" applyBorder="1" applyAlignment="1">
      <alignment horizontal="center" vertical="center"/>
    </xf>
    <xf numFmtId="0" fontId="10" fillId="0" borderId="14" xfId="0" applyFont="1" applyBorder="1" applyAlignment="1">
      <alignment horizontal="center" vertical="center"/>
    </xf>
    <xf numFmtId="0" fontId="9" fillId="0" borderId="14" xfId="0" applyFont="1" applyBorder="1" applyAlignment="1">
      <alignment vertical="center"/>
    </xf>
    <xf numFmtId="0" fontId="9" fillId="0" borderId="14" xfId="0" applyFont="1" applyBorder="1" applyAlignment="1">
      <alignment horizontal="center" vertical="center"/>
    </xf>
    <xf numFmtId="0" fontId="9" fillId="11" borderId="14" xfId="0" applyFont="1" applyFill="1" applyBorder="1" applyAlignment="1">
      <alignment horizontal="center" vertical="center"/>
    </xf>
    <xf numFmtId="2" fontId="9" fillId="7" borderId="14" xfId="0" applyNumberFormat="1" applyFont="1" applyFill="1" applyBorder="1" applyAlignment="1">
      <alignment horizontal="center" vertical="center"/>
    </xf>
    <xf numFmtId="9" fontId="9" fillId="0" borderId="0" xfId="2" applyFont="1" applyFill="1" applyBorder="1" applyAlignment="1">
      <alignment vertical="center"/>
    </xf>
    <xf numFmtId="0" fontId="9" fillId="4" borderId="14" xfId="0" applyFont="1" applyFill="1" applyBorder="1" applyAlignment="1">
      <alignment vertical="center"/>
    </xf>
    <xf numFmtId="0" fontId="10" fillId="0" borderId="14" xfId="0" applyFont="1" applyBorder="1" applyAlignment="1">
      <alignment vertical="center" wrapText="1"/>
    </xf>
    <xf numFmtId="0" fontId="2" fillId="7" borderId="30" xfId="0" applyFont="1" applyFill="1" applyBorder="1" applyAlignment="1">
      <alignment horizontal="center" vertical="center"/>
    </xf>
    <xf numFmtId="0" fontId="4" fillId="7" borderId="30" xfId="0" applyFont="1" applyFill="1" applyBorder="1" applyAlignment="1">
      <alignment horizontal="center" vertical="center"/>
    </xf>
    <xf numFmtId="0" fontId="2" fillId="0" borderId="0" xfId="0" applyFont="1" applyAlignment="1">
      <alignment horizontal="center" vertical="center"/>
    </xf>
    <xf numFmtId="0" fontId="14" fillId="0" borderId="0" xfId="0" applyFont="1" applyAlignment="1">
      <alignment horizontal="center" vertical="center"/>
    </xf>
    <xf numFmtId="0" fontId="17" fillId="0" borderId="0" xfId="0" applyFont="1"/>
    <xf numFmtId="0" fontId="17" fillId="0" borderId="33" xfId="0" applyFont="1" applyBorder="1"/>
    <xf numFmtId="0" fontId="0" fillId="0" borderId="31" xfId="0" applyBorder="1"/>
    <xf numFmtId="0" fontId="0" fillId="0" borderId="28" xfId="0" applyBorder="1" applyAlignment="1">
      <alignment horizontal="center" vertical="center"/>
    </xf>
    <xf numFmtId="0" fontId="0" fillId="0" borderId="0" xfId="0" applyAlignment="1">
      <alignment horizontal="center" vertical="center"/>
    </xf>
    <xf numFmtId="9" fontId="2" fillId="7" borderId="19" xfId="2" applyFont="1" applyFill="1" applyBorder="1" applyAlignment="1" applyProtection="1">
      <alignment horizontal="center" vertical="center"/>
    </xf>
    <xf numFmtId="0" fontId="0" fillId="0" borderId="14" xfId="0" applyBorder="1" applyAlignment="1">
      <alignment horizontal="center" vertical="center"/>
    </xf>
    <xf numFmtId="0" fontId="0" fillId="0" borderId="31" xfId="0" applyBorder="1" applyAlignment="1">
      <alignment horizontal="center" vertical="center"/>
    </xf>
    <xf numFmtId="0" fontId="17" fillId="0" borderId="31" xfId="0" applyFont="1" applyBorder="1" applyAlignment="1">
      <alignment horizontal="center" vertical="center"/>
    </xf>
    <xf numFmtId="0" fontId="17" fillId="0" borderId="26" xfId="0" applyFont="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9" fillId="0" borderId="21" xfId="0" applyFont="1" applyBorder="1" applyAlignment="1">
      <alignment horizontal="center" vertical="center"/>
    </xf>
    <xf numFmtId="0" fontId="16" fillId="0" borderId="21" xfId="0" applyFont="1" applyBorder="1" applyAlignment="1">
      <alignment horizontal="center" vertical="center" wrapText="1"/>
    </xf>
    <xf numFmtId="0" fontId="9" fillId="7" borderId="0" xfId="0" applyFont="1" applyFill="1" applyAlignment="1">
      <alignment horizontal="center" vertical="center"/>
    </xf>
    <xf numFmtId="0" fontId="9" fillId="0" borderId="16" xfId="0" applyFont="1" applyBorder="1" applyAlignment="1">
      <alignment horizontal="center" vertical="center"/>
    </xf>
    <xf numFmtId="0" fontId="13" fillId="0" borderId="0" xfId="0" applyFont="1" applyAlignment="1">
      <alignment horizontal="center" vertical="center"/>
    </xf>
    <xf numFmtId="0" fontId="10" fillId="0" borderId="39" xfId="0" applyFont="1" applyBorder="1" applyAlignment="1">
      <alignment horizontal="center" vertical="center"/>
    </xf>
    <xf numFmtId="0" fontId="3" fillId="3" borderId="15" xfId="0" applyFont="1" applyFill="1" applyBorder="1" applyAlignment="1">
      <alignment horizontal="center" vertical="center" wrapText="1"/>
    </xf>
    <xf numFmtId="0" fontId="9" fillId="0" borderId="21" xfId="0" applyFont="1" applyBorder="1" applyAlignment="1">
      <alignment horizontal="right" vertical="center"/>
    </xf>
    <xf numFmtId="0" fontId="9" fillId="0" borderId="14" xfId="0" applyFont="1" applyBorder="1" applyAlignment="1">
      <alignment horizontal="right" vertical="center"/>
    </xf>
    <xf numFmtId="0" fontId="20" fillId="12" borderId="8" xfId="0" applyFont="1" applyFill="1" applyBorder="1" applyAlignment="1">
      <alignment horizontal="left" vertical="center" indent="2"/>
    </xf>
    <xf numFmtId="0" fontId="20" fillId="12" borderId="9" xfId="0" applyFont="1" applyFill="1" applyBorder="1" applyAlignment="1">
      <alignment vertical="center"/>
    </xf>
    <xf numFmtId="0" fontId="21" fillId="12" borderId="9" xfId="0" applyFont="1" applyFill="1" applyBorder="1" applyAlignment="1">
      <alignment vertical="center"/>
    </xf>
    <xf numFmtId="9" fontId="21" fillId="12" borderId="10" xfId="2" applyFont="1" applyFill="1" applyBorder="1" applyAlignment="1">
      <alignment horizontal="center" vertical="center"/>
    </xf>
    <xf numFmtId="0" fontId="9" fillId="12" borderId="8" xfId="0" applyFont="1" applyFill="1" applyBorder="1" applyAlignment="1">
      <alignment horizontal="left" vertical="center" indent="2"/>
    </xf>
    <xf numFmtId="0" fontId="9" fillId="12" borderId="9" xfId="0" applyFont="1" applyFill="1" applyBorder="1" applyAlignment="1">
      <alignment vertical="center"/>
    </xf>
    <xf numFmtId="0" fontId="2" fillId="12" borderId="9" xfId="0" applyFont="1" applyFill="1" applyBorder="1" applyAlignment="1">
      <alignment vertical="center"/>
    </xf>
    <xf numFmtId="9" fontId="2" fillId="12" borderId="10" xfId="2" applyFont="1" applyFill="1" applyBorder="1" applyAlignment="1">
      <alignment horizontal="center" vertical="center"/>
    </xf>
    <xf numFmtId="0" fontId="9" fillId="9" borderId="33" xfId="0" applyFont="1" applyFill="1" applyBorder="1" applyAlignment="1">
      <alignment horizontal="center" vertical="center"/>
    </xf>
    <xf numFmtId="0" fontId="9" fillId="9" borderId="0" xfId="0" applyFont="1" applyFill="1" applyAlignment="1">
      <alignment vertical="center"/>
    </xf>
    <xf numFmtId="0" fontId="2" fillId="6" borderId="0" xfId="0" applyFont="1" applyFill="1" applyAlignment="1">
      <alignment horizontal="left" vertical="center" wrapText="1"/>
    </xf>
    <xf numFmtId="0" fontId="2" fillId="6" borderId="9" xfId="0" applyFont="1" applyFill="1" applyBorder="1" applyAlignment="1">
      <alignment horizontal="left" vertical="center" wrapText="1"/>
    </xf>
    <xf numFmtId="0" fontId="9" fillId="0" borderId="0" xfId="0" applyFont="1" applyAlignment="1">
      <alignment horizontal="left" vertical="center" indent="2"/>
    </xf>
    <xf numFmtId="0" fontId="0" fillId="0" borderId="0" xfId="0" applyAlignment="1">
      <alignment horizontal="center"/>
    </xf>
    <xf numFmtId="1" fontId="0" fillId="0" borderId="0" xfId="0" applyNumberFormat="1" applyAlignment="1">
      <alignment horizontal="center"/>
    </xf>
    <xf numFmtId="1" fontId="2" fillId="0" borderId="0" xfId="0" applyNumberFormat="1" applyFont="1" applyAlignment="1">
      <alignment vertical="center"/>
    </xf>
    <xf numFmtId="1" fontId="10" fillId="0" borderId="16" xfId="0" applyNumberFormat="1" applyFont="1" applyBorder="1" applyAlignment="1">
      <alignment horizontal="center" vertical="center"/>
    </xf>
    <xf numFmtId="0" fontId="0" fillId="0" borderId="33" xfId="0" applyBorder="1" applyAlignment="1">
      <alignment horizontal="left"/>
    </xf>
    <xf numFmtId="0" fontId="0" fillId="0" borderId="27" xfId="0" applyBorder="1" applyAlignment="1">
      <alignment horizontal="left"/>
    </xf>
    <xf numFmtId="0" fontId="10" fillId="4" borderId="34" xfId="0" applyFont="1" applyFill="1" applyBorder="1" applyAlignment="1">
      <alignment horizontal="center" vertical="center"/>
    </xf>
    <xf numFmtId="0" fontId="10" fillId="4" borderId="35" xfId="0" applyFont="1" applyFill="1" applyBorder="1" applyAlignment="1">
      <alignment horizontal="center" vertical="center"/>
    </xf>
    <xf numFmtId="0" fontId="10" fillId="4" borderId="36" xfId="0" applyFont="1" applyFill="1" applyBorder="1" applyAlignment="1">
      <alignment horizontal="center" vertical="center"/>
    </xf>
    <xf numFmtId="0" fontId="17" fillId="0" borderId="32" xfId="0" applyFont="1" applyBorder="1" applyAlignment="1">
      <alignment horizontal="center"/>
    </xf>
    <xf numFmtId="0" fontId="17" fillId="0" borderId="37" xfId="0" applyFont="1" applyBorder="1" applyAlignment="1">
      <alignment horizontal="center"/>
    </xf>
    <xf numFmtId="0" fontId="17" fillId="0" borderId="38" xfId="0" applyFont="1" applyBorder="1" applyAlignment="1">
      <alignment horizontal="center"/>
    </xf>
    <xf numFmtId="0" fontId="0" fillId="0" borderId="14" xfId="0" applyBorder="1" applyAlignment="1">
      <alignment horizontal="left"/>
    </xf>
    <xf numFmtId="0" fontId="0" fillId="0" borderId="14" xfId="0" applyBorder="1" applyAlignment="1">
      <alignment horizontal="left" wrapText="1"/>
    </xf>
    <xf numFmtId="0" fontId="0" fillId="0" borderId="27" xfId="0" applyBorder="1" applyAlignment="1">
      <alignment horizontal="left" wrapText="1"/>
    </xf>
    <xf numFmtId="0" fontId="0" fillId="0" borderId="34"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0" fillId="0" borderId="30" xfId="0" applyBorder="1" applyAlignment="1">
      <alignment horizontal="left"/>
    </xf>
    <xf numFmtId="0" fontId="0" fillId="0" borderId="0" xfId="0" applyAlignment="1">
      <alignment horizontal="left"/>
    </xf>
    <xf numFmtId="0" fontId="0" fillId="0" borderId="28" xfId="0" applyBorder="1" applyAlignment="1">
      <alignment horizontal="left"/>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41" xfId="0" applyFont="1" applyBorder="1" applyAlignment="1">
      <alignment horizontal="left" vertical="center" wrapText="1"/>
    </xf>
    <xf numFmtId="0" fontId="9" fillId="7" borderId="8" xfId="0" applyFont="1" applyFill="1" applyBorder="1" applyAlignment="1">
      <alignment horizontal="left" vertical="center" indent="2"/>
    </xf>
    <xf numFmtId="0" fontId="9" fillId="7" borderId="9" xfId="0" applyFont="1" applyFill="1" applyBorder="1" applyAlignment="1">
      <alignment horizontal="left" vertical="center" indent="2"/>
    </xf>
    <xf numFmtId="0" fontId="9" fillId="7" borderId="10" xfId="0" applyFont="1" applyFill="1" applyBorder="1" applyAlignment="1">
      <alignment horizontal="left" vertical="center" indent="2"/>
    </xf>
    <xf numFmtId="0" fontId="2" fillId="6" borderId="7" xfId="0" applyFont="1" applyFill="1" applyBorder="1" applyAlignment="1">
      <alignment horizontal="left" vertical="center" wrapText="1"/>
    </xf>
    <xf numFmtId="0" fontId="10" fillId="4" borderId="8" xfId="0" applyFont="1" applyFill="1" applyBorder="1" applyAlignment="1">
      <alignment horizontal="left" vertical="center" indent="2"/>
    </xf>
    <xf numFmtId="0" fontId="10" fillId="4" borderId="9" xfId="0" applyFont="1" applyFill="1" applyBorder="1" applyAlignment="1">
      <alignment horizontal="left" vertical="center" indent="2"/>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41" xfId="0" applyFont="1" applyBorder="1" applyAlignment="1">
      <alignment vertical="center" wrapText="1"/>
    </xf>
    <xf numFmtId="0" fontId="2" fillId="6" borderId="15" xfId="0" applyFont="1" applyFill="1" applyBorder="1" applyAlignment="1">
      <alignment horizontal="left" vertical="center" wrapText="1"/>
    </xf>
    <xf numFmtId="0" fontId="3"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19" fillId="12" borderId="5" xfId="0" applyFont="1" applyFill="1" applyBorder="1" applyAlignment="1">
      <alignment horizontal="center" vertical="center"/>
    </xf>
    <xf numFmtId="0" fontId="8" fillId="0" borderId="1"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vertical="top"/>
    </xf>
    <xf numFmtId="0" fontId="8" fillId="0" borderId="5" xfId="0" applyFont="1" applyBorder="1" applyAlignment="1">
      <alignment horizontal="center" vertical="top"/>
    </xf>
    <xf numFmtId="0" fontId="8" fillId="0" borderId="6" xfId="0" applyFont="1" applyBorder="1" applyAlignment="1">
      <alignment horizontal="center" vertical="top"/>
    </xf>
    <xf numFmtId="0" fontId="9" fillId="4" borderId="11" xfId="0" applyFont="1" applyFill="1" applyBorder="1" applyAlignment="1">
      <alignment horizontal="left" vertical="center" indent="2"/>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9" fontId="2" fillId="7" borderId="40" xfId="2" applyFont="1" applyFill="1" applyBorder="1" applyAlignment="1" applyProtection="1">
      <alignment horizontal="center" vertical="center"/>
    </xf>
    <xf numFmtId="9" fontId="2" fillId="7" borderId="19" xfId="2" applyFont="1" applyFill="1" applyBorder="1" applyAlignment="1" applyProtection="1">
      <alignment horizontal="center" vertical="center"/>
    </xf>
    <xf numFmtId="0" fontId="9" fillId="4" borderId="11" xfId="0" applyFont="1" applyFill="1" applyBorder="1" applyAlignment="1">
      <alignment horizontal="left" vertical="center" wrapText="1" indent="2"/>
    </xf>
    <xf numFmtId="0" fontId="10" fillId="7" borderId="0" xfId="0" applyFont="1" applyFill="1" applyAlignment="1">
      <alignment horizontal="center" vertical="center"/>
    </xf>
    <xf numFmtId="0" fontId="12" fillId="3" borderId="7" xfId="0" applyFont="1" applyFill="1" applyBorder="1" applyAlignment="1">
      <alignment horizontal="center" vertical="center" wrapText="1"/>
    </xf>
  </cellXfs>
  <cellStyles count="3">
    <cellStyle name="Normal" xfId="0" builtinId="0"/>
    <cellStyle name="Normal 2" xfId="1" xr:uid="{00000000-0005-0000-0000-000001000000}"/>
    <cellStyle name="Pourcentage" xfId="2" builtinId="5"/>
  </cellStyles>
  <dxfs count="75">
    <dxf>
      <numFmt numFmtId="30" formatCode="@"/>
    </dxf>
    <dxf>
      <font>
        <color rgb="FF9C0006"/>
      </font>
      <fill>
        <patternFill>
          <bgColor rgb="FFFFC7CE"/>
        </patternFill>
      </fill>
    </dxf>
    <dxf>
      <font>
        <color rgb="FF9C6500"/>
      </font>
      <fill>
        <patternFill>
          <bgColor rgb="FFFFEB9C"/>
        </patternFill>
      </fill>
    </dxf>
    <dxf>
      <font>
        <color rgb="FF006100"/>
      </font>
      <fill>
        <patternFill>
          <bgColor rgb="FFC6EFCE"/>
        </patternFill>
      </fill>
    </dxf>
    <dxf>
      <numFmt numFmtId="30" formatCode="@"/>
    </dxf>
    <dxf>
      <font>
        <color rgb="FF9C0006"/>
      </font>
      <fill>
        <patternFill>
          <bgColor rgb="FFFFC7CE"/>
        </patternFill>
      </fill>
    </dxf>
    <dxf>
      <font>
        <color rgb="FF9C6500"/>
      </font>
      <fill>
        <patternFill>
          <bgColor rgb="FFFFEB9C"/>
        </patternFill>
      </fill>
    </dxf>
    <dxf>
      <font>
        <color rgb="FF006100"/>
      </font>
      <fill>
        <patternFill>
          <bgColor rgb="FFC6EF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numFmt numFmtId="30" formatCode="@"/>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numFmt numFmtId="30" formatCode="@"/>
    </dxf>
    <dxf>
      <font>
        <color rgb="FF9C0006"/>
      </font>
      <fill>
        <patternFill>
          <bgColor rgb="FFFFC7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numFmt numFmtId="30" formatCode="@"/>
    </dxf>
    <dxf>
      <font>
        <color rgb="FF9C0006"/>
      </font>
      <fill>
        <patternFill>
          <bgColor rgb="FFFFC7CE"/>
        </patternFill>
      </fill>
    </dxf>
    <dxf>
      <numFmt numFmtId="30" formatCode="@"/>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ill>
        <patternFill>
          <bgColor rgb="FF92D05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12</xdr:col>
          <xdr:colOff>495300</xdr:colOff>
          <xdr:row>1</xdr:row>
          <xdr:rowOff>104775</xdr:rowOff>
        </xdr:from>
        <xdr:to>
          <xdr:col>13</xdr:col>
          <xdr:colOff>609600</xdr:colOff>
          <xdr:row>15</xdr:row>
          <xdr:rowOff>66675</xdr:rowOff>
        </xdr:to>
        <xdr:sp macro="" textlink="">
          <xdr:nvSpPr>
            <xdr:cNvPr id="4097" name="Button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fr-FR" sz="1000" b="0" i="0" u="none" strike="noStrike" baseline="0">
                  <a:solidFill>
                    <a:srgbClr val="000000"/>
                  </a:solidFill>
                  <a:latin typeface="Arial"/>
                  <a:cs typeface="Arial"/>
                </a:rPr>
                <a:t>Non conforme</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163286</xdr:colOff>
      <xdr:row>2</xdr:row>
      <xdr:rowOff>54429</xdr:rowOff>
    </xdr:from>
    <xdr:to>
      <xdr:col>3</xdr:col>
      <xdr:colOff>728254</xdr:colOff>
      <xdr:row>3</xdr:row>
      <xdr:rowOff>365760</xdr:rowOff>
    </xdr:to>
    <xdr:pic>
      <xdr:nvPicPr>
        <xdr:cNvPr id="4" name="Image 79" descr="Bloc_Marque_RF_France_Travail_CMJN_Horizontal_Coul_Positif">
          <a:extLst>
            <a:ext uri="{FF2B5EF4-FFF2-40B4-BE49-F238E27FC236}">
              <a16:creationId xmlns:a16="http://schemas.microsoft.com/office/drawing/2014/main" id="{6A454869-904D-4BA4-B6E8-93DB25F8E9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7829" y="2133600"/>
          <a:ext cx="2132511" cy="6923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dimension ref="A2:K44"/>
  <sheetViews>
    <sheetView workbookViewId="0">
      <selection activeCell="K48" sqref="K48"/>
    </sheetView>
  </sheetViews>
  <sheetFormatPr baseColWidth="10" defaultRowHeight="12.75" x14ac:dyDescent="0.2"/>
  <cols>
    <col min="1" max="1" width="19.5703125" customWidth="1"/>
    <col min="9" max="9" width="23.85546875" customWidth="1"/>
    <col min="11" max="11" width="30.140625" customWidth="1"/>
  </cols>
  <sheetData>
    <row r="2" spans="1:11" ht="13.5" thickBot="1" x14ac:dyDescent="0.25">
      <c r="B2" s="96" t="e">
        <f>#REF!</f>
        <v>#REF!</v>
      </c>
      <c r="C2" s="97"/>
      <c r="D2" s="97"/>
      <c r="E2" s="97"/>
      <c r="F2" s="97"/>
      <c r="G2" s="97"/>
      <c r="H2" s="97"/>
      <c r="I2" s="97"/>
      <c r="J2" s="98"/>
      <c r="K2" s="54" t="e">
        <f>#REF!</f>
        <v>#REF!</v>
      </c>
    </row>
    <row r="3" spans="1:11" s="53" customFormat="1" ht="16.5" thickBot="1" x14ac:dyDescent="0.25">
      <c r="B3" s="93" t="e">
        <f>#REF!</f>
        <v>#REF!</v>
      </c>
      <c r="C3" s="94"/>
      <c r="D3" s="94"/>
      <c r="E3" s="94"/>
      <c r="F3" s="94"/>
      <c r="G3" s="94"/>
      <c r="H3" s="94"/>
      <c r="I3" s="94"/>
      <c r="J3" s="95"/>
      <c r="K3" s="62"/>
    </row>
    <row r="4" spans="1:11" x14ac:dyDescent="0.2">
      <c r="A4" s="57" t="s">
        <v>36</v>
      </c>
      <c r="B4" s="92" t="e">
        <f>#REF!</f>
        <v>#REF!</v>
      </c>
      <c r="C4" s="92"/>
      <c r="D4" s="92"/>
      <c r="E4" s="92"/>
      <c r="F4" s="92"/>
      <c r="G4" s="92"/>
      <c r="H4" s="92"/>
      <c r="I4" s="92"/>
      <c r="J4" s="92"/>
      <c r="K4" s="59" t="e">
        <f>#REF!</f>
        <v>#REF!</v>
      </c>
    </row>
    <row r="5" spans="1:11" x14ac:dyDescent="0.2">
      <c r="A5" s="57" t="s">
        <v>36</v>
      </c>
      <c r="B5" s="99" t="e">
        <f>#REF!</f>
        <v>#REF!</v>
      </c>
      <c r="C5" s="99"/>
      <c r="D5" s="99"/>
      <c r="E5" s="99"/>
      <c r="F5" s="99"/>
      <c r="G5" s="99"/>
      <c r="H5" s="99"/>
      <c r="I5" s="99"/>
      <c r="J5" s="99"/>
      <c r="K5" s="59" t="e">
        <f>#REF!</f>
        <v>#REF!</v>
      </c>
    </row>
    <row r="6" spans="1:11" x14ac:dyDescent="0.2">
      <c r="A6" s="57" t="s">
        <v>36</v>
      </c>
      <c r="B6" s="99" t="e">
        <f>#REF!</f>
        <v>#REF!</v>
      </c>
      <c r="C6" s="99"/>
      <c r="D6" s="99"/>
      <c r="E6" s="99"/>
      <c r="F6" s="99"/>
      <c r="G6" s="99"/>
      <c r="H6" s="99"/>
      <c r="I6" s="99"/>
      <c r="J6" s="99"/>
      <c r="K6" s="59" t="e">
        <f>#REF!</f>
        <v>#REF!</v>
      </c>
    </row>
    <row r="7" spans="1:11" ht="26.25" customHeight="1" x14ac:dyDescent="0.2">
      <c r="A7" s="57" t="s">
        <v>36</v>
      </c>
      <c r="B7" s="100" t="e">
        <f>#REF!</f>
        <v>#REF!</v>
      </c>
      <c r="C7" s="100"/>
      <c r="D7" s="100"/>
      <c r="E7" s="100"/>
      <c r="F7" s="100"/>
      <c r="G7" s="100"/>
      <c r="H7" s="100"/>
      <c r="I7" s="100"/>
      <c r="J7" s="100"/>
      <c r="K7" s="59" t="e">
        <f>#REF!</f>
        <v>#REF!</v>
      </c>
    </row>
    <row r="8" spans="1:11" ht="27.75" customHeight="1" x14ac:dyDescent="0.2">
      <c r="A8" s="57" t="s">
        <v>36</v>
      </c>
      <c r="B8" s="100" t="e">
        <f>#REF!</f>
        <v>#REF!</v>
      </c>
      <c r="C8" s="100"/>
      <c r="D8" s="100"/>
      <c r="E8" s="100"/>
      <c r="F8" s="100"/>
      <c r="G8" s="100"/>
      <c r="H8" s="100"/>
      <c r="I8" s="100"/>
      <c r="J8" s="100"/>
      <c r="K8" s="59" t="e">
        <f>#REF!</f>
        <v>#REF!</v>
      </c>
    </row>
    <row r="9" spans="1:11" ht="13.5" thickBot="1" x14ac:dyDescent="0.25">
      <c r="A9" s="57" t="s">
        <v>36</v>
      </c>
      <c r="B9" s="105" t="e">
        <f>#REF!</f>
        <v>#REF!</v>
      </c>
      <c r="C9" s="106"/>
      <c r="D9" s="106"/>
      <c r="E9" s="106"/>
      <c r="F9" s="106"/>
      <c r="G9" s="106"/>
      <c r="H9" s="106"/>
      <c r="I9" s="106"/>
      <c r="J9" s="107"/>
      <c r="K9" s="59" t="e">
        <f>#REF!</f>
        <v>#REF!</v>
      </c>
    </row>
    <row r="10" spans="1:11" ht="16.5" thickBot="1" x14ac:dyDescent="0.25">
      <c r="A10" s="57"/>
      <c r="B10" s="93" t="e">
        <f>#REF!</f>
        <v>#REF!</v>
      </c>
      <c r="C10" s="94"/>
      <c r="D10" s="94"/>
      <c r="E10" s="94"/>
      <c r="F10" s="94"/>
      <c r="G10" s="94"/>
      <c r="H10" s="94"/>
      <c r="I10" s="94"/>
      <c r="J10" s="95"/>
      <c r="K10" s="61"/>
    </row>
    <row r="11" spans="1:11" x14ac:dyDescent="0.2">
      <c r="A11" s="57" t="s">
        <v>37</v>
      </c>
      <c r="B11" s="92" t="e">
        <f>#REF!</f>
        <v>#REF!</v>
      </c>
      <c r="C11" s="92"/>
      <c r="D11" s="92"/>
      <c r="E11" s="92"/>
      <c r="F11" s="92"/>
      <c r="G11" s="92"/>
      <c r="H11" s="92"/>
      <c r="I11" s="92"/>
      <c r="J11" s="92"/>
      <c r="K11" s="59" t="e">
        <f>#REF!</f>
        <v>#REF!</v>
      </c>
    </row>
    <row r="12" spans="1:11" x14ac:dyDescent="0.2">
      <c r="A12" s="57" t="s">
        <v>37</v>
      </c>
      <c r="B12" s="99" t="e">
        <f>#REF!</f>
        <v>#REF!</v>
      </c>
      <c r="C12" s="99"/>
      <c r="D12" s="99"/>
      <c r="E12" s="99"/>
      <c r="F12" s="99"/>
      <c r="G12" s="99"/>
      <c r="H12" s="99"/>
      <c r="I12" s="99"/>
      <c r="J12" s="99"/>
      <c r="K12" s="59" t="e">
        <f>#REF!</f>
        <v>#REF!</v>
      </c>
    </row>
    <row r="13" spans="1:11" x14ac:dyDescent="0.2">
      <c r="A13" s="57" t="s">
        <v>37</v>
      </c>
      <c r="B13" s="99" t="e">
        <f>#REF!</f>
        <v>#REF!</v>
      </c>
      <c r="C13" s="99"/>
      <c r="D13" s="99"/>
      <c r="E13" s="99"/>
      <c r="F13" s="99"/>
      <c r="G13" s="99"/>
      <c r="H13" s="99"/>
      <c r="I13" s="99"/>
      <c r="J13" s="99"/>
      <c r="K13" s="59" t="e">
        <f>#REF!</f>
        <v>#REF!</v>
      </c>
    </row>
    <row r="14" spans="1:11" ht="28.5" customHeight="1" x14ac:dyDescent="0.2">
      <c r="A14" s="57" t="s">
        <v>37</v>
      </c>
      <c r="B14" s="100" t="e">
        <f>#REF!</f>
        <v>#REF!</v>
      </c>
      <c r="C14" s="100"/>
      <c r="D14" s="100"/>
      <c r="E14" s="100"/>
      <c r="F14" s="100"/>
      <c r="G14" s="100"/>
      <c r="H14" s="100"/>
      <c r="I14" s="100"/>
      <c r="J14" s="100"/>
      <c r="K14" s="59" t="e">
        <f>#REF!</f>
        <v>#REF!</v>
      </c>
    </row>
    <row r="15" spans="1:11" ht="27" customHeight="1" x14ac:dyDescent="0.2">
      <c r="A15" s="57" t="s">
        <v>37</v>
      </c>
      <c r="B15" s="100" t="e">
        <f>#REF!</f>
        <v>#REF!</v>
      </c>
      <c r="C15" s="100"/>
      <c r="D15" s="100"/>
      <c r="E15" s="100"/>
      <c r="F15" s="100"/>
      <c r="G15" s="100"/>
      <c r="H15" s="100"/>
      <c r="I15" s="100"/>
      <c r="J15" s="100"/>
      <c r="K15" s="59" t="e">
        <f>#REF!</f>
        <v>#REF!</v>
      </c>
    </row>
    <row r="16" spans="1:11" ht="13.5" thickBot="1" x14ac:dyDescent="0.25">
      <c r="A16" s="57" t="s">
        <v>37</v>
      </c>
      <c r="B16" s="105" t="e">
        <f>#REF!</f>
        <v>#REF!</v>
      </c>
      <c r="C16" s="106"/>
      <c r="D16" s="106"/>
      <c r="E16" s="106"/>
      <c r="F16" s="106"/>
      <c r="G16" s="106"/>
      <c r="H16" s="106"/>
      <c r="I16" s="106"/>
      <c r="J16" s="107"/>
      <c r="K16" s="59" t="e">
        <f>#REF!</f>
        <v>#REF!</v>
      </c>
    </row>
    <row r="17" spans="1:11" ht="22.5" customHeight="1" thickBot="1" x14ac:dyDescent="0.25">
      <c r="A17" s="57"/>
      <c r="B17" s="93" t="e">
        <f>#REF!</f>
        <v>#REF!</v>
      </c>
      <c r="C17" s="94"/>
      <c r="D17" s="94"/>
      <c r="E17" s="94"/>
      <c r="F17" s="94"/>
      <c r="G17" s="94"/>
      <c r="H17" s="94"/>
      <c r="I17" s="94"/>
      <c r="J17" s="95"/>
      <c r="K17" s="60"/>
    </row>
    <row r="18" spans="1:11" x14ac:dyDescent="0.2">
      <c r="A18" s="56" t="s">
        <v>38</v>
      </c>
      <c r="B18" s="92" t="e">
        <f>#REF!</f>
        <v>#REF!</v>
      </c>
      <c r="C18" s="92"/>
      <c r="D18" s="92"/>
      <c r="E18" s="92"/>
      <c r="F18" s="92"/>
      <c r="G18" s="92"/>
      <c r="H18" s="92"/>
      <c r="I18" s="92"/>
      <c r="J18" s="92"/>
      <c r="K18" s="59" t="e">
        <f>#REF!</f>
        <v>#REF!</v>
      </c>
    </row>
    <row r="19" spans="1:11" ht="32.25" customHeight="1" x14ac:dyDescent="0.2">
      <c r="A19" s="56" t="s">
        <v>38</v>
      </c>
      <c r="B19" s="100" t="e">
        <f>#REF!</f>
        <v>#REF!</v>
      </c>
      <c r="C19" s="100"/>
      <c r="D19" s="100"/>
      <c r="E19" s="100"/>
      <c r="F19" s="100"/>
      <c r="G19" s="100"/>
      <c r="H19" s="100"/>
      <c r="I19" s="100"/>
      <c r="J19" s="100"/>
      <c r="K19" s="59" t="e">
        <f>#REF!</f>
        <v>#REF!</v>
      </c>
    </row>
    <row r="20" spans="1:11" x14ac:dyDescent="0.2">
      <c r="A20" s="56" t="s">
        <v>38</v>
      </c>
      <c r="B20" s="99" t="e">
        <f>#REF!</f>
        <v>#REF!</v>
      </c>
      <c r="C20" s="99"/>
      <c r="D20" s="99"/>
      <c r="E20" s="99"/>
      <c r="F20" s="99"/>
      <c r="G20" s="99"/>
      <c r="H20" s="99"/>
      <c r="I20" s="99"/>
      <c r="J20" s="99"/>
      <c r="K20" s="59" t="e">
        <f>#REF!</f>
        <v>#REF!</v>
      </c>
    </row>
    <row r="21" spans="1:11" x14ac:dyDescent="0.2">
      <c r="A21" s="56" t="s">
        <v>38</v>
      </c>
      <c r="B21" s="99" t="e">
        <f>#REF!</f>
        <v>#REF!</v>
      </c>
      <c r="C21" s="99"/>
      <c r="D21" s="99"/>
      <c r="E21" s="99"/>
      <c r="F21" s="99"/>
      <c r="G21" s="99"/>
      <c r="H21" s="99"/>
      <c r="I21" s="99"/>
      <c r="J21" s="99"/>
      <c r="K21" s="59" t="e">
        <f>#REF!</f>
        <v>#REF!</v>
      </c>
    </row>
    <row r="22" spans="1:11" ht="28.5" customHeight="1" x14ac:dyDescent="0.2">
      <c r="A22" s="56" t="s">
        <v>38</v>
      </c>
      <c r="B22" s="100" t="e">
        <f>#REF!</f>
        <v>#REF!</v>
      </c>
      <c r="C22" s="100"/>
      <c r="D22" s="100"/>
      <c r="E22" s="100"/>
      <c r="F22" s="100"/>
      <c r="G22" s="100"/>
      <c r="H22" s="100"/>
      <c r="I22" s="100"/>
      <c r="J22" s="100"/>
      <c r="K22" s="59" t="e">
        <f>#REF!</f>
        <v>#REF!</v>
      </c>
    </row>
    <row r="23" spans="1:11" ht="13.5" thickBot="1" x14ac:dyDescent="0.25">
      <c r="A23" s="56" t="s">
        <v>38</v>
      </c>
      <c r="B23" s="91" t="e">
        <f>#REF!</f>
        <v>#REF!</v>
      </c>
      <c r="C23" s="91"/>
      <c r="D23" s="91"/>
      <c r="E23" s="91"/>
      <c r="F23" s="91"/>
      <c r="G23" s="91"/>
      <c r="H23" s="91"/>
      <c r="I23" s="91"/>
      <c r="J23" s="91"/>
      <c r="K23" s="59" t="e">
        <f>#REF!</f>
        <v>#REF!</v>
      </c>
    </row>
    <row r="24" spans="1:11" ht="13.5" thickBot="1" x14ac:dyDescent="0.25">
      <c r="A24" s="57" t="s">
        <v>38</v>
      </c>
      <c r="B24" s="102" t="e">
        <f>#REF!</f>
        <v>#REF!</v>
      </c>
      <c r="C24" s="103"/>
      <c r="D24" s="103"/>
      <c r="E24" s="103"/>
      <c r="F24" s="103"/>
      <c r="G24" s="103"/>
      <c r="H24" s="103"/>
      <c r="I24" s="103"/>
      <c r="J24" s="104"/>
      <c r="K24" s="64" t="e">
        <f>#REF!</f>
        <v>#REF!</v>
      </c>
    </row>
    <row r="25" spans="1:11" ht="22.5" customHeight="1" thickBot="1" x14ac:dyDescent="0.25">
      <c r="A25" s="57"/>
      <c r="B25" s="93" t="e">
        <f>#REF!</f>
        <v>#REF!</v>
      </c>
      <c r="C25" s="94"/>
      <c r="D25" s="94"/>
      <c r="E25" s="94"/>
      <c r="F25" s="94"/>
      <c r="G25" s="94"/>
      <c r="H25" s="94"/>
      <c r="I25" s="94"/>
      <c r="J25" s="95"/>
      <c r="K25" s="63"/>
    </row>
    <row r="26" spans="1:11" x14ac:dyDescent="0.2">
      <c r="A26" s="56" t="s">
        <v>39</v>
      </c>
      <c r="B26" s="92" t="e">
        <f>#REF!</f>
        <v>#REF!</v>
      </c>
      <c r="C26" s="92"/>
      <c r="D26" s="92"/>
      <c r="E26" s="92"/>
      <c r="F26" s="92"/>
      <c r="G26" s="92"/>
      <c r="H26" s="92"/>
      <c r="I26" s="92"/>
      <c r="J26" s="92"/>
      <c r="K26" s="59" t="e">
        <f>#REF!</f>
        <v>#REF!</v>
      </c>
    </row>
    <row r="27" spans="1:11" x14ac:dyDescent="0.2">
      <c r="A27" s="56" t="s">
        <v>39</v>
      </c>
      <c r="B27" s="99" t="e">
        <f>#REF!</f>
        <v>#REF!</v>
      </c>
      <c r="C27" s="99"/>
      <c r="D27" s="99"/>
      <c r="E27" s="99"/>
      <c r="F27" s="99"/>
      <c r="G27" s="99"/>
      <c r="H27" s="99"/>
      <c r="I27" s="99"/>
      <c r="J27" s="99"/>
      <c r="K27" s="59" t="e">
        <f>#REF!</f>
        <v>#REF!</v>
      </c>
    </row>
    <row r="28" spans="1:11" ht="30.75" customHeight="1" x14ac:dyDescent="0.2">
      <c r="A28" s="56" t="s">
        <v>39</v>
      </c>
      <c r="B28" s="100" t="e">
        <f>#REF!</f>
        <v>#REF!</v>
      </c>
      <c r="C28" s="100"/>
      <c r="D28" s="100"/>
      <c r="E28" s="100"/>
      <c r="F28" s="100"/>
      <c r="G28" s="100"/>
      <c r="H28" s="100"/>
      <c r="I28" s="100"/>
      <c r="J28" s="100"/>
      <c r="K28" s="59" t="e">
        <f>#REF!</f>
        <v>#REF!</v>
      </c>
    </row>
    <row r="29" spans="1:11" x14ac:dyDescent="0.2">
      <c r="A29" s="56" t="s">
        <v>39</v>
      </c>
      <c r="B29" s="99" t="e">
        <f>#REF!</f>
        <v>#REF!</v>
      </c>
      <c r="C29" s="99"/>
      <c r="D29" s="99"/>
      <c r="E29" s="99"/>
      <c r="F29" s="99"/>
      <c r="G29" s="99"/>
      <c r="H29" s="99"/>
      <c r="I29" s="99"/>
      <c r="J29" s="99"/>
      <c r="K29" s="59" t="e">
        <f>#REF!</f>
        <v>#REF!</v>
      </c>
    </row>
    <row r="30" spans="1:11" x14ac:dyDescent="0.2">
      <c r="A30" s="56" t="s">
        <v>39</v>
      </c>
      <c r="B30" s="99" t="e">
        <f>#REF!</f>
        <v>#REF!</v>
      </c>
      <c r="C30" s="99"/>
      <c r="D30" s="99"/>
      <c r="E30" s="99"/>
      <c r="F30" s="99"/>
      <c r="G30" s="99"/>
      <c r="H30" s="99"/>
      <c r="I30" s="99"/>
      <c r="J30" s="99"/>
      <c r="K30" s="59" t="e">
        <f>#REF!</f>
        <v>#REF!</v>
      </c>
    </row>
    <row r="31" spans="1:11" ht="28.5" customHeight="1" x14ac:dyDescent="0.2">
      <c r="A31" s="56" t="s">
        <v>39</v>
      </c>
      <c r="B31" s="100" t="e">
        <f>#REF!</f>
        <v>#REF!</v>
      </c>
      <c r="C31" s="100"/>
      <c r="D31" s="100"/>
      <c r="E31" s="100"/>
      <c r="F31" s="100"/>
      <c r="G31" s="100"/>
      <c r="H31" s="100"/>
      <c r="I31" s="100"/>
      <c r="J31" s="100"/>
      <c r="K31" s="59" t="e">
        <f>#REF!</f>
        <v>#REF!</v>
      </c>
    </row>
    <row r="32" spans="1:11" ht="27.75" customHeight="1" x14ac:dyDescent="0.2">
      <c r="A32" s="56" t="s">
        <v>39</v>
      </c>
      <c r="B32" s="100" t="e">
        <f>#REF!</f>
        <v>#REF!</v>
      </c>
      <c r="C32" s="100"/>
      <c r="D32" s="100"/>
      <c r="E32" s="100"/>
      <c r="F32" s="100"/>
      <c r="G32" s="100"/>
      <c r="H32" s="100"/>
      <c r="I32" s="100"/>
      <c r="J32" s="100"/>
      <c r="K32" s="59" t="e">
        <f>#REF!</f>
        <v>#REF!</v>
      </c>
    </row>
    <row r="33" spans="1:11" ht="13.5" thickBot="1" x14ac:dyDescent="0.25">
      <c r="A33" s="56" t="s">
        <v>39</v>
      </c>
      <c r="B33" s="91" t="e">
        <f>#REF!</f>
        <v>#REF!</v>
      </c>
      <c r="C33" s="91"/>
      <c r="D33" s="91"/>
      <c r="E33" s="91"/>
      <c r="F33" s="91"/>
      <c r="G33" s="91"/>
      <c r="H33" s="91"/>
      <c r="I33" s="91"/>
      <c r="J33" s="91"/>
      <c r="K33" s="59" t="e">
        <f>#REF!</f>
        <v>#REF!</v>
      </c>
    </row>
    <row r="34" spans="1:11" ht="21" customHeight="1" thickBot="1" x14ac:dyDescent="0.25">
      <c r="B34" s="93" t="e">
        <f>#REF!</f>
        <v>#REF!</v>
      </c>
      <c r="C34" s="94"/>
      <c r="D34" s="94"/>
      <c r="E34" s="94"/>
      <c r="F34" s="94"/>
      <c r="G34" s="94"/>
      <c r="H34" s="94"/>
      <c r="I34" s="94"/>
      <c r="J34" s="95"/>
      <c r="K34" s="60"/>
    </row>
    <row r="35" spans="1:11" ht="24.75" customHeight="1" x14ac:dyDescent="0.2">
      <c r="A35" s="56" t="s">
        <v>40</v>
      </c>
      <c r="B35" s="101" t="e">
        <f>#REF!</f>
        <v>#REF!</v>
      </c>
      <c r="C35" s="101"/>
      <c r="D35" s="101"/>
      <c r="E35" s="101"/>
      <c r="F35" s="101"/>
      <c r="G35" s="101"/>
      <c r="H35" s="101"/>
      <c r="I35" s="101"/>
      <c r="J35" s="101"/>
      <c r="K35" s="59" t="e">
        <f>#REF!</f>
        <v>#REF!</v>
      </c>
    </row>
    <row r="36" spans="1:11" ht="25.5" customHeight="1" x14ac:dyDescent="0.2">
      <c r="A36" s="56" t="s">
        <v>40</v>
      </c>
      <c r="B36" s="100" t="e">
        <f>#REF!</f>
        <v>#REF!</v>
      </c>
      <c r="C36" s="100"/>
      <c r="D36" s="100"/>
      <c r="E36" s="100"/>
      <c r="F36" s="100"/>
      <c r="G36" s="100"/>
      <c r="H36" s="100"/>
      <c r="I36" s="100"/>
      <c r="J36" s="100"/>
      <c r="K36" s="59" t="e">
        <f>#REF!</f>
        <v>#REF!</v>
      </c>
    </row>
    <row r="37" spans="1:11" x14ac:dyDescent="0.2">
      <c r="A37" s="56" t="s">
        <v>40</v>
      </c>
      <c r="B37" s="99" t="e">
        <f>#REF!</f>
        <v>#REF!</v>
      </c>
      <c r="C37" s="99"/>
      <c r="D37" s="99"/>
      <c r="E37" s="99"/>
      <c r="F37" s="99"/>
      <c r="G37" s="99"/>
      <c r="H37" s="99"/>
      <c r="I37" s="99"/>
      <c r="J37" s="99"/>
      <c r="K37" s="59" t="e">
        <f>#REF!</f>
        <v>#REF!</v>
      </c>
    </row>
    <row r="38" spans="1:11" ht="13.5" thickBot="1" x14ac:dyDescent="0.25">
      <c r="A38" s="56" t="s">
        <v>40</v>
      </c>
      <c r="B38" s="91" t="e">
        <f>#REF!</f>
        <v>#REF!</v>
      </c>
      <c r="C38" s="91"/>
      <c r="D38" s="91"/>
      <c r="E38" s="91"/>
      <c r="F38" s="91"/>
      <c r="G38" s="91"/>
      <c r="H38" s="91"/>
      <c r="I38" s="91"/>
      <c r="J38" s="91"/>
      <c r="K38" s="59" t="e">
        <f>#REF!</f>
        <v>#REF!</v>
      </c>
    </row>
    <row r="39" spans="1:11" ht="16.5" thickBot="1" x14ac:dyDescent="0.25">
      <c r="B39" s="93" t="e">
        <f>#REF!</f>
        <v>#REF!</v>
      </c>
      <c r="C39" s="94"/>
      <c r="D39" s="94"/>
      <c r="E39" s="94"/>
      <c r="F39" s="94"/>
      <c r="G39" s="94"/>
      <c r="H39" s="94"/>
      <c r="I39" s="94"/>
      <c r="J39" s="95"/>
      <c r="K39" s="57"/>
    </row>
    <row r="40" spans="1:11" x14ac:dyDescent="0.2">
      <c r="A40" s="56" t="s">
        <v>12</v>
      </c>
      <c r="B40" s="92" t="e">
        <f>#REF!</f>
        <v>#REF!</v>
      </c>
      <c r="C40" s="92"/>
      <c r="D40" s="92"/>
      <c r="E40" s="92"/>
      <c r="F40" s="92"/>
      <c r="G40" s="92"/>
      <c r="H40" s="92"/>
      <c r="I40" s="92"/>
      <c r="J40" s="92"/>
      <c r="K40" s="59" t="e">
        <f>#REF!</f>
        <v>#REF!</v>
      </c>
    </row>
    <row r="41" spans="1:11" ht="13.5" thickBot="1" x14ac:dyDescent="0.25">
      <c r="A41" s="56" t="s">
        <v>12</v>
      </c>
      <c r="B41" s="91" t="e">
        <f>#REF!</f>
        <v>#REF!</v>
      </c>
      <c r="C41" s="91"/>
      <c r="D41" s="91"/>
      <c r="E41" s="91"/>
      <c r="F41" s="91"/>
      <c r="G41" s="91"/>
      <c r="H41" s="91"/>
      <c r="I41" s="91"/>
      <c r="J41" s="91"/>
      <c r="K41" s="59" t="e">
        <f>#REF!</f>
        <v>#REF!</v>
      </c>
    </row>
    <row r="42" spans="1:11" ht="16.5" thickBot="1" x14ac:dyDescent="0.25">
      <c r="B42" s="93" t="e">
        <f>#REF!</f>
        <v>#REF!</v>
      </c>
      <c r="C42" s="94"/>
      <c r="D42" s="94"/>
      <c r="E42" s="94"/>
      <c r="F42" s="94"/>
      <c r="G42" s="94"/>
      <c r="H42" s="94"/>
      <c r="I42" s="94"/>
      <c r="J42" s="95"/>
      <c r="K42" s="60"/>
    </row>
    <row r="43" spans="1:11" x14ac:dyDescent="0.2">
      <c r="A43" s="56" t="s">
        <v>41</v>
      </c>
      <c r="B43" s="92" t="e">
        <f>#REF!</f>
        <v>#REF!</v>
      </c>
      <c r="C43" s="92"/>
      <c r="D43" s="92"/>
      <c r="E43" s="92"/>
      <c r="F43" s="92"/>
      <c r="G43" s="92"/>
      <c r="H43" s="92"/>
      <c r="I43" s="92"/>
      <c r="J43" s="92"/>
      <c r="K43" s="59" t="e">
        <f>#REF!</f>
        <v>#REF!</v>
      </c>
    </row>
    <row r="44" spans="1:11" x14ac:dyDescent="0.2">
      <c r="K44" s="55"/>
    </row>
  </sheetData>
  <autoFilter ref="B2:K43" xr:uid="{00000000-0009-0000-0000-000000000000}">
    <filterColumn colId="0" showButton="0"/>
    <filterColumn colId="1" showButton="0"/>
    <filterColumn colId="2" showButton="0"/>
    <filterColumn colId="3" showButton="0"/>
    <filterColumn colId="4" showButton="0"/>
    <filterColumn colId="5" showButton="0"/>
    <filterColumn colId="6" showButton="0"/>
    <filterColumn colId="7" showButton="0"/>
  </autoFilter>
  <mergeCells count="42">
    <mergeCell ref="B9:J9"/>
    <mergeCell ref="B4:J4"/>
    <mergeCell ref="B5:J5"/>
    <mergeCell ref="B6:J6"/>
    <mergeCell ref="B7:J7"/>
    <mergeCell ref="B8:J8"/>
    <mergeCell ref="B10:J10"/>
    <mergeCell ref="B13:J13"/>
    <mergeCell ref="B17:J17"/>
    <mergeCell ref="B21:J21"/>
    <mergeCell ref="B20:J20"/>
    <mergeCell ref="B19:J19"/>
    <mergeCell ref="B12:J12"/>
    <mergeCell ref="B11:J11"/>
    <mergeCell ref="B14:J14"/>
    <mergeCell ref="B15:J15"/>
    <mergeCell ref="B16:J16"/>
    <mergeCell ref="B24:J24"/>
    <mergeCell ref="B23:J23"/>
    <mergeCell ref="B22:J22"/>
    <mergeCell ref="B33:J33"/>
    <mergeCell ref="B32:J32"/>
    <mergeCell ref="B31:J31"/>
    <mergeCell ref="B30:J30"/>
    <mergeCell ref="B29:J29"/>
    <mergeCell ref="B28:J28"/>
    <mergeCell ref="B41:J41"/>
    <mergeCell ref="B40:J40"/>
    <mergeCell ref="B43:J43"/>
    <mergeCell ref="B39:J39"/>
    <mergeCell ref="B2:J2"/>
    <mergeCell ref="B42:J42"/>
    <mergeCell ref="B3:J3"/>
    <mergeCell ref="B25:J25"/>
    <mergeCell ref="B27:J27"/>
    <mergeCell ref="B26:J26"/>
    <mergeCell ref="B34:J34"/>
    <mergeCell ref="B38:J38"/>
    <mergeCell ref="B37:J37"/>
    <mergeCell ref="B36:J36"/>
    <mergeCell ref="B35:J35"/>
    <mergeCell ref="B18:J18"/>
  </mergeCells>
  <conditionalFormatting sqref="K3:K43">
    <cfRule type="containsText" dxfId="74" priority="1" operator="containsText" text="Acceptable">
      <formula>NOT(ISERROR(SEARCH("Acceptable",K3)))</formula>
    </cfRule>
    <cfRule type="containsText" dxfId="73" priority="2" operator="containsText" text="Non conforme">
      <formula>NOT(ISERROR(SEARCH("Non conforme",K3)))</formula>
    </cfRule>
    <cfRule type="containsText" dxfId="72" priority="3" operator="containsText" text="Conforme">
      <formula>NOT(ISERROR(SEARCH("Conforme",K3)))</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Pict="0" macro="[0]!Macro3">
                <anchor moveWithCells="1" sizeWithCells="1">
                  <from>
                    <xdr:col>12</xdr:col>
                    <xdr:colOff>495300</xdr:colOff>
                    <xdr:row>1</xdr:row>
                    <xdr:rowOff>104775</xdr:rowOff>
                  </from>
                  <to>
                    <xdr:col>13</xdr:col>
                    <xdr:colOff>609600</xdr:colOff>
                    <xdr:row>15</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dimension ref="A1:A5"/>
  <sheetViews>
    <sheetView workbookViewId="0">
      <selection activeCell="D5" sqref="D5"/>
    </sheetView>
  </sheetViews>
  <sheetFormatPr baseColWidth="10" defaultColWidth="11.42578125" defaultRowHeight="15" x14ac:dyDescent="0.25"/>
  <cols>
    <col min="1" max="1" width="25.140625" style="3" bestFit="1" customWidth="1"/>
    <col min="2" max="16384" width="11.42578125" style="3"/>
  </cols>
  <sheetData>
    <row r="1" spans="1:1" x14ac:dyDescent="0.25">
      <c r="A1" s="2" t="s">
        <v>1</v>
      </c>
    </row>
    <row r="2" spans="1:1" ht="15.75" x14ac:dyDescent="0.25">
      <c r="A2" s="25" t="s">
        <v>43</v>
      </c>
    </row>
    <row r="3" spans="1:1" ht="15.75" x14ac:dyDescent="0.25">
      <c r="A3" s="44" t="s">
        <v>45</v>
      </c>
    </row>
    <row r="4" spans="1:1" ht="15.75" x14ac:dyDescent="0.25">
      <c r="A4" s="26" t="s">
        <v>44</v>
      </c>
    </row>
    <row r="5" spans="1:1" ht="15.75" x14ac:dyDescent="0.25">
      <c r="A5" s="43" t="s">
        <v>27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dimension ref="B1:AD208"/>
  <sheetViews>
    <sheetView showGridLines="0" tabSelected="1" view="pageBreakPreview" zoomScale="70" zoomScaleNormal="100" zoomScaleSheetLayoutView="70" workbookViewId="0">
      <selection activeCell="B26" sqref="B26:K26"/>
    </sheetView>
  </sheetViews>
  <sheetFormatPr baseColWidth="10" defaultColWidth="11.42578125" defaultRowHeight="15.75" x14ac:dyDescent="0.2"/>
  <cols>
    <col min="1" max="1" width="6.140625" style="4" customWidth="1"/>
    <col min="2" max="10" width="11.42578125" style="4"/>
    <col min="11" max="11" width="30.5703125" style="4" customWidth="1"/>
    <col min="12" max="12" width="28.140625" style="4" customWidth="1"/>
    <col min="13" max="13" width="19.42578125" style="4" customWidth="1"/>
    <col min="14" max="14" width="12.42578125" style="4" hidden="1" customWidth="1"/>
    <col min="15" max="15" width="14" style="4" hidden="1" customWidth="1"/>
    <col min="16" max="17" width="19" style="4" hidden="1" customWidth="1"/>
    <col min="18" max="18" width="24.140625" style="4" hidden="1" customWidth="1"/>
    <col min="19" max="19" width="24.42578125" style="20" hidden="1" customWidth="1"/>
    <col min="20" max="20" width="11.42578125" style="4" hidden="1" customWidth="1"/>
    <col min="21" max="21" width="62.85546875" style="4" hidden="1" customWidth="1"/>
    <col min="22" max="25" width="11.42578125" style="4" hidden="1" customWidth="1"/>
    <col min="26" max="26" width="11.42578125" style="4" customWidth="1"/>
    <col min="27" max="27" width="11.42578125" style="4" hidden="1" customWidth="1"/>
    <col min="28" max="28" width="2" style="4" hidden="1" customWidth="1"/>
    <col min="29" max="29" width="31.42578125" style="4" hidden="1" customWidth="1"/>
    <col min="30" max="30" width="11.42578125" style="4" hidden="1" customWidth="1"/>
    <col min="31" max="31" width="5.42578125" style="4" customWidth="1"/>
    <col min="32" max="32" width="11.42578125" style="4" customWidth="1"/>
    <col min="33" max="16384" width="11.42578125" style="4"/>
  </cols>
  <sheetData>
    <row r="1" spans="2:30" ht="133.5" customHeight="1" x14ac:dyDescent="0.2">
      <c r="B1"/>
    </row>
    <row r="2" spans="2:30" ht="31.5" customHeight="1" x14ac:dyDescent="0.2">
      <c r="B2" s="123" t="s">
        <v>47</v>
      </c>
      <c r="C2" s="123"/>
      <c r="D2" s="123"/>
      <c r="E2" s="123"/>
      <c r="F2" s="123"/>
      <c r="G2" s="123"/>
      <c r="H2" s="123"/>
      <c r="I2" s="123"/>
      <c r="J2" s="123"/>
      <c r="K2" s="123"/>
      <c r="L2" s="123"/>
      <c r="M2" s="41" t="s">
        <v>35</v>
      </c>
      <c r="R2" s="66" t="s">
        <v>31</v>
      </c>
      <c r="S2" s="41" t="s">
        <v>29</v>
      </c>
    </row>
    <row r="3" spans="2:30" ht="30" customHeight="1" x14ac:dyDescent="0.35">
      <c r="B3" s="124" t="s">
        <v>46</v>
      </c>
      <c r="C3" s="125"/>
      <c r="D3" s="125"/>
      <c r="E3" s="125"/>
      <c r="F3" s="125"/>
      <c r="G3" s="125"/>
      <c r="H3" s="125"/>
      <c r="I3" s="125"/>
      <c r="J3" s="125"/>
      <c r="K3" s="125"/>
      <c r="L3" s="126"/>
      <c r="M3" s="82" t="s">
        <v>90</v>
      </c>
      <c r="R3" s="65" t="s">
        <v>18</v>
      </c>
      <c r="S3" s="43">
        <v>3</v>
      </c>
      <c r="AC3" s="71" t="s">
        <v>31</v>
      </c>
      <c r="AD3" s="71" t="s">
        <v>29</v>
      </c>
    </row>
    <row r="4" spans="2:30" ht="30" customHeight="1" x14ac:dyDescent="0.2">
      <c r="B4" s="127" t="s">
        <v>0</v>
      </c>
      <c r="C4" s="128"/>
      <c r="D4" s="128"/>
      <c r="E4" s="128"/>
      <c r="F4" s="128"/>
      <c r="G4" s="128"/>
      <c r="H4" s="128"/>
      <c r="I4" s="128"/>
      <c r="J4" s="128"/>
      <c r="K4" s="128"/>
      <c r="L4" s="129"/>
      <c r="M4" s="26" t="s">
        <v>91</v>
      </c>
      <c r="R4" s="65" t="s">
        <v>19</v>
      </c>
      <c r="S4" s="43">
        <v>2</v>
      </c>
      <c r="AC4" s="72" t="s">
        <v>18</v>
      </c>
      <c r="AD4" s="43">
        <v>3</v>
      </c>
    </row>
    <row r="5" spans="2:30" ht="22.5" customHeight="1" x14ac:dyDescent="0.2">
      <c r="M5" s="43" t="s">
        <v>92</v>
      </c>
      <c r="R5" s="43" t="s">
        <v>20</v>
      </c>
      <c r="S5" s="43">
        <v>1</v>
      </c>
      <c r="AC5" s="72" t="s">
        <v>19</v>
      </c>
      <c r="AD5" s="43">
        <v>2</v>
      </c>
    </row>
    <row r="6" spans="2:30" ht="22.5" customHeight="1" x14ac:dyDescent="0.2">
      <c r="B6" s="130" t="s">
        <v>88</v>
      </c>
      <c r="C6" s="130"/>
      <c r="D6" s="130"/>
      <c r="E6" s="130"/>
      <c r="F6" s="130"/>
      <c r="G6" s="130"/>
      <c r="H6" s="131"/>
      <c r="I6" s="132"/>
      <c r="K6" s="47" t="s">
        <v>10</v>
      </c>
      <c r="AC6" s="73" t="s">
        <v>20</v>
      </c>
      <c r="AD6" s="43">
        <v>1</v>
      </c>
    </row>
    <row r="7" spans="2:30" ht="23.25" customHeight="1" x14ac:dyDescent="0.2">
      <c r="B7" s="130" t="s">
        <v>8</v>
      </c>
      <c r="C7" s="130"/>
      <c r="D7" s="130"/>
      <c r="E7" s="130"/>
      <c r="F7" s="130"/>
      <c r="G7" s="130"/>
      <c r="H7" s="133" t="s">
        <v>9</v>
      </c>
      <c r="I7" s="134"/>
      <c r="K7" s="135">
        <f>SUMIF(L14:L173,"&gt;=0")/M177</f>
        <v>1</v>
      </c>
      <c r="L7" s="46"/>
      <c r="M7" s="19"/>
    </row>
    <row r="8" spans="2:30" ht="33" customHeight="1" x14ac:dyDescent="0.2">
      <c r="B8" s="137" t="s">
        <v>89</v>
      </c>
      <c r="C8" s="137"/>
      <c r="D8" s="137"/>
      <c r="E8" s="137"/>
      <c r="F8" s="137"/>
      <c r="G8" s="137"/>
      <c r="H8" s="131"/>
      <c r="I8" s="132"/>
      <c r="K8" s="136"/>
      <c r="L8" s="46"/>
      <c r="M8" s="19"/>
      <c r="N8" s="19"/>
    </row>
    <row r="9" spans="2:30" x14ac:dyDescent="0.2">
      <c r="B9" s="130" t="s">
        <v>7</v>
      </c>
      <c r="C9" s="130"/>
      <c r="D9" s="130"/>
      <c r="E9" s="130"/>
      <c r="F9" s="130"/>
      <c r="G9" s="130"/>
      <c r="H9" s="131"/>
      <c r="I9" s="132"/>
      <c r="M9" s="19"/>
      <c r="N9" s="19"/>
    </row>
    <row r="10" spans="2:30" x14ac:dyDescent="0.2">
      <c r="B10" s="86"/>
      <c r="C10" s="86"/>
      <c r="D10" s="86"/>
      <c r="E10" s="86"/>
      <c r="F10" s="86"/>
      <c r="G10" s="86"/>
      <c r="H10" s="20"/>
      <c r="I10" s="20"/>
      <c r="N10" s="19"/>
    </row>
    <row r="12" spans="2:30" ht="32.1" customHeight="1" x14ac:dyDescent="0.2">
      <c r="O12" s="138" t="s">
        <v>6</v>
      </c>
      <c r="P12" s="138"/>
      <c r="Q12" s="138"/>
      <c r="R12" s="138"/>
      <c r="S12" s="67"/>
    </row>
    <row r="13" spans="2:30" ht="31.5" x14ac:dyDescent="0.2">
      <c r="B13" s="139" t="s">
        <v>5</v>
      </c>
      <c r="C13" s="139"/>
      <c r="D13" s="139"/>
      <c r="E13" s="139"/>
      <c r="F13" s="139"/>
      <c r="G13" s="139"/>
      <c r="H13" s="139"/>
      <c r="I13" s="139"/>
      <c r="J13" s="139"/>
      <c r="K13" s="139"/>
      <c r="L13" s="8" t="s">
        <v>2</v>
      </c>
      <c r="M13" s="121" t="s">
        <v>28</v>
      </c>
      <c r="N13" s="21"/>
      <c r="O13" s="33" t="str">
        <f>M3</f>
        <v>Conforme</v>
      </c>
      <c r="P13" s="34" t="str">
        <f>M4</f>
        <v>Non conforme</v>
      </c>
      <c r="Q13" s="34" t="str">
        <f>M5</f>
        <v>Absent</v>
      </c>
      <c r="R13" s="35" t="s">
        <v>30</v>
      </c>
      <c r="S13" s="29" t="s">
        <v>21</v>
      </c>
      <c r="T13" s="4" t="s">
        <v>32</v>
      </c>
      <c r="U13" s="41" t="s">
        <v>33</v>
      </c>
      <c r="AC13" s="121" t="s">
        <v>42</v>
      </c>
    </row>
    <row r="14" spans="2:30" ht="32.1" customHeight="1" x14ac:dyDescent="0.2">
      <c r="B14" s="115" t="s">
        <v>82</v>
      </c>
      <c r="C14" s="116"/>
      <c r="D14" s="116"/>
      <c r="E14" s="116"/>
      <c r="F14" s="116"/>
      <c r="G14" s="116"/>
      <c r="H14" s="116"/>
      <c r="I14" s="116"/>
      <c r="J14" s="116"/>
      <c r="K14" s="116"/>
      <c r="L14" s="22"/>
      <c r="M14" s="122"/>
      <c r="N14" s="21"/>
      <c r="O14" s="5"/>
      <c r="P14" s="5"/>
      <c r="Q14" s="5"/>
      <c r="R14" s="5"/>
      <c r="S14" s="67"/>
      <c r="AC14" s="122"/>
    </row>
    <row r="15" spans="2:30" ht="32.1" customHeight="1" x14ac:dyDescent="0.2">
      <c r="B15" s="117" t="s">
        <v>48</v>
      </c>
      <c r="C15" s="118"/>
      <c r="D15" s="118"/>
      <c r="E15" s="118"/>
      <c r="F15" s="118"/>
      <c r="G15" s="118"/>
      <c r="H15" s="118"/>
      <c r="I15" s="118"/>
      <c r="J15" s="118"/>
      <c r="K15" s="119"/>
      <c r="L15" s="83" t="s">
        <v>90</v>
      </c>
      <c r="M15" s="88">
        <v>3</v>
      </c>
      <c r="N15" s="20"/>
      <c r="O15" s="30">
        <f t="shared" ref="O15:O28" si="0">IF($L15=$O$13,2,0)</f>
        <v>2</v>
      </c>
      <c r="P15" s="31">
        <f>IF($L15=$P$13,0,0)</f>
        <v>0</v>
      </c>
      <c r="Q15" s="31">
        <f>IF($L15=$Q$13,0,0)</f>
        <v>0</v>
      </c>
      <c r="R15" s="32">
        <v>2</v>
      </c>
      <c r="S15" s="28">
        <f>IFERROR(IF(L15=$M$3,2,IF(L15=$M$4,0,IF(L15=$M$5,"")))*M15,"N/A")</f>
        <v>6</v>
      </c>
      <c r="U15" s="42"/>
      <c r="AC15" s="23"/>
    </row>
    <row r="16" spans="2:30" ht="32.1" customHeight="1" x14ac:dyDescent="0.2">
      <c r="B16" s="117" t="s">
        <v>49</v>
      </c>
      <c r="C16" s="118"/>
      <c r="D16" s="118"/>
      <c r="E16" s="118"/>
      <c r="F16" s="118"/>
      <c r="G16" s="118"/>
      <c r="H16" s="118"/>
      <c r="I16" s="118"/>
      <c r="J16" s="118"/>
      <c r="K16" s="119"/>
      <c r="L16" s="83" t="s">
        <v>90</v>
      </c>
      <c r="M16" s="88">
        <v>3</v>
      </c>
      <c r="N16" s="20"/>
      <c r="O16" s="30">
        <f t="shared" si="0"/>
        <v>2</v>
      </c>
      <c r="P16" s="31">
        <f>IF($L16=$P$13,0,0)</f>
        <v>0</v>
      </c>
      <c r="Q16" s="31">
        <f>IF($L16=$Q$13,0,0)</f>
        <v>0</v>
      </c>
      <c r="R16" s="32">
        <v>2</v>
      </c>
      <c r="S16" s="28">
        <f t="shared" ref="S16:S28" si="1">IFERROR(IF(L16=$M$3,2,IF(L16=$M$4,0,IF(L16=$M$5,"")))*M16,"N/A")</f>
        <v>6</v>
      </c>
      <c r="U16" s="42"/>
      <c r="AC16" s="23"/>
    </row>
    <row r="17" spans="2:29" ht="32.1" customHeight="1" x14ac:dyDescent="0.2">
      <c r="B17" s="117" t="s">
        <v>50</v>
      </c>
      <c r="C17" s="118"/>
      <c r="D17" s="118"/>
      <c r="E17" s="118"/>
      <c r="F17" s="118"/>
      <c r="G17" s="118"/>
      <c r="H17" s="118"/>
      <c r="I17" s="118"/>
      <c r="J17" s="118"/>
      <c r="K17" s="119"/>
      <c r="L17" s="83" t="s">
        <v>90</v>
      </c>
      <c r="M17" s="88">
        <v>2</v>
      </c>
      <c r="N17" s="20"/>
      <c r="O17" s="30">
        <f t="shared" si="0"/>
        <v>2</v>
      </c>
      <c r="P17" s="31">
        <f t="shared" ref="P17:P28" si="2">IF($L17=$P$13,0,0)</f>
        <v>0</v>
      </c>
      <c r="Q17" s="31">
        <f t="shared" ref="Q17:Q28" si="3">IF($L17=$Q$13,0,0)</f>
        <v>0</v>
      </c>
      <c r="R17" s="32">
        <f t="shared" ref="R17" si="4">M17</f>
        <v>2</v>
      </c>
      <c r="S17" s="28">
        <f t="shared" si="1"/>
        <v>4</v>
      </c>
      <c r="U17" s="42"/>
      <c r="AC17" s="23"/>
    </row>
    <row r="18" spans="2:29" ht="32.1" customHeight="1" x14ac:dyDescent="0.2">
      <c r="B18" s="117" t="s">
        <v>51</v>
      </c>
      <c r="C18" s="118"/>
      <c r="D18" s="118"/>
      <c r="E18" s="118"/>
      <c r="F18" s="118"/>
      <c r="G18" s="118"/>
      <c r="H18" s="118"/>
      <c r="I18" s="118"/>
      <c r="J18" s="118"/>
      <c r="K18" s="119"/>
      <c r="L18" s="83" t="s">
        <v>90</v>
      </c>
      <c r="M18" s="88">
        <v>1</v>
      </c>
      <c r="N18" s="20"/>
      <c r="O18" s="30">
        <f t="shared" si="0"/>
        <v>2</v>
      </c>
      <c r="P18" s="31">
        <f t="shared" si="2"/>
        <v>0</v>
      </c>
      <c r="Q18" s="31">
        <f t="shared" si="3"/>
        <v>0</v>
      </c>
      <c r="R18" s="32">
        <v>2</v>
      </c>
      <c r="S18" s="28">
        <f t="shared" si="1"/>
        <v>2</v>
      </c>
      <c r="U18" s="42"/>
      <c r="AC18" s="23"/>
    </row>
    <row r="19" spans="2:29" ht="32.1" customHeight="1" x14ac:dyDescent="0.2">
      <c r="B19" s="117" t="s">
        <v>52</v>
      </c>
      <c r="C19" s="118"/>
      <c r="D19" s="118"/>
      <c r="E19" s="118"/>
      <c r="F19" s="118"/>
      <c r="G19" s="118"/>
      <c r="H19" s="118"/>
      <c r="I19" s="118"/>
      <c r="J19" s="118"/>
      <c r="K19" s="119"/>
      <c r="L19" s="83" t="s">
        <v>90</v>
      </c>
      <c r="M19" s="88">
        <v>1</v>
      </c>
      <c r="N19" s="20"/>
      <c r="O19" s="30">
        <f t="shared" si="0"/>
        <v>2</v>
      </c>
      <c r="P19" s="31">
        <f t="shared" si="2"/>
        <v>0</v>
      </c>
      <c r="Q19" s="31">
        <f t="shared" si="3"/>
        <v>0</v>
      </c>
      <c r="R19" s="32">
        <v>2</v>
      </c>
      <c r="S19" s="28">
        <f t="shared" si="1"/>
        <v>2</v>
      </c>
      <c r="U19" s="42"/>
      <c r="AC19" s="23"/>
    </row>
    <row r="20" spans="2:29" ht="32.1" customHeight="1" x14ac:dyDescent="0.2">
      <c r="B20" s="117" t="s">
        <v>53</v>
      </c>
      <c r="C20" s="118"/>
      <c r="D20" s="118"/>
      <c r="E20" s="118"/>
      <c r="F20" s="118"/>
      <c r="G20" s="118"/>
      <c r="H20" s="118"/>
      <c r="I20" s="118"/>
      <c r="J20" s="118"/>
      <c r="K20" s="119"/>
      <c r="L20" s="83" t="s">
        <v>90</v>
      </c>
      <c r="M20" s="88">
        <v>1</v>
      </c>
      <c r="N20" s="20"/>
      <c r="O20" s="30">
        <f t="shared" si="0"/>
        <v>2</v>
      </c>
      <c r="P20" s="31">
        <f t="shared" si="2"/>
        <v>0</v>
      </c>
      <c r="Q20" s="31">
        <f t="shared" si="3"/>
        <v>0</v>
      </c>
      <c r="R20" s="32">
        <v>2</v>
      </c>
      <c r="S20" s="28">
        <f t="shared" si="1"/>
        <v>2</v>
      </c>
      <c r="U20" s="42"/>
      <c r="AC20" s="23"/>
    </row>
    <row r="21" spans="2:29" ht="32.1" customHeight="1" x14ac:dyDescent="0.2">
      <c r="B21" s="117" t="s">
        <v>54</v>
      </c>
      <c r="C21" s="118"/>
      <c r="D21" s="118"/>
      <c r="E21" s="118"/>
      <c r="F21" s="118"/>
      <c r="G21" s="118"/>
      <c r="H21" s="118"/>
      <c r="I21" s="118"/>
      <c r="J21" s="118"/>
      <c r="K21" s="119"/>
      <c r="L21" s="83" t="s">
        <v>90</v>
      </c>
      <c r="M21" s="88">
        <v>3</v>
      </c>
      <c r="N21" s="20"/>
      <c r="O21" s="30">
        <f t="shared" si="0"/>
        <v>2</v>
      </c>
      <c r="P21" s="31">
        <f t="shared" si="2"/>
        <v>0</v>
      </c>
      <c r="Q21" s="31">
        <f t="shared" si="3"/>
        <v>0</v>
      </c>
      <c r="R21" s="32">
        <v>2</v>
      </c>
      <c r="S21" s="28">
        <f t="shared" si="1"/>
        <v>6</v>
      </c>
      <c r="U21" s="42"/>
      <c r="AC21" s="23"/>
    </row>
    <row r="22" spans="2:29" ht="32.1" customHeight="1" x14ac:dyDescent="0.2">
      <c r="B22" s="117" t="s">
        <v>55</v>
      </c>
      <c r="C22" s="118"/>
      <c r="D22" s="118"/>
      <c r="E22" s="118"/>
      <c r="F22" s="118"/>
      <c r="G22" s="118"/>
      <c r="H22" s="118"/>
      <c r="I22" s="118"/>
      <c r="J22" s="118"/>
      <c r="K22" s="119"/>
      <c r="L22" s="83" t="s">
        <v>90</v>
      </c>
      <c r="M22" s="88">
        <v>2</v>
      </c>
      <c r="N22" s="20"/>
      <c r="O22" s="30">
        <f t="shared" si="0"/>
        <v>2</v>
      </c>
      <c r="P22" s="31">
        <f t="shared" si="2"/>
        <v>0</v>
      </c>
      <c r="Q22" s="31">
        <f t="shared" si="3"/>
        <v>0</v>
      </c>
      <c r="R22" s="32">
        <v>2</v>
      </c>
      <c r="S22" s="28">
        <f t="shared" si="1"/>
        <v>4</v>
      </c>
      <c r="U22" s="42"/>
      <c r="AC22" s="23"/>
    </row>
    <row r="23" spans="2:29" ht="32.1" customHeight="1" x14ac:dyDescent="0.2">
      <c r="B23" s="117" t="s">
        <v>56</v>
      </c>
      <c r="C23" s="118"/>
      <c r="D23" s="118"/>
      <c r="E23" s="118"/>
      <c r="F23" s="118"/>
      <c r="G23" s="118"/>
      <c r="H23" s="118"/>
      <c r="I23" s="118"/>
      <c r="J23" s="118"/>
      <c r="K23" s="119"/>
      <c r="L23" s="83" t="s">
        <v>90</v>
      </c>
      <c r="M23" s="88">
        <v>1</v>
      </c>
      <c r="N23" s="20"/>
      <c r="O23" s="30">
        <f t="shared" si="0"/>
        <v>2</v>
      </c>
      <c r="P23" s="31">
        <f t="shared" si="2"/>
        <v>0</v>
      </c>
      <c r="Q23" s="31">
        <f t="shared" si="3"/>
        <v>0</v>
      </c>
      <c r="R23" s="32">
        <v>2</v>
      </c>
      <c r="S23" s="28">
        <f t="shared" si="1"/>
        <v>2</v>
      </c>
      <c r="U23" s="42"/>
      <c r="AC23" s="23"/>
    </row>
    <row r="24" spans="2:29" ht="32.1" customHeight="1" x14ac:dyDescent="0.2">
      <c r="B24" s="117" t="s">
        <v>57</v>
      </c>
      <c r="C24" s="118"/>
      <c r="D24" s="118"/>
      <c r="E24" s="118"/>
      <c r="F24" s="118"/>
      <c r="G24" s="118"/>
      <c r="H24" s="118"/>
      <c r="I24" s="118"/>
      <c r="J24" s="118"/>
      <c r="K24" s="119"/>
      <c r="L24" s="83" t="s">
        <v>90</v>
      </c>
      <c r="M24" s="88">
        <v>1</v>
      </c>
      <c r="N24" s="20"/>
      <c r="O24" s="30">
        <f t="shared" si="0"/>
        <v>2</v>
      </c>
      <c r="P24" s="31">
        <f t="shared" si="2"/>
        <v>0</v>
      </c>
      <c r="Q24" s="31">
        <f t="shared" si="3"/>
        <v>0</v>
      </c>
      <c r="R24" s="32">
        <v>2</v>
      </c>
      <c r="S24" s="28">
        <f t="shared" si="1"/>
        <v>2</v>
      </c>
      <c r="U24" s="42"/>
      <c r="AC24" s="23"/>
    </row>
    <row r="25" spans="2:29" ht="32.1" customHeight="1" x14ac:dyDescent="0.2">
      <c r="B25" s="117" t="s">
        <v>58</v>
      </c>
      <c r="C25" s="118"/>
      <c r="D25" s="118"/>
      <c r="E25" s="118"/>
      <c r="F25" s="118"/>
      <c r="G25" s="118"/>
      <c r="H25" s="118"/>
      <c r="I25" s="118"/>
      <c r="J25" s="118"/>
      <c r="K25" s="119"/>
      <c r="L25" s="83" t="s">
        <v>90</v>
      </c>
      <c r="M25" s="88">
        <v>1</v>
      </c>
      <c r="N25" s="20"/>
      <c r="O25" s="30">
        <f t="shared" si="0"/>
        <v>2</v>
      </c>
      <c r="P25" s="31">
        <f t="shared" si="2"/>
        <v>0</v>
      </c>
      <c r="Q25" s="31">
        <f t="shared" si="3"/>
        <v>0</v>
      </c>
      <c r="R25" s="32">
        <v>2</v>
      </c>
      <c r="S25" s="28">
        <f t="shared" si="1"/>
        <v>2</v>
      </c>
      <c r="U25" s="42"/>
      <c r="AC25" s="23"/>
    </row>
    <row r="26" spans="2:29" ht="32.1" customHeight="1" x14ac:dyDescent="0.2">
      <c r="B26" s="117" t="s">
        <v>59</v>
      </c>
      <c r="C26" s="118"/>
      <c r="D26" s="118"/>
      <c r="E26" s="118"/>
      <c r="F26" s="118"/>
      <c r="G26" s="118"/>
      <c r="H26" s="118"/>
      <c r="I26" s="118"/>
      <c r="J26" s="118"/>
      <c r="K26" s="119"/>
      <c r="L26" s="83" t="s">
        <v>90</v>
      </c>
      <c r="M26" s="88">
        <v>2</v>
      </c>
      <c r="N26" s="20"/>
      <c r="O26" s="30">
        <f t="shared" si="0"/>
        <v>2</v>
      </c>
      <c r="P26" s="31">
        <f t="shared" si="2"/>
        <v>0</v>
      </c>
      <c r="Q26" s="31">
        <f t="shared" si="3"/>
        <v>0</v>
      </c>
      <c r="R26" s="32">
        <v>2</v>
      </c>
      <c r="S26" s="28">
        <f t="shared" si="1"/>
        <v>4</v>
      </c>
      <c r="U26" s="42"/>
      <c r="AC26" s="23"/>
    </row>
    <row r="27" spans="2:29" ht="32.1" customHeight="1" x14ac:dyDescent="0.2">
      <c r="B27" s="117" t="s">
        <v>60</v>
      </c>
      <c r="C27" s="118"/>
      <c r="D27" s="118"/>
      <c r="E27" s="118"/>
      <c r="F27" s="118"/>
      <c r="G27" s="118"/>
      <c r="H27" s="118"/>
      <c r="I27" s="118"/>
      <c r="J27" s="118"/>
      <c r="K27" s="119"/>
      <c r="L27" s="83" t="s">
        <v>90</v>
      </c>
      <c r="M27" s="88">
        <v>1</v>
      </c>
      <c r="N27" s="20"/>
      <c r="O27" s="30">
        <f t="shared" si="0"/>
        <v>2</v>
      </c>
      <c r="P27" s="31">
        <f t="shared" si="2"/>
        <v>0</v>
      </c>
      <c r="Q27" s="31">
        <f t="shared" si="3"/>
        <v>0</v>
      </c>
      <c r="R27" s="32">
        <v>2</v>
      </c>
      <c r="S27" s="28">
        <f t="shared" si="1"/>
        <v>2</v>
      </c>
      <c r="U27" s="42"/>
      <c r="AC27" s="23"/>
    </row>
    <row r="28" spans="2:29" ht="32.1" customHeight="1" x14ac:dyDescent="0.2">
      <c r="B28" s="117" t="s">
        <v>61</v>
      </c>
      <c r="C28" s="118"/>
      <c r="D28" s="118"/>
      <c r="E28" s="118"/>
      <c r="F28" s="118"/>
      <c r="G28" s="118"/>
      <c r="H28" s="118"/>
      <c r="I28" s="118"/>
      <c r="J28" s="118"/>
      <c r="K28" s="119"/>
      <c r="L28" s="83" t="s">
        <v>90</v>
      </c>
      <c r="M28" s="88">
        <v>1</v>
      </c>
      <c r="N28" s="20"/>
      <c r="O28" s="30">
        <f t="shared" si="0"/>
        <v>2</v>
      </c>
      <c r="P28" s="31">
        <f t="shared" si="2"/>
        <v>0</v>
      </c>
      <c r="Q28" s="31">
        <f t="shared" si="3"/>
        <v>0</v>
      </c>
      <c r="R28" s="32">
        <v>2</v>
      </c>
      <c r="S28" s="28">
        <f t="shared" si="1"/>
        <v>2</v>
      </c>
      <c r="U28" s="42"/>
      <c r="AC28" s="23"/>
    </row>
    <row r="29" spans="2:29" ht="32.1" customHeight="1" x14ac:dyDescent="0.2">
      <c r="B29" s="111" t="s">
        <v>4</v>
      </c>
      <c r="C29" s="112"/>
      <c r="D29" s="112"/>
      <c r="E29" s="112"/>
      <c r="F29" s="112"/>
      <c r="G29" s="112"/>
      <c r="H29" s="112"/>
      <c r="I29" s="112"/>
      <c r="J29" s="112"/>
      <c r="K29" s="113"/>
      <c r="L29" s="58">
        <f>IFERROR(S29/R29,"N/A")</f>
        <v>1</v>
      </c>
      <c r="M29" s="90">
        <f>SUMIFS(M15:M28,L15:L28,$M$3)+SUMIFS(M15:M28,L15:L28,$M$4)</f>
        <v>23</v>
      </c>
      <c r="N29" s="37"/>
      <c r="O29" s="33">
        <f>SUM(O15:O28)</f>
        <v>28</v>
      </c>
      <c r="P29" s="34">
        <f t="shared" ref="P29:Q29" si="5">SUM(P19:P28)</f>
        <v>0</v>
      </c>
      <c r="Q29" s="34">
        <f t="shared" si="5"/>
        <v>0</v>
      </c>
      <c r="R29" s="32">
        <v>2</v>
      </c>
      <c r="S29" s="36">
        <f>IFERROR(SUMIF(S15:S28,"&gt;=1")/M29,"N/A")</f>
        <v>2</v>
      </c>
      <c r="T29" s="4" t="s">
        <v>22</v>
      </c>
      <c r="AC29" s="70"/>
    </row>
    <row r="30" spans="2:29" ht="32.1" customHeight="1" x14ac:dyDescent="0.2">
      <c r="B30" s="74" t="s">
        <v>17</v>
      </c>
      <c r="C30" s="75"/>
      <c r="D30" s="76"/>
      <c r="E30" s="75"/>
      <c r="F30" s="77">
        <v>0.85</v>
      </c>
      <c r="G30" s="10"/>
      <c r="H30" s="10"/>
      <c r="I30" s="10"/>
      <c r="J30" s="10"/>
      <c r="K30" s="10"/>
      <c r="M30" s="89"/>
      <c r="N30" s="1"/>
      <c r="O30" s="1"/>
      <c r="P30" s="1"/>
      <c r="Q30" s="1"/>
      <c r="S30" s="20">
        <f>SUM(S15:S29)</f>
        <v>48</v>
      </c>
    </row>
    <row r="31" spans="2:29" ht="32.1" customHeight="1" x14ac:dyDescent="0.2">
      <c r="B31" s="111" t="s">
        <v>26</v>
      </c>
      <c r="C31" s="112"/>
      <c r="D31" s="112"/>
      <c r="E31" s="112"/>
      <c r="F31" s="112"/>
      <c r="G31" s="112"/>
      <c r="H31" s="112"/>
      <c r="I31" s="112"/>
      <c r="J31" s="112"/>
      <c r="K31" s="112"/>
      <c r="L31" s="12"/>
      <c r="M31" s="1"/>
      <c r="N31" s="1"/>
      <c r="O31" s="6"/>
      <c r="P31" s="6"/>
      <c r="Q31" s="6"/>
      <c r="R31" s="7"/>
      <c r="S31" s="67"/>
    </row>
    <row r="32" spans="2:29" ht="63.95" customHeight="1" x14ac:dyDescent="0.2">
      <c r="B32" s="114"/>
      <c r="C32" s="114"/>
      <c r="D32" s="114"/>
      <c r="E32" s="114"/>
      <c r="F32" s="114"/>
      <c r="G32" s="114"/>
      <c r="H32" s="114"/>
      <c r="I32" s="114"/>
      <c r="J32" s="114"/>
      <c r="K32" s="114"/>
      <c r="L32" s="114"/>
      <c r="O32" s="7"/>
      <c r="P32" s="7"/>
      <c r="Q32" s="7"/>
      <c r="R32" s="7"/>
      <c r="S32" s="67"/>
    </row>
    <row r="33" spans="2:29" ht="32.1" customHeight="1" x14ac:dyDescent="0.2"/>
    <row r="34" spans="2:29" ht="32.1" customHeight="1" x14ac:dyDescent="0.2">
      <c r="B34" s="115" t="s">
        <v>86</v>
      </c>
      <c r="C34" s="116"/>
      <c r="D34" s="116"/>
      <c r="E34" s="116"/>
      <c r="F34" s="116"/>
      <c r="G34" s="116"/>
      <c r="H34" s="116"/>
      <c r="I34" s="116"/>
      <c r="J34" s="116"/>
      <c r="K34" s="116"/>
      <c r="L34" s="13"/>
      <c r="O34" s="33" t="s">
        <v>43</v>
      </c>
      <c r="P34" s="34" t="s">
        <v>44</v>
      </c>
      <c r="Q34" s="34" t="s">
        <v>27</v>
      </c>
      <c r="R34" s="32" t="s">
        <v>11</v>
      </c>
      <c r="S34" s="29" t="s">
        <v>21</v>
      </c>
      <c r="U34" s="41" t="s">
        <v>33</v>
      </c>
    </row>
    <row r="35" spans="2:29" ht="32.1" customHeight="1" x14ac:dyDescent="0.2">
      <c r="B35" s="108" t="s">
        <v>62</v>
      </c>
      <c r="C35" s="109"/>
      <c r="D35" s="109"/>
      <c r="E35" s="109"/>
      <c r="F35" s="109"/>
      <c r="G35" s="109"/>
      <c r="H35" s="109"/>
      <c r="I35" s="109"/>
      <c r="J35" s="109"/>
      <c r="K35" s="110"/>
      <c r="L35" s="83" t="s">
        <v>90</v>
      </c>
      <c r="M35" s="87">
        <v>2</v>
      </c>
      <c r="N35" s="20"/>
      <c r="O35" s="30">
        <f>IF($L35=$O$13,2,0)</f>
        <v>2</v>
      </c>
      <c r="P35" s="31">
        <f>IF($L35=$P$13,0,0)</f>
        <v>0</v>
      </c>
      <c r="Q35" s="31">
        <f t="shared" ref="Q35:Q50" si="6">IF($L35=$Q$13,0,0)</f>
        <v>0</v>
      </c>
      <c r="R35" s="38">
        <v>2</v>
      </c>
      <c r="S35" s="28">
        <f t="shared" ref="S35:S50" si="7">IFERROR(IF(L35=$M$3,2,IF(L35=$M$4,0,IF(L35=$M$5,"")))*M35,"N/A")</f>
        <v>4</v>
      </c>
      <c r="U35" s="42"/>
      <c r="AC35" s="23"/>
    </row>
    <row r="36" spans="2:29" ht="32.1" customHeight="1" x14ac:dyDescent="0.2">
      <c r="B36" s="108" t="s">
        <v>48</v>
      </c>
      <c r="C36" s="109"/>
      <c r="D36" s="109"/>
      <c r="E36" s="109"/>
      <c r="F36" s="109"/>
      <c r="G36" s="109"/>
      <c r="H36" s="109"/>
      <c r="I36" s="109"/>
      <c r="J36" s="109"/>
      <c r="K36" s="110"/>
      <c r="L36" s="83" t="s">
        <v>90</v>
      </c>
      <c r="M36" s="87">
        <v>3</v>
      </c>
      <c r="N36" s="20"/>
      <c r="O36" s="30">
        <f t="shared" ref="O36:O50" si="8">IF($L36=$O$13,2,0)</f>
        <v>2</v>
      </c>
      <c r="P36" s="31">
        <f t="shared" ref="P36:P50" si="9">IF($L36=$P$13,0,0)</f>
        <v>0</v>
      </c>
      <c r="Q36" s="31">
        <f t="shared" si="6"/>
        <v>0</v>
      </c>
      <c r="R36" s="38">
        <v>2</v>
      </c>
      <c r="S36" s="28">
        <f t="shared" si="7"/>
        <v>6</v>
      </c>
      <c r="U36" s="42"/>
      <c r="AC36" s="23"/>
    </row>
    <row r="37" spans="2:29" ht="32.1" customHeight="1" x14ac:dyDescent="0.2">
      <c r="B37" s="108" t="s">
        <v>50</v>
      </c>
      <c r="C37" s="109"/>
      <c r="D37" s="109"/>
      <c r="E37" s="109"/>
      <c r="F37" s="109"/>
      <c r="G37" s="109"/>
      <c r="H37" s="109"/>
      <c r="I37" s="109"/>
      <c r="J37" s="109"/>
      <c r="K37" s="110"/>
      <c r="L37" s="83" t="s">
        <v>90</v>
      </c>
      <c r="M37" s="87">
        <v>2</v>
      </c>
      <c r="N37" s="20"/>
      <c r="O37" s="30">
        <f t="shared" si="8"/>
        <v>2</v>
      </c>
      <c r="P37" s="31">
        <f t="shared" si="9"/>
        <v>0</v>
      </c>
      <c r="Q37" s="31">
        <f t="shared" si="6"/>
        <v>0</v>
      </c>
      <c r="R37" s="38">
        <v>2</v>
      </c>
      <c r="S37" s="28">
        <f t="shared" si="7"/>
        <v>4</v>
      </c>
      <c r="U37" s="42"/>
      <c r="AC37" s="23"/>
    </row>
    <row r="38" spans="2:29" ht="32.1" customHeight="1" x14ac:dyDescent="0.2">
      <c r="B38" s="108" t="s">
        <v>49</v>
      </c>
      <c r="C38" s="109"/>
      <c r="D38" s="109"/>
      <c r="E38" s="109"/>
      <c r="F38" s="109"/>
      <c r="G38" s="109"/>
      <c r="H38" s="109"/>
      <c r="I38" s="109"/>
      <c r="J38" s="109"/>
      <c r="K38" s="110"/>
      <c r="L38" s="83" t="s">
        <v>90</v>
      </c>
      <c r="M38" s="87">
        <v>2</v>
      </c>
      <c r="N38" s="20"/>
      <c r="O38" s="30">
        <f t="shared" si="8"/>
        <v>2</v>
      </c>
      <c r="P38" s="31">
        <f t="shared" si="9"/>
        <v>0</v>
      </c>
      <c r="Q38" s="31">
        <f t="shared" si="6"/>
        <v>0</v>
      </c>
      <c r="R38" s="38">
        <v>2</v>
      </c>
      <c r="S38" s="28">
        <f t="shared" si="7"/>
        <v>4</v>
      </c>
      <c r="U38" s="42"/>
      <c r="AC38" s="23"/>
    </row>
    <row r="39" spans="2:29" ht="32.1" customHeight="1" x14ac:dyDescent="0.2">
      <c r="B39" s="108" t="s">
        <v>52</v>
      </c>
      <c r="C39" s="109"/>
      <c r="D39" s="109"/>
      <c r="E39" s="109"/>
      <c r="F39" s="109"/>
      <c r="G39" s="109"/>
      <c r="H39" s="109"/>
      <c r="I39" s="109"/>
      <c r="J39" s="109"/>
      <c r="K39" s="110"/>
      <c r="L39" s="83" t="s">
        <v>90</v>
      </c>
      <c r="M39" s="87">
        <v>1</v>
      </c>
      <c r="N39" s="20"/>
      <c r="O39" s="30">
        <f t="shared" si="8"/>
        <v>2</v>
      </c>
      <c r="P39" s="31">
        <f t="shared" si="9"/>
        <v>0</v>
      </c>
      <c r="Q39" s="31">
        <f t="shared" si="6"/>
        <v>0</v>
      </c>
      <c r="R39" s="38">
        <v>2</v>
      </c>
      <c r="S39" s="28">
        <f t="shared" si="7"/>
        <v>2</v>
      </c>
      <c r="U39" s="42"/>
      <c r="AC39" s="23"/>
    </row>
    <row r="40" spans="2:29" ht="32.1" customHeight="1" x14ac:dyDescent="0.2">
      <c r="B40" s="108" t="s">
        <v>55</v>
      </c>
      <c r="C40" s="109"/>
      <c r="D40" s="109"/>
      <c r="E40" s="109"/>
      <c r="F40" s="109"/>
      <c r="G40" s="109"/>
      <c r="H40" s="109"/>
      <c r="I40" s="109"/>
      <c r="J40" s="109"/>
      <c r="K40" s="110"/>
      <c r="L40" s="83" t="s">
        <v>90</v>
      </c>
      <c r="M40" s="87">
        <v>3</v>
      </c>
      <c r="N40" s="20"/>
      <c r="O40" s="30">
        <f t="shared" si="8"/>
        <v>2</v>
      </c>
      <c r="P40" s="31">
        <f t="shared" si="9"/>
        <v>0</v>
      </c>
      <c r="Q40" s="31">
        <f t="shared" si="6"/>
        <v>0</v>
      </c>
      <c r="R40" s="38">
        <v>2</v>
      </c>
      <c r="S40" s="28">
        <f t="shared" si="7"/>
        <v>6</v>
      </c>
      <c r="U40" s="42"/>
      <c r="AC40" s="23"/>
    </row>
    <row r="41" spans="2:29" ht="32.1" customHeight="1" x14ac:dyDescent="0.2">
      <c r="B41" s="108" t="s">
        <v>54</v>
      </c>
      <c r="C41" s="109"/>
      <c r="D41" s="109"/>
      <c r="E41" s="109"/>
      <c r="F41" s="109"/>
      <c r="G41" s="109"/>
      <c r="H41" s="109"/>
      <c r="I41" s="109"/>
      <c r="J41" s="109"/>
      <c r="K41" s="110"/>
      <c r="L41" s="83" t="s">
        <v>90</v>
      </c>
      <c r="M41" s="87">
        <v>3</v>
      </c>
      <c r="N41" s="20"/>
      <c r="O41" s="30">
        <f t="shared" si="8"/>
        <v>2</v>
      </c>
      <c r="P41" s="31">
        <f t="shared" si="9"/>
        <v>0</v>
      </c>
      <c r="Q41" s="31">
        <f t="shared" si="6"/>
        <v>0</v>
      </c>
      <c r="R41" s="38">
        <v>2</v>
      </c>
      <c r="S41" s="28">
        <f t="shared" si="7"/>
        <v>6</v>
      </c>
      <c r="U41" s="42"/>
      <c r="AC41" s="23"/>
    </row>
    <row r="42" spans="2:29" ht="32.1" customHeight="1" x14ac:dyDescent="0.2">
      <c r="B42" s="108" t="s">
        <v>53</v>
      </c>
      <c r="C42" s="109"/>
      <c r="D42" s="109"/>
      <c r="E42" s="109"/>
      <c r="F42" s="109"/>
      <c r="G42" s="109"/>
      <c r="H42" s="109"/>
      <c r="I42" s="109"/>
      <c r="J42" s="109"/>
      <c r="K42" s="110"/>
      <c r="L42" s="83" t="s">
        <v>90</v>
      </c>
      <c r="M42" s="87">
        <v>2</v>
      </c>
      <c r="N42" s="20"/>
      <c r="O42" s="30">
        <f t="shared" si="8"/>
        <v>2</v>
      </c>
      <c r="P42" s="31">
        <f t="shared" si="9"/>
        <v>0</v>
      </c>
      <c r="Q42" s="31">
        <f t="shared" si="6"/>
        <v>0</v>
      </c>
      <c r="R42" s="38">
        <v>2</v>
      </c>
      <c r="S42" s="28">
        <f t="shared" si="7"/>
        <v>4</v>
      </c>
      <c r="U42" s="42"/>
      <c r="AC42" s="23"/>
    </row>
    <row r="43" spans="2:29" ht="32.1" customHeight="1" x14ac:dyDescent="0.2">
      <c r="B43" s="108" t="s">
        <v>57</v>
      </c>
      <c r="C43" s="109"/>
      <c r="D43" s="109"/>
      <c r="E43" s="109"/>
      <c r="F43" s="109"/>
      <c r="G43" s="109"/>
      <c r="H43" s="109"/>
      <c r="I43" s="109"/>
      <c r="J43" s="109"/>
      <c r="K43" s="110"/>
      <c r="L43" s="83" t="s">
        <v>90</v>
      </c>
      <c r="M43" s="87">
        <v>1</v>
      </c>
      <c r="N43" s="20"/>
      <c r="O43" s="30">
        <f t="shared" si="8"/>
        <v>2</v>
      </c>
      <c r="P43" s="31">
        <f t="shared" si="9"/>
        <v>0</v>
      </c>
      <c r="Q43" s="31">
        <f t="shared" si="6"/>
        <v>0</v>
      </c>
      <c r="R43" s="38">
        <v>2</v>
      </c>
      <c r="S43" s="28">
        <f t="shared" si="7"/>
        <v>2</v>
      </c>
      <c r="U43" s="42"/>
      <c r="AC43" s="23"/>
    </row>
    <row r="44" spans="2:29" ht="32.1" customHeight="1" x14ac:dyDescent="0.2">
      <c r="B44" s="108" t="s">
        <v>63</v>
      </c>
      <c r="C44" s="109"/>
      <c r="D44" s="109"/>
      <c r="E44" s="109"/>
      <c r="F44" s="109"/>
      <c r="G44" s="109"/>
      <c r="H44" s="109"/>
      <c r="I44" s="109"/>
      <c r="J44" s="109"/>
      <c r="K44" s="110"/>
      <c r="L44" s="83" t="s">
        <v>90</v>
      </c>
      <c r="M44" s="87">
        <v>3</v>
      </c>
      <c r="N44" s="20"/>
      <c r="O44" s="30">
        <f t="shared" si="8"/>
        <v>2</v>
      </c>
      <c r="P44" s="31">
        <f t="shared" si="9"/>
        <v>0</v>
      </c>
      <c r="Q44" s="31">
        <f t="shared" si="6"/>
        <v>0</v>
      </c>
      <c r="R44" s="38">
        <v>2</v>
      </c>
      <c r="S44" s="28">
        <f t="shared" si="7"/>
        <v>6</v>
      </c>
      <c r="U44" s="42"/>
      <c r="AC44" s="23"/>
    </row>
    <row r="45" spans="2:29" ht="32.1" customHeight="1" x14ac:dyDescent="0.2">
      <c r="B45" s="108" t="s">
        <v>58</v>
      </c>
      <c r="C45" s="109"/>
      <c r="D45" s="109"/>
      <c r="E45" s="109"/>
      <c r="F45" s="109"/>
      <c r="G45" s="109"/>
      <c r="H45" s="109"/>
      <c r="I45" s="109"/>
      <c r="J45" s="109"/>
      <c r="K45" s="110"/>
      <c r="L45" s="83" t="s">
        <v>90</v>
      </c>
      <c r="M45" s="87">
        <v>1</v>
      </c>
      <c r="N45" s="20"/>
      <c r="O45" s="30">
        <f t="shared" si="8"/>
        <v>2</v>
      </c>
      <c r="P45" s="31">
        <f t="shared" si="9"/>
        <v>0</v>
      </c>
      <c r="Q45" s="31">
        <f t="shared" si="6"/>
        <v>0</v>
      </c>
      <c r="R45" s="38">
        <v>2</v>
      </c>
      <c r="S45" s="28">
        <f t="shared" si="7"/>
        <v>2</v>
      </c>
      <c r="U45" s="42"/>
      <c r="AC45" s="23"/>
    </row>
    <row r="46" spans="2:29" ht="32.1" customHeight="1" x14ac:dyDescent="0.2">
      <c r="B46" s="108" t="s">
        <v>59</v>
      </c>
      <c r="C46" s="109"/>
      <c r="D46" s="109"/>
      <c r="E46" s="109"/>
      <c r="F46" s="109"/>
      <c r="G46" s="109"/>
      <c r="H46" s="109"/>
      <c r="I46" s="109"/>
      <c r="J46" s="109"/>
      <c r="K46" s="110"/>
      <c r="L46" s="83" t="s">
        <v>90</v>
      </c>
      <c r="M46" s="87">
        <v>2</v>
      </c>
      <c r="N46" s="20"/>
      <c r="O46" s="30">
        <f t="shared" si="8"/>
        <v>2</v>
      </c>
      <c r="P46" s="31">
        <f t="shared" si="9"/>
        <v>0</v>
      </c>
      <c r="Q46" s="31">
        <f t="shared" si="6"/>
        <v>0</v>
      </c>
      <c r="R46" s="38">
        <v>2</v>
      </c>
      <c r="S46" s="28">
        <f t="shared" si="7"/>
        <v>4</v>
      </c>
      <c r="U46" s="42"/>
      <c r="AC46" s="23"/>
    </row>
    <row r="47" spans="2:29" ht="32.1" customHeight="1" x14ac:dyDescent="0.2">
      <c r="B47" s="108" t="s">
        <v>56</v>
      </c>
      <c r="C47" s="109"/>
      <c r="D47" s="109"/>
      <c r="E47" s="109"/>
      <c r="F47" s="109"/>
      <c r="G47" s="109"/>
      <c r="H47" s="109"/>
      <c r="I47" s="109"/>
      <c r="J47" s="109"/>
      <c r="K47" s="110"/>
      <c r="L47" s="83" t="s">
        <v>90</v>
      </c>
      <c r="M47" s="87">
        <v>1</v>
      </c>
      <c r="N47" s="20"/>
      <c r="O47" s="30">
        <f t="shared" si="8"/>
        <v>2</v>
      </c>
      <c r="P47" s="31">
        <f t="shared" si="9"/>
        <v>0</v>
      </c>
      <c r="Q47" s="31">
        <f t="shared" si="6"/>
        <v>0</v>
      </c>
      <c r="R47" s="38">
        <v>2</v>
      </c>
      <c r="S47" s="28">
        <f t="shared" si="7"/>
        <v>2</v>
      </c>
      <c r="U47" s="42"/>
      <c r="AC47" s="23"/>
    </row>
    <row r="48" spans="2:29" ht="32.1" customHeight="1" x14ac:dyDescent="0.2">
      <c r="B48" s="108" t="s">
        <v>64</v>
      </c>
      <c r="C48" s="109"/>
      <c r="D48" s="109"/>
      <c r="E48" s="109"/>
      <c r="F48" s="109"/>
      <c r="G48" s="109"/>
      <c r="H48" s="109"/>
      <c r="I48" s="109"/>
      <c r="J48" s="109"/>
      <c r="K48" s="110"/>
      <c r="L48" s="83" t="s">
        <v>90</v>
      </c>
      <c r="M48" s="87">
        <v>1</v>
      </c>
      <c r="N48" s="20"/>
      <c r="O48" s="30">
        <f t="shared" si="8"/>
        <v>2</v>
      </c>
      <c r="P48" s="31">
        <f t="shared" si="9"/>
        <v>0</v>
      </c>
      <c r="Q48" s="31">
        <f t="shared" si="6"/>
        <v>0</v>
      </c>
      <c r="R48" s="38">
        <v>2</v>
      </c>
      <c r="S48" s="28">
        <f t="shared" si="7"/>
        <v>2</v>
      </c>
      <c r="U48" s="42"/>
      <c r="AC48" s="23"/>
    </row>
    <row r="49" spans="2:29" ht="32.1" customHeight="1" x14ac:dyDescent="0.2">
      <c r="B49" s="108" t="s">
        <v>61</v>
      </c>
      <c r="C49" s="109"/>
      <c r="D49" s="109"/>
      <c r="E49" s="109"/>
      <c r="F49" s="109"/>
      <c r="G49" s="109"/>
      <c r="H49" s="109"/>
      <c r="I49" s="109"/>
      <c r="J49" s="109"/>
      <c r="K49" s="110"/>
      <c r="L49" s="83" t="s">
        <v>90</v>
      </c>
      <c r="M49" s="87">
        <v>1</v>
      </c>
      <c r="N49" s="20"/>
      <c r="O49" s="30">
        <f t="shared" si="8"/>
        <v>2</v>
      </c>
      <c r="P49" s="31">
        <f t="shared" si="9"/>
        <v>0</v>
      </c>
      <c r="Q49" s="31">
        <f t="shared" si="6"/>
        <v>0</v>
      </c>
      <c r="R49" s="38">
        <v>2</v>
      </c>
      <c r="S49" s="28">
        <f t="shared" si="7"/>
        <v>2</v>
      </c>
      <c r="U49" s="42"/>
      <c r="AC49" s="23"/>
    </row>
    <row r="50" spans="2:29" ht="32.1" customHeight="1" x14ac:dyDescent="0.2">
      <c r="B50" s="108" t="s">
        <v>60</v>
      </c>
      <c r="C50" s="109"/>
      <c r="D50" s="109"/>
      <c r="E50" s="109"/>
      <c r="F50" s="109"/>
      <c r="G50" s="109"/>
      <c r="H50" s="109"/>
      <c r="I50" s="109"/>
      <c r="J50" s="109"/>
      <c r="K50" s="110"/>
      <c r="L50" s="83" t="s">
        <v>90</v>
      </c>
      <c r="M50" s="87">
        <v>1</v>
      </c>
      <c r="N50" s="20"/>
      <c r="O50" s="30">
        <f t="shared" si="8"/>
        <v>2</v>
      </c>
      <c r="P50" s="31">
        <f t="shared" si="9"/>
        <v>0</v>
      </c>
      <c r="Q50" s="31">
        <f t="shared" si="6"/>
        <v>0</v>
      </c>
      <c r="R50" s="38">
        <v>2</v>
      </c>
      <c r="S50" s="28">
        <f t="shared" si="7"/>
        <v>2</v>
      </c>
      <c r="U50" s="42"/>
      <c r="AC50" s="23"/>
    </row>
    <row r="51" spans="2:29" ht="32.1" customHeight="1" x14ac:dyDescent="0.2">
      <c r="B51" s="111" t="s">
        <v>4</v>
      </c>
      <c r="C51" s="112"/>
      <c r="D51" s="112"/>
      <c r="E51" s="112"/>
      <c r="F51" s="112"/>
      <c r="G51" s="112"/>
      <c r="H51" s="112"/>
      <c r="I51" s="112"/>
      <c r="J51" s="112"/>
      <c r="K51" s="113"/>
      <c r="L51" s="58">
        <f>IFERROR(S51/R51,"N/A")</f>
        <v>1</v>
      </c>
      <c r="M51" s="27">
        <f>SUMIFS(M35:M50,L35:L50,$M$3)+SUMIFS(M35:M50,L35:L50,$M$4)</f>
        <v>29</v>
      </c>
      <c r="N51" s="37"/>
      <c r="O51" s="40">
        <f>SUM(O35:O50)</f>
        <v>32</v>
      </c>
      <c r="P51" s="40">
        <f t="shared" ref="P51:Q51" si="10">SUM(P41:P50)</f>
        <v>0</v>
      </c>
      <c r="Q51" s="39">
        <f t="shared" si="10"/>
        <v>0</v>
      </c>
      <c r="R51" s="38">
        <v>2</v>
      </c>
      <c r="S51" s="36">
        <f>IFERROR(SUMIF(S35:S50,"&gt;=1")/M51,"N/A")</f>
        <v>2</v>
      </c>
      <c r="U51" s="42"/>
    </row>
    <row r="52" spans="2:29" ht="32.1" customHeight="1" x14ac:dyDescent="0.2">
      <c r="B52" s="74" t="s">
        <v>3</v>
      </c>
      <c r="C52" s="75"/>
      <c r="D52" s="76"/>
      <c r="E52" s="75"/>
      <c r="F52" s="77">
        <v>0.8</v>
      </c>
      <c r="G52" s="10"/>
      <c r="H52" s="10"/>
      <c r="I52" s="10"/>
      <c r="J52" s="10"/>
      <c r="K52" s="10"/>
      <c r="O52" s="51"/>
      <c r="P52" s="51"/>
      <c r="Q52" s="51"/>
      <c r="R52" s="51"/>
    </row>
    <row r="53" spans="2:29" ht="32.1" customHeight="1" x14ac:dyDescent="0.2">
      <c r="B53" s="111" t="s">
        <v>26</v>
      </c>
      <c r="C53" s="112"/>
      <c r="D53" s="112"/>
      <c r="E53" s="112"/>
      <c r="F53" s="112"/>
      <c r="G53" s="112"/>
      <c r="H53" s="112"/>
      <c r="I53" s="112"/>
      <c r="J53" s="112"/>
      <c r="K53" s="112"/>
      <c r="L53" s="12"/>
      <c r="M53" s="1"/>
      <c r="N53" s="1"/>
      <c r="O53" s="6"/>
      <c r="P53" s="6"/>
      <c r="Q53" s="6"/>
      <c r="R53" s="7"/>
      <c r="S53" s="67"/>
    </row>
    <row r="54" spans="2:29" ht="63.95" customHeight="1" x14ac:dyDescent="0.2">
      <c r="B54" s="85"/>
      <c r="C54" s="85"/>
      <c r="D54" s="85"/>
      <c r="E54" s="85"/>
      <c r="F54" s="85"/>
      <c r="G54" s="85"/>
      <c r="H54" s="85"/>
      <c r="I54" s="85"/>
      <c r="J54" s="85"/>
      <c r="K54" s="85"/>
      <c r="L54" s="85"/>
      <c r="O54" s="7"/>
      <c r="P54" s="7"/>
      <c r="Q54" s="7"/>
      <c r="R54" s="7"/>
      <c r="S54" s="67"/>
    </row>
    <row r="55" spans="2:29" ht="48.75" customHeight="1" x14ac:dyDescent="0.2">
      <c r="B55" s="115" t="s">
        <v>87</v>
      </c>
      <c r="C55" s="116"/>
      <c r="D55" s="116"/>
      <c r="E55" s="116"/>
      <c r="F55" s="116"/>
      <c r="G55" s="116"/>
      <c r="H55" s="116"/>
      <c r="I55" s="116"/>
      <c r="J55" s="116"/>
      <c r="K55" s="116"/>
      <c r="L55" s="13"/>
      <c r="O55" s="33" t="s">
        <v>43</v>
      </c>
      <c r="P55" s="34" t="s">
        <v>44</v>
      </c>
      <c r="Q55" s="34" t="s">
        <v>27</v>
      </c>
      <c r="R55" s="32" t="s">
        <v>11</v>
      </c>
      <c r="S55" s="29" t="s">
        <v>21</v>
      </c>
      <c r="U55" s="41" t="s">
        <v>33</v>
      </c>
    </row>
    <row r="56" spans="2:29" ht="30" customHeight="1" x14ac:dyDescent="0.2">
      <c r="B56" s="108" t="s">
        <v>62</v>
      </c>
      <c r="C56" s="109"/>
      <c r="D56" s="109"/>
      <c r="E56" s="109"/>
      <c r="F56" s="109"/>
      <c r="G56" s="109"/>
      <c r="H56" s="109"/>
      <c r="I56" s="109"/>
      <c r="J56" s="109"/>
      <c r="K56" s="110"/>
      <c r="L56" s="83" t="s">
        <v>90</v>
      </c>
      <c r="M56" s="87">
        <v>2</v>
      </c>
      <c r="O56" s="30">
        <f>IF($L56=$O$13,2,0)</f>
        <v>2</v>
      </c>
      <c r="P56" s="31">
        <f>IF($L56=$P$13,0,0)</f>
        <v>0</v>
      </c>
      <c r="Q56" s="31">
        <f t="shared" ref="Q56:Q71" si="11">IF($L56=$Q$13,0,0)</f>
        <v>0</v>
      </c>
      <c r="R56" s="38">
        <v>2</v>
      </c>
      <c r="S56" s="28">
        <f t="shared" ref="S56:S71" si="12">IFERROR(IF(L56=$M$3,2,IF(L56=$M$4,0,IF(L56=$M$5,"")))*M56,"N/A")</f>
        <v>4</v>
      </c>
      <c r="U56" s="42"/>
    </row>
    <row r="57" spans="2:29" ht="30" customHeight="1" x14ac:dyDescent="0.2">
      <c r="B57" s="108" t="s">
        <v>48</v>
      </c>
      <c r="C57" s="109"/>
      <c r="D57" s="109"/>
      <c r="E57" s="109"/>
      <c r="F57" s="109"/>
      <c r="G57" s="109"/>
      <c r="H57" s="109"/>
      <c r="I57" s="109"/>
      <c r="J57" s="109"/>
      <c r="K57" s="110"/>
      <c r="L57" s="83" t="s">
        <v>90</v>
      </c>
      <c r="M57" s="87">
        <v>3</v>
      </c>
      <c r="O57" s="30">
        <f t="shared" ref="O57:O71" si="13">IF($L57=$O$13,2,0)</f>
        <v>2</v>
      </c>
      <c r="P57" s="31">
        <f t="shared" ref="P57:P71" si="14">IF($L57=$P$13,0,0)</f>
        <v>0</v>
      </c>
      <c r="Q57" s="31">
        <f t="shared" si="11"/>
        <v>0</v>
      </c>
      <c r="R57" s="38">
        <v>2</v>
      </c>
      <c r="S57" s="28">
        <f t="shared" si="12"/>
        <v>6</v>
      </c>
      <c r="U57" s="42"/>
    </row>
    <row r="58" spans="2:29" ht="30" customHeight="1" x14ac:dyDescent="0.2">
      <c r="B58" s="108" t="s">
        <v>50</v>
      </c>
      <c r="C58" s="109"/>
      <c r="D58" s="109"/>
      <c r="E58" s="109"/>
      <c r="F58" s="109"/>
      <c r="G58" s="109"/>
      <c r="H58" s="109"/>
      <c r="I58" s="109"/>
      <c r="J58" s="109"/>
      <c r="K58" s="110"/>
      <c r="L58" s="83" t="s">
        <v>90</v>
      </c>
      <c r="M58" s="87">
        <v>2</v>
      </c>
      <c r="O58" s="30">
        <f t="shared" si="13"/>
        <v>2</v>
      </c>
      <c r="P58" s="31">
        <f t="shared" si="14"/>
        <v>0</v>
      </c>
      <c r="Q58" s="31">
        <f t="shared" si="11"/>
        <v>0</v>
      </c>
      <c r="R58" s="38">
        <v>2</v>
      </c>
      <c r="S58" s="28">
        <f t="shared" si="12"/>
        <v>4</v>
      </c>
      <c r="U58" s="42"/>
    </row>
    <row r="59" spans="2:29" ht="30" customHeight="1" x14ac:dyDescent="0.2">
      <c r="B59" s="108" t="s">
        <v>49</v>
      </c>
      <c r="C59" s="109"/>
      <c r="D59" s="109"/>
      <c r="E59" s="109"/>
      <c r="F59" s="109"/>
      <c r="G59" s="109"/>
      <c r="H59" s="109"/>
      <c r="I59" s="109"/>
      <c r="J59" s="109"/>
      <c r="K59" s="110"/>
      <c r="L59" s="83" t="s">
        <v>90</v>
      </c>
      <c r="M59" s="87">
        <v>2</v>
      </c>
      <c r="O59" s="30">
        <f t="shared" si="13"/>
        <v>2</v>
      </c>
      <c r="P59" s="31">
        <f t="shared" si="14"/>
        <v>0</v>
      </c>
      <c r="Q59" s="31">
        <f t="shared" si="11"/>
        <v>0</v>
      </c>
      <c r="R59" s="38">
        <v>2</v>
      </c>
      <c r="S59" s="28">
        <f t="shared" si="12"/>
        <v>4</v>
      </c>
      <c r="U59" s="42"/>
    </row>
    <row r="60" spans="2:29" ht="30" customHeight="1" x14ac:dyDescent="0.2">
      <c r="B60" s="108" t="s">
        <v>52</v>
      </c>
      <c r="C60" s="109"/>
      <c r="D60" s="109"/>
      <c r="E60" s="109"/>
      <c r="F60" s="109"/>
      <c r="G60" s="109"/>
      <c r="H60" s="109"/>
      <c r="I60" s="109"/>
      <c r="J60" s="109"/>
      <c r="K60" s="110"/>
      <c r="L60" s="83" t="s">
        <v>90</v>
      </c>
      <c r="M60" s="87">
        <v>1</v>
      </c>
      <c r="O60" s="30">
        <f t="shared" si="13"/>
        <v>2</v>
      </c>
      <c r="P60" s="31">
        <f t="shared" si="14"/>
        <v>0</v>
      </c>
      <c r="Q60" s="31">
        <f t="shared" si="11"/>
        <v>0</v>
      </c>
      <c r="R60" s="38">
        <v>2</v>
      </c>
      <c r="S60" s="28">
        <f t="shared" si="12"/>
        <v>2</v>
      </c>
      <c r="U60" s="42"/>
    </row>
    <row r="61" spans="2:29" ht="30" customHeight="1" x14ac:dyDescent="0.2">
      <c r="B61" s="108" t="s">
        <v>55</v>
      </c>
      <c r="C61" s="109"/>
      <c r="D61" s="109"/>
      <c r="E61" s="109"/>
      <c r="F61" s="109"/>
      <c r="G61" s="109"/>
      <c r="H61" s="109"/>
      <c r="I61" s="109"/>
      <c r="J61" s="109"/>
      <c r="K61" s="110"/>
      <c r="L61" s="83" t="s">
        <v>90</v>
      </c>
      <c r="M61" s="87">
        <v>3</v>
      </c>
      <c r="O61" s="30">
        <f t="shared" si="13"/>
        <v>2</v>
      </c>
      <c r="P61" s="31">
        <f t="shared" si="14"/>
        <v>0</v>
      </c>
      <c r="Q61" s="31">
        <f t="shared" si="11"/>
        <v>0</v>
      </c>
      <c r="R61" s="38">
        <v>2</v>
      </c>
      <c r="S61" s="28">
        <f t="shared" si="12"/>
        <v>6</v>
      </c>
      <c r="U61" s="42"/>
    </row>
    <row r="62" spans="2:29" ht="30" customHeight="1" x14ac:dyDescent="0.2">
      <c r="B62" s="108" t="s">
        <v>53</v>
      </c>
      <c r="C62" s="109"/>
      <c r="D62" s="109"/>
      <c r="E62" s="109"/>
      <c r="F62" s="109"/>
      <c r="G62" s="109"/>
      <c r="H62" s="109"/>
      <c r="I62" s="109"/>
      <c r="J62" s="109"/>
      <c r="K62" s="110"/>
      <c r="L62" s="83" t="s">
        <v>90</v>
      </c>
      <c r="M62" s="87">
        <v>2</v>
      </c>
      <c r="O62" s="30">
        <f t="shared" si="13"/>
        <v>2</v>
      </c>
      <c r="P62" s="31">
        <f t="shared" si="14"/>
        <v>0</v>
      </c>
      <c r="Q62" s="31">
        <f t="shared" si="11"/>
        <v>0</v>
      </c>
      <c r="R62" s="38">
        <v>2</v>
      </c>
      <c r="S62" s="28">
        <f t="shared" si="12"/>
        <v>4</v>
      </c>
      <c r="U62" s="42"/>
    </row>
    <row r="63" spans="2:29" ht="30" customHeight="1" x14ac:dyDescent="0.2">
      <c r="B63" s="108" t="s">
        <v>57</v>
      </c>
      <c r="C63" s="109"/>
      <c r="D63" s="109"/>
      <c r="E63" s="109"/>
      <c r="F63" s="109"/>
      <c r="G63" s="109"/>
      <c r="H63" s="109"/>
      <c r="I63" s="109"/>
      <c r="J63" s="109"/>
      <c r="K63" s="110"/>
      <c r="L63" s="83" t="s">
        <v>90</v>
      </c>
      <c r="M63" s="87">
        <v>1</v>
      </c>
      <c r="O63" s="30">
        <f t="shared" si="13"/>
        <v>2</v>
      </c>
      <c r="P63" s="31">
        <f t="shared" si="14"/>
        <v>0</v>
      </c>
      <c r="Q63" s="31">
        <f t="shared" si="11"/>
        <v>0</v>
      </c>
      <c r="R63" s="38">
        <v>2</v>
      </c>
      <c r="S63" s="28">
        <f t="shared" si="12"/>
        <v>2</v>
      </c>
      <c r="U63" s="42"/>
    </row>
    <row r="64" spans="2:29" ht="30" customHeight="1" x14ac:dyDescent="0.2">
      <c r="B64" s="108" t="s">
        <v>63</v>
      </c>
      <c r="C64" s="109"/>
      <c r="D64" s="109"/>
      <c r="E64" s="109"/>
      <c r="F64" s="109"/>
      <c r="G64" s="109"/>
      <c r="H64" s="109"/>
      <c r="I64" s="109"/>
      <c r="J64" s="109"/>
      <c r="K64" s="110"/>
      <c r="L64" s="83" t="s">
        <v>90</v>
      </c>
      <c r="M64" s="87">
        <v>3</v>
      </c>
      <c r="O64" s="30">
        <f t="shared" si="13"/>
        <v>2</v>
      </c>
      <c r="P64" s="31">
        <f t="shared" si="14"/>
        <v>0</v>
      </c>
      <c r="Q64" s="31">
        <f t="shared" si="11"/>
        <v>0</v>
      </c>
      <c r="R64" s="38">
        <v>2</v>
      </c>
      <c r="S64" s="28">
        <f t="shared" si="12"/>
        <v>6</v>
      </c>
      <c r="U64" s="42"/>
    </row>
    <row r="65" spans="2:29" ht="30" customHeight="1" x14ac:dyDescent="0.2">
      <c r="B65" s="108" t="s">
        <v>58</v>
      </c>
      <c r="C65" s="109"/>
      <c r="D65" s="109"/>
      <c r="E65" s="109"/>
      <c r="F65" s="109"/>
      <c r="G65" s="109"/>
      <c r="H65" s="109"/>
      <c r="I65" s="109"/>
      <c r="J65" s="109"/>
      <c r="K65" s="110"/>
      <c r="L65" s="83" t="s">
        <v>90</v>
      </c>
      <c r="M65" s="87">
        <v>1</v>
      </c>
      <c r="O65" s="30">
        <f t="shared" si="13"/>
        <v>2</v>
      </c>
      <c r="P65" s="31">
        <f t="shared" si="14"/>
        <v>0</v>
      </c>
      <c r="Q65" s="31">
        <f t="shared" si="11"/>
        <v>0</v>
      </c>
      <c r="R65" s="38">
        <v>2</v>
      </c>
      <c r="S65" s="28">
        <f t="shared" si="12"/>
        <v>2</v>
      </c>
      <c r="U65" s="42"/>
    </row>
    <row r="66" spans="2:29" ht="30" customHeight="1" x14ac:dyDescent="0.2">
      <c r="B66" s="108" t="s">
        <v>59</v>
      </c>
      <c r="C66" s="109"/>
      <c r="D66" s="109"/>
      <c r="E66" s="109"/>
      <c r="F66" s="109"/>
      <c r="G66" s="109"/>
      <c r="H66" s="109"/>
      <c r="I66" s="109"/>
      <c r="J66" s="109"/>
      <c r="K66" s="110"/>
      <c r="L66" s="83" t="s">
        <v>90</v>
      </c>
      <c r="M66" s="87">
        <v>2</v>
      </c>
      <c r="O66" s="30">
        <f t="shared" si="13"/>
        <v>2</v>
      </c>
      <c r="P66" s="31">
        <f t="shared" si="14"/>
        <v>0</v>
      </c>
      <c r="Q66" s="31">
        <f t="shared" si="11"/>
        <v>0</v>
      </c>
      <c r="R66" s="38">
        <v>2</v>
      </c>
      <c r="S66" s="28">
        <f t="shared" si="12"/>
        <v>4</v>
      </c>
      <c r="U66" s="42"/>
    </row>
    <row r="67" spans="2:29" ht="30" customHeight="1" x14ac:dyDescent="0.2">
      <c r="B67" s="108" t="s">
        <v>56</v>
      </c>
      <c r="C67" s="109"/>
      <c r="D67" s="109"/>
      <c r="E67" s="109"/>
      <c r="F67" s="109"/>
      <c r="G67" s="109"/>
      <c r="H67" s="109"/>
      <c r="I67" s="109"/>
      <c r="J67" s="109"/>
      <c r="K67" s="110"/>
      <c r="L67" s="83" t="s">
        <v>90</v>
      </c>
      <c r="M67" s="87">
        <v>1</v>
      </c>
      <c r="O67" s="30">
        <f t="shared" si="13"/>
        <v>2</v>
      </c>
      <c r="P67" s="31">
        <f t="shared" si="14"/>
        <v>0</v>
      </c>
      <c r="Q67" s="31">
        <f t="shared" si="11"/>
        <v>0</v>
      </c>
      <c r="R67" s="38">
        <v>2</v>
      </c>
      <c r="S67" s="28">
        <f t="shared" si="12"/>
        <v>2</v>
      </c>
      <c r="U67" s="42"/>
    </row>
    <row r="68" spans="2:29" ht="30" customHeight="1" x14ac:dyDescent="0.2">
      <c r="B68" s="108" t="s">
        <v>64</v>
      </c>
      <c r="C68" s="109"/>
      <c r="D68" s="109"/>
      <c r="E68" s="109"/>
      <c r="F68" s="109"/>
      <c r="G68" s="109"/>
      <c r="H68" s="109"/>
      <c r="I68" s="109"/>
      <c r="J68" s="109"/>
      <c r="K68" s="110"/>
      <c r="L68" s="83" t="s">
        <v>90</v>
      </c>
      <c r="M68" s="87">
        <v>1</v>
      </c>
      <c r="O68" s="30">
        <f t="shared" si="13"/>
        <v>2</v>
      </c>
      <c r="P68" s="31">
        <f t="shared" si="14"/>
        <v>0</v>
      </c>
      <c r="Q68" s="31">
        <f t="shared" si="11"/>
        <v>0</v>
      </c>
      <c r="R68" s="38">
        <v>2</v>
      </c>
      <c r="S68" s="28">
        <f t="shared" si="12"/>
        <v>2</v>
      </c>
      <c r="U68" s="42"/>
    </row>
    <row r="69" spans="2:29" ht="30" customHeight="1" x14ac:dyDescent="0.2">
      <c r="B69" s="108" t="s">
        <v>61</v>
      </c>
      <c r="C69" s="109"/>
      <c r="D69" s="109"/>
      <c r="E69" s="109"/>
      <c r="F69" s="109"/>
      <c r="G69" s="109"/>
      <c r="H69" s="109"/>
      <c r="I69" s="109"/>
      <c r="J69" s="109"/>
      <c r="K69" s="110"/>
      <c r="L69" s="83" t="s">
        <v>90</v>
      </c>
      <c r="M69" s="87">
        <v>1</v>
      </c>
      <c r="O69" s="30">
        <f t="shared" si="13"/>
        <v>2</v>
      </c>
      <c r="P69" s="31">
        <f t="shared" si="14"/>
        <v>0</v>
      </c>
      <c r="Q69" s="31">
        <f t="shared" si="11"/>
        <v>0</v>
      </c>
      <c r="R69" s="38">
        <v>2</v>
      </c>
      <c r="S69" s="28">
        <f t="shared" si="12"/>
        <v>2</v>
      </c>
      <c r="U69" s="42"/>
    </row>
    <row r="70" spans="2:29" ht="30" customHeight="1" x14ac:dyDescent="0.2">
      <c r="B70" s="108" t="s">
        <v>60</v>
      </c>
      <c r="C70" s="109"/>
      <c r="D70" s="109"/>
      <c r="E70" s="109"/>
      <c r="F70" s="109"/>
      <c r="G70" s="109"/>
      <c r="H70" s="109"/>
      <c r="I70" s="109"/>
      <c r="J70" s="109"/>
      <c r="K70" s="110"/>
      <c r="L70" s="83" t="s">
        <v>90</v>
      </c>
      <c r="M70" s="87">
        <v>1</v>
      </c>
      <c r="O70" s="30">
        <f t="shared" si="13"/>
        <v>2</v>
      </c>
      <c r="P70" s="31">
        <f t="shared" si="14"/>
        <v>0</v>
      </c>
      <c r="Q70" s="31">
        <f t="shared" si="11"/>
        <v>0</v>
      </c>
      <c r="R70" s="38">
        <v>2</v>
      </c>
      <c r="S70" s="28">
        <f t="shared" si="12"/>
        <v>2</v>
      </c>
      <c r="U70" s="42"/>
    </row>
    <row r="71" spans="2:29" ht="30" customHeight="1" x14ac:dyDescent="0.2">
      <c r="B71" s="108" t="s">
        <v>69</v>
      </c>
      <c r="C71" s="109"/>
      <c r="D71" s="109"/>
      <c r="E71" s="109"/>
      <c r="F71" s="109"/>
      <c r="G71" s="109"/>
      <c r="H71" s="109"/>
      <c r="I71" s="109"/>
      <c r="J71" s="109"/>
      <c r="K71" s="110"/>
      <c r="L71" s="83" t="s">
        <v>90</v>
      </c>
      <c r="M71" s="87">
        <v>1</v>
      </c>
      <c r="O71" s="30">
        <f t="shared" si="13"/>
        <v>2</v>
      </c>
      <c r="P71" s="31">
        <f t="shared" si="14"/>
        <v>0</v>
      </c>
      <c r="Q71" s="31">
        <f t="shared" si="11"/>
        <v>0</v>
      </c>
      <c r="R71" s="38">
        <v>2</v>
      </c>
      <c r="S71" s="28">
        <f t="shared" si="12"/>
        <v>2</v>
      </c>
      <c r="U71" s="42"/>
    </row>
    <row r="72" spans="2:29" ht="63.95" customHeight="1" x14ac:dyDescent="0.2">
      <c r="B72" s="111" t="s">
        <v>4</v>
      </c>
      <c r="C72" s="112"/>
      <c r="D72" s="112"/>
      <c r="E72" s="112"/>
      <c r="F72" s="112"/>
      <c r="G72" s="112"/>
      <c r="H72" s="112"/>
      <c r="I72" s="112"/>
      <c r="J72" s="112"/>
      <c r="K72" s="113"/>
      <c r="L72" s="58">
        <f>IFERROR(S72/R72,"N/A")</f>
        <v>1</v>
      </c>
      <c r="M72" s="27">
        <f>SUMIFS(M56:M71,L56:L71,$M$3)+SUMIFS(M56:M71,L56:L71,$M$4)</f>
        <v>27</v>
      </c>
      <c r="O72" s="40">
        <f>SUM(O56:O71)</f>
        <v>32</v>
      </c>
      <c r="P72" s="40">
        <f t="shared" ref="P72:Q72" si="15">SUM(P62:P71)</f>
        <v>0</v>
      </c>
      <c r="Q72" s="39">
        <f t="shared" si="15"/>
        <v>0</v>
      </c>
      <c r="R72" s="38">
        <v>2</v>
      </c>
      <c r="S72" s="36">
        <f>IFERROR(SUMIF(S56:S71,"&gt;=1")/M72,"N/A")</f>
        <v>2</v>
      </c>
      <c r="U72" s="42"/>
    </row>
    <row r="73" spans="2:29" ht="63.95" customHeight="1" x14ac:dyDescent="0.2">
      <c r="B73" s="74" t="s">
        <v>3</v>
      </c>
      <c r="C73" s="75"/>
      <c r="D73" s="76"/>
      <c r="E73" s="75"/>
      <c r="F73" s="77">
        <v>0.8</v>
      </c>
      <c r="G73" s="10"/>
      <c r="H73" s="10"/>
      <c r="I73" s="10"/>
      <c r="J73" s="10"/>
      <c r="K73" s="10"/>
      <c r="O73" s="7"/>
      <c r="P73" s="7"/>
      <c r="Q73" s="7"/>
      <c r="R73" s="7"/>
      <c r="S73" s="67"/>
    </row>
    <row r="74" spans="2:29" ht="63.95" customHeight="1" x14ac:dyDescent="0.2">
      <c r="B74" s="111" t="s">
        <v>26</v>
      </c>
      <c r="C74" s="112"/>
      <c r="D74" s="112"/>
      <c r="E74" s="112"/>
      <c r="F74" s="112"/>
      <c r="G74" s="112"/>
      <c r="H74" s="112"/>
      <c r="I74" s="112"/>
      <c r="J74" s="112"/>
      <c r="K74" s="112"/>
      <c r="L74" s="12"/>
      <c r="M74" s="1"/>
      <c r="O74" s="7"/>
      <c r="P74" s="7"/>
      <c r="Q74" s="7"/>
      <c r="R74" s="7"/>
      <c r="S74" s="67"/>
    </row>
    <row r="75" spans="2:29" ht="63.95" customHeight="1" x14ac:dyDescent="0.2">
      <c r="B75" s="85"/>
      <c r="C75" s="85"/>
      <c r="D75" s="85"/>
      <c r="E75" s="85"/>
      <c r="F75" s="85"/>
      <c r="G75" s="85"/>
      <c r="H75" s="85"/>
      <c r="I75" s="85"/>
      <c r="J75" s="85"/>
      <c r="K75" s="85"/>
      <c r="L75" s="85"/>
      <c r="O75" s="7"/>
      <c r="P75" s="7"/>
      <c r="Q75" s="7"/>
      <c r="R75" s="7"/>
      <c r="S75" s="67"/>
    </row>
    <row r="76" spans="2:29" ht="63.95" customHeight="1" x14ac:dyDescent="0.2">
      <c r="B76" s="85"/>
      <c r="C76" s="85"/>
      <c r="D76" s="85"/>
      <c r="E76" s="85"/>
      <c r="F76" s="85"/>
      <c r="G76" s="85"/>
      <c r="H76" s="85"/>
      <c r="I76" s="85"/>
      <c r="J76" s="85"/>
      <c r="K76" s="85"/>
      <c r="L76" s="85"/>
      <c r="O76" s="7"/>
      <c r="P76" s="7"/>
      <c r="Q76" s="7"/>
      <c r="R76" s="7"/>
      <c r="S76" s="67"/>
    </row>
    <row r="77" spans="2:29" ht="31.5" customHeight="1" x14ac:dyDescent="0.2">
      <c r="B77" s="16"/>
      <c r="C77" s="16"/>
      <c r="D77" s="16"/>
      <c r="E77" s="16"/>
      <c r="F77" s="16"/>
      <c r="G77" s="16"/>
      <c r="H77" s="16"/>
      <c r="I77" s="16"/>
      <c r="J77" s="16"/>
      <c r="K77" s="16"/>
      <c r="L77" s="16"/>
    </row>
    <row r="78" spans="2:29" ht="32.1" customHeight="1" x14ac:dyDescent="0.2">
      <c r="B78" s="115" t="s">
        <v>14</v>
      </c>
      <c r="C78" s="116"/>
      <c r="D78" s="116"/>
      <c r="E78" s="116"/>
      <c r="F78" s="116"/>
      <c r="G78" s="116"/>
      <c r="H78" s="116"/>
      <c r="I78" s="116"/>
      <c r="J78" s="116"/>
      <c r="K78" s="116"/>
      <c r="L78" s="13"/>
      <c r="O78" s="33" t="s">
        <v>43</v>
      </c>
      <c r="P78" s="34" t="s">
        <v>44</v>
      </c>
      <c r="Q78" s="34" t="s">
        <v>27</v>
      </c>
      <c r="R78" s="32" t="s">
        <v>11</v>
      </c>
      <c r="S78" s="29" t="s">
        <v>21</v>
      </c>
      <c r="U78" s="41" t="s">
        <v>33</v>
      </c>
    </row>
    <row r="79" spans="2:29" ht="32.1" customHeight="1" x14ac:dyDescent="0.2">
      <c r="B79" s="108" t="s">
        <v>65</v>
      </c>
      <c r="C79" s="109"/>
      <c r="D79" s="109"/>
      <c r="E79" s="109"/>
      <c r="F79" s="109"/>
      <c r="G79" s="109"/>
      <c r="H79" s="109"/>
      <c r="I79" s="109"/>
      <c r="J79" s="109"/>
      <c r="K79" s="109"/>
      <c r="L79" s="83" t="s">
        <v>90</v>
      </c>
      <c r="M79" s="24">
        <v>3</v>
      </c>
      <c r="N79" s="20"/>
      <c r="O79" s="30">
        <f>IF($L79=$O$13,2,0)</f>
        <v>2</v>
      </c>
      <c r="P79" s="31">
        <f>IF($L79=$P$13,0,0)</f>
        <v>0</v>
      </c>
      <c r="Q79" s="31">
        <f t="shared" ref="Q79:Q91" si="16">IF($L79=$Q$13,0,0)</f>
        <v>0</v>
      </c>
      <c r="R79" s="38">
        <v>2</v>
      </c>
      <c r="S79" s="28">
        <f t="shared" ref="S79:S91" si="17">IFERROR(IF(L79=$M$3,2,IF(L79=$M$4,0,IF(L79=$M$5,"")))*M79,"N/A")</f>
        <v>6</v>
      </c>
      <c r="U79" s="42"/>
      <c r="AC79" s="23"/>
    </row>
    <row r="80" spans="2:29" ht="32.1" customHeight="1" x14ac:dyDescent="0.2">
      <c r="B80" s="108" t="s">
        <v>66</v>
      </c>
      <c r="C80" s="109"/>
      <c r="D80" s="109"/>
      <c r="E80" s="109"/>
      <c r="F80" s="109"/>
      <c r="G80" s="109"/>
      <c r="H80" s="109"/>
      <c r="I80" s="109"/>
      <c r="J80" s="109"/>
      <c r="K80" s="109"/>
      <c r="L80" s="83" t="s">
        <v>90</v>
      </c>
      <c r="M80" s="24">
        <v>2</v>
      </c>
      <c r="N80" s="20"/>
      <c r="O80" s="30">
        <f t="shared" ref="O80:O91" si="18">IF($L80=$O$13,2,0)</f>
        <v>2</v>
      </c>
      <c r="P80" s="31">
        <f t="shared" ref="P80:P91" si="19">IF($L80=$P$13,0,0)</f>
        <v>0</v>
      </c>
      <c r="Q80" s="31">
        <f t="shared" si="16"/>
        <v>0</v>
      </c>
      <c r="R80" s="38">
        <v>2</v>
      </c>
      <c r="S80" s="28">
        <f t="shared" si="17"/>
        <v>4</v>
      </c>
      <c r="U80" s="42"/>
      <c r="AC80" s="23"/>
    </row>
    <row r="81" spans="2:29" ht="32.1" customHeight="1" x14ac:dyDescent="0.2">
      <c r="B81" s="108" t="s">
        <v>67</v>
      </c>
      <c r="C81" s="109"/>
      <c r="D81" s="109"/>
      <c r="E81" s="109"/>
      <c r="F81" s="109"/>
      <c r="G81" s="109"/>
      <c r="H81" s="109"/>
      <c r="I81" s="109"/>
      <c r="J81" s="109"/>
      <c r="K81" s="109"/>
      <c r="L81" s="83" t="s">
        <v>90</v>
      </c>
      <c r="M81" s="24">
        <v>2</v>
      </c>
      <c r="N81" s="20"/>
      <c r="O81" s="30">
        <f t="shared" si="18"/>
        <v>2</v>
      </c>
      <c r="P81" s="31">
        <f t="shared" si="19"/>
        <v>0</v>
      </c>
      <c r="Q81" s="31">
        <f t="shared" si="16"/>
        <v>0</v>
      </c>
      <c r="R81" s="38">
        <v>2</v>
      </c>
      <c r="S81" s="28">
        <f t="shared" si="17"/>
        <v>4</v>
      </c>
      <c r="U81" s="42"/>
      <c r="AC81" s="23"/>
    </row>
    <row r="82" spans="2:29" ht="32.1" customHeight="1" x14ac:dyDescent="0.2">
      <c r="B82" s="108" t="s">
        <v>68</v>
      </c>
      <c r="C82" s="109"/>
      <c r="D82" s="109"/>
      <c r="E82" s="109"/>
      <c r="F82" s="109"/>
      <c r="G82" s="109"/>
      <c r="H82" s="109"/>
      <c r="I82" s="109"/>
      <c r="J82" s="109"/>
      <c r="K82" s="109"/>
      <c r="L82" s="83" t="s">
        <v>90</v>
      </c>
      <c r="M82" s="24">
        <v>1</v>
      </c>
      <c r="N82" s="20"/>
      <c r="O82" s="30">
        <f t="shared" si="18"/>
        <v>2</v>
      </c>
      <c r="P82" s="31">
        <f t="shared" si="19"/>
        <v>0</v>
      </c>
      <c r="Q82" s="31">
        <f t="shared" si="16"/>
        <v>0</v>
      </c>
      <c r="R82" s="38">
        <v>2</v>
      </c>
      <c r="S82" s="28">
        <f t="shared" si="17"/>
        <v>2</v>
      </c>
      <c r="U82" s="42"/>
      <c r="AC82" s="23"/>
    </row>
    <row r="83" spans="2:29" ht="32.1" customHeight="1" x14ac:dyDescent="0.2">
      <c r="B83" s="108" t="s">
        <v>48</v>
      </c>
      <c r="C83" s="109"/>
      <c r="D83" s="109"/>
      <c r="E83" s="109"/>
      <c r="F83" s="109"/>
      <c r="G83" s="109"/>
      <c r="H83" s="109"/>
      <c r="I83" s="109"/>
      <c r="J83" s="109"/>
      <c r="K83" s="109"/>
      <c r="L83" s="83" t="s">
        <v>90</v>
      </c>
      <c r="M83" s="24">
        <v>3</v>
      </c>
      <c r="N83" s="20"/>
      <c r="O83" s="30">
        <f t="shared" si="18"/>
        <v>2</v>
      </c>
      <c r="P83" s="31">
        <f t="shared" si="19"/>
        <v>0</v>
      </c>
      <c r="Q83" s="31">
        <f t="shared" si="16"/>
        <v>0</v>
      </c>
      <c r="R83" s="38">
        <v>2</v>
      </c>
      <c r="S83" s="28">
        <f t="shared" si="17"/>
        <v>6</v>
      </c>
      <c r="U83" s="42"/>
      <c r="AC83" s="23"/>
    </row>
    <row r="84" spans="2:29" ht="32.1" customHeight="1" x14ac:dyDescent="0.2">
      <c r="B84" s="108" t="s">
        <v>69</v>
      </c>
      <c r="C84" s="109"/>
      <c r="D84" s="109"/>
      <c r="E84" s="109"/>
      <c r="F84" s="109"/>
      <c r="G84" s="109"/>
      <c r="H84" s="109"/>
      <c r="I84" s="109"/>
      <c r="J84" s="109"/>
      <c r="K84" s="109"/>
      <c r="L84" s="83" t="s">
        <v>90</v>
      </c>
      <c r="M84" s="24">
        <v>3</v>
      </c>
      <c r="N84" s="20"/>
      <c r="O84" s="30">
        <f t="shared" si="18"/>
        <v>2</v>
      </c>
      <c r="P84" s="31">
        <f t="shared" si="19"/>
        <v>0</v>
      </c>
      <c r="Q84" s="31">
        <f t="shared" si="16"/>
        <v>0</v>
      </c>
      <c r="R84" s="38">
        <v>2</v>
      </c>
      <c r="S84" s="28">
        <f t="shared" si="17"/>
        <v>6</v>
      </c>
      <c r="U84" s="42"/>
      <c r="AC84" s="23"/>
    </row>
    <row r="85" spans="2:29" ht="32.1" customHeight="1" x14ac:dyDescent="0.2">
      <c r="B85" s="108" t="s">
        <v>51</v>
      </c>
      <c r="C85" s="109"/>
      <c r="D85" s="109"/>
      <c r="E85" s="109"/>
      <c r="F85" s="109"/>
      <c r="G85" s="109"/>
      <c r="H85" s="109"/>
      <c r="I85" s="109"/>
      <c r="J85" s="109"/>
      <c r="K85" s="109"/>
      <c r="L85" s="83" t="s">
        <v>90</v>
      </c>
      <c r="M85" s="24">
        <v>1</v>
      </c>
      <c r="N85" s="20"/>
      <c r="O85" s="30">
        <f t="shared" si="18"/>
        <v>2</v>
      </c>
      <c r="P85" s="31">
        <f t="shared" si="19"/>
        <v>0</v>
      </c>
      <c r="Q85" s="31">
        <f t="shared" si="16"/>
        <v>0</v>
      </c>
      <c r="R85" s="38">
        <v>2</v>
      </c>
      <c r="S85" s="28">
        <f t="shared" si="17"/>
        <v>2</v>
      </c>
      <c r="U85" s="42"/>
      <c r="AC85" s="23"/>
    </row>
    <row r="86" spans="2:29" ht="32.1" customHeight="1" x14ac:dyDescent="0.2">
      <c r="B86" s="108" t="s">
        <v>70</v>
      </c>
      <c r="C86" s="109"/>
      <c r="D86" s="109"/>
      <c r="E86" s="109"/>
      <c r="F86" s="109"/>
      <c r="G86" s="109"/>
      <c r="H86" s="109"/>
      <c r="I86" s="109"/>
      <c r="J86" s="109"/>
      <c r="K86" s="109"/>
      <c r="L86" s="83" t="s">
        <v>90</v>
      </c>
      <c r="M86" s="24">
        <v>1</v>
      </c>
      <c r="N86" s="20"/>
      <c r="O86" s="30">
        <f t="shared" si="18"/>
        <v>2</v>
      </c>
      <c r="P86" s="31">
        <f t="shared" si="19"/>
        <v>0</v>
      </c>
      <c r="Q86" s="31">
        <f t="shared" si="16"/>
        <v>0</v>
      </c>
      <c r="R86" s="38">
        <v>2</v>
      </c>
      <c r="S86" s="28">
        <f t="shared" si="17"/>
        <v>2</v>
      </c>
      <c r="U86" s="42"/>
      <c r="AC86" s="23"/>
    </row>
    <row r="87" spans="2:29" ht="32.1" customHeight="1" x14ac:dyDescent="0.2">
      <c r="B87" s="108" t="s">
        <v>71</v>
      </c>
      <c r="C87" s="109"/>
      <c r="D87" s="109"/>
      <c r="E87" s="109"/>
      <c r="F87" s="109"/>
      <c r="G87" s="109"/>
      <c r="H87" s="109"/>
      <c r="I87" s="109"/>
      <c r="J87" s="109"/>
      <c r="K87" s="109"/>
      <c r="L87" s="83" t="s">
        <v>90</v>
      </c>
      <c r="M87" s="24">
        <v>1</v>
      </c>
      <c r="N87" s="20"/>
      <c r="O87" s="30">
        <f t="shared" si="18"/>
        <v>2</v>
      </c>
      <c r="P87" s="31">
        <f t="shared" si="19"/>
        <v>0</v>
      </c>
      <c r="Q87" s="31">
        <f t="shared" si="16"/>
        <v>0</v>
      </c>
      <c r="R87" s="38">
        <v>2</v>
      </c>
      <c r="S87" s="28">
        <f t="shared" si="17"/>
        <v>2</v>
      </c>
      <c r="U87" s="42"/>
      <c r="AC87" s="23"/>
    </row>
    <row r="88" spans="2:29" ht="32.1" customHeight="1" x14ac:dyDescent="0.2">
      <c r="B88" s="108" t="s">
        <v>72</v>
      </c>
      <c r="C88" s="109"/>
      <c r="D88" s="109"/>
      <c r="E88" s="109"/>
      <c r="F88" s="109"/>
      <c r="G88" s="109"/>
      <c r="H88" s="109"/>
      <c r="I88" s="109"/>
      <c r="J88" s="109"/>
      <c r="K88" s="109"/>
      <c r="L88" s="83" t="s">
        <v>90</v>
      </c>
      <c r="M88" s="24">
        <v>1</v>
      </c>
      <c r="N88" s="20"/>
      <c r="O88" s="30">
        <f t="shared" si="18"/>
        <v>2</v>
      </c>
      <c r="P88" s="31">
        <f t="shared" si="19"/>
        <v>0</v>
      </c>
      <c r="Q88" s="31">
        <f t="shared" si="16"/>
        <v>0</v>
      </c>
      <c r="R88" s="38">
        <v>2</v>
      </c>
      <c r="S88" s="28">
        <f t="shared" si="17"/>
        <v>2</v>
      </c>
      <c r="U88" s="42"/>
      <c r="AC88" s="23"/>
    </row>
    <row r="89" spans="2:29" ht="32.1" customHeight="1" x14ac:dyDescent="0.2">
      <c r="B89" s="108" t="s">
        <v>73</v>
      </c>
      <c r="C89" s="109"/>
      <c r="D89" s="109"/>
      <c r="E89" s="109"/>
      <c r="F89" s="109"/>
      <c r="G89" s="109"/>
      <c r="H89" s="109"/>
      <c r="I89" s="109"/>
      <c r="J89" s="109"/>
      <c r="K89" s="109"/>
      <c r="L89" s="83" t="s">
        <v>90</v>
      </c>
      <c r="M89" s="24">
        <v>3</v>
      </c>
      <c r="N89" s="20"/>
      <c r="O89" s="30">
        <f t="shared" si="18"/>
        <v>2</v>
      </c>
      <c r="P89" s="31">
        <f t="shared" si="19"/>
        <v>0</v>
      </c>
      <c r="Q89" s="31">
        <f t="shared" si="16"/>
        <v>0</v>
      </c>
      <c r="R89" s="38">
        <v>2</v>
      </c>
      <c r="S89" s="28">
        <f t="shared" si="17"/>
        <v>6</v>
      </c>
      <c r="U89" s="42"/>
      <c r="AC89" s="23"/>
    </row>
    <row r="90" spans="2:29" ht="32.1" customHeight="1" x14ac:dyDescent="0.2">
      <c r="B90" s="108" t="s">
        <v>74</v>
      </c>
      <c r="C90" s="109"/>
      <c r="D90" s="109"/>
      <c r="E90" s="109"/>
      <c r="F90" s="109"/>
      <c r="G90" s="109"/>
      <c r="H90" s="109"/>
      <c r="I90" s="109"/>
      <c r="J90" s="109"/>
      <c r="K90" s="109"/>
      <c r="L90" s="83" t="s">
        <v>90</v>
      </c>
      <c r="M90" s="24">
        <v>3</v>
      </c>
      <c r="N90" s="20"/>
      <c r="O90" s="30">
        <f t="shared" si="18"/>
        <v>2</v>
      </c>
      <c r="P90" s="31">
        <f t="shared" si="19"/>
        <v>0</v>
      </c>
      <c r="Q90" s="31">
        <f t="shared" si="16"/>
        <v>0</v>
      </c>
      <c r="R90" s="38">
        <v>2</v>
      </c>
      <c r="S90" s="28">
        <f t="shared" si="17"/>
        <v>6</v>
      </c>
      <c r="U90" s="42"/>
      <c r="AC90" s="23"/>
    </row>
    <row r="91" spans="2:29" ht="32.1" customHeight="1" x14ac:dyDescent="0.2">
      <c r="B91" s="108" t="s">
        <v>49</v>
      </c>
      <c r="C91" s="109"/>
      <c r="D91" s="109"/>
      <c r="E91" s="109"/>
      <c r="F91" s="109"/>
      <c r="G91" s="109"/>
      <c r="H91" s="109"/>
      <c r="I91" s="109"/>
      <c r="J91" s="109"/>
      <c r="K91" s="109"/>
      <c r="L91" s="83" t="s">
        <v>90</v>
      </c>
      <c r="M91" s="24">
        <v>1</v>
      </c>
      <c r="N91" s="20"/>
      <c r="O91" s="30">
        <f t="shared" si="18"/>
        <v>2</v>
      </c>
      <c r="P91" s="31">
        <f t="shared" si="19"/>
        <v>0</v>
      </c>
      <c r="Q91" s="31">
        <f t="shared" si="16"/>
        <v>0</v>
      </c>
      <c r="R91" s="38">
        <v>2</v>
      </c>
      <c r="S91" s="28">
        <f t="shared" si="17"/>
        <v>2</v>
      </c>
      <c r="U91" s="42"/>
      <c r="AC91" s="23"/>
    </row>
    <row r="92" spans="2:29" ht="32.1" customHeight="1" x14ac:dyDescent="0.2">
      <c r="B92" s="111" t="s">
        <v>4</v>
      </c>
      <c r="C92" s="112"/>
      <c r="D92" s="112"/>
      <c r="E92" s="112"/>
      <c r="F92" s="112"/>
      <c r="G92" s="112"/>
      <c r="H92" s="112"/>
      <c r="I92" s="112"/>
      <c r="J92" s="112"/>
      <c r="K92" s="113"/>
      <c r="L92" s="58">
        <f>IFERROR(S92/R92,"N/A")</f>
        <v>1</v>
      </c>
      <c r="M92" s="27">
        <f>SUMIFS(M76:M91,L76:L91,$M$3)+SUMIFS(M76:M91,L76:L91,$M$4)</f>
        <v>25</v>
      </c>
      <c r="N92" s="37"/>
      <c r="O92" s="40">
        <f>SUM(O79:O91)</f>
        <v>26</v>
      </c>
      <c r="P92" s="40">
        <f t="shared" ref="P92:Q92" si="20">SUM(P82:P91)</f>
        <v>0</v>
      </c>
      <c r="Q92" s="39">
        <f t="shared" si="20"/>
        <v>0</v>
      </c>
      <c r="R92" s="38">
        <v>2</v>
      </c>
      <c r="S92" s="36">
        <f>IFERROR(SUMIF(S79:S91,"&gt;=1")/M92,"N/A")</f>
        <v>2</v>
      </c>
      <c r="U92" s="42"/>
    </row>
    <row r="93" spans="2:29" s="18" customFormat="1" ht="32.1" customHeight="1" x14ac:dyDescent="0.2">
      <c r="B93" s="74" t="s">
        <v>3</v>
      </c>
      <c r="C93" s="75"/>
      <c r="D93" s="76"/>
      <c r="E93" s="75"/>
      <c r="F93" s="77">
        <v>0.9</v>
      </c>
      <c r="G93" s="17"/>
      <c r="H93" s="17"/>
      <c r="I93" s="17"/>
      <c r="J93" s="17"/>
      <c r="K93" s="17"/>
      <c r="O93" s="4"/>
      <c r="P93" s="4"/>
      <c r="Q93" s="4"/>
      <c r="R93" s="4"/>
      <c r="S93" s="20"/>
      <c r="T93" s="4"/>
      <c r="U93" s="42"/>
    </row>
    <row r="94" spans="2:29" ht="32.1" customHeight="1" x14ac:dyDescent="0.2">
      <c r="B94" s="111" t="s">
        <v>26</v>
      </c>
      <c r="C94" s="112"/>
      <c r="D94" s="112"/>
      <c r="E94" s="112"/>
      <c r="F94" s="112"/>
      <c r="G94" s="112"/>
      <c r="H94" s="112"/>
      <c r="I94" s="112"/>
      <c r="J94" s="112"/>
      <c r="K94" s="112"/>
      <c r="L94" s="12"/>
      <c r="M94" s="1"/>
      <c r="N94" s="1"/>
      <c r="U94" s="42"/>
    </row>
    <row r="95" spans="2:29" ht="63.95" customHeight="1" x14ac:dyDescent="0.2">
      <c r="B95" s="114"/>
      <c r="C95" s="114"/>
      <c r="D95" s="114"/>
      <c r="E95" s="114"/>
      <c r="F95" s="114"/>
      <c r="G95" s="114"/>
      <c r="H95" s="114"/>
      <c r="I95" s="114"/>
      <c r="J95" s="114"/>
      <c r="K95" s="114"/>
      <c r="L95" s="114"/>
      <c r="U95" s="42"/>
    </row>
    <row r="96" spans="2:29" ht="32.1" customHeight="1" x14ac:dyDescent="0.2"/>
    <row r="97" spans="2:29" ht="32.1" customHeight="1" x14ac:dyDescent="0.2">
      <c r="B97" s="115" t="s">
        <v>15</v>
      </c>
      <c r="C97" s="116"/>
      <c r="D97" s="116"/>
      <c r="E97" s="116"/>
      <c r="F97" s="116"/>
      <c r="G97" s="116"/>
      <c r="H97" s="116"/>
      <c r="I97" s="116"/>
      <c r="J97" s="116"/>
      <c r="K97" s="116"/>
      <c r="L97" s="13"/>
      <c r="O97" s="33" t="s">
        <v>43</v>
      </c>
      <c r="P97" s="34" t="s">
        <v>44</v>
      </c>
      <c r="Q97" s="34" t="s">
        <v>27</v>
      </c>
      <c r="R97" s="5"/>
      <c r="S97" s="67"/>
      <c r="U97" s="41" t="s">
        <v>33</v>
      </c>
    </row>
    <row r="98" spans="2:29" ht="32.1" customHeight="1" x14ac:dyDescent="0.2">
      <c r="B98" s="108" t="s">
        <v>75</v>
      </c>
      <c r="C98" s="109"/>
      <c r="D98" s="109"/>
      <c r="E98" s="109"/>
      <c r="F98" s="109"/>
      <c r="G98" s="109"/>
      <c r="H98" s="109"/>
      <c r="I98" s="109"/>
      <c r="J98" s="109"/>
      <c r="K98" s="110"/>
      <c r="L98" s="83" t="s">
        <v>90</v>
      </c>
      <c r="M98" s="24">
        <v>3</v>
      </c>
      <c r="N98" s="20"/>
      <c r="O98" s="49">
        <f t="shared" ref="O98:O109" si="21">IF($L98=$O$13,2,0)</f>
        <v>2</v>
      </c>
      <c r="P98" s="49">
        <f t="shared" ref="P98:P109" si="22">IF($L98=$P$13,0,0)</f>
        <v>0</v>
      </c>
      <c r="Q98" s="5">
        <f t="shared" ref="Q98:Q109" si="23">IF($L98=$Q$13,0,0)</f>
        <v>0</v>
      </c>
      <c r="R98" s="49">
        <v>2</v>
      </c>
      <c r="S98" s="28">
        <f t="shared" ref="S98:S109" si="24">IFERROR(IF(L98=$M$3,2,IF(L98=$M$4,0,IF(L98=$M$5,"")))*M98,"N/A")</f>
        <v>6</v>
      </c>
      <c r="U98" s="42"/>
      <c r="AC98" s="23"/>
    </row>
    <row r="99" spans="2:29" ht="32.1" customHeight="1" x14ac:dyDescent="0.2">
      <c r="B99" s="108" t="s">
        <v>74</v>
      </c>
      <c r="C99" s="109"/>
      <c r="D99" s="109"/>
      <c r="E99" s="109"/>
      <c r="F99" s="109"/>
      <c r="G99" s="109"/>
      <c r="H99" s="109"/>
      <c r="I99" s="109"/>
      <c r="J99" s="109"/>
      <c r="K99" s="110"/>
      <c r="L99" s="83" t="s">
        <v>90</v>
      </c>
      <c r="M99" s="24">
        <v>3</v>
      </c>
      <c r="N99" s="20"/>
      <c r="O99" s="49">
        <f t="shared" si="21"/>
        <v>2</v>
      </c>
      <c r="P99" s="49">
        <f t="shared" si="22"/>
        <v>0</v>
      </c>
      <c r="Q99" s="5">
        <f t="shared" si="23"/>
        <v>0</v>
      </c>
      <c r="R99" s="49">
        <v>2</v>
      </c>
      <c r="S99" s="28">
        <f t="shared" si="24"/>
        <v>6</v>
      </c>
      <c r="U99" s="42"/>
      <c r="AC99" s="23"/>
    </row>
    <row r="100" spans="2:29" ht="32.1" customHeight="1" x14ac:dyDescent="0.2">
      <c r="B100" s="108" t="s">
        <v>76</v>
      </c>
      <c r="C100" s="109"/>
      <c r="D100" s="109"/>
      <c r="E100" s="109"/>
      <c r="F100" s="109"/>
      <c r="G100" s="109"/>
      <c r="H100" s="109"/>
      <c r="I100" s="109"/>
      <c r="J100" s="109"/>
      <c r="K100" s="110"/>
      <c r="L100" s="83" t="s">
        <v>90</v>
      </c>
      <c r="M100" s="24">
        <v>3</v>
      </c>
      <c r="N100" s="20"/>
      <c r="O100" s="49">
        <f t="shared" si="21"/>
        <v>2</v>
      </c>
      <c r="P100" s="49">
        <f t="shared" si="22"/>
        <v>0</v>
      </c>
      <c r="Q100" s="5">
        <f t="shared" si="23"/>
        <v>0</v>
      </c>
      <c r="R100" s="49">
        <v>2</v>
      </c>
      <c r="S100" s="28">
        <f t="shared" si="24"/>
        <v>6</v>
      </c>
      <c r="U100" s="42"/>
      <c r="AC100" s="23"/>
    </row>
    <row r="101" spans="2:29" ht="32.1" customHeight="1" x14ac:dyDescent="0.2">
      <c r="B101" s="108" t="s">
        <v>77</v>
      </c>
      <c r="C101" s="109"/>
      <c r="D101" s="109"/>
      <c r="E101" s="109"/>
      <c r="F101" s="109"/>
      <c r="G101" s="109"/>
      <c r="H101" s="109"/>
      <c r="I101" s="109"/>
      <c r="J101" s="109"/>
      <c r="K101" s="110"/>
      <c r="L101" s="83" t="s">
        <v>90</v>
      </c>
      <c r="M101" s="24">
        <v>2</v>
      </c>
      <c r="N101" s="20"/>
      <c r="O101" s="49">
        <f t="shared" si="21"/>
        <v>2</v>
      </c>
      <c r="P101" s="49">
        <f t="shared" si="22"/>
        <v>0</v>
      </c>
      <c r="Q101" s="5">
        <f t="shared" si="23"/>
        <v>0</v>
      </c>
      <c r="R101" s="49">
        <v>2</v>
      </c>
      <c r="S101" s="28">
        <f t="shared" si="24"/>
        <v>4</v>
      </c>
      <c r="U101" s="42"/>
      <c r="AC101" s="23"/>
    </row>
    <row r="102" spans="2:29" ht="32.1" customHeight="1" x14ac:dyDescent="0.2">
      <c r="B102" s="108" t="s">
        <v>48</v>
      </c>
      <c r="C102" s="109"/>
      <c r="D102" s="109"/>
      <c r="E102" s="109"/>
      <c r="F102" s="109"/>
      <c r="G102" s="109"/>
      <c r="H102" s="109"/>
      <c r="I102" s="109"/>
      <c r="J102" s="109"/>
      <c r="K102" s="110"/>
      <c r="L102" s="83" t="s">
        <v>90</v>
      </c>
      <c r="M102" s="24">
        <v>3</v>
      </c>
      <c r="N102" s="20"/>
      <c r="O102" s="49">
        <f t="shared" si="21"/>
        <v>2</v>
      </c>
      <c r="P102" s="49">
        <f t="shared" si="22"/>
        <v>0</v>
      </c>
      <c r="Q102" s="5">
        <f t="shared" si="23"/>
        <v>0</v>
      </c>
      <c r="R102" s="49">
        <v>2</v>
      </c>
      <c r="S102" s="28">
        <f t="shared" si="24"/>
        <v>6</v>
      </c>
      <c r="U102" s="42"/>
      <c r="AC102" s="23"/>
    </row>
    <row r="103" spans="2:29" ht="32.1" customHeight="1" x14ac:dyDescent="0.2">
      <c r="B103" s="108" t="s">
        <v>62</v>
      </c>
      <c r="C103" s="109"/>
      <c r="D103" s="109"/>
      <c r="E103" s="109"/>
      <c r="F103" s="109"/>
      <c r="G103" s="109"/>
      <c r="H103" s="109"/>
      <c r="I103" s="109"/>
      <c r="J103" s="109"/>
      <c r="K103" s="110"/>
      <c r="L103" s="83" t="s">
        <v>90</v>
      </c>
      <c r="M103" s="24">
        <v>2</v>
      </c>
      <c r="N103" s="20"/>
      <c r="O103" s="49">
        <f t="shared" si="21"/>
        <v>2</v>
      </c>
      <c r="P103" s="49">
        <f t="shared" si="22"/>
        <v>0</v>
      </c>
      <c r="Q103" s="5">
        <f t="shared" si="23"/>
        <v>0</v>
      </c>
      <c r="R103" s="49">
        <v>2</v>
      </c>
      <c r="S103" s="28">
        <f t="shared" si="24"/>
        <v>4</v>
      </c>
      <c r="U103" s="42"/>
      <c r="AC103" s="23"/>
    </row>
    <row r="104" spans="2:29" ht="32.1" customHeight="1" x14ac:dyDescent="0.2">
      <c r="B104" s="108" t="s">
        <v>52</v>
      </c>
      <c r="C104" s="109"/>
      <c r="D104" s="109"/>
      <c r="E104" s="109"/>
      <c r="F104" s="109"/>
      <c r="G104" s="109"/>
      <c r="H104" s="109"/>
      <c r="I104" s="109"/>
      <c r="J104" s="109"/>
      <c r="K104" s="110"/>
      <c r="L104" s="83" t="s">
        <v>90</v>
      </c>
      <c r="M104" s="24">
        <v>1</v>
      </c>
      <c r="N104" s="20"/>
      <c r="O104" s="49">
        <f t="shared" si="21"/>
        <v>2</v>
      </c>
      <c r="P104" s="49">
        <f t="shared" si="22"/>
        <v>0</v>
      </c>
      <c r="Q104" s="5">
        <f t="shared" si="23"/>
        <v>0</v>
      </c>
      <c r="R104" s="49">
        <v>2</v>
      </c>
      <c r="S104" s="28">
        <f t="shared" si="24"/>
        <v>2</v>
      </c>
      <c r="U104" s="42"/>
      <c r="AC104" s="23"/>
    </row>
    <row r="105" spans="2:29" ht="32.1" customHeight="1" x14ac:dyDescent="0.2">
      <c r="B105" s="108" t="s">
        <v>56</v>
      </c>
      <c r="C105" s="109"/>
      <c r="D105" s="109"/>
      <c r="E105" s="109"/>
      <c r="F105" s="109"/>
      <c r="G105" s="109"/>
      <c r="H105" s="109"/>
      <c r="I105" s="109"/>
      <c r="J105" s="109"/>
      <c r="K105" s="110"/>
      <c r="L105" s="83" t="s">
        <v>90</v>
      </c>
      <c r="M105" s="24">
        <v>1</v>
      </c>
      <c r="N105" s="20"/>
      <c r="O105" s="49">
        <f t="shared" si="21"/>
        <v>2</v>
      </c>
      <c r="P105" s="49">
        <f t="shared" si="22"/>
        <v>0</v>
      </c>
      <c r="Q105" s="5">
        <f t="shared" si="23"/>
        <v>0</v>
      </c>
      <c r="R105" s="49">
        <v>2</v>
      </c>
      <c r="S105" s="28">
        <f t="shared" si="24"/>
        <v>2</v>
      </c>
      <c r="U105" s="42"/>
      <c r="AC105" s="23"/>
    </row>
    <row r="106" spans="2:29" ht="32.1" customHeight="1" x14ac:dyDescent="0.2">
      <c r="B106" s="108" t="s">
        <v>58</v>
      </c>
      <c r="C106" s="109"/>
      <c r="D106" s="109"/>
      <c r="E106" s="109"/>
      <c r="F106" s="109"/>
      <c r="G106" s="109"/>
      <c r="H106" s="109"/>
      <c r="I106" s="109"/>
      <c r="J106" s="109"/>
      <c r="K106" s="110"/>
      <c r="L106" s="83" t="s">
        <v>90</v>
      </c>
      <c r="M106" s="24">
        <v>1</v>
      </c>
      <c r="N106" s="20"/>
      <c r="O106" s="49">
        <f t="shared" si="21"/>
        <v>2</v>
      </c>
      <c r="P106" s="49">
        <f t="shared" si="22"/>
        <v>0</v>
      </c>
      <c r="Q106" s="5">
        <f t="shared" si="23"/>
        <v>0</v>
      </c>
      <c r="R106" s="49">
        <v>2</v>
      </c>
      <c r="S106" s="28">
        <f t="shared" si="24"/>
        <v>2</v>
      </c>
      <c r="U106" s="42"/>
      <c r="AC106" s="23"/>
    </row>
    <row r="107" spans="2:29" ht="32.1" customHeight="1" x14ac:dyDescent="0.2">
      <c r="B107" s="108" t="s">
        <v>53</v>
      </c>
      <c r="C107" s="109"/>
      <c r="D107" s="109"/>
      <c r="E107" s="109"/>
      <c r="F107" s="109"/>
      <c r="G107" s="109"/>
      <c r="H107" s="109"/>
      <c r="I107" s="109"/>
      <c r="J107" s="109"/>
      <c r="K107" s="110"/>
      <c r="L107" s="83" t="s">
        <v>90</v>
      </c>
      <c r="M107" s="24">
        <v>1</v>
      </c>
      <c r="N107" s="20"/>
      <c r="O107" s="49">
        <f t="shared" si="21"/>
        <v>2</v>
      </c>
      <c r="P107" s="49">
        <f t="shared" si="22"/>
        <v>0</v>
      </c>
      <c r="Q107" s="5">
        <f t="shared" si="23"/>
        <v>0</v>
      </c>
      <c r="R107" s="49">
        <v>2</v>
      </c>
      <c r="S107" s="28">
        <f t="shared" si="24"/>
        <v>2</v>
      </c>
      <c r="U107" s="42"/>
      <c r="AC107" s="23"/>
    </row>
    <row r="108" spans="2:29" ht="37.5" customHeight="1" x14ac:dyDescent="0.2">
      <c r="B108" s="108" t="s">
        <v>61</v>
      </c>
      <c r="C108" s="109"/>
      <c r="D108" s="109"/>
      <c r="E108" s="109"/>
      <c r="F108" s="109"/>
      <c r="G108" s="109"/>
      <c r="H108" s="109"/>
      <c r="I108" s="109"/>
      <c r="J108" s="109"/>
      <c r="K108" s="110"/>
      <c r="L108" s="83" t="s">
        <v>90</v>
      </c>
      <c r="M108" s="24">
        <v>1</v>
      </c>
      <c r="N108" s="20"/>
      <c r="O108" s="49">
        <f t="shared" si="21"/>
        <v>2</v>
      </c>
      <c r="P108" s="49">
        <f t="shared" si="22"/>
        <v>0</v>
      </c>
      <c r="Q108" s="5">
        <f t="shared" si="23"/>
        <v>0</v>
      </c>
      <c r="R108" s="49">
        <v>2</v>
      </c>
      <c r="S108" s="28">
        <f t="shared" si="24"/>
        <v>2</v>
      </c>
      <c r="U108" s="42"/>
      <c r="AC108" s="23"/>
    </row>
    <row r="109" spans="2:29" ht="32.1" customHeight="1" x14ac:dyDescent="0.2">
      <c r="B109" s="108" t="s">
        <v>60</v>
      </c>
      <c r="C109" s="109"/>
      <c r="D109" s="109"/>
      <c r="E109" s="109"/>
      <c r="F109" s="109"/>
      <c r="G109" s="109"/>
      <c r="H109" s="109"/>
      <c r="I109" s="109"/>
      <c r="J109" s="109"/>
      <c r="K109" s="110"/>
      <c r="L109" s="83" t="s">
        <v>90</v>
      </c>
      <c r="M109" s="24">
        <v>1</v>
      </c>
      <c r="N109" s="20"/>
      <c r="O109" s="49">
        <f t="shared" si="21"/>
        <v>2</v>
      </c>
      <c r="P109" s="49">
        <f t="shared" si="22"/>
        <v>0</v>
      </c>
      <c r="Q109" s="5">
        <f t="shared" si="23"/>
        <v>0</v>
      </c>
      <c r="R109" s="49">
        <v>2</v>
      </c>
      <c r="S109" s="28">
        <f t="shared" si="24"/>
        <v>2</v>
      </c>
      <c r="U109" s="42"/>
      <c r="AC109" s="23"/>
    </row>
    <row r="110" spans="2:29" ht="32.1" customHeight="1" x14ac:dyDescent="0.2">
      <c r="B110" s="111" t="s">
        <v>4</v>
      </c>
      <c r="C110" s="112"/>
      <c r="D110" s="112"/>
      <c r="E110" s="112"/>
      <c r="F110" s="112"/>
      <c r="G110" s="112"/>
      <c r="H110" s="112"/>
      <c r="I110" s="112"/>
      <c r="J110" s="112"/>
      <c r="K110" s="113"/>
      <c r="L110" s="58">
        <f>IFERROR(S110/R110,"N/A")</f>
        <v>1</v>
      </c>
      <c r="M110" s="27">
        <f>SUMIFS(M94:M109,L94:L109,$M$3)+SUMIFS(M94:M109,L94:L109,$M$4)</f>
        <v>22</v>
      </c>
      <c r="N110" s="37"/>
      <c r="O110" s="50">
        <f>SUM(O97:O109)</f>
        <v>24</v>
      </c>
      <c r="P110" s="50">
        <f t="shared" ref="P110:Q110" si="25">SUM(P100:P109)</f>
        <v>0</v>
      </c>
      <c r="Q110" s="14">
        <f t="shared" si="25"/>
        <v>0</v>
      </c>
      <c r="R110" s="50">
        <v>2</v>
      </c>
      <c r="S110" s="45">
        <f>IFERROR(SUMIF(S98:S109,"&gt;=1")/M110,"N/A")</f>
        <v>2</v>
      </c>
      <c r="U110" s="42"/>
    </row>
    <row r="111" spans="2:29" s="18" customFormat="1" ht="32.1" customHeight="1" x14ac:dyDescent="0.2">
      <c r="B111" s="74" t="s">
        <v>3</v>
      </c>
      <c r="C111" s="75"/>
      <c r="D111" s="76"/>
      <c r="E111" s="75"/>
      <c r="F111" s="77">
        <v>0.9</v>
      </c>
      <c r="G111" s="17"/>
      <c r="H111" s="17"/>
      <c r="I111" s="17"/>
      <c r="J111" s="17"/>
      <c r="K111" s="17"/>
      <c r="O111" s="52"/>
      <c r="P111" s="52"/>
      <c r="Q111" s="52"/>
      <c r="R111" s="52"/>
      <c r="S111" s="69"/>
    </row>
    <row r="112" spans="2:29" ht="32.1" customHeight="1" x14ac:dyDescent="0.2">
      <c r="B112" s="111" t="s">
        <v>26</v>
      </c>
      <c r="C112" s="112"/>
      <c r="D112" s="112"/>
      <c r="E112" s="112"/>
      <c r="F112" s="112"/>
      <c r="G112" s="112"/>
      <c r="H112" s="112"/>
      <c r="I112" s="112"/>
      <c r="J112" s="112"/>
      <c r="K112" s="112"/>
      <c r="L112" s="12"/>
      <c r="M112" s="1"/>
      <c r="N112" s="1"/>
      <c r="O112" s="6"/>
      <c r="P112" s="6"/>
      <c r="Q112" s="6"/>
      <c r="R112" s="7"/>
      <c r="S112" s="67"/>
    </row>
    <row r="113" spans="2:19" ht="63.95" customHeight="1" x14ac:dyDescent="0.2">
      <c r="B113" s="114"/>
      <c r="C113" s="114"/>
      <c r="D113" s="114"/>
      <c r="E113" s="114"/>
      <c r="F113" s="114"/>
      <c r="G113" s="114"/>
      <c r="H113" s="114"/>
      <c r="I113" s="114"/>
      <c r="J113" s="114"/>
      <c r="K113" s="114"/>
      <c r="L113" s="114"/>
      <c r="O113" s="7"/>
      <c r="P113" s="7"/>
      <c r="Q113" s="7"/>
      <c r="R113" s="7"/>
      <c r="S113" s="67"/>
    </row>
    <row r="114" spans="2:19" ht="37.5" customHeight="1" x14ac:dyDescent="0.2">
      <c r="B114" s="115" t="s">
        <v>81</v>
      </c>
      <c r="C114" s="116"/>
      <c r="D114" s="116"/>
      <c r="E114" s="116"/>
      <c r="F114" s="116"/>
      <c r="G114" s="116"/>
      <c r="H114" s="116"/>
      <c r="I114" s="116"/>
      <c r="J114" s="116"/>
      <c r="K114" s="116"/>
      <c r="L114" s="13"/>
      <c r="O114" s="33" t="s">
        <v>43</v>
      </c>
      <c r="P114" s="34" t="s">
        <v>44</v>
      </c>
      <c r="Q114" s="34" t="s">
        <v>27</v>
      </c>
      <c r="R114" s="5"/>
      <c r="S114" s="67"/>
    </row>
    <row r="115" spans="2:19" ht="39.75" customHeight="1" x14ac:dyDescent="0.2">
      <c r="B115" s="108" t="s">
        <v>48</v>
      </c>
      <c r="C115" s="109"/>
      <c r="D115" s="109"/>
      <c r="E115" s="109"/>
      <c r="F115" s="109"/>
      <c r="G115" s="109"/>
      <c r="H115" s="109"/>
      <c r="I115" s="109"/>
      <c r="J115" s="109"/>
      <c r="K115" s="110"/>
      <c r="L115" s="83" t="s">
        <v>90</v>
      </c>
      <c r="M115" s="24">
        <v>3</v>
      </c>
      <c r="O115" s="49">
        <f t="shared" ref="O115:O123" si="26">IF($L115=$O$13,2,0)</f>
        <v>2</v>
      </c>
      <c r="P115" s="49">
        <f t="shared" ref="P115:P123" si="27">IF($L115=$P$13,0,0)</f>
        <v>0</v>
      </c>
      <c r="Q115" s="5">
        <f t="shared" ref="Q115:Q123" si="28">IF($L115=$Q$13,0,0)</f>
        <v>0</v>
      </c>
      <c r="R115" s="49">
        <v>2</v>
      </c>
      <c r="S115" s="28">
        <f t="shared" ref="S115:S124" si="29">IFERROR(IF(L115=$M$3,2,IF(L115=$M$4,0,IF(L115=$M$5,"")))*M115,"N/A")</f>
        <v>6</v>
      </c>
    </row>
    <row r="116" spans="2:19" ht="39.75" customHeight="1" x14ac:dyDescent="0.2">
      <c r="B116" s="108" t="s">
        <v>51</v>
      </c>
      <c r="C116" s="109"/>
      <c r="D116" s="109"/>
      <c r="E116" s="109"/>
      <c r="F116" s="109"/>
      <c r="G116" s="109"/>
      <c r="H116" s="109"/>
      <c r="I116" s="109"/>
      <c r="J116" s="109"/>
      <c r="K116" s="110"/>
      <c r="L116" s="83" t="s">
        <v>90</v>
      </c>
      <c r="M116" s="24">
        <v>1</v>
      </c>
      <c r="O116" s="49">
        <f t="shared" si="26"/>
        <v>2</v>
      </c>
      <c r="P116" s="49">
        <f t="shared" si="27"/>
        <v>0</v>
      </c>
      <c r="Q116" s="5">
        <f t="shared" si="28"/>
        <v>0</v>
      </c>
      <c r="R116" s="49">
        <v>2</v>
      </c>
      <c r="S116" s="28">
        <f t="shared" si="29"/>
        <v>2</v>
      </c>
    </row>
    <row r="117" spans="2:19" ht="39.75" customHeight="1" x14ac:dyDescent="0.2">
      <c r="B117" s="108" t="s">
        <v>67</v>
      </c>
      <c r="C117" s="109"/>
      <c r="D117" s="109"/>
      <c r="E117" s="109"/>
      <c r="F117" s="109"/>
      <c r="G117" s="109"/>
      <c r="H117" s="109"/>
      <c r="I117" s="109"/>
      <c r="J117" s="109"/>
      <c r="K117" s="110"/>
      <c r="L117" s="83" t="s">
        <v>90</v>
      </c>
      <c r="M117" s="24">
        <v>3</v>
      </c>
      <c r="O117" s="49">
        <f t="shared" si="26"/>
        <v>2</v>
      </c>
      <c r="P117" s="49">
        <f t="shared" si="27"/>
        <v>0</v>
      </c>
      <c r="Q117" s="5">
        <f t="shared" si="28"/>
        <v>0</v>
      </c>
      <c r="R117" s="49">
        <v>2</v>
      </c>
      <c r="S117" s="28">
        <f t="shared" si="29"/>
        <v>6</v>
      </c>
    </row>
    <row r="118" spans="2:19" ht="39.75" customHeight="1" x14ac:dyDescent="0.2">
      <c r="B118" s="108" t="s">
        <v>54</v>
      </c>
      <c r="C118" s="109"/>
      <c r="D118" s="109"/>
      <c r="E118" s="109"/>
      <c r="F118" s="109"/>
      <c r="G118" s="109"/>
      <c r="H118" s="109"/>
      <c r="I118" s="109"/>
      <c r="J118" s="109"/>
      <c r="K118" s="110"/>
      <c r="L118" s="83" t="s">
        <v>90</v>
      </c>
      <c r="M118" s="24">
        <v>3</v>
      </c>
      <c r="O118" s="49">
        <f t="shared" si="26"/>
        <v>2</v>
      </c>
      <c r="P118" s="49">
        <f t="shared" si="27"/>
        <v>0</v>
      </c>
      <c r="Q118" s="5">
        <f t="shared" si="28"/>
        <v>0</v>
      </c>
      <c r="R118" s="49">
        <v>2</v>
      </c>
      <c r="S118" s="28">
        <f t="shared" si="29"/>
        <v>6</v>
      </c>
    </row>
    <row r="119" spans="2:19" ht="39.75" customHeight="1" x14ac:dyDescent="0.2">
      <c r="B119" s="108" t="s">
        <v>53</v>
      </c>
      <c r="C119" s="109"/>
      <c r="D119" s="109"/>
      <c r="E119" s="109"/>
      <c r="F119" s="109"/>
      <c r="G119" s="109"/>
      <c r="H119" s="109"/>
      <c r="I119" s="109"/>
      <c r="J119" s="109"/>
      <c r="K119" s="110"/>
      <c r="L119" s="83" t="s">
        <v>90</v>
      </c>
      <c r="M119" s="24">
        <v>1</v>
      </c>
      <c r="O119" s="49">
        <f t="shared" si="26"/>
        <v>2</v>
      </c>
      <c r="P119" s="49">
        <f t="shared" si="27"/>
        <v>0</v>
      </c>
      <c r="Q119" s="5">
        <f t="shared" si="28"/>
        <v>0</v>
      </c>
      <c r="R119" s="49">
        <v>2</v>
      </c>
      <c r="S119" s="28">
        <f t="shared" si="29"/>
        <v>2</v>
      </c>
    </row>
    <row r="120" spans="2:19" ht="39.75" customHeight="1" x14ac:dyDescent="0.2">
      <c r="B120" s="108" t="s">
        <v>58</v>
      </c>
      <c r="C120" s="109"/>
      <c r="D120" s="109"/>
      <c r="E120" s="109"/>
      <c r="F120" s="109"/>
      <c r="G120" s="109"/>
      <c r="H120" s="109"/>
      <c r="I120" s="109"/>
      <c r="J120" s="109"/>
      <c r="K120" s="110"/>
      <c r="L120" s="83" t="s">
        <v>90</v>
      </c>
      <c r="M120" s="24">
        <v>1</v>
      </c>
      <c r="O120" s="49">
        <f t="shared" si="26"/>
        <v>2</v>
      </c>
      <c r="P120" s="49">
        <f t="shared" si="27"/>
        <v>0</v>
      </c>
      <c r="Q120" s="5">
        <f t="shared" si="28"/>
        <v>0</v>
      </c>
      <c r="R120" s="49">
        <v>2</v>
      </c>
      <c r="S120" s="28">
        <f t="shared" si="29"/>
        <v>2</v>
      </c>
    </row>
    <row r="121" spans="2:19" ht="39.75" customHeight="1" x14ac:dyDescent="0.2">
      <c r="B121" s="108" t="s">
        <v>63</v>
      </c>
      <c r="C121" s="109"/>
      <c r="D121" s="109"/>
      <c r="E121" s="109"/>
      <c r="F121" s="109"/>
      <c r="G121" s="109"/>
      <c r="H121" s="109"/>
      <c r="I121" s="109"/>
      <c r="J121" s="109"/>
      <c r="K121" s="110"/>
      <c r="L121" s="83" t="s">
        <v>90</v>
      </c>
      <c r="M121" s="24">
        <v>2</v>
      </c>
      <c r="O121" s="49">
        <f t="shared" si="26"/>
        <v>2</v>
      </c>
      <c r="P121" s="49">
        <f t="shared" si="27"/>
        <v>0</v>
      </c>
      <c r="Q121" s="5">
        <f t="shared" si="28"/>
        <v>0</v>
      </c>
      <c r="R121" s="49">
        <v>2</v>
      </c>
      <c r="S121" s="28">
        <f t="shared" si="29"/>
        <v>4</v>
      </c>
    </row>
    <row r="122" spans="2:19" ht="39.75" customHeight="1" x14ac:dyDescent="0.2">
      <c r="B122" s="108" t="s">
        <v>64</v>
      </c>
      <c r="C122" s="109"/>
      <c r="D122" s="109"/>
      <c r="E122" s="109"/>
      <c r="F122" s="109"/>
      <c r="G122" s="109"/>
      <c r="H122" s="109"/>
      <c r="I122" s="109"/>
      <c r="J122" s="109"/>
      <c r="K122" s="110"/>
      <c r="L122" s="83" t="s">
        <v>90</v>
      </c>
      <c r="M122" s="24">
        <v>1</v>
      </c>
      <c r="O122" s="49">
        <f t="shared" si="26"/>
        <v>2</v>
      </c>
      <c r="P122" s="49">
        <f t="shared" si="27"/>
        <v>0</v>
      </c>
      <c r="Q122" s="5">
        <f t="shared" si="28"/>
        <v>0</v>
      </c>
      <c r="R122" s="49">
        <v>2</v>
      </c>
      <c r="S122" s="28">
        <f t="shared" si="29"/>
        <v>2</v>
      </c>
    </row>
    <row r="123" spans="2:19" ht="39.75" customHeight="1" x14ac:dyDescent="0.2">
      <c r="B123" s="108" t="s">
        <v>61</v>
      </c>
      <c r="C123" s="109"/>
      <c r="D123" s="109"/>
      <c r="E123" s="109"/>
      <c r="F123" s="109"/>
      <c r="G123" s="109"/>
      <c r="H123" s="109"/>
      <c r="I123" s="109"/>
      <c r="J123" s="109"/>
      <c r="K123" s="110"/>
      <c r="L123" s="83" t="s">
        <v>90</v>
      </c>
      <c r="M123" s="24">
        <v>1</v>
      </c>
      <c r="O123" s="49">
        <f t="shared" si="26"/>
        <v>2</v>
      </c>
      <c r="P123" s="49">
        <f t="shared" si="27"/>
        <v>0</v>
      </c>
      <c r="Q123" s="5">
        <f t="shared" si="28"/>
        <v>0</v>
      </c>
      <c r="R123" s="49">
        <v>2</v>
      </c>
      <c r="S123" s="28">
        <f t="shared" si="29"/>
        <v>2</v>
      </c>
    </row>
    <row r="124" spans="2:19" ht="39.75" customHeight="1" x14ac:dyDescent="0.2">
      <c r="B124" s="108" t="s">
        <v>60</v>
      </c>
      <c r="C124" s="109"/>
      <c r="D124" s="109"/>
      <c r="E124" s="109"/>
      <c r="F124" s="109"/>
      <c r="G124" s="109"/>
      <c r="H124" s="109"/>
      <c r="I124" s="109"/>
      <c r="J124" s="109"/>
      <c r="K124" s="110"/>
      <c r="L124" s="83" t="s">
        <v>90</v>
      </c>
      <c r="M124" s="24">
        <v>1</v>
      </c>
      <c r="O124" s="49">
        <f>IF($L123=$O$13,2,0)</f>
        <v>2</v>
      </c>
      <c r="P124" s="49">
        <f>IF($L123=$P$13,0,0)</f>
        <v>0</v>
      </c>
      <c r="Q124" s="5">
        <f>IF($L123=$Q$13,0,0)</f>
        <v>0</v>
      </c>
      <c r="R124" s="49">
        <v>2</v>
      </c>
      <c r="S124" s="28">
        <f t="shared" si="29"/>
        <v>2</v>
      </c>
    </row>
    <row r="125" spans="2:19" ht="35.25" customHeight="1" x14ac:dyDescent="0.2">
      <c r="B125" s="111" t="s">
        <v>4</v>
      </c>
      <c r="C125" s="112"/>
      <c r="D125" s="112"/>
      <c r="E125" s="112"/>
      <c r="F125" s="112"/>
      <c r="G125" s="112"/>
      <c r="H125" s="112"/>
      <c r="I125" s="112"/>
      <c r="J125" s="112"/>
      <c r="K125" s="113"/>
      <c r="L125" s="58">
        <f>IFERROR(S125/R125,"N/A")</f>
        <v>1</v>
      </c>
      <c r="M125" s="27">
        <f>SUMIFS(M115:M124,L115:L124,$M$3)+SUMIFS(M115:M124,L115:L124,$M$4)</f>
        <v>17</v>
      </c>
      <c r="O125" s="50">
        <f>SUM(O115:O124)</f>
        <v>20</v>
      </c>
      <c r="P125" s="50">
        <f t="shared" ref="P125:Q125" si="30">SUM(P115:P124)</f>
        <v>0</v>
      </c>
      <c r="Q125" s="14">
        <f t="shared" si="30"/>
        <v>0</v>
      </c>
      <c r="R125" s="50">
        <v>2</v>
      </c>
      <c r="S125" s="45">
        <f>IFERROR(SUMIF(S115:S124,"&gt;=1")/M125,"N/A")</f>
        <v>2</v>
      </c>
    </row>
    <row r="126" spans="2:19" ht="33.75" customHeight="1" x14ac:dyDescent="0.2">
      <c r="B126" s="74" t="s">
        <v>3</v>
      </c>
      <c r="C126" s="75"/>
      <c r="D126" s="76"/>
      <c r="E126" s="75"/>
      <c r="F126" s="77">
        <v>0.85</v>
      </c>
      <c r="G126" s="17"/>
      <c r="H126" s="17"/>
      <c r="I126" s="17"/>
      <c r="J126" s="17"/>
      <c r="K126" s="17"/>
      <c r="L126" s="18"/>
      <c r="M126" s="18"/>
      <c r="O126" s="7"/>
      <c r="P126" s="7"/>
      <c r="Q126" s="7"/>
      <c r="R126" s="7"/>
      <c r="S126" s="67"/>
    </row>
    <row r="127" spans="2:19" ht="32.25" customHeight="1" x14ac:dyDescent="0.2">
      <c r="B127" s="111" t="s">
        <v>26</v>
      </c>
      <c r="C127" s="112"/>
      <c r="D127" s="112"/>
      <c r="E127" s="112"/>
      <c r="F127" s="112"/>
      <c r="G127" s="112"/>
      <c r="H127" s="112"/>
      <c r="I127" s="112"/>
      <c r="J127" s="112"/>
      <c r="K127" s="112"/>
      <c r="L127" s="12"/>
      <c r="M127" s="1"/>
      <c r="O127" s="7"/>
      <c r="P127" s="7"/>
      <c r="Q127" s="7"/>
      <c r="R127" s="7"/>
      <c r="S127" s="67"/>
    </row>
    <row r="128" spans="2:19" ht="63.95" customHeight="1" x14ac:dyDescent="0.2">
      <c r="B128" s="84"/>
      <c r="C128" s="84"/>
      <c r="D128" s="84"/>
      <c r="E128" s="84"/>
      <c r="F128" s="84"/>
      <c r="G128" s="84"/>
      <c r="H128" s="84"/>
      <c r="I128" s="84"/>
      <c r="J128" s="84"/>
      <c r="K128" s="84"/>
      <c r="L128" s="84"/>
      <c r="O128" s="7"/>
      <c r="P128" s="7"/>
      <c r="Q128" s="7"/>
      <c r="R128" s="7"/>
      <c r="S128" s="67"/>
    </row>
    <row r="129" spans="2:19" ht="41.25" customHeight="1" x14ac:dyDescent="0.2">
      <c r="B129" s="115" t="s">
        <v>83</v>
      </c>
      <c r="C129" s="116"/>
      <c r="D129" s="116"/>
      <c r="E129" s="116"/>
      <c r="F129" s="116"/>
      <c r="G129" s="116"/>
      <c r="H129" s="116"/>
      <c r="I129" s="116"/>
      <c r="J129" s="116"/>
      <c r="K129" s="116"/>
      <c r="L129" s="13"/>
      <c r="O129" s="33" t="s">
        <v>43</v>
      </c>
      <c r="P129" s="34" t="s">
        <v>44</v>
      </c>
      <c r="Q129" s="34" t="s">
        <v>27</v>
      </c>
      <c r="R129" s="5"/>
      <c r="S129" s="67"/>
    </row>
    <row r="130" spans="2:19" ht="36" customHeight="1" x14ac:dyDescent="0.2">
      <c r="B130" s="108" t="s">
        <v>48</v>
      </c>
      <c r="C130" s="109"/>
      <c r="D130" s="109"/>
      <c r="E130" s="109"/>
      <c r="F130" s="109"/>
      <c r="G130" s="109"/>
      <c r="H130" s="109"/>
      <c r="I130" s="109"/>
      <c r="J130" s="109"/>
      <c r="K130" s="110"/>
      <c r="L130" s="83" t="s">
        <v>90</v>
      </c>
      <c r="M130" s="24">
        <v>3</v>
      </c>
      <c r="O130" s="49">
        <f t="shared" ref="O130:O136" si="31">IF($L130=$O$13,2,0)</f>
        <v>2</v>
      </c>
      <c r="P130" s="49">
        <f t="shared" ref="P130:P136" si="32">IF($L130=$P$13,0,0)</f>
        <v>0</v>
      </c>
      <c r="Q130" s="5">
        <f t="shared" ref="Q130:Q136" si="33">IF($L130=$Q$13,0,0)</f>
        <v>0</v>
      </c>
      <c r="R130" s="49">
        <v>2</v>
      </c>
      <c r="S130" s="28">
        <f t="shared" ref="S130:S136" si="34">IFERROR(IF(L130=$M$3,2,IF(L130=$M$4,0,IF(L130=$M$5,"")))*M130,"N/A")</f>
        <v>6</v>
      </c>
    </row>
    <row r="131" spans="2:19" ht="36" customHeight="1" x14ac:dyDescent="0.2">
      <c r="B131" s="108" t="s">
        <v>49</v>
      </c>
      <c r="C131" s="109"/>
      <c r="D131" s="109"/>
      <c r="E131" s="109"/>
      <c r="F131" s="109"/>
      <c r="G131" s="109"/>
      <c r="H131" s="109"/>
      <c r="I131" s="109"/>
      <c r="J131" s="109"/>
      <c r="K131" s="110"/>
      <c r="L131" s="83" t="s">
        <v>90</v>
      </c>
      <c r="M131" s="24">
        <v>2</v>
      </c>
      <c r="O131" s="49">
        <f t="shared" si="31"/>
        <v>2</v>
      </c>
      <c r="P131" s="49">
        <f t="shared" si="32"/>
        <v>0</v>
      </c>
      <c r="Q131" s="5">
        <f t="shared" si="33"/>
        <v>0</v>
      </c>
      <c r="R131" s="49">
        <v>2</v>
      </c>
      <c r="S131" s="28">
        <f t="shared" si="34"/>
        <v>4</v>
      </c>
    </row>
    <row r="132" spans="2:19" ht="36" customHeight="1" x14ac:dyDescent="0.2">
      <c r="B132" s="108" t="s">
        <v>51</v>
      </c>
      <c r="C132" s="109"/>
      <c r="D132" s="109"/>
      <c r="E132" s="109"/>
      <c r="F132" s="109"/>
      <c r="G132" s="109"/>
      <c r="H132" s="109"/>
      <c r="I132" s="109"/>
      <c r="J132" s="109"/>
      <c r="K132" s="110"/>
      <c r="L132" s="83" t="s">
        <v>90</v>
      </c>
      <c r="M132" s="24">
        <v>1</v>
      </c>
      <c r="O132" s="49">
        <f t="shared" si="31"/>
        <v>2</v>
      </c>
      <c r="P132" s="49">
        <f t="shared" si="32"/>
        <v>0</v>
      </c>
      <c r="Q132" s="5">
        <f t="shared" si="33"/>
        <v>0</v>
      </c>
      <c r="R132" s="49">
        <v>2</v>
      </c>
      <c r="S132" s="28">
        <f t="shared" si="34"/>
        <v>2</v>
      </c>
    </row>
    <row r="133" spans="2:19" ht="36" customHeight="1" x14ac:dyDescent="0.2">
      <c r="B133" s="108" t="s">
        <v>79</v>
      </c>
      <c r="C133" s="109"/>
      <c r="D133" s="109"/>
      <c r="E133" s="109"/>
      <c r="F133" s="109"/>
      <c r="G133" s="109"/>
      <c r="H133" s="109"/>
      <c r="I133" s="109"/>
      <c r="J133" s="109"/>
      <c r="K133" s="110"/>
      <c r="L133" s="83" t="s">
        <v>90</v>
      </c>
      <c r="M133" s="24">
        <v>3</v>
      </c>
      <c r="O133" s="49">
        <f t="shared" si="31"/>
        <v>2</v>
      </c>
      <c r="P133" s="49">
        <f t="shared" si="32"/>
        <v>0</v>
      </c>
      <c r="Q133" s="5">
        <f t="shared" si="33"/>
        <v>0</v>
      </c>
      <c r="R133" s="49">
        <v>2</v>
      </c>
      <c r="S133" s="28">
        <f t="shared" si="34"/>
        <v>6</v>
      </c>
    </row>
    <row r="134" spans="2:19" ht="36" customHeight="1" x14ac:dyDescent="0.2">
      <c r="B134" s="108" t="s">
        <v>63</v>
      </c>
      <c r="C134" s="109"/>
      <c r="D134" s="109"/>
      <c r="E134" s="109"/>
      <c r="F134" s="109"/>
      <c r="G134" s="109"/>
      <c r="H134" s="109"/>
      <c r="I134" s="109"/>
      <c r="J134" s="109"/>
      <c r="K134" s="110"/>
      <c r="L134" s="83" t="s">
        <v>90</v>
      </c>
      <c r="M134" s="24">
        <v>2</v>
      </c>
      <c r="O134" s="49">
        <f t="shared" si="31"/>
        <v>2</v>
      </c>
      <c r="P134" s="49">
        <f t="shared" si="32"/>
        <v>0</v>
      </c>
      <c r="Q134" s="5">
        <f t="shared" si="33"/>
        <v>0</v>
      </c>
      <c r="R134" s="49">
        <v>2</v>
      </c>
      <c r="S134" s="28">
        <f t="shared" si="34"/>
        <v>4</v>
      </c>
    </row>
    <row r="135" spans="2:19" ht="36" customHeight="1" x14ac:dyDescent="0.2">
      <c r="B135" s="108" t="s">
        <v>64</v>
      </c>
      <c r="C135" s="109"/>
      <c r="D135" s="109"/>
      <c r="E135" s="109"/>
      <c r="F135" s="109"/>
      <c r="G135" s="109"/>
      <c r="H135" s="109"/>
      <c r="I135" s="109"/>
      <c r="J135" s="109"/>
      <c r="K135" s="110"/>
      <c r="L135" s="83" t="s">
        <v>90</v>
      </c>
      <c r="M135" s="24">
        <v>1</v>
      </c>
      <c r="O135" s="49">
        <f t="shared" si="31"/>
        <v>2</v>
      </c>
      <c r="P135" s="49">
        <f t="shared" si="32"/>
        <v>0</v>
      </c>
      <c r="Q135" s="5">
        <f t="shared" si="33"/>
        <v>0</v>
      </c>
      <c r="R135" s="49">
        <v>2</v>
      </c>
      <c r="S135" s="28">
        <f t="shared" si="34"/>
        <v>2</v>
      </c>
    </row>
    <row r="136" spans="2:19" ht="36" customHeight="1" x14ac:dyDescent="0.2">
      <c r="B136" s="108" t="s">
        <v>61</v>
      </c>
      <c r="C136" s="109"/>
      <c r="D136" s="109"/>
      <c r="E136" s="109"/>
      <c r="F136" s="109"/>
      <c r="G136" s="109"/>
      <c r="H136" s="109"/>
      <c r="I136" s="109"/>
      <c r="J136" s="109"/>
      <c r="K136" s="110"/>
      <c r="L136" s="83" t="s">
        <v>90</v>
      </c>
      <c r="M136" s="24">
        <v>1</v>
      </c>
      <c r="O136" s="49">
        <f t="shared" si="31"/>
        <v>2</v>
      </c>
      <c r="P136" s="49">
        <f t="shared" si="32"/>
        <v>0</v>
      </c>
      <c r="Q136" s="5">
        <f t="shared" si="33"/>
        <v>0</v>
      </c>
      <c r="R136" s="49">
        <v>2</v>
      </c>
      <c r="S136" s="28">
        <f t="shared" si="34"/>
        <v>2</v>
      </c>
    </row>
    <row r="137" spans="2:19" ht="63.95" customHeight="1" x14ac:dyDescent="0.2">
      <c r="B137" s="111" t="s">
        <v>4</v>
      </c>
      <c r="C137" s="112"/>
      <c r="D137" s="112"/>
      <c r="E137" s="112"/>
      <c r="F137" s="112"/>
      <c r="G137" s="112"/>
      <c r="H137" s="112"/>
      <c r="I137" s="112"/>
      <c r="J137" s="112"/>
      <c r="K137" s="113"/>
      <c r="L137" s="58">
        <f>IFERROR(S137/R137,"N/A")</f>
        <v>1</v>
      </c>
      <c r="M137" s="27">
        <f>SUMIFS(M127:M136,L127:L136,$M$3)+SUMIFS(M127:M136,L127:L136,$M$4)</f>
        <v>13</v>
      </c>
      <c r="O137" s="50">
        <f>SUM(O130:O136)</f>
        <v>14</v>
      </c>
      <c r="P137" s="50">
        <f t="shared" ref="P137:Q137" si="35">SUM(P130:P136)</f>
        <v>0</v>
      </c>
      <c r="Q137" s="14">
        <f t="shared" si="35"/>
        <v>0</v>
      </c>
      <c r="R137" s="50">
        <v>2</v>
      </c>
      <c r="S137" s="45">
        <f>IFERROR(SUMIF(S130:S136,"&gt;=1")/M137,"N/A")</f>
        <v>2</v>
      </c>
    </row>
    <row r="138" spans="2:19" ht="63.95" customHeight="1" x14ac:dyDescent="0.2">
      <c r="B138" s="74" t="s">
        <v>3</v>
      </c>
      <c r="C138" s="75"/>
      <c r="D138" s="76"/>
      <c r="E138" s="75"/>
      <c r="F138" s="77">
        <v>0.85</v>
      </c>
      <c r="G138" s="17"/>
      <c r="H138" s="17"/>
      <c r="I138" s="17"/>
      <c r="J138" s="17"/>
      <c r="K138" s="17"/>
      <c r="L138" s="18"/>
      <c r="M138" s="18"/>
      <c r="O138" s="7"/>
      <c r="P138" s="7"/>
      <c r="Q138" s="7"/>
      <c r="R138" s="7"/>
      <c r="S138" s="67"/>
    </row>
    <row r="139" spans="2:19" ht="63.95" customHeight="1" x14ac:dyDescent="0.2">
      <c r="B139" s="111" t="s">
        <v>26</v>
      </c>
      <c r="C139" s="112"/>
      <c r="D139" s="112"/>
      <c r="E139" s="112"/>
      <c r="F139" s="112"/>
      <c r="G139" s="112"/>
      <c r="H139" s="112"/>
      <c r="I139" s="112"/>
      <c r="J139" s="112"/>
      <c r="K139" s="112"/>
      <c r="L139" s="12"/>
      <c r="M139" s="1"/>
      <c r="O139" s="7"/>
      <c r="P139" s="7"/>
      <c r="Q139" s="7"/>
      <c r="R139" s="7"/>
      <c r="S139" s="67"/>
    </row>
    <row r="140" spans="2:19" ht="63.95" customHeight="1" x14ac:dyDescent="0.2">
      <c r="B140" s="84"/>
      <c r="C140" s="84"/>
      <c r="D140" s="84"/>
      <c r="E140" s="84"/>
      <c r="F140" s="84"/>
      <c r="G140" s="84"/>
      <c r="H140" s="84"/>
      <c r="I140" s="84"/>
      <c r="J140" s="84"/>
      <c r="K140" s="84"/>
      <c r="L140" s="84"/>
      <c r="O140" s="7"/>
      <c r="P140" s="7"/>
      <c r="Q140" s="7"/>
      <c r="R140" s="7"/>
      <c r="S140" s="67"/>
    </row>
    <row r="141" spans="2:19" ht="63.95" customHeight="1" x14ac:dyDescent="0.2">
      <c r="B141" s="115" t="s">
        <v>84</v>
      </c>
      <c r="C141" s="116"/>
      <c r="D141" s="116"/>
      <c r="E141" s="116"/>
      <c r="F141" s="116"/>
      <c r="G141" s="116"/>
      <c r="H141" s="116"/>
      <c r="I141" s="116"/>
      <c r="J141" s="116"/>
      <c r="K141" s="116"/>
      <c r="L141" s="13"/>
      <c r="O141" s="33" t="s">
        <v>43</v>
      </c>
      <c r="P141" s="34" t="s">
        <v>44</v>
      </c>
      <c r="Q141" s="34" t="s">
        <v>27</v>
      </c>
      <c r="R141" s="5"/>
      <c r="S141" s="67"/>
    </row>
    <row r="142" spans="2:19" ht="42.75" customHeight="1" x14ac:dyDescent="0.2">
      <c r="B142" s="108" t="s">
        <v>48</v>
      </c>
      <c r="C142" s="109"/>
      <c r="D142" s="109"/>
      <c r="E142" s="109"/>
      <c r="F142" s="109"/>
      <c r="G142" s="109"/>
      <c r="H142" s="109"/>
      <c r="I142" s="109"/>
      <c r="J142" s="109"/>
      <c r="K142" s="110"/>
      <c r="L142" s="83" t="s">
        <v>90</v>
      </c>
      <c r="M142" s="24">
        <v>3</v>
      </c>
      <c r="O142" s="49">
        <f t="shared" ref="O142:O144" si="36">IF($L142=$O$13,2,0)</f>
        <v>2</v>
      </c>
      <c r="P142" s="49">
        <f t="shared" ref="P142:P144" si="37">IF($L142=$P$13,0,0)</f>
        <v>0</v>
      </c>
      <c r="Q142" s="5">
        <f t="shared" ref="Q142:Q144" si="38">IF($L142=$Q$13,0,0)</f>
        <v>0</v>
      </c>
      <c r="R142" s="49">
        <v>2</v>
      </c>
      <c r="S142" s="28">
        <f t="shared" ref="S142:S149" si="39">IFERROR(IF(L142=$M$3,2,IF(L142=$M$4,0,IF(L142=$M$5,"")))*M142,"N/A")</f>
        <v>6</v>
      </c>
    </row>
    <row r="143" spans="2:19" ht="36" customHeight="1" x14ac:dyDescent="0.2">
      <c r="B143" s="108" t="s">
        <v>51</v>
      </c>
      <c r="C143" s="109"/>
      <c r="D143" s="109"/>
      <c r="E143" s="109"/>
      <c r="F143" s="109"/>
      <c r="G143" s="109"/>
      <c r="H143" s="109"/>
      <c r="I143" s="109"/>
      <c r="J143" s="109"/>
      <c r="K143" s="110"/>
      <c r="L143" s="83" t="s">
        <v>90</v>
      </c>
      <c r="M143" s="24">
        <v>1</v>
      </c>
      <c r="O143" s="49">
        <f t="shared" si="36"/>
        <v>2</v>
      </c>
      <c r="P143" s="49">
        <f t="shared" si="37"/>
        <v>0</v>
      </c>
      <c r="Q143" s="5">
        <f t="shared" si="38"/>
        <v>0</v>
      </c>
      <c r="R143" s="49">
        <v>2</v>
      </c>
      <c r="S143" s="28">
        <f t="shared" si="39"/>
        <v>2</v>
      </c>
    </row>
    <row r="144" spans="2:19" ht="43.5" customHeight="1" x14ac:dyDescent="0.2">
      <c r="B144" s="108" t="s">
        <v>67</v>
      </c>
      <c r="C144" s="109"/>
      <c r="D144" s="109"/>
      <c r="E144" s="109"/>
      <c r="F144" s="109"/>
      <c r="G144" s="109"/>
      <c r="H144" s="109"/>
      <c r="I144" s="109"/>
      <c r="J144" s="109"/>
      <c r="K144" s="110"/>
      <c r="L144" s="83" t="s">
        <v>90</v>
      </c>
      <c r="M144" s="24">
        <v>3</v>
      </c>
      <c r="O144" s="49">
        <f t="shared" si="36"/>
        <v>2</v>
      </c>
      <c r="P144" s="49">
        <f t="shared" si="37"/>
        <v>0</v>
      </c>
      <c r="Q144" s="5">
        <f t="shared" si="38"/>
        <v>0</v>
      </c>
      <c r="R144" s="49">
        <v>2</v>
      </c>
      <c r="S144" s="28">
        <f t="shared" si="39"/>
        <v>6</v>
      </c>
    </row>
    <row r="145" spans="2:29" ht="28.5" customHeight="1" x14ac:dyDescent="0.2">
      <c r="B145" s="108" t="s">
        <v>63</v>
      </c>
      <c r="C145" s="109"/>
      <c r="D145" s="109"/>
      <c r="E145" s="109"/>
      <c r="F145" s="109"/>
      <c r="G145" s="109"/>
      <c r="H145" s="109"/>
      <c r="I145" s="109"/>
      <c r="J145" s="109"/>
      <c r="K145" s="110"/>
      <c r="L145" s="83" t="s">
        <v>90</v>
      </c>
      <c r="M145" s="24">
        <v>2</v>
      </c>
      <c r="O145" s="49">
        <f>IF($L144=$O$13,2,0)</f>
        <v>2</v>
      </c>
      <c r="P145" s="49">
        <f>IF($L144=$P$13,0,0)</f>
        <v>0</v>
      </c>
      <c r="Q145" s="5">
        <f>IF($L144=$Q$13,0,0)</f>
        <v>0</v>
      </c>
      <c r="R145" s="49">
        <v>2</v>
      </c>
      <c r="S145" s="28">
        <f t="shared" si="39"/>
        <v>4</v>
      </c>
    </row>
    <row r="146" spans="2:29" ht="26.25" customHeight="1" x14ac:dyDescent="0.2">
      <c r="B146" s="108" t="s">
        <v>64</v>
      </c>
      <c r="C146" s="109"/>
      <c r="D146" s="109"/>
      <c r="E146" s="109"/>
      <c r="F146" s="109"/>
      <c r="G146" s="109"/>
      <c r="H146" s="109"/>
      <c r="I146" s="109"/>
      <c r="J146" s="109"/>
      <c r="K146" s="110"/>
      <c r="L146" s="83" t="s">
        <v>90</v>
      </c>
      <c r="M146" s="24">
        <v>1</v>
      </c>
      <c r="O146" s="49">
        <f>IF($L145=$O$13,2,0)</f>
        <v>2</v>
      </c>
      <c r="P146" s="49">
        <f>IF($L145=$P$13,0,0)</f>
        <v>0</v>
      </c>
      <c r="Q146" s="5">
        <f>IF($L145=$Q$13,0,0)</f>
        <v>0</v>
      </c>
      <c r="R146" s="49">
        <v>2</v>
      </c>
      <c r="S146" s="28">
        <f t="shared" si="39"/>
        <v>2</v>
      </c>
    </row>
    <row r="147" spans="2:29" ht="24.75" customHeight="1" x14ac:dyDescent="0.2">
      <c r="B147" s="108" t="s">
        <v>61</v>
      </c>
      <c r="C147" s="109"/>
      <c r="D147" s="109"/>
      <c r="E147" s="109"/>
      <c r="F147" s="109"/>
      <c r="G147" s="109"/>
      <c r="H147" s="109"/>
      <c r="I147" s="109"/>
      <c r="J147" s="109"/>
      <c r="K147" s="110"/>
      <c r="L147" s="83" t="s">
        <v>90</v>
      </c>
      <c r="M147" s="24">
        <v>1</v>
      </c>
      <c r="O147" s="49">
        <f>IF($L146=$O$13,2,0)</f>
        <v>2</v>
      </c>
      <c r="P147" s="49">
        <f>IF($L146=$P$13,0,0)</f>
        <v>0</v>
      </c>
      <c r="Q147" s="5">
        <f>IF($L146=$Q$13,0,0)</f>
        <v>0</v>
      </c>
      <c r="R147" s="49">
        <v>2</v>
      </c>
      <c r="S147" s="28">
        <f t="shared" si="39"/>
        <v>2</v>
      </c>
    </row>
    <row r="148" spans="2:29" ht="22.5" customHeight="1" x14ac:dyDescent="0.2">
      <c r="B148" s="108" t="s">
        <v>60</v>
      </c>
      <c r="C148" s="109"/>
      <c r="D148" s="109"/>
      <c r="E148" s="109"/>
      <c r="F148" s="109"/>
      <c r="G148" s="109"/>
      <c r="H148" s="109"/>
      <c r="I148" s="109"/>
      <c r="J148" s="109"/>
      <c r="K148" s="110"/>
      <c r="L148" s="83" t="s">
        <v>90</v>
      </c>
      <c r="M148" s="24">
        <v>1</v>
      </c>
      <c r="O148" s="49">
        <f>IF($L147=$O$13,2,0)</f>
        <v>2</v>
      </c>
      <c r="P148" s="49">
        <f>IF($L147=$P$13,0,0)</f>
        <v>0</v>
      </c>
      <c r="Q148" s="5">
        <f>IF($L147=$Q$13,0,0)</f>
        <v>0</v>
      </c>
      <c r="R148" s="49">
        <v>2</v>
      </c>
      <c r="S148" s="28">
        <f t="shared" si="39"/>
        <v>2</v>
      </c>
    </row>
    <row r="149" spans="2:29" ht="24" customHeight="1" x14ac:dyDescent="0.2">
      <c r="B149" s="108" t="s">
        <v>85</v>
      </c>
      <c r="C149" s="109"/>
      <c r="D149" s="109"/>
      <c r="E149" s="109"/>
      <c r="F149" s="109"/>
      <c r="G149" s="109"/>
      <c r="H149" s="109"/>
      <c r="I149" s="109"/>
      <c r="J149" s="109"/>
      <c r="K149" s="110"/>
      <c r="L149" s="83" t="s">
        <v>90</v>
      </c>
      <c r="M149" s="24">
        <v>1</v>
      </c>
      <c r="O149" s="49">
        <f>IF($L148=$O$13,2,0)</f>
        <v>2</v>
      </c>
      <c r="P149" s="49">
        <f>IF($L148=$P$13,0,0)</f>
        <v>0</v>
      </c>
      <c r="Q149" s="5">
        <f>IF($L148=$Q$13,0,0)</f>
        <v>0</v>
      </c>
      <c r="R149" s="49">
        <v>2</v>
      </c>
      <c r="S149" s="28">
        <f t="shared" si="39"/>
        <v>2</v>
      </c>
    </row>
    <row r="150" spans="2:29" ht="63.95" customHeight="1" x14ac:dyDescent="0.2">
      <c r="B150" s="111" t="s">
        <v>4</v>
      </c>
      <c r="C150" s="112"/>
      <c r="D150" s="112"/>
      <c r="E150" s="112"/>
      <c r="F150" s="112"/>
      <c r="G150" s="112"/>
      <c r="H150" s="112"/>
      <c r="I150" s="112"/>
      <c r="J150" s="112"/>
      <c r="K150" s="113"/>
      <c r="L150" s="58">
        <f>IFERROR(S150/R150,"N/A")</f>
        <v>1</v>
      </c>
      <c r="M150" s="27">
        <f>SUMIFS(M140:M149,L140:L149,$M$3)+SUMIFS(M140:M149,L140:L149,$M$4)</f>
        <v>13</v>
      </c>
      <c r="O150" s="50">
        <f>SUM(O142:O149)</f>
        <v>16</v>
      </c>
      <c r="P150" s="50">
        <f>SUM(P141:P149)</f>
        <v>0</v>
      </c>
      <c r="Q150" s="50">
        <f>SUM(Q141:Q149)</f>
        <v>0</v>
      </c>
      <c r="R150" s="50">
        <v>2</v>
      </c>
      <c r="S150" s="45">
        <f>IFERROR(SUMIF(S142:S149,"&gt;=1")/M150,"N/A")</f>
        <v>2</v>
      </c>
    </row>
    <row r="151" spans="2:29" ht="63.95" customHeight="1" x14ac:dyDescent="0.2">
      <c r="B151" s="74" t="s">
        <v>3</v>
      </c>
      <c r="C151" s="75"/>
      <c r="D151" s="76"/>
      <c r="E151" s="75"/>
      <c r="F151" s="77">
        <v>0.9</v>
      </c>
      <c r="G151" s="17"/>
      <c r="H151" s="17"/>
      <c r="I151" s="17"/>
      <c r="J151" s="17"/>
      <c r="K151" s="17"/>
      <c r="L151" s="18"/>
      <c r="M151" s="18"/>
    </row>
    <row r="152" spans="2:29" ht="63.95" customHeight="1" x14ac:dyDescent="0.2">
      <c r="B152" s="111" t="s">
        <v>26</v>
      </c>
      <c r="C152" s="112"/>
      <c r="D152" s="112"/>
      <c r="E152" s="112"/>
      <c r="F152" s="112"/>
      <c r="G152" s="112"/>
      <c r="H152" s="112"/>
      <c r="I152" s="112"/>
      <c r="J152" s="112"/>
      <c r="K152" s="112"/>
      <c r="L152" s="12"/>
      <c r="M152" s="1"/>
    </row>
    <row r="153" spans="2:29" ht="32.1" customHeight="1" x14ac:dyDescent="0.2"/>
    <row r="154" spans="2:29" ht="32.1" customHeight="1" x14ac:dyDescent="0.2">
      <c r="B154" s="115" t="s">
        <v>16</v>
      </c>
      <c r="C154" s="116"/>
      <c r="D154" s="116"/>
      <c r="E154" s="116"/>
      <c r="F154" s="116"/>
      <c r="G154" s="116"/>
      <c r="H154" s="116"/>
      <c r="I154" s="116"/>
      <c r="J154" s="116"/>
      <c r="K154" s="116"/>
      <c r="L154" s="13"/>
      <c r="O154" s="33" t="s">
        <v>43</v>
      </c>
      <c r="P154" s="34" t="s">
        <v>44</v>
      </c>
      <c r="Q154" s="34" t="s">
        <v>27</v>
      </c>
      <c r="R154" s="5"/>
      <c r="S154" s="67"/>
      <c r="U154" s="41" t="s">
        <v>33</v>
      </c>
    </row>
    <row r="155" spans="2:29" ht="32.1" customHeight="1" x14ac:dyDescent="0.2">
      <c r="B155" s="108" t="s">
        <v>78</v>
      </c>
      <c r="C155" s="109"/>
      <c r="D155" s="109"/>
      <c r="E155" s="109"/>
      <c r="F155" s="109"/>
      <c r="G155" s="109"/>
      <c r="H155" s="109"/>
      <c r="I155" s="109"/>
      <c r="J155" s="109"/>
      <c r="K155" s="109"/>
      <c r="L155" s="83" t="s">
        <v>90</v>
      </c>
      <c r="M155" s="24">
        <v>3</v>
      </c>
      <c r="N155" s="20"/>
      <c r="O155" s="49">
        <f t="shared" ref="O155:O157" si="40">IF($L155=$O$13,2,0)</f>
        <v>2</v>
      </c>
      <c r="P155" s="49">
        <f t="shared" ref="P155:P157" si="41">IF($L155=$P$13,0,0)</f>
        <v>0</v>
      </c>
      <c r="Q155" s="5">
        <f t="shared" ref="Q155:Q157" si="42">IF($L155=$Q$13,0,0)</f>
        <v>0</v>
      </c>
      <c r="R155" s="49">
        <v>2</v>
      </c>
      <c r="S155" s="28">
        <f t="shared" ref="S155:S157" si="43">IFERROR(IF(L155=$M$3,2,IF(L155=$M$4,0,IF(L155=$M$5,"")))*M155,"N/A")</f>
        <v>6</v>
      </c>
      <c r="U155" s="42"/>
      <c r="AC155" s="23"/>
    </row>
    <row r="156" spans="2:29" ht="32.1" customHeight="1" x14ac:dyDescent="0.2">
      <c r="B156" s="108" t="s">
        <v>79</v>
      </c>
      <c r="C156" s="109"/>
      <c r="D156" s="109"/>
      <c r="E156" s="109"/>
      <c r="F156" s="109"/>
      <c r="G156" s="109"/>
      <c r="H156" s="109"/>
      <c r="I156" s="109"/>
      <c r="J156" s="109"/>
      <c r="K156" s="109"/>
      <c r="L156" s="83" t="s">
        <v>90</v>
      </c>
      <c r="M156" s="24">
        <v>2</v>
      </c>
      <c r="N156" s="20"/>
      <c r="O156" s="49">
        <f t="shared" si="40"/>
        <v>2</v>
      </c>
      <c r="P156" s="49">
        <f t="shared" si="41"/>
        <v>0</v>
      </c>
      <c r="Q156" s="5">
        <f t="shared" si="42"/>
        <v>0</v>
      </c>
      <c r="R156" s="49">
        <v>2</v>
      </c>
      <c r="S156" s="28">
        <f t="shared" si="43"/>
        <v>4</v>
      </c>
      <c r="U156" s="42"/>
      <c r="AC156" s="23"/>
    </row>
    <row r="157" spans="2:29" ht="32.1" customHeight="1" x14ac:dyDescent="0.2">
      <c r="B157" s="108" t="s">
        <v>80</v>
      </c>
      <c r="C157" s="109"/>
      <c r="D157" s="109"/>
      <c r="E157" s="109"/>
      <c r="F157" s="109"/>
      <c r="G157" s="109"/>
      <c r="H157" s="109"/>
      <c r="I157" s="109"/>
      <c r="J157" s="109"/>
      <c r="K157" s="109"/>
      <c r="L157" s="83" t="s">
        <v>90</v>
      </c>
      <c r="M157" s="24">
        <v>1</v>
      </c>
      <c r="N157" s="20"/>
      <c r="O157" s="49">
        <f t="shared" si="40"/>
        <v>2</v>
      </c>
      <c r="P157" s="49">
        <f t="shared" si="41"/>
        <v>0</v>
      </c>
      <c r="Q157" s="5">
        <f t="shared" si="42"/>
        <v>0</v>
      </c>
      <c r="R157" s="49">
        <v>2</v>
      </c>
      <c r="S157" s="28">
        <f t="shared" si="43"/>
        <v>2</v>
      </c>
      <c r="U157" s="42"/>
      <c r="AC157" s="23"/>
    </row>
    <row r="158" spans="2:29" ht="32.1" customHeight="1" x14ac:dyDescent="0.2">
      <c r="B158" s="111" t="s">
        <v>4</v>
      </c>
      <c r="C158" s="112"/>
      <c r="D158" s="112"/>
      <c r="E158" s="112"/>
      <c r="F158" s="112"/>
      <c r="G158" s="112"/>
      <c r="H158" s="112"/>
      <c r="I158" s="112"/>
      <c r="J158" s="112"/>
      <c r="K158" s="113"/>
      <c r="L158" s="58">
        <f>IFERROR(S158/R158,"N/A")</f>
        <v>1</v>
      </c>
      <c r="M158" s="27">
        <f>SUMIFS(M155:M157,L155:L157,M3)+SUMIFS(M155:M157,L155:L157,#REF!)+SUMIFS(M155:M157,L155:L157,M4)</f>
        <v>6</v>
      </c>
      <c r="N158" s="37"/>
      <c r="O158" s="50">
        <f>SUM(O155:O157)</f>
        <v>6</v>
      </c>
      <c r="P158" s="50">
        <f t="shared" ref="P158:Q158" si="44">SUM(P155:P157)</f>
        <v>0</v>
      </c>
      <c r="Q158" s="14">
        <f t="shared" si="44"/>
        <v>0</v>
      </c>
      <c r="R158" s="50">
        <v>2</v>
      </c>
      <c r="S158" s="45">
        <f>IFERROR(SUMIF(S155:S157,"&gt;=1")/M158,"N/A")</f>
        <v>2</v>
      </c>
      <c r="U158" s="42"/>
    </row>
    <row r="159" spans="2:29" ht="32.1" customHeight="1" x14ac:dyDescent="0.2">
      <c r="B159" s="78" t="s">
        <v>3</v>
      </c>
      <c r="C159" s="79"/>
      <c r="D159" s="80"/>
      <c r="E159" s="79"/>
      <c r="F159" s="81">
        <v>0.75</v>
      </c>
      <c r="G159" s="10"/>
      <c r="H159" s="10"/>
      <c r="I159" s="10"/>
      <c r="J159" s="10"/>
      <c r="K159" s="10"/>
    </row>
    <row r="160" spans="2:29" ht="32.1" customHeight="1" x14ac:dyDescent="0.2">
      <c r="B160" s="111" t="s">
        <v>26</v>
      </c>
      <c r="C160" s="112"/>
      <c r="D160" s="112"/>
      <c r="E160" s="112"/>
      <c r="F160" s="112"/>
      <c r="G160" s="112"/>
      <c r="H160" s="112"/>
      <c r="I160" s="112"/>
      <c r="J160" s="112"/>
      <c r="K160" s="112"/>
      <c r="L160" s="12"/>
      <c r="M160" s="1"/>
      <c r="N160" s="1"/>
    </row>
    <row r="161" spans="2:29" ht="63.95" customHeight="1" x14ac:dyDescent="0.2">
      <c r="B161" s="114"/>
      <c r="C161" s="114"/>
      <c r="D161" s="114"/>
      <c r="E161" s="114"/>
      <c r="F161" s="114"/>
      <c r="G161" s="114"/>
      <c r="H161" s="114"/>
      <c r="I161" s="114"/>
      <c r="J161" s="114"/>
      <c r="K161" s="114"/>
      <c r="L161" s="114"/>
    </row>
    <row r="162" spans="2:29" ht="32.1" customHeight="1" x14ac:dyDescent="0.2"/>
    <row r="163" spans="2:29" ht="32.1" customHeight="1" x14ac:dyDescent="0.2">
      <c r="B163" s="115" t="s">
        <v>12</v>
      </c>
      <c r="C163" s="116"/>
      <c r="D163" s="116"/>
      <c r="E163" s="116"/>
      <c r="F163" s="116"/>
      <c r="G163" s="116"/>
      <c r="H163" s="116"/>
      <c r="I163" s="116"/>
      <c r="J163" s="116"/>
      <c r="K163" s="116"/>
      <c r="L163" s="13"/>
      <c r="O163" s="33" t="s">
        <v>43</v>
      </c>
      <c r="P163" s="34" t="s">
        <v>44</v>
      </c>
      <c r="Q163" s="34" t="s">
        <v>27</v>
      </c>
      <c r="R163" s="5"/>
      <c r="S163" s="67"/>
      <c r="U163" s="41" t="s">
        <v>33</v>
      </c>
    </row>
    <row r="164" spans="2:29" ht="32.1" customHeight="1" x14ac:dyDescent="0.2">
      <c r="B164" s="9" t="s">
        <v>23</v>
      </c>
      <c r="C164" s="10"/>
      <c r="D164" s="11"/>
      <c r="E164" s="10"/>
      <c r="F164" s="10"/>
      <c r="G164" s="10"/>
      <c r="H164" s="10"/>
      <c r="I164" s="10"/>
      <c r="J164" s="10"/>
      <c r="K164" s="10"/>
      <c r="L164" s="83" t="s">
        <v>90</v>
      </c>
      <c r="M164" s="24">
        <v>2</v>
      </c>
      <c r="N164" s="20"/>
      <c r="O164" s="49">
        <f t="shared" ref="O164:O165" si="45">IF($L164=$O$13,2,0)</f>
        <v>2</v>
      </c>
      <c r="P164" s="49">
        <f t="shared" ref="P164:P165" si="46">IF($L164=$P$13,0,0)</f>
        <v>0</v>
      </c>
      <c r="Q164" s="5">
        <f t="shared" ref="Q164:Q165" si="47">IF($L164=$Q$13,0,0)</f>
        <v>0</v>
      </c>
      <c r="R164" s="49">
        <v>2</v>
      </c>
      <c r="S164" s="28">
        <f t="shared" ref="S164:S165" si="48">IFERROR(IF(L164=$M$3,2,IF(L164=$M$4,0,IF(L164=$M$5,"")))*M164,"N/A")</f>
        <v>4</v>
      </c>
      <c r="U164" s="42"/>
      <c r="AC164" s="23"/>
    </row>
    <row r="165" spans="2:29" ht="32.1" customHeight="1" x14ac:dyDescent="0.2">
      <c r="B165" s="9" t="s">
        <v>13</v>
      </c>
      <c r="C165" s="10"/>
      <c r="D165" s="11"/>
      <c r="E165" s="10"/>
      <c r="F165" s="10"/>
      <c r="G165" s="10"/>
      <c r="H165" s="10"/>
      <c r="I165" s="10"/>
      <c r="J165" s="10"/>
      <c r="K165" s="10"/>
      <c r="L165" s="83" t="s">
        <v>90</v>
      </c>
      <c r="M165" s="24">
        <v>3</v>
      </c>
      <c r="N165" s="20"/>
      <c r="O165" s="49">
        <f t="shared" si="45"/>
        <v>2</v>
      </c>
      <c r="P165" s="49">
        <f t="shared" si="46"/>
        <v>0</v>
      </c>
      <c r="Q165" s="5">
        <f t="shared" si="47"/>
        <v>0</v>
      </c>
      <c r="R165" s="49">
        <v>2</v>
      </c>
      <c r="S165" s="28">
        <f t="shared" si="48"/>
        <v>6</v>
      </c>
      <c r="U165" s="42"/>
      <c r="AC165" s="23"/>
    </row>
    <row r="166" spans="2:29" ht="32.1" customHeight="1" x14ac:dyDescent="0.2">
      <c r="B166" s="111" t="s">
        <v>4</v>
      </c>
      <c r="C166" s="112"/>
      <c r="D166" s="112"/>
      <c r="E166" s="112"/>
      <c r="F166" s="112"/>
      <c r="G166" s="112"/>
      <c r="H166" s="112"/>
      <c r="I166" s="112"/>
      <c r="J166" s="112"/>
      <c r="K166" s="113"/>
      <c r="L166" s="58">
        <f>IFERROR(S166/R166,"N/A")</f>
        <v>1</v>
      </c>
      <c r="M166" s="27">
        <f>SUMIFS(M164:M165,L164:L165,M3)+SUMIFS(M164:M165,L164:L165,#REF!)+SUMIFS(M164:M165,L164:L165,M4)</f>
        <v>5</v>
      </c>
      <c r="N166" s="37"/>
      <c r="O166" s="50">
        <f>SUM(O163:O165)</f>
        <v>4</v>
      </c>
      <c r="P166" s="50">
        <f t="shared" ref="P166" si="49">SUM(P163:P165)</f>
        <v>0</v>
      </c>
      <c r="Q166" s="14">
        <f t="shared" ref="Q166" si="50">SUM(Q163:Q165)</f>
        <v>0</v>
      </c>
      <c r="R166" s="50">
        <v>2</v>
      </c>
      <c r="S166" s="45">
        <f>IFERROR(SUMIF(S163:S165,"&gt;=1")/M166,"N/A")</f>
        <v>2</v>
      </c>
      <c r="U166" s="42"/>
    </row>
    <row r="167" spans="2:29" ht="32.1" customHeight="1" x14ac:dyDescent="0.2">
      <c r="B167" s="78" t="s">
        <v>3</v>
      </c>
      <c r="C167" s="79"/>
      <c r="D167" s="80"/>
      <c r="E167" s="79"/>
      <c r="F167" s="81">
        <v>0.9</v>
      </c>
      <c r="G167" s="10"/>
      <c r="H167" s="10"/>
      <c r="I167" s="10"/>
      <c r="J167" s="10"/>
      <c r="K167" s="10"/>
    </row>
    <row r="168" spans="2:29" ht="32.1" customHeight="1" x14ac:dyDescent="0.2">
      <c r="B168" s="111" t="s">
        <v>26</v>
      </c>
      <c r="C168" s="112"/>
      <c r="D168" s="112"/>
      <c r="E168" s="112"/>
      <c r="F168" s="112"/>
      <c r="G168" s="112"/>
      <c r="H168" s="112"/>
      <c r="I168" s="112"/>
      <c r="J168" s="112"/>
      <c r="K168" s="112"/>
      <c r="L168" s="12"/>
      <c r="M168" s="1"/>
      <c r="N168" s="1"/>
    </row>
    <row r="169" spans="2:29" ht="63.95" customHeight="1" x14ac:dyDescent="0.2">
      <c r="B169" s="114"/>
      <c r="C169" s="114"/>
      <c r="D169" s="114"/>
      <c r="E169" s="114"/>
      <c r="F169" s="114"/>
      <c r="G169" s="114"/>
      <c r="H169" s="114"/>
      <c r="I169" s="114"/>
      <c r="J169" s="114"/>
      <c r="K169" s="114"/>
      <c r="L169" s="114"/>
    </row>
    <row r="170" spans="2:29" ht="32.1" customHeight="1" x14ac:dyDescent="0.2"/>
    <row r="171" spans="2:29" ht="32.1" customHeight="1" x14ac:dyDescent="0.2">
      <c r="B171" s="115" t="s">
        <v>24</v>
      </c>
      <c r="C171" s="116"/>
      <c r="D171" s="116"/>
      <c r="E171" s="116"/>
      <c r="F171" s="116"/>
      <c r="G171" s="116"/>
      <c r="H171" s="116"/>
      <c r="I171" s="116"/>
      <c r="J171" s="116"/>
      <c r="K171" s="116"/>
      <c r="L171" s="13"/>
      <c r="O171" s="33" t="s">
        <v>43</v>
      </c>
      <c r="P171" s="34" t="s">
        <v>44</v>
      </c>
      <c r="Q171" s="34" t="s">
        <v>27</v>
      </c>
      <c r="R171" s="5"/>
      <c r="S171" s="67"/>
      <c r="U171" s="41" t="s">
        <v>33</v>
      </c>
    </row>
    <row r="172" spans="2:29" ht="32.1" customHeight="1" x14ac:dyDescent="0.2">
      <c r="B172" s="9" t="s">
        <v>25</v>
      </c>
      <c r="C172" s="10"/>
      <c r="D172" s="11"/>
      <c r="E172" s="10"/>
      <c r="F172" s="10"/>
      <c r="G172" s="10"/>
      <c r="H172" s="10"/>
      <c r="I172" s="10"/>
      <c r="J172" s="10"/>
      <c r="K172" s="10"/>
      <c r="L172" s="83" t="s">
        <v>90</v>
      </c>
      <c r="M172" s="68">
        <v>3</v>
      </c>
      <c r="N172" s="20"/>
      <c r="O172" s="49">
        <f t="shared" ref="O172" si="51">IF($L172=$O$13,2,0)</f>
        <v>2</v>
      </c>
      <c r="P172" s="49">
        <f t="shared" ref="P172" si="52">IF($L172=$P$13,0,0)</f>
        <v>0</v>
      </c>
      <c r="Q172" s="5">
        <f t="shared" ref="Q172" si="53">IF($L172=$Q$13,0,0)</f>
        <v>0</v>
      </c>
      <c r="R172" s="49">
        <v>2</v>
      </c>
      <c r="S172" s="28">
        <f t="shared" ref="S172" si="54">IFERROR(IF(L172=$M$3,2,IF(L172=$M$4,0,IF(L172=$M$5,"")))*M172,"N/A")</f>
        <v>6</v>
      </c>
      <c r="U172" s="42"/>
      <c r="AC172" s="23"/>
    </row>
    <row r="173" spans="2:29" ht="32.1" customHeight="1" x14ac:dyDescent="0.2">
      <c r="B173" s="111" t="s">
        <v>4</v>
      </c>
      <c r="C173" s="112"/>
      <c r="D173" s="112"/>
      <c r="E173" s="112"/>
      <c r="F173" s="112"/>
      <c r="G173" s="112"/>
      <c r="H173" s="112"/>
      <c r="I173" s="112"/>
      <c r="J173" s="112"/>
      <c r="K173" s="113"/>
      <c r="L173" s="58">
        <f>IFERROR(S173/R173,"N/A")</f>
        <v>1</v>
      </c>
      <c r="M173" s="27">
        <f>SUMIFS(M172,L172,M3)+SUMIFS(M172,L172,#REF!)+SUMIFS(M172,L172,M4)</f>
        <v>3</v>
      </c>
      <c r="N173" s="37"/>
      <c r="O173" s="50">
        <f>SUM(O170:O172)</f>
        <v>2</v>
      </c>
      <c r="P173" s="50">
        <f t="shared" ref="P173" si="55">SUM(P170:P172)</f>
        <v>0</v>
      </c>
      <c r="Q173" s="14">
        <f t="shared" ref="Q173" si="56">SUM(Q170:Q172)</f>
        <v>0</v>
      </c>
      <c r="R173" s="50">
        <v>2</v>
      </c>
      <c r="S173" s="45">
        <f>IFERROR(SUMIF(S170:S172,"&gt;=1")/M173,"N/A")</f>
        <v>2</v>
      </c>
      <c r="U173" s="42"/>
    </row>
    <row r="174" spans="2:29" ht="32.1" customHeight="1" x14ac:dyDescent="0.2">
      <c r="B174" s="78" t="s">
        <v>3</v>
      </c>
      <c r="C174" s="79"/>
      <c r="D174" s="80"/>
      <c r="E174" s="79"/>
      <c r="F174" s="81">
        <v>0.75</v>
      </c>
      <c r="G174" s="10"/>
      <c r="H174" s="10"/>
      <c r="I174" s="10"/>
      <c r="J174" s="10"/>
      <c r="K174" s="10"/>
    </row>
    <row r="175" spans="2:29" ht="32.1" customHeight="1" x14ac:dyDescent="0.2">
      <c r="B175" s="111" t="s">
        <v>26</v>
      </c>
      <c r="C175" s="112"/>
      <c r="D175" s="112"/>
      <c r="E175" s="112"/>
      <c r="F175" s="112"/>
      <c r="G175" s="112"/>
      <c r="H175" s="112"/>
      <c r="I175" s="112"/>
      <c r="J175" s="112"/>
      <c r="K175" s="112"/>
      <c r="L175" s="12"/>
      <c r="M175" s="1"/>
      <c r="N175" s="1"/>
    </row>
    <row r="176" spans="2:29" x14ac:dyDescent="0.2">
      <c r="B176" s="114"/>
      <c r="C176" s="114"/>
      <c r="D176" s="114"/>
      <c r="E176" s="114"/>
      <c r="F176" s="114"/>
      <c r="G176" s="114"/>
      <c r="H176" s="114"/>
      <c r="I176" s="114"/>
      <c r="J176" s="114"/>
      <c r="K176" s="114"/>
      <c r="L176" s="120"/>
    </row>
    <row r="177" spans="12:19" ht="31.5" x14ac:dyDescent="0.2">
      <c r="L177" s="48" t="s">
        <v>34</v>
      </c>
      <c r="M177" s="4">
        <f>COUNTIF(L15:L173,"&gt;=0")</f>
        <v>11</v>
      </c>
      <c r="O177" s="15">
        <f>O173+O166+O158+O150+O137+O125+O110+O92+O72+O51+O29</f>
        <v>204</v>
      </c>
      <c r="P177" s="15">
        <f t="shared" ref="P177:S177" si="57">P173+P166+P158+P150+P137+P125+P110+P92+P72+P51+P29</f>
        <v>0</v>
      </c>
      <c r="Q177" s="15">
        <f t="shared" si="57"/>
        <v>0</v>
      </c>
      <c r="R177" s="15">
        <f t="shared" si="57"/>
        <v>22</v>
      </c>
      <c r="S177" s="15">
        <f t="shared" si="57"/>
        <v>22</v>
      </c>
    </row>
    <row r="179" spans="12:19" ht="32.1" customHeight="1" x14ac:dyDescent="0.2"/>
    <row r="180" spans="12:19" ht="32.1" customHeight="1" x14ac:dyDescent="0.2"/>
    <row r="181" spans="12:19" ht="32.1" customHeight="1" x14ac:dyDescent="0.2"/>
    <row r="182" spans="12:19" ht="32.1" customHeight="1" x14ac:dyDescent="0.2"/>
    <row r="183" spans="12:19" ht="32.1" customHeight="1" x14ac:dyDescent="0.2"/>
    <row r="184" spans="12:19" ht="32.1" customHeight="1" x14ac:dyDescent="0.2"/>
    <row r="185" spans="12:19" ht="32.1" customHeight="1" x14ac:dyDescent="0.2"/>
    <row r="186" spans="12:19" ht="32.1" customHeight="1" x14ac:dyDescent="0.2"/>
    <row r="187" spans="12:19" ht="32.1" customHeight="1" x14ac:dyDescent="0.2"/>
    <row r="188" spans="12:19" ht="32.1" customHeight="1" x14ac:dyDescent="0.2"/>
    <row r="189" spans="12:19" ht="32.1" customHeight="1" x14ac:dyDescent="0.2"/>
    <row r="190" spans="12:19" ht="32.1" customHeight="1" x14ac:dyDescent="0.2"/>
    <row r="191" spans="12:19" ht="32.1" customHeight="1" x14ac:dyDescent="0.2"/>
    <row r="192" spans="12:19" ht="32.1" customHeight="1" x14ac:dyDescent="0.2"/>
    <row r="193" ht="32.1" customHeight="1" x14ac:dyDescent="0.2"/>
    <row r="194" ht="32.1" customHeight="1" x14ac:dyDescent="0.2"/>
    <row r="195" ht="32.1" customHeight="1" x14ac:dyDescent="0.2"/>
    <row r="196" ht="32.1" customHeight="1" x14ac:dyDescent="0.2"/>
    <row r="197" ht="32.1" customHeight="1" x14ac:dyDescent="0.2"/>
    <row r="198" ht="32.1" customHeight="1" x14ac:dyDescent="0.2"/>
    <row r="199" ht="32.1" customHeight="1" x14ac:dyDescent="0.2"/>
    <row r="200" ht="32.1" customHeight="1" x14ac:dyDescent="0.2"/>
    <row r="201" ht="32.1" customHeight="1" x14ac:dyDescent="0.2"/>
    <row r="202" ht="32.1" customHeight="1" x14ac:dyDescent="0.2"/>
    <row r="203" ht="32.1" customHeight="1" x14ac:dyDescent="0.2"/>
    <row r="204" ht="32.1" customHeight="1" x14ac:dyDescent="0.2"/>
    <row r="205" ht="32.1" customHeight="1" x14ac:dyDescent="0.2"/>
    <row r="206" ht="32.1" customHeight="1" x14ac:dyDescent="0.2"/>
    <row r="207" ht="32.1" customHeight="1" x14ac:dyDescent="0.2"/>
    <row r="208" ht="32.1" customHeight="1" x14ac:dyDescent="0.2"/>
  </sheetData>
  <mergeCells count="154">
    <mergeCell ref="AC13:AC14"/>
    <mergeCell ref="B2:L2"/>
    <mergeCell ref="B3:L3"/>
    <mergeCell ref="B4:L4"/>
    <mergeCell ref="B6:G6"/>
    <mergeCell ref="H6:I6"/>
    <mergeCell ref="B7:G7"/>
    <mergeCell ref="H7:I7"/>
    <mergeCell ref="K7:K8"/>
    <mergeCell ref="B8:G8"/>
    <mergeCell ref="H8:I8"/>
    <mergeCell ref="B9:G9"/>
    <mergeCell ref="H9:I9"/>
    <mergeCell ref="O12:R12"/>
    <mergeCell ref="B13:K13"/>
    <mergeCell ref="M13:M14"/>
    <mergeCell ref="B14:K14"/>
    <mergeCell ref="B55:K55"/>
    <mergeCell ref="B56:K56"/>
    <mergeCell ref="B57:K57"/>
    <mergeCell ref="B58:K58"/>
    <mergeCell ref="B59:K59"/>
    <mergeCell ref="B60:K60"/>
    <mergeCell ref="B61:K61"/>
    <mergeCell ref="B15:K15"/>
    <mergeCell ref="B16:K16"/>
    <mergeCell ref="B158:K158"/>
    <mergeCell ref="B108:K108"/>
    <mergeCell ref="B109:K109"/>
    <mergeCell ref="B110:K110"/>
    <mergeCell ref="B112:K112"/>
    <mergeCell ref="B113:L113"/>
    <mergeCell ref="B154:K154"/>
    <mergeCell ref="B155:K155"/>
    <mergeCell ref="B156:K156"/>
    <mergeCell ref="B157:K157"/>
    <mergeCell ref="B120:K120"/>
    <mergeCell ref="B114:K114"/>
    <mergeCell ref="B115:K115"/>
    <mergeCell ref="B116:K116"/>
    <mergeCell ref="B117:K117"/>
    <mergeCell ref="B132:K132"/>
    <mergeCell ref="B133:K133"/>
    <mergeCell ref="B124:K124"/>
    <mergeCell ref="B125:K125"/>
    <mergeCell ref="B127:K127"/>
    <mergeCell ref="B118:K118"/>
    <mergeCell ref="B119:K119"/>
    <mergeCell ref="B121:K121"/>
    <mergeCell ref="B122:K122"/>
    <mergeCell ref="B171:K171"/>
    <mergeCell ref="B173:K173"/>
    <mergeCell ref="B175:K175"/>
    <mergeCell ref="B176:L176"/>
    <mergeCell ref="B160:K160"/>
    <mergeCell ref="B161:L161"/>
    <mergeCell ref="B163:K163"/>
    <mergeCell ref="B166:K166"/>
    <mergeCell ref="B168:K168"/>
    <mergeCell ref="B169:L169"/>
    <mergeCell ref="B27:K27"/>
    <mergeCell ref="B28:K28"/>
    <mergeCell ref="B35:K35"/>
    <mergeCell ref="B17:K17"/>
    <mergeCell ref="B18:K18"/>
    <mergeCell ref="B19:K19"/>
    <mergeCell ref="B21:K21"/>
    <mergeCell ref="B20:K20"/>
    <mergeCell ref="B23:K23"/>
    <mergeCell ref="B24:K24"/>
    <mergeCell ref="B25:K25"/>
    <mergeCell ref="B29:K29"/>
    <mergeCell ref="B31:K31"/>
    <mergeCell ref="B32:L32"/>
    <mergeCell ref="B34:K34"/>
    <mergeCell ref="B22:K22"/>
    <mergeCell ref="B26:K26"/>
    <mergeCell ref="B41:K41"/>
    <mergeCell ref="B42:K42"/>
    <mergeCell ref="B43:K43"/>
    <mergeCell ref="B44:K44"/>
    <mergeCell ref="B45:K45"/>
    <mergeCell ref="B36:K36"/>
    <mergeCell ref="B37:K37"/>
    <mergeCell ref="B38:K38"/>
    <mergeCell ref="B39:K39"/>
    <mergeCell ref="B40:K40"/>
    <mergeCell ref="B152:K152"/>
    <mergeCell ref="B147:K147"/>
    <mergeCell ref="B146:K146"/>
    <mergeCell ref="B143:K143"/>
    <mergeCell ref="B144:K144"/>
    <mergeCell ref="B145:K145"/>
    <mergeCell ref="B148:K148"/>
    <mergeCell ref="B149:K149"/>
    <mergeCell ref="B46:K46"/>
    <mergeCell ref="B47:K47"/>
    <mergeCell ref="B50:K50"/>
    <mergeCell ref="B49:K49"/>
    <mergeCell ref="B48:K48"/>
    <mergeCell ref="B51:K51"/>
    <mergeCell ref="B53:K53"/>
    <mergeCell ref="B78:K78"/>
    <mergeCell ref="B79:K79"/>
    <mergeCell ref="B80:K80"/>
    <mergeCell ref="B70:K70"/>
    <mergeCell ref="B91:K91"/>
    <mergeCell ref="B90:K90"/>
    <mergeCell ref="B89:K89"/>
    <mergeCell ref="B88:K88"/>
    <mergeCell ref="B82:K82"/>
    <mergeCell ref="B139:K139"/>
    <mergeCell ref="B141:K141"/>
    <mergeCell ref="B142:K142"/>
    <mergeCell ref="B134:K134"/>
    <mergeCell ref="B135:K135"/>
    <mergeCell ref="B136:K136"/>
    <mergeCell ref="B129:K129"/>
    <mergeCell ref="B130:K130"/>
    <mergeCell ref="B150:K150"/>
    <mergeCell ref="B131:K131"/>
    <mergeCell ref="B72:K72"/>
    <mergeCell ref="B74:K74"/>
    <mergeCell ref="B65:K65"/>
    <mergeCell ref="B66:K66"/>
    <mergeCell ref="B67:K67"/>
    <mergeCell ref="B68:K68"/>
    <mergeCell ref="B69:K69"/>
    <mergeCell ref="B137:K137"/>
    <mergeCell ref="B81:K81"/>
    <mergeCell ref="B87:K87"/>
    <mergeCell ref="B86:K86"/>
    <mergeCell ref="B85:K85"/>
    <mergeCell ref="B84:K84"/>
    <mergeCell ref="B83:K83"/>
    <mergeCell ref="B62:K62"/>
    <mergeCell ref="B63:K63"/>
    <mergeCell ref="B64:K64"/>
    <mergeCell ref="B71:K71"/>
    <mergeCell ref="B123:K123"/>
    <mergeCell ref="B92:K92"/>
    <mergeCell ref="B94:K94"/>
    <mergeCell ref="B95:L95"/>
    <mergeCell ref="B97:K97"/>
    <mergeCell ref="B98:K98"/>
    <mergeCell ref="B99:K99"/>
    <mergeCell ref="B105:K105"/>
    <mergeCell ref="B106:K106"/>
    <mergeCell ref="B104:K104"/>
    <mergeCell ref="B103:K103"/>
    <mergeCell ref="B102:K102"/>
    <mergeCell ref="B101:K101"/>
    <mergeCell ref="B100:K100"/>
    <mergeCell ref="B107:K107"/>
  </mergeCells>
  <conditionalFormatting sqref="K7">
    <cfRule type="cellIs" dxfId="71" priority="1" operator="between">
      <formula>0.9</formula>
      <formula>1</formula>
    </cfRule>
    <cfRule type="cellIs" dxfId="70" priority="2" operator="between">
      <formula>0.5</formula>
      <formula>0.9</formula>
    </cfRule>
    <cfRule type="cellIs" dxfId="69" priority="3" operator="lessThan">
      <formula>0.5</formula>
    </cfRule>
  </conditionalFormatting>
  <conditionalFormatting sqref="L29">
    <cfRule type="cellIs" dxfId="68" priority="175" operator="between">
      <formula>0.5</formula>
      <formula>0.9</formula>
    </cfRule>
    <cfRule type="cellIs" dxfId="67" priority="174" operator="between">
      <formula>0.9</formula>
      <formula>1</formula>
    </cfRule>
    <cfRule type="cellIs" dxfId="66" priority="176" operator="lessThan">
      <formula>0.5</formula>
    </cfRule>
  </conditionalFormatting>
  <conditionalFormatting sqref="L51">
    <cfRule type="cellIs" dxfId="65" priority="68" operator="lessThan">
      <formula>0.5</formula>
    </cfRule>
    <cfRule type="cellIs" dxfId="64" priority="67" operator="between">
      <formula>0.5</formula>
      <formula>0.9</formula>
    </cfRule>
    <cfRule type="cellIs" dxfId="63" priority="66" operator="between">
      <formula>0.9</formula>
      <formula>1</formula>
    </cfRule>
  </conditionalFormatting>
  <conditionalFormatting sqref="L72">
    <cfRule type="cellIs" dxfId="62" priority="50" operator="lessThan">
      <formula>0.5</formula>
    </cfRule>
    <cfRule type="cellIs" dxfId="61" priority="49" operator="between">
      <formula>0.5</formula>
      <formula>0.9</formula>
    </cfRule>
    <cfRule type="cellIs" dxfId="60" priority="48" operator="between">
      <formula>0.9</formula>
      <formula>1</formula>
    </cfRule>
  </conditionalFormatting>
  <conditionalFormatting sqref="L92">
    <cfRule type="cellIs" dxfId="59" priority="65" operator="lessThan">
      <formula>0.5</formula>
    </cfRule>
    <cfRule type="cellIs" dxfId="58" priority="64" operator="between">
      <formula>0.5</formula>
      <formula>0.9</formula>
    </cfRule>
    <cfRule type="cellIs" dxfId="57" priority="63" operator="between">
      <formula>0.9</formula>
      <formula>1</formula>
    </cfRule>
  </conditionalFormatting>
  <conditionalFormatting sqref="L110">
    <cfRule type="cellIs" dxfId="56" priority="62" operator="lessThan">
      <formula>0.5</formula>
    </cfRule>
    <cfRule type="cellIs" dxfId="55" priority="61" operator="between">
      <formula>0.5</formula>
      <formula>0.9</formula>
    </cfRule>
    <cfRule type="cellIs" dxfId="54" priority="60" operator="between">
      <formula>0.9</formula>
      <formula>1</formula>
    </cfRule>
  </conditionalFormatting>
  <conditionalFormatting sqref="L125">
    <cfRule type="cellIs" dxfId="53" priority="57" operator="between">
      <formula>0.9</formula>
      <formula>1</formula>
    </cfRule>
    <cfRule type="cellIs" dxfId="52" priority="59" operator="lessThan">
      <formula>0.5</formula>
    </cfRule>
    <cfRule type="cellIs" dxfId="51" priority="58" operator="between">
      <formula>0.5</formula>
      <formula>0.9</formula>
    </cfRule>
  </conditionalFormatting>
  <conditionalFormatting sqref="L137">
    <cfRule type="cellIs" dxfId="50" priority="56" operator="lessThan">
      <formula>0.5</formula>
    </cfRule>
    <cfRule type="cellIs" dxfId="49" priority="55" operator="between">
      <formula>0.5</formula>
      <formula>0.9</formula>
    </cfRule>
    <cfRule type="cellIs" dxfId="48" priority="54" operator="between">
      <formula>0.9</formula>
      <formula>1</formula>
    </cfRule>
  </conditionalFormatting>
  <conditionalFormatting sqref="L150">
    <cfRule type="cellIs" dxfId="47" priority="25" operator="between">
      <formula>0.9</formula>
      <formula>1</formula>
    </cfRule>
    <cfRule type="cellIs" dxfId="46" priority="26" operator="between">
      <formula>0.5</formula>
      <formula>0.9</formula>
    </cfRule>
    <cfRule type="cellIs" dxfId="45" priority="27" operator="lessThan">
      <formula>0.5</formula>
    </cfRule>
  </conditionalFormatting>
  <conditionalFormatting sqref="L158">
    <cfRule type="cellIs" dxfId="44" priority="19" operator="between">
      <formula>0.5</formula>
      <formula>0.9</formula>
    </cfRule>
    <cfRule type="cellIs" dxfId="43" priority="18" operator="between">
      <formula>0.9</formula>
      <formula>1</formula>
    </cfRule>
    <cfRule type="cellIs" dxfId="42" priority="20" operator="lessThan">
      <formula>0.5</formula>
    </cfRule>
  </conditionalFormatting>
  <conditionalFormatting sqref="L166">
    <cfRule type="cellIs" dxfId="41" priority="12" operator="between">
      <formula>0.5</formula>
      <formula>0.9</formula>
    </cfRule>
    <cfRule type="cellIs" dxfId="40" priority="11" operator="between">
      <formula>0.9</formula>
      <formula>1</formula>
    </cfRule>
    <cfRule type="cellIs" dxfId="39" priority="13" operator="lessThan">
      <formula>0.5</formula>
    </cfRule>
  </conditionalFormatting>
  <conditionalFormatting sqref="L173">
    <cfRule type="cellIs" dxfId="38" priority="4" operator="between">
      <formula>0.9</formula>
      <formula>1</formula>
    </cfRule>
    <cfRule type="cellIs" dxfId="37" priority="5" operator="between">
      <formula>0.5</formula>
      <formula>0.9</formula>
    </cfRule>
    <cfRule type="cellIs" dxfId="36" priority="6" operator="lessThan">
      <formula>0.5</formula>
    </cfRule>
  </conditionalFormatting>
  <conditionalFormatting sqref="S15:S28 S115:S124 S142:S149">
    <cfRule type="cellIs" dxfId="35" priority="171" operator="between">
      <formula>0</formula>
      <formula>1</formula>
    </cfRule>
    <cfRule type="cellIs" dxfId="34" priority="173" operator="between">
      <formula>6</formula>
      <formula>4</formula>
    </cfRule>
    <cfRule type="cellIs" dxfId="33" priority="172" operator="between">
      <formula>3</formula>
      <formula>2</formula>
    </cfRule>
    <cfRule type="cellIs" dxfId="32" priority="170" operator="equal">
      <formula>"N/A"</formula>
    </cfRule>
  </conditionalFormatting>
  <conditionalFormatting sqref="S35:S50">
    <cfRule type="cellIs" dxfId="31" priority="93" operator="between">
      <formula>0</formula>
      <formula>1</formula>
    </cfRule>
    <cfRule type="cellIs" dxfId="30" priority="92" operator="equal">
      <formula>"N/A"</formula>
    </cfRule>
    <cfRule type="cellIs" dxfId="29" priority="94" operator="between">
      <formula>3</formula>
      <formula>2</formula>
    </cfRule>
    <cfRule type="cellIs" dxfId="28" priority="95" operator="between">
      <formula>6</formula>
      <formula>4</formula>
    </cfRule>
  </conditionalFormatting>
  <conditionalFormatting sqref="S56:S71">
    <cfRule type="cellIs" dxfId="27" priority="46" operator="between">
      <formula>3</formula>
      <formula>2</formula>
    </cfRule>
    <cfRule type="cellIs" dxfId="26" priority="47" operator="between">
      <formula>6</formula>
      <formula>4</formula>
    </cfRule>
    <cfRule type="cellIs" dxfId="25" priority="44" operator="equal">
      <formula>"N/A"</formula>
    </cfRule>
    <cfRule type="cellIs" dxfId="24" priority="45" operator="between">
      <formula>0</formula>
      <formula>1</formula>
    </cfRule>
  </conditionalFormatting>
  <conditionalFormatting sqref="S79:S91">
    <cfRule type="cellIs" dxfId="23" priority="42" operator="between">
      <formula>3</formula>
      <formula>2</formula>
    </cfRule>
    <cfRule type="cellIs" dxfId="22" priority="41" operator="between">
      <formula>0</formula>
      <formula>1</formula>
    </cfRule>
    <cfRule type="cellIs" dxfId="21" priority="40" operator="equal">
      <formula>"N/A"</formula>
    </cfRule>
    <cfRule type="cellIs" dxfId="20" priority="43" operator="between">
      <formula>6</formula>
      <formula>4</formula>
    </cfRule>
  </conditionalFormatting>
  <conditionalFormatting sqref="S98:S109">
    <cfRule type="cellIs" dxfId="19" priority="84" operator="equal">
      <formula>"N/A"</formula>
    </cfRule>
    <cfRule type="cellIs" dxfId="18" priority="85" operator="between">
      <formula>0</formula>
      <formula>1</formula>
    </cfRule>
    <cfRule type="cellIs" dxfId="17" priority="86" operator="between">
      <formula>3</formula>
      <formula>2</formula>
    </cfRule>
    <cfRule type="cellIs" dxfId="16" priority="87" operator="between">
      <formula>6</formula>
      <formula>4</formula>
    </cfRule>
  </conditionalFormatting>
  <conditionalFormatting sqref="S130:S136">
    <cfRule type="cellIs" dxfId="15" priority="33" operator="between">
      <formula>0</formula>
      <formula>1</formula>
    </cfRule>
    <cfRule type="cellIs" dxfId="14" priority="34" operator="between">
      <formula>3</formula>
      <formula>2</formula>
    </cfRule>
    <cfRule type="cellIs" dxfId="13" priority="32" operator="equal">
      <formula>"N/A"</formula>
    </cfRule>
    <cfRule type="cellIs" dxfId="12" priority="35" operator="between">
      <formula>6</formula>
      <formula>4</formula>
    </cfRule>
  </conditionalFormatting>
  <conditionalFormatting sqref="S155:S157">
    <cfRule type="cellIs" dxfId="11" priority="22" operator="between">
      <formula>0</formula>
      <formula>1</formula>
    </cfRule>
    <cfRule type="cellIs" dxfId="10" priority="23" operator="between">
      <formula>3</formula>
      <formula>2</formula>
    </cfRule>
    <cfRule type="cellIs" dxfId="9" priority="24" operator="between">
      <formula>6</formula>
      <formula>4</formula>
    </cfRule>
    <cfRule type="cellIs" dxfId="8" priority="21" operator="equal">
      <formula>"N/A"</formula>
    </cfRule>
  </conditionalFormatting>
  <conditionalFormatting sqref="S164:S165">
    <cfRule type="cellIs" dxfId="7" priority="17" operator="between">
      <formula>6</formula>
      <formula>4</formula>
    </cfRule>
    <cfRule type="cellIs" dxfId="6" priority="16" operator="between">
      <formula>3</formula>
      <formula>2</formula>
    </cfRule>
    <cfRule type="cellIs" dxfId="5" priority="15" operator="between">
      <formula>0</formula>
      <formula>1</formula>
    </cfRule>
    <cfRule type="cellIs" dxfId="4" priority="14" operator="equal">
      <formula>"N/A"</formula>
    </cfRule>
  </conditionalFormatting>
  <conditionalFormatting sqref="S172">
    <cfRule type="cellIs" dxfId="3" priority="10" operator="between">
      <formula>6</formula>
      <formula>4</formula>
    </cfRule>
    <cfRule type="cellIs" dxfId="2" priority="9" operator="between">
      <formula>3</formula>
      <formula>2</formula>
    </cfRule>
    <cfRule type="cellIs" dxfId="1" priority="8" operator="between">
      <formula>0</formula>
      <formula>1</formula>
    </cfRule>
    <cfRule type="cellIs" dxfId="0" priority="7" operator="equal">
      <formula>"N/A"</formula>
    </cfRule>
  </conditionalFormatting>
  <dataValidations count="2">
    <dataValidation showInputMessage="1" showErrorMessage="1" sqref="F30 L29 L31 F52 L51 L53 F93 L92 L94 F111 L110 L112 F159 L150 L160 F167 L158 L168 F174 L166 L175 F126 L125 L127 F138 L137 L139 F151 L74 L152 F73 L72 L173" xr:uid="{00000000-0002-0000-0200-000000000000}"/>
    <dataValidation type="list" allowBlank="1" showInputMessage="1" showErrorMessage="1" sqref="L15:L28 L35:L50 L56:L71 L79:L91 L98:L109 L115:L124 L130:L136 L142:L149 L155:L157 L164:L165 L172" xr:uid="{00000000-0002-0000-0200-000001000000}">
      <formula1>$M$3:$M$5</formula1>
    </dataValidation>
  </dataValidations>
  <printOptions horizontalCentered="1"/>
  <pageMargins left="0.31496062992125984" right="0.31496062992125984" top="0.35433070866141736" bottom="0.35433070866141736" header="0.31496062992125984" footer="0.31496062992125984"/>
  <pageSetup paperSize="9" scale="39" fitToHeight="2" orientation="portrait" r:id="rId1"/>
  <headerFooter>
    <oddFooter>&amp;LMarché de nettoyage et vitrerie
Procédure AO n° 2203-DRPE-NA-DIL-50&amp;RAnnexe 6 au CCFT - référentiel du contrôle qualité</oddFooter>
  </headerFooter>
  <rowBreaks count="3" manualBreakCount="3">
    <brk id="77" max="16383" man="1"/>
    <brk id="96" max="16383" man="1"/>
    <brk id="13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025f542-532e-4716-841d-66fb14af7e80">
      <Terms xmlns="http://schemas.microsoft.com/office/infopath/2007/PartnerControls"/>
    </lcf76f155ced4ddcb4097134ff3c332f>
    <TaxCatchAll xmlns="adb85b9c-e49c-4b14-ad04-47f2cd24904d" xsi:nil="true"/>
    <_Flow_SignoffStatus xmlns="9025f542-532e-4716-841d-66fb14af7e8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A6FA7ED4FBC1A4587ABA20160BF7717" ma:contentTypeVersion="16" ma:contentTypeDescription="Crée un document." ma:contentTypeScope="" ma:versionID="1ec8b470bed629f229801d2866cd59aa">
  <xsd:schema xmlns:xsd="http://www.w3.org/2001/XMLSchema" xmlns:xs="http://www.w3.org/2001/XMLSchema" xmlns:p="http://schemas.microsoft.com/office/2006/metadata/properties" xmlns:ns2="9025f542-532e-4716-841d-66fb14af7e80" xmlns:ns3="adb85b9c-e49c-4b14-ad04-47f2cd24904d" targetNamespace="http://schemas.microsoft.com/office/2006/metadata/properties" ma:root="true" ma:fieldsID="2ba20fb0e81e7962cd07d3f4b3373b81" ns2:_="" ns3:_="">
    <xsd:import namespace="9025f542-532e-4716-841d-66fb14af7e80"/>
    <xsd:import namespace="adb85b9c-e49c-4b14-ad04-47f2cd24904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5f542-532e-4716-841d-66fb14af7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Flow_SignoffStatus" ma:index="23" nillable="true" ma:displayName="État de validation"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b85b9c-e49c-4b14-ad04-47f2cd24904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47d9439-5286-4cb2-b9ef-638fe110504a}" ma:internalName="TaxCatchAll" ma:showField="CatchAllData" ma:web="adb85b9c-e49c-4b14-ad04-47f2cd24904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4A9691-37F7-4B09-87A9-7D36B56B52A5}">
  <ds:schemaRefs>
    <ds:schemaRef ds:uri="http://schemas.microsoft.com/sharepoint/v3/contenttype/forms"/>
  </ds:schemaRefs>
</ds:datastoreItem>
</file>

<file path=customXml/itemProps2.xml><?xml version="1.0" encoding="utf-8"?>
<ds:datastoreItem xmlns:ds="http://schemas.openxmlformats.org/officeDocument/2006/customXml" ds:itemID="{50C2F97D-486D-4636-BA11-51E6949B96C2}">
  <ds:schemaRefs>
    <ds:schemaRef ds:uri="http://schemas.microsoft.com/office/2006/metadata/properties"/>
    <ds:schemaRef ds:uri="http://schemas.microsoft.com/office/infopath/2007/PartnerControls"/>
    <ds:schemaRef ds:uri="9025f542-532e-4716-841d-66fb14af7e80"/>
    <ds:schemaRef ds:uri="adb85b9c-e49c-4b14-ad04-47f2cd24904d"/>
  </ds:schemaRefs>
</ds:datastoreItem>
</file>

<file path=customXml/itemProps3.xml><?xml version="1.0" encoding="utf-8"?>
<ds:datastoreItem xmlns:ds="http://schemas.openxmlformats.org/officeDocument/2006/customXml" ds:itemID="{2F58910E-6A46-4EE1-9BC2-6AC358F721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25f542-532e-4716-841d-66fb14af7e80"/>
    <ds:schemaRef ds:uri="adb85b9c-e49c-4b14-ad04-47f2cd2490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Suivi</vt:lpstr>
      <vt:lpstr>Menu déroulant</vt:lpstr>
      <vt:lpstr>Grille de contrôle</vt:lpstr>
    </vt:vector>
  </TitlesOfParts>
  <Company>Pole Emploi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myriam mourlanne</dc:creator>
  <cp:lastModifiedBy>VASSEUR Sandrine (DRA NORMANDIE)</cp:lastModifiedBy>
  <cp:lastPrinted>2022-08-18T09:25:16Z</cp:lastPrinted>
  <dcterms:created xsi:type="dcterms:W3CDTF">2014-06-13T08:15:14Z</dcterms:created>
  <dcterms:modified xsi:type="dcterms:W3CDTF">2025-05-23T12:07:23Z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0x0101002A6FA7ED4FBC1A4587ABA20160BF7717</vt:lpwstr>
  </property>
</Properties>
</file>