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defaultThemeVersion="124226"/>
  <xr:revisionPtr revIDLastSave="0" documentId="13_ncr:1_{D8CB1298-4CA4-4ABB-9244-2D849B3B8325}" xr6:coauthVersionLast="47" xr6:coauthVersionMax="47" xr10:uidLastSave="{00000000-0000-0000-0000-000000000000}"/>
  <bookViews>
    <workbookView xWindow="-28920" yWindow="-120" windowWidth="29040" windowHeight="15720" xr2:uid="{00000000-000D-0000-FFFF-FFFF00000000}"/>
  </bookViews>
  <sheets>
    <sheet name="DQE(TF)" sheetId="4" r:id="rId1"/>
    <sheet name="DQE TO1" sheetId="15" r:id="rId2"/>
    <sheet name="DQE" sheetId="11" state="hidden" r:id="rId3"/>
    <sheet name="Synthèse" sheetId="12" state="hidden" r:id="rId4"/>
  </sheets>
  <definedNames>
    <definedName name="_xlnm.Print_Area" localSheetId="2">DQE!$A$1:$F$62</definedName>
    <definedName name="_xlnm.Print_Area" localSheetId="1">'DQE TO1'!$A$1:$G$22</definedName>
    <definedName name="_xlnm.Print_Area" localSheetId="0">'DQE(TF)'!$A$1:$G$123</definedName>
    <definedName name="_xlnm.Print_Area" localSheetId="3">Synthèse!$A$1:$C$60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9" i="4" l="1"/>
  <c r="G50" i="4" s="1"/>
  <c r="G15" i="4"/>
  <c r="G7" i="15"/>
  <c r="D60" i="4"/>
  <c r="D59" i="4" s="1"/>
  <c r="D76" i="4"/>
  <c r="D68" i="4"/>
  <c r="D67" i="4"/>
  <c r="G8" i="15" l="1"/>
  <c r="G10" i="15" s="1"/>
  <c r="G11" i="15" s="1"/>
  <c r="G12" i="15" s="1"/>
  <c r="D58" i="4"/>
  <c r="D75" i="4"/>
  <c r="G87" i="4" l="1"/>
  <c r="G84" i="4"/>
  <c r="G80" i="4"/>
  <c r="G76" i="4"/>
  <c r="G72" i="4"/>
  <c r="G56" i="4"/>
  <c r="G60" i="4"/>
  <c r="G62" i="4"/>
  <c r="G58" i="4"/>
  <c r="G66" i="4"/>
  <c r="G67" i="4"/>
  <c r="G68" i="4"/>
  <c r="G70" i="4"/>
  <c r="G74" i="4"/>
  <c r="G78" i="4"/>
  <c r="G82" i="4"/>
  <c r="G86" i="4"/>
  <c r="G90" i="4"/>
  <c r="G92" i="4"/>
  <c r="G94" i="4"/>
  <c r="G95" i="4"/>
  <c r="G96" i="4"/>
  <c r="G108" i="4"/>
  <c r="G107" i="4"/>
  <c r="G106" i="4"/>
  <c r="G102" i="4"/>
  <c r="G101" i="4"/>
  <c r="G100" i="4"/>
  <c r="G43" i="4"/>
  <c r="G45" i="4"/>
  <c r="G42" i="4"/>
  <c r="G10" i="4"/>
  <c r="G75" i="4" l="1"/>
  <c r="G63" i="4"/>
  <c r="G55" i="4"/>
  <c r="G59" i="4"/>
  <c r="G88" i="4"/>
  <c r="G83" i="4"/>
  <c r="G79" i="4"/>
  <c r="G71" i="4"/>
  <c r="G9" i="4"/>
  <c r="G12" i="4"/>
  <c r="G13" i="4"/>
  <c r="G14" i="4"/>
  <c r="G16" i="4"/>
  <c r="G17" i="4"/>
  <c r="G8" i="4"/>
  <c r="G18" i="4" l="1"/>
  <c r="G64" i="4"/>
  <c r="G29" i="4" l="1"/>
  <c r="G30" i="4"/>
  <c r="G32" i="4"/>
  <c r="G33" i="4"/>
  <c r="G35" i="4"/>
  <c r="G36" i="4"/>
  <c r="G37" i="4"/>
  <c r="G27" i="4"/>
  <c r="G22" i="4"/>
  <c r="G38" i="4" l="1"/>
  <c r="G23" i="4"/>
  <c r="G54" i="4" l="1"/>
  <c r="G46" i="4" l="1"/>
  <c r="G97" i="4"/>
  <c r="C20" i="12" l="1"/>
  <c r="C16" i="12"/>
  <c r="C13" i="12"/>
  <c r="F41" i="11"/>
  <c r="F42" i="11"/>
  <c r="C9" i="12" l="1"/>
  <c r="C25" i="12"/>
  <c r="C26" i="12"/>
  <c r="C29" i="12"/>
  <c r="C30" i="12" s="1"/>
  <c r="C10" i="12"/>
  <c r="C17" i="12"/>
  <c r="C14" i="12"/>
  <c r="C32" i="12"/>
  <c r="C33" i="12" s="1"/>
  <c r="C22" i="12"/>
  <c r="C15" i="12"/>
  <c r="C5" i="12"/>
  <c r="C6" i="12"/>
  <c r="C21" i="12"/>
  <c r="F47" i="11"/>
  <c r="C11" i="12" l="1"/>
  <c r="C27" i="12"/>
  <c r="C23" i="12"/>
  <c r="C7" i="12"/>
  <c r="C18" i="12"/>
  <c r="F36" i="11"/>
  <c r="F35" i="11"/>
  <c r="C34" i="12" l="1"/>
  <c r="F46" i="11" l="1"/>
  <c r="F21" i="11"/>
  <c r="F43" i="11"/>
  <c r="F44" i="11"/>
  <c r="F45" i="11"/>
  <c r="F40" i="11"/>
  <c r="F34" i="11"/>
  <c r="F7" i="11"/>
  <c r="F8" i="11"/>
  <c r="F9" i="11"/>
  <c r="F10" i="11"/>
  <c r="F11" i="11"/>
  <c r="F12" i="11"/>
  <c r="F13" i="11"/>
  <c r="F14" i="11"/>
  <c r="F15" i="11"/>
  <c r="F16" i="11"/>
  <c r="F17" i="11"/>
  <c r="F18" i="11"/>
  <c r="F20" i="11"/>
  <c r="F6" i="11"/>
  <c r="C44" i="12" l="1"/>
  <c r="C45" i="12" s="1"/>
  <c r="C41" i="12"/>
  <c r="C42" i="12" s="1"/>
  <c r="F48" i="11"/>
  <c r="F37" i="11"/>
  <c r="F19" i="11"/>
  <c r="F22" i="11" s="1"/>
  <c r="C38" i="12" l="1"/>
  <c r="C39" i="12" s="1"/>
  <c r="C46" i="12" s="1"/>
  <c r="C48" i="12" s="1"/>
  <c r="C49" i="12" s="1"/>
  <c r="C50" i="12" s="1"/>
  <c r="F50" i="11"/>
  <c r="F51" i="11" s="1"/>
  <c r="F52" i="11" s="1"/>
  <c r="G109" i="4" l="1"/>
  <c r="G103" i="4" l="1"/>
  <c r="G111" i="4" l="1"/>
  <c r="G112" i="4" l="1"/>
  <c r="G113" i="4" s="1"/>
</calcChain>
</file>

<file path=xl/sharedStrings.xml><?xml version="1.0" encoding="utf-8"?>
<sst xmlns="http://schemas.openxmlformats.org/spreadsheetml/2006/main" count="510" uniqueCount="282">
  <si>
    <t>N° de prix</t>
  </si>
  <si>
    <t>Désignation de la prestation</t>
  </si>
  <si>
    <t>Prix unitaires</t>
  </si>
  <si>
    <t>Montant € H.T.</t>
  </si>
  <si>
    <t>1</t>
  </si>
  <si>
    <t>Travaux de préparation</t>
  </si>
  <si>
    <t>P.U. € H.T.</t>
  </si>
  <si>
    <t>1.1</t>
  </si>
  <si>
    <t>Préparation du chantier</t>
  </si>
  <si>
    <t>1.1.1</t>
  </si>
  <si>
    <t>1.2</t>
  </si>
  <si>
    <t>1.2.1</t>
  </si>
  <si>
    <t>1.2.2</t>
  </si>
  <si>
    <t>1.2.3</t>
  </si>
  <si>
    <t>2.1</t>
  </si>
  <si>
    <t>3</t>
  </si>
  <si>
    <t>4</t>
  </si>
  <si>
    <t>4.1</t>
  </si>
  <si>
    <t>4.2</t>
  </si>
  <si>
    <t>5</t>
  </si>
  <si>
    <t>Travaux de remise en état</t>
  </si>
  <si>
    <t>6</t>
  </si>
  <si>
    <t>Réception des travaux</t>
  </si>
  <si>
    <t>ml</t>
  </si>
  <si>
    <t>m²</t>
  </si>
  <si>
    <t>5.1</t>
  </si>
  <si>
    <r>
      <t>m</t>
    </r>
    <r>
      <rPr>
        <vertAlign val="superscript"/>
        <sz val="11"/>
        <color theme="1"/>
        <rFont val="Calibri"/>
        <family val="2"/>
        <scheme val="minor"/>
      </rPr>
      <t>3</t>
    </r>
  </si>
  <si>
    <t>u</t>
  </si>
  <si>
    <t>f</t>
  </si>
  <si>
    <t>t</t>
  </si>
  <si>
    <t>Unité</t>
  </si>
  <si>
    <t>Quantité</t>
  </si>
  <si>
    <t>6.2</t>
  </si>
  <si>
    <t>T.V.A. 20%</t>
  </si>
  <si>
    <t>TOTAL € H.T.</t>
  </si>
  <si>
    <t>TOTAL € T.T.C.</t>
  </si>
  <si>
    <t>SOUS-TOTAL 1 (€ H.T.)</t>
  </si>
  <si>
    <t>SOUS-TOTAL 2 (€ H.T.)</t>
  </si>
  <si>
    <t>SOUS-TOTAL 3 (€ H.T.)</t>
  </si>
  <si>
    <t>SOUS-TOTAL 5 (€ H.T.)</t>
  </si>
  <si>
    <t>SOUS-TOTAL 6 (€ H.T.)</t>
  </si>
  <si>
    <t>Branchements et frais de consommation de chantier (eau, électricité, eaux usées, téléphone).</t>
  </si>
  <si>
    <r>
      <t xml:space="preserve">Amenée et repli du </t>
    </r>
    <r>
      <rPr>
        <sz val="11"/>
        <color indexed="8"/>
        <rFont val="Calibri"/>
        <family val="2"/>
      </rPr>
      <t>matériel et des engins, y compris protections du trottoir et des surfaces neutralisées sur voirie</t>
    </r>
    <r>
      <rPr>
        <sz val="11"/>
        <color theme="1"/>
        <rFont val="Calibri"/>
        <family val="2"/>
        <scheme val="minor"/>
      </rPr>
      <t>.</t>
    </r>
  </si>
  <si>
    <t>1.2.4</t>
  </si>
  <si>
    <t>Mise en place et rempli des EPC et moyens d'accès nécessaires aux travaux de désamiantage (sas de décontamination, extracteurs d'air, UCF, échafaudages, …).</t>
  </si>
  <si>
    <t>Travaux de désamiantage</t>
  </si>
  <si>
    <t>Travaux de déconstruction</t>
  </si>
  <si>
    <t>Etablissement d'un plan de retrait et transmission aux organismes concernés, y compris reprises et compléments (additifs) si nécessaire et stratégie d'échantillonnage.</t>
  </si>
  <si>
    <t>Travaux d'évacuation des encombrants et curage</t>
  </si>
  <si>
    <t>A</t>
  </si>
  <si>
    <t>Retrait d'amiante non recensé dans les diagnostics fournis</t>
  </si>
  <si>
    <t>A.1</t>
  </si>
  <si>
    <t>Etablissement d'un avenant au plan de retrait et stratégie d'échantillonnage</t>
  </si>
  <si>
    <t>A.2</t>
  </si>
  <si>
    <t>A.3</t>
  </si>
  <si>
    <t>A.4</t>
  </si>
  <si>
    <t>A.5</t>
  </si>
  <si>
    <t>A.6</t>
  </si>
  <si>
    <t>SOUS-TOTAL A H.T.</t>
  </si>
  <si>
    <t>B</t>
  </si>
  <si>
    <t>C</t>
  </si>
  <si>
    <t>6.3</t>
  </si>
  <si>
    <t>Installations de chantier et travaux préparatoires</t>
  </si>
  <si>
    <t>7</t>
  </si>
  <si>
    <t>7.1</t>
  </si>
  <si>
    <t>SOUS-TOTAL 4 (€ H.T.)</t>
  </si>
  <si>
    <t>3.1</t>
  </si>
  <si>
    <t>5.2</t>
  </si>
  <si>
    <t>DEVIS QUANTITATIF ESTIMATIF VALANT BORDEREAU DE PRIX UNITAIRES</t>
  </si>
  <si>
    <r>
      <t>Les travaux énumérés ci-après sont chiffrée au Bordereau des Prix Unitaires, en cas de découverte de matériaux amiantés en complément des matériaux énumérés au diagnostic amiante initial ou dans les autres pièces du marché (audit, C.C.T.P., ...), en cas de découverte d'ouvrages enterrés ou de réalisation de prestations diverses.
Un bon de commande sera réalisé en fonction des besoins.
Les quantités définies dans ce document servent uniquement à la consultation des entreprises et ne sont en aucun cas une commande. Les quantités rééellement traitées seront relevées sur site entre la Maitrise d'</t>
    </r>
    <r>
      <rPr>
        <sz val="11"/>
        <rFont val="Calibri"/>
        <family val="2"/>
      </rPr>
      <t>Œ</t>
    </r>
    <r>
      <rPr>
        <sz val="11"/>
        <rFont val="Calibri"/>
        <family val="2"/>
        <scheme val="minor"/>
      </rPr>
      <t>uvre et l'Entreprise.</t>
    </r>
  </si>
  <si>
    <t>Tous les prix s'entendent avec déplacement, fourniture, main d'œuvre, acheminement des matériaux non recensés dans les diagnostic fournis ou au C.C.T.P., toutes sujétions incluses.</t>
  </si>
  <si>
    <t>Retrait de conduit en amiante-ciment enterré, toutes sujétions incluses (moyens d'accès, SAS, confinement, EPI, transport et élimination des déchets, mesures d'empoussièrement, MPC…).</t>
  </si>
  <si>
    <t>A.7</t>
  </si>
  <si>
    <t>A.8</t>
  </si>
  <si>
    <r>
      <t>Retrait de débris d'amiante en mélange dans les remblais, toutes sujétions incluses (confinement, SAS, EPI, transport et élimination des déchets, mesures d'empoussièrement, MPC…) pour une zone de 10 m</t>
    </r>
    <r>
      <rPr>
        <vertAlign val="superscript"/>
        <sz val="11"/>
        <color theme="1"/>
        <rFont val="Calibri"/>
        <family val="2"/>
        <scheme val="minor"/>
      </rPr>
      <t>3</t>
    </r>
    <r>
      <rPr>
        <sz val="11"/>
        <color theme="1"/>
        <rFont val="Calibri"/>
        <family val="2"/>
        <scheme val="minor"/>
      </rPr>
      <t xml:space="preserve"> polluée par les débris.</t>
    </r>
  </si>
  <si>
    <r>
      <t>Prix par m</t>
    </r>
    <r>
      <rPr>
        <vertAlign val="superscript"/>
        <sz val="11"/>
        <color theme="1"/>
        <rFont val="Calibri"/>
        <family val="2"/>
        <scheme val="minor"/>
      </rPr>
      <t>3</t>
    </r>
    <r>
      <rPr>
        <sz val="11"/>
        <color theme="1"/>
        <rFont val="Calibri"/>
        <family val="2"/>
        <scheme val="minor"/>
      </rPr>
      <t xml:space="preserve"> supplémentaire que ce qui est prévu au poste A.8.</t>
    </r>
  </si>
  <si>
    <t>A.9</t>
  </si>
  <si>
    <t>Retrait de carton amianté, toutes sujétions incluses (confinement, EPI, SAS, transport et élimination des déchets, mesures d'empoussièrement, MPC…) pour un forfait de 10 m².</t>
  </si>
  <si>
    <t>B.1</t>
  </si>
  <si>
    <r>
      <t>Pour une capacité de cuve inférieure ou égale à 10 m</t>
    </r>
    <r>
      <rPr>
        <vertAlign val="superscript"/>
        <sz val="11"/>
        <color theme="1"/>
        <rFont val="Calibri"/>
        <family val="2"/>
        <scheme val="minor"/>
      </rPr>
      <t>3</t>
    </r>
    <r>
      <rPr>
        <sz val="11"/>
        <color theme="1"/>
        <rFont val="Calibri"/>
        <family val="2"/>
        <scheme val="minor"/>
      </rPr>
      <t>.</t>
    </r>
  </si>
  <si>
    <t>B.2</t>
  </si>
  <si>
    <t>B.3</t>
  </si>
  <si>
    <t>SOUS-TOTAL B H.T.</t>
  </si>
  <si>
    <t>Prestations diverses</t>
  </si>
  <si>
    <t>C.1</t>
  </si>
  <si>
    <t>Analyse "pack ISDI" pour caractérisation de matériau susceptible de contenir des polluants (prélèvement, conditionnement, transport et analyse en laboratoire).</t>
  </si>
  <si>
    <t>C.2</t>
  </si>
  <si>
    <t>Evacuation de parpaings ou briques mâchefers non inertes non dangereux, y compris les moyens humains et matériels pour le tri, chargement, transport et élimination en Installation de Stockage de Déchets Non Dangereux.</t>
  </si>
  <si>
    <t>C.3</t>
  </si>
  <si>
    <t>Evacuation des parpaings ou briques mâchefers non inertes dangereux, y compris les moyens humains et matériels pour le tri, chargement, transport et élimination en Installation de Stockage de Déchets Dangereux.</t>
  </si>
  <si>
    <t>Retrait d'amiante sous forme de câble, toutes sujétions incluses (confinement, EPI, SAS, transport et élimination des déchets, mesures d'empoussièrement, MPC…) pour un forfait de 10 ml de câble.</t>
  </si>
  <si>
    <t>1.1.3</t>
  </si>
  <si>
    <t>4.3</t>
  </si>
  <si>
    <t>C.4</t>
  </si>
  <si>
    <t>C.5</t>
  </si>
  <si>
    <t>C.6</t>
  </si>
  <si>
    <t>Gestion et élimination des déchets</t>
  </si>
  <si>
    <t>SOUS-TOTAL C H.T.</t>
  </si>
  <si>
    <t>C.7</t>
  </si>
  <si>
    <t>Date, tampon et signature du titulaire :</t>
  </si>
  <si>
    <t>Prix par ml supplémentaire que ce qui est prévu au poste A.11.</t>
  </si>
  <si>
    <t>Prix par m² supplémentaire que ce qui est prévu au poste A.10.</t>
  </si>
  <si>
    <t>Prix par ml supplémentaire que ce qui est prévu au poste A.12.</t>
  </si>
  <si>
    <t>Retrait d'amiante sous forme de joint ou tresse, toutes sujétions incluses (confinement, EPI, transport et élimination des déchets, mesures d'empoussièrement, …).</t>
  </si>
  <si>
    <t>Retrait d'amiante sous forme d'enveloppe de calorifuges sur conduit/canalisation, toutes sujétions incluses (confinement, EPI, SAS, transport et élimination des déchets, mesures d'empoussièrement, MPC…) pour un forfait de 10 ml de conduit/canalisation.</t>
  </si>
  <si>
    <t>Prix par ml supplémentaire que ce qui est prévu au poste A.13.</t>
  </si>
  <si>
    <t>Retrait d'amiante sous forme de calorifugeage non collé directement sur le conduit/canalisation (quelque soit le diamètre), toutes sujétions incluses (confinement, EPI, SAS, transport et élimination des déchets, mesures d'empoussièrement, MPC…) pour un forfait de 10 ml de conduit/canalisation.</t>
  </si>
  <si>
    <t>Retrait d'amiante sous forme de calorifugeage collé directement sur le conduit/canalisation (quelque soit le diamètre), toutes sujétions incluses (confinement, EPI, SAS, transport et élimination des déchets, mesures d'empoussièrement, MPC…) pour un forfait de 10 ml de conduit/canalisation.</t>
  </si>
  <si>
    <t>Retrait d'amiante sous forme de joint de bride, toutes sujétions incluses (confinement, EPI, transport et élimination des déchets, mesures d'empoussièrement, …) pour un forfait de 5 joint de bride.</t>
  </si>
  <si>
    <t>SOUS-TOTAL 7 (€ H.T.)</t>
  </si>
  <si>
    <t>C.8</t>
  </si>
  <si>
    <t>3.1.1</t>
  </si>
  <si>
    <t>3.17</t>
  </si>
  <si>
    <t>1.1.4</t>
  </si>
  <si>
    <t>Métrologie (META initiales, pendant les travaux, environnementales, effluents, libératoires).</t>
  </si>
  <si>
    <t xml:space="preserve">Etablissement du DOE , selon prescriptions du C.C.T.P. </t>
  </si>
  <si>
    <t>Installation et désinstallation de chantier inclus les installations d'hygiène et de sécurité nécessaires au chantier pendant toute la durée des travaux, y compris mise en place des signalisations horizontales et verticales réglementaires.</t>
  </si>
  <si>
    <t>Gestion des dépôts de déchets sauvages</t>
  </si>
  <si>
    <t>Enlèvement, tri et chargement des déchets</t>
  </si>
  <si>
    <t>7.2</t>
  </si>
  <si>
    <t>7.3</t>
  </si>
  <si>
    <t>Transport et traitement des déchets</t>
  </si>
  <si>
    <t>mois</t>
  </si>
  <si>
    <t>Extérieur - Parcelle BM 142 - Traitement et gestion des dépôts de déchets sauvages</t>
  </si>
  <si>
    <t>4.2.1</t>
  </si>
  <si>
    <t>Sécurisation des emprises par clôturage mobile (fourniture, pose et dépose), selon les prescriptions du C.C.T.P.</t>
  </si>
  <si>
    <t>Evacuation de bétons non inertes non dangereux, y compris les moyens humains et matériels pour le tri, chargement et élimination en Installation de Stockage de Déchets Non Dangereux.</t>
  </si>
  <si>
    <t>Evacuation de bétons non inertes dangereux, y compris les moyens humains et matériels pour le tri, chargement et élimination en Installation de Stockage de Déchets Dangereux.</t>
  </si>
  <si>
    <t xml:space="preserve">Participation du conducteur de travaux à des réunions extérieures au chantier, quelque soit l'horaire, du lundi au vendredi. </t>
  </si>
  <si>
    <t>A.6 (a)</t>
  </si>
  <si>
    <t>A.7 (a)</t>
  </si>
  <si>
    <t>Analyse pour caractérisation d'huile susceptible de contenir des PCB (prélèvement, conditionnement, transport et analyse en laboratoire).</t>
  </si>
  <si>
    <t>Elimination d'huile contenant des PCB (moyens humains et matériels, transport et élimination des déchets).</t>
  </si>
  <si>
    <t>Elimination de cuves : Pompage, nettoyage, dégazage, extraction, évacuation et percement du dallage bas (conservation des voiles périphériques) en cas de cuvelage béton/maçonné</t>
  </si>
  <si>
    <t>Quantité Entreprise</t>
  </si>
  <si>
    <t>Quantité fixée</t>
  </si>
  <si>
    <t>Synthèse DPGF et DQE valant BPU</t>
  </si>
  <si>
    <t>DPGF</t>
  </si>
  <si>
    <t>Installation de chantier et travaux préparatoires</t>
  </si>
  <si>
    <t>Pavillons</t>
  </si>
  <si>
    <t>2.2 à 2.18</t>
  </si>
  <si>
    <t>Bâtiments de l'ex base aérienne 122</t>
  </si>
  <si>
    <t>Etude préalables - Ensemble des parcelles</t>
  </si>
  <si>
    <t>3.2 et 3.3</t>
  </si>
  <si>
    <t>Extérieur - Voiries, dallages…</t>
  </si>
  <si>
    <t>6.1 à 6.5</t>
  </si>
  <si>
    <t>7.1 à 7.5</t>
  </si>
  <si>
    <t>MONTANT TOTAL DPGF € H.T.</t>
  </si>
  <si>
    <t>DQE</t>
  </si>
  <si>
    <t>A.1 à A.7</t>
  </si>
  <si>
    <t>SOUS-TOTAL A (€ H.T.)</t>
  </si>
  <si>
    <t>B.1 à B.6</t>
  </si>
  <si>
    <t>SOUS-TOTAL B (€ H.T.)</t>
  </si>
  <si>
    <t>C.1 à C.9</t>
  </si>
  <si>
    <t>SOUS-TOTAL C (€ H.T.)</t>
  </si>
  <si>
    <t>MONTANT TOTAL DQE € H.T.</t>
  </si>
  <si>
    <t>TOTAL DPGF + DQE € H.T.</t>
  </si>
  <si>
    <t>A.3 (a)</t>
  </si>
  <si>
    <t>A.4 (a)</t>
  </si>
  <si>
    <t>A.5 (a)</t>
  </si>
  <si>
    <t>A.7bis</t>
  </si>
  <si>
    <t>A.7bis (a)</t>
  </si>
  <si>
    <t>6.1</t>
  </si>
  <si>
    <t>3.18</t>
  </si>
  <si>
    <t>3.4 à 3.16</t>
  </si>
  <si>
    <r>
      <t>Pour une capacité de cuve supérieure à 10 m</t>
    </r>
    <r>
      <rPr>
        <vertAlign val="superscript"/>
        <sz val="11"/>
        <color theme="1"/>
        <rFont val="Calibri"/>
        <family val="2"/>
        <scheme val="minor"/>
      </rPr>
      <t>3</t>
    </r>
    <r>
      <rPr>
        <sz val="11"/>
        <color theme="1"/>
        <rFont val="Calibri"/>
        <family val="2"/>
        <scheme val="minor"/>
      </rPr>
      <t xml:space="preserve"> et égale ou inférieur à 50 m</t>
    </r>
    <r>
      <rPr>
        <vertAlign val="superscript"/>
        <sz val="11"/>
        <color theme="1"/>
        <rFont val="Calibri"/>
        <family val="2"/>
        <scheme val="minor"/>
      </rPr>
      <t xml:space="preserve">3 </t>
    </r>
  </si>
  <si>
    <r>
      <t>Pour une capacité de cuve supérieure à 50 m</t>
    </r>
    <r>
      <rPr>
        <vertAlign val="superscript"/>
        <sz val="11"/>
        <color theme="1"/>
        <rFont val="Calibri"/>
        <family val="2"/>
        <scheme val="minor"/>
      </rPr>
      <t>3</t>
    </r>
    <r>
      <rPr>
        <sz val="11"/>
        <color theme="1"/>
        <rFont val="Calibri"/>
        <family val="2"/>
        <scheme val="minor"/>
      </rPr>
      <t>.</t>
    </r>
  </si>
  <si>
    <t>Conception, fourniture et mise en place d'un panneau de chantier, selon la trame fournie par la Maîtrise d'Ouvrage et les dimensions inscrites au CCTP.</t>
  </si>
  <si>
    <t>Travau de curage</t>
  </si>
  <si>
    <t>Chargement</t>
  </si>
  <si>
    <t>PAPIER</t>
  </si>
  <si>
    <t>BOIS</t>
  </si>
  <si>
    <t>FRACTIONS MINERALES (béton, les briques, les tuiles, les céramiques ou encore les pierres)</t>
  </si>
  <si>
    <t>METAL (ferrailles (fer et acier) et les non-ferreux (aluminium, cuivre…)</t>
  </si>
  <si>
    <t>VERRE</t>
  </si>
  <si>
    <t>PLASTIQUE</t>
  </si>
  <si>
    <t>PLATRES</t>
  </si>
  <si>
    <t>AUTRES PMCB (Produits et Matériaux de Construction du Bâtiment)</t>
  </si>
  <si>
    <t>TEXTILES</t>
  </si>
  <si>
    <t>Transports des déchets amiantés vers l'Installation de Stockage de Déchets (Non Dangeureux ou Dangeureux)</t>
  </si>
  <si>
    <t>DECHETS D'ELEMENTS D'AMEUBLEMENT</t>
  </si>
  <si>
    <t>DECHETS VERTS/BIOLOGIQUE (D'origine organique)</t>
  </si>
  <si>
    <t>Coût du chargement des déchets Non Dangeureux ou Dangeureux</t>
  </si>
  <si>
    <t>Transport et élimination en Installation de Stockage de Déchets Non Dangeureux, y compris TGAP.</t>
  </si>
  <si>
    <t>Transport et élimination en Installation de Stockage de Déchets Dangeureux, y compris TGAP.</t>
  </si>
  <si>
    <t>Traitement en filière de recyclage et/ou valorisation</t>
  </si>
  <si>
    <t>Transport</t>
  </si>
  <si>
    <t>Réalisation d'un état des lieux par constat d'huissier selon prescriptions du C.C.T.P</t>
  </si>
  <si>
    <t xml:space="preserve">Etablissement d'un relevé géomètre de l'emprise restituée, selon les prescriptions du C.C.T.P. </t>
  </si>
  <si>
    <t xml:space="preserve">Tous les prix s'entendent avec déplacement, fourniture, main d'œuvre, acheminement des matériaux et respect des contraintes du C.C.T.P.
Le chargement </t>
  </si>
  <si>
    <t>Gestion des PEMD (hors poste 2)</t>
  </si>
  <si>
    <t>Curage, déshabillage et tri selon les prescriptions du C.C.T.P., y compris les moyens humains et matériels et la gestion des encombrants.</t>
  </si>
  <si>
    <r>
      <t xml:space="preserve">Réalisation d'un état des lieux par </t>
    </r>
    <r>
      <rPr>
        <sz val="11"/>
        <color indexed="8"/>
        <rFont val="Calibri"/>
        <family val="2"/>
      </rPr>
      <t xml:space="preserve">constat d'huissier sur toutes les voiries et infrastructures alentours, </t>
    </r>
    <r>
      <rPr>
        <sz val="11"/>
        <color rgb="FF000000"/>
        <rFont val="Calibri"/>
        <family val="2"/>
      </rPr>
      <t>avant travaux.</t>
    </r>
  </si>
  <si>
    <t>4.1.1</t>
  </si>
  <si>
    <t>Extérieur - Voiries, réseaux, circulations…</t>
  </si>
  <si>
    <t>Débroussaillage préalable et réalisation des tranchées antibibratoire</t>
  </si>
  <si>
    <t xml:space="preserve">Débroussaillage des emprises au droit des bâtiments, selon prescriptions du C.C.T.P., y compris moyens humains et matériel. </t>
  </si>
  <si>
    <t xml:space="preserve">Réalisation du marquage-piquetage des réseaux obligatoire jusqu'à 2 m au minimum, avant le démarrage des travaux, y compris maintien et entretien tout au long de la période des travaux. </t>
  </si>
  <si>
    <t>Décapage des enrobés présents dans l'emprise, selon les prescriptions du C.C.T.P., y compris tri.</t>
  </si>
  <si>
    <t>Chargement, transport et traitement</t>
  </si>
  <si>
    <t>Chargement, transport et traitement en filière de recylcge et/ou de revalorisation</t>
  </si>
  <si>
    <t>INSTALLATION DE STOCKAGE DE DECHETS - Hors postes amiante, 4.2.2 et 4.2.3</t>
  </si>
  <si>
    <t>Etude préalables à la démolition</t>
  </si>
  <si>
    <t xml:space="preserve">Transports et élimination tous les déchets amiantés en Installation de Stockage de Déchets Non Dangeureux (ISDND). </t>
  </si>
  <si>
    <t xml:space="preserve">Transports et élimination tous les déchets amiantés en Installation de Stockage de Déchets Dangeureux (ISDD). </t>
  </si>
  <si>
    <t>Hangar</t>
  </si>
  <si>
    <t>Retrait d'amiante sous forme  de mastics amiantés (vitrages / remplissages) de menuiserie</t>
  </si>
  <si>
    <t xml:space="preserve">Retrait d'amiante sous forme de garniture de frein de machinerie d'ascenseur </t>
  </si>
  <si>
    <t>Pose d'un portail à double vantaux de 4 m de large et 2 m de haut, selon prescriptions du C.C.T.P.</t>
  </si>
  <si>
    <t>Nivellement sommaires de la parcelle selon prescriptions du CCTP.</t>
  </si>
  <si>
    <t>Travaux de retrait</t>
  </si>
  <si>
    <t>3.2.2</t>
  </si>
  <si>
    <t>3.2.3</t>
  </si>
  <si>
    <t>3.2.4</t>
  </si>
  <si>
    <t>3.2.5</t>
  </si>
  <si>
    <t>3.2.1</t>
  </si>
  <si>
    <t>3.3</t>
  </si>
  <si>
    <t>3.3.1</t>
  </si>
  <si>
    <t>3.3.2</t>
  </si>
  <si>
    <t>3.3.3</t>
  </si>
  <si>
    <t>3.2</t>
  </si>
  <si>
    <t>Retrait d'amiante sous forme de gaine ou conduit aérien en traversée de plancher ou non</t>
  </si>
  <si>
    <t>Déconstruction des superstructures de l'entrepôt selon les prescriptions du C.C.T.P., y compris tri des déchets issus de la déconstruction.</t>
  </si>
  <si>
    <t>4.1.2</t>
  </si>
  <si>
    <t>Fourniture et pose d'une clôture bac acier selon prescriptions du CCTP.</t>
  </si>
  <si>
    <t>Travaux d'évacuation des déblais sous-quai</t>
  </si>
  <si>
    <t>Démolition d'un éventuel second dallage sous remblais y compris Tri, chargement, évacuation et traitement des dallages béton.</t>
  </si>
  <si>
    <r>
      <t xml:space="preserve">Etablissement des </t>
    </r>
    <r>
      <rPr>
        <sz val="11"/>
        <color indexed="8"/>
        <rFont val="Calibri"/>
        <family val="2"/>
      </rPr>
      <t>études (PPSPS, DICT, notes de calcul, tri des déchets : Méthodologie, planning, SOGED, plan de circulation et d'installation chantier, sondages ou vérifications de portance des engins, des personnes et de la stabilité des ouvrages, ...) et des démarches administratives décrites au C.C.T.P.</t>
    </r>
  </si>
  <si>
    <t>1.2.5</t>
  </si>
  <si>
    <t>1.2.6</t>
  </si>
  <si>
    <t>2</t>
  </si>
  <si>
    <t>Gardiennage pendant les horraire de travail (de 07h00 du matin à 16h00, 7j/7)</t>
  </si>
  <si>
    <t>Excavation, tri, chargement et traitement des remblais sous-quai en ISDI.</t>
  </si>
  <si>
    <t>6.1.1</t>
  </si>
  <si>
    <t>6.1.2</t>
  </si>
  <si>
    <t>6.1.3</t>
  </si>
  <si>
    <t>6.2.1</t>
  </si>
  <si>
    <t>6.2.2</t>
  </si>
  <si>
    <t>6.2.3</t>
  </si>
  <si>
    <t>6.3.1</t>
  </si>
  <si>
    <t>6.3.2</t>
  </si>
  <si>
    <t>6.3.3</t>
  </si>
  <si>
    <t>6.4</t>
  </si>
  <si>
    <t>6.4.1</t>
  </si>
  <si>
    <t>6.4.2</t>
  </si>
  <si>
    <t>6.4.3</t>
  </si>
  <si>
    <t>6.5</t>
  </si>
  <si>
    <t>6.5.1</t>
  </si>
  <si>
    <t>6.5.2</t>
  </si>
  <si>
    <t>6.5.3</t>
  </si>
  <si>
    <t>6.6</t>
  </si>
  <si>
    <t>6.6.1</t>
  </si>
  <si>
    <t>6.6.2</t>
  </si>
  <si>
    <t>6.6.3</t>
  </si>
  <si>
    <t>6.7</t>
  </si>
  <si>
    <t>6.7.1</t>
  </si>
  <si>
    <t>6.7.2</t>
  </si>
  <si>
    <t>6.7.3</t>
  </si>
  <si>
    <t>6.8</t>
  </si>
  <si>
    <t>6.8.1</t>
  </si>
  <si>
    <t>6.8.2</t>
  </si>
  <si>
    <t>6.8.3</t>
  </si>
  <si>
    <t>6.9</t>
  </si>
  <si>
    <t>6.9.1</t>
  </si>
  <si>
    <t>6.9.2</t>
  </si>
  <si>
    <t>6.9.3</t>
  </si>
  <si>
    <t>6.10</t>
  </si>
  <si>
    <t>6.10.1</t>
  </si>
  <si>
    <t>6.11</t>
  </si>
  <si>
    <t>6.11.1</t>
  </si>
  <si>
    <t>6.12</t>
  </si>
  <si>
    <t>6.12.1</t>
  </si>
  <si>
    <t>6.12.2</t>
  </si>
  <si>
    <t>6.12.3</t>
  </si>
  <si>
    <t>8</t>
  </si>
  <si>
    <t>8.1</t>
  </si>
  <si>
    <t>8.2</t>
  </si>
  <si>
    <t>8.3</t>
  </si>
  <si>
    <t>Tous les prix s'entendent avec déplacement, fourniture, main d'œuvre, acheminement des matériaux et respect des contraintes du C.C.T.P.</t>
  </si>
  <si>
    <t>SOUS-TOTAL 8 (€ H.T.)</t>
  </si>
  <si>
    <t xml:space="preserve">Quantité Estimative </t>
  </si>
  <si>
    <t>Quantité Estimative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</si>
</sst>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_-* #,##0.00\ &quot;F&quot;_-;\-* #,##0.00\ &quot;F&quot;_-;_-* &quot;-&quot;??\ &quot;F&quot;_-;_-@_-"/>
    <numFmt numFmtId="166" formatCode="#,##0.00\ &quot;€&quot;"/>
  </numFmts>
  <fonts count="2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b/>
      <sz val="14"/>
      <name val="Calibri"/>
      <family val="2"/>
      <scheme val="minor"/>
    </font>
    <font>
      <sz val="11"/>
      <name val="Calibri"/>
      <family val="2"/>
      <scheme val="minor"/>
    </font>
    <font>
      <b/>
      <sz val="12"/>
      <color theme="0"/>
      <name val="Calibri"/>
      <family val="2"/>
      <scheme val="minor"/>
    </font>
    <font>
      <b/>
      <sz val="11"/>
      <name val="Calibri"/>
      <family val="2"/>
      <scheme val="minor"/>
    </font>
    <font>
      <sz val="11"/>
      <color indexed="8"/>
      <name val="Calibri"/>
      <family val="2"/>
    </font>
    <font>
      <vertAlign val="superscript"/>
      <sz val="11"/>
      <color theme="1"/>
      <name val="Calibri"/>
      <family val="2"/>
      <scheme val="minor"/>
    </font>
    <font>
      <sz val="8"/>
      <name val="Calibri"/>
      <family val="2"/>
      <scheme val="minor"/>
    </font>
    <font>
      <sz val="11"/>
      <color theme="0"/>
      <name val="Calibri"/>
      <family val="2"/>
      <scheme val="minor"/>
    </font>
    <font>
      <sz val="11"/>
      <name val="Calibri"/>
      <family val="2"/>
    </font>
    <font>
      <sz val="11"/>
      <color rgb="FF000000"/>
      <name val="Calibri"/>
      <family val="2"/>
    </font>
    <font>
      <sz val="11"/>
      <color rgb="FFFF0000"/>
      <name val="Calibri"/>
      <family val="2"/>
      <scheme val="minor"/>
    </font>
    <font>
      <b/>
      <u/>
      <sz val="11"/>
      <name val="Calibri"/>
      <family val="2"/>
      <scheme val="minor"/>
    </font>
    <font>
      <sz val="9"/>
      <color theme="1"/>
      <name val="Calibri"/>
      <family val="2"/>
      <scheme val="minor"/>
    </font>
    <font>
      <sz val="11"/>
      <color theme="3"/>
      <name val="Calibri"/>
      <family val="2"/>
      <scheme val="minor"/>
    </font>
    <font>
      <b/>
      <sz val="14"/>
      <color theme="0"/>
      <name val="Calibri"/>
      <family val="2"/>
      <scheme val="minor"/>
    </font>
    <font>
      <sz val="12"/>
      <name val="Calibri"/>
      <family val="2"/>
      <scheme val="minor"/>
    </font>
  </fonts>
  <fills count="10">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rgb="FF4472C4"/>
        <bgColor indexed="64"/>
      </patternFill>
    </fill>
    <fill>
      <patternFill patternType="solid">
        <fgColor theme="4" tint="-0.499984740745262"/>
        <bgColor theme="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bgColor theme="4"/>
      </patternFill>
    </fill>
  </fills>
  <borders count="50">
    <border>
      <left/>
      <right/>
      <top/>
      <bottom/>
      <diagonal/>
    </border>
    <border>
      <left style="medium">
        <color indexed="64"/>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theme="0"/>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rgb="FF000000"/>
      </top>
      <bottom style="thin">
        <color indexed="64"/>
      </bottom>
      <diagonal/>
    </border>
    <border>
      <left style="thin">
        <color indexed="64"/>
      </left>
      <right style="double">
        <color indexed="64"/>
      </right>
      <top style="thin">
        <color indexed="64"/>
      </top>
      <bottom style="thin">
        <color indexed="64"/>
      </bottom>
      <diagonal/>
    </border>
  </borders>
  <cellStyleXfs count="7">
    <xf numFmtId="0" fontId="0" fillId="0" borderId="0"/>
    <xf numFmtId="0" fontId="1" fillId="0" borderId="0"/>
    <xf numFmtId="0" fontId="4" fillId="0" borderId="0"/>
    <xf numFmtId="44" fontId="1"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44" fontId="1" fillId="0" borderId="0" applyFont="0" applyFill="0" applyBorder="0" applyAlignment="0" applyProtection="0"/>
  </cellStyleXfs>
  <cellXfs count="256">
    <xf numFmtId="0" fontId="0" fillId="0" borderId="0" xfId="0"/>
    <xf numFmtId="0" fontId="6" fillId="0" borderId="0" xfId="2" applyFont="1" applyAlignment="1">
      <alignment vertical="center"/>
    </xf>
    <xf numFmtId="0" fontId="1" fillId="0" borderId="3" xfId="2" applyFont="1" applyBorder="1" applyAlignment="1">
      <alignment horizontal="center" vertical="center"/>
    </xf>
    <xf numFmtId="0" fontId="1" fillId="0" borderId="4" xfId="2" applyFont="1" applyBorder="1" applyAlignment="1">
      <alignment horizontal="center" vertical="center"/>
    </xf>
    <xf numFmtId="0" fontId="2" fillId="2" borderId="6" xfId="2" applyFont="1" applyFill="1" applyBorder="1" applyAlignment="1">
      <alignment horizontal="left" vertical="center"/>
    </xf>
    <xf numFmtId="0" fontId="2" fillId="2" borderId="7" xfId="2" applyFont="1" applyFill="1" applyBorder="1" applyAlignment="1">
      <alignment horizontal="right" vertical="center"/>
    </xf>
    <xf numFmtId="0" fontId="1" fillId="2" borderId="7" xfId="2" applyFont="1" applyFill="1" applyBorder="1" applyAlignment="1">
      <alignment horizontal="center" vertical="center"/>
    </xf>
    <xf numFmtId="164" fontId="1" fillId="2" borderId="7" xfId="4" applyNumberFormat="1" applyFont="1" applyFill="1" applyBorder="1" applyAlignment="1">
      <alignment vertical="center"/>
    </xf>
    <xf numFmtId="0" fontId="2" fillId="0" borderId="6" xfId="2" applyFont="1" applyBorder="1" applyAlignment="1">
      <alignment horizontal="left" vertical="center"/>
    </xf>
    <xf numFmtId="0" fontId="2" fillId="0" borderId="7" xfId="2" applyFont="1" applyBorder="1" applyAlignment="1">
      <alignment horizontal="right" vertical="center"/>
    </xf>
    <xf numFmtId="0" fontId="1" fillId="0" borderId="7" xfId="2" applyFont="1" applyBorder="1" applyAlignment="1">
      <alignment horizontal="center" vertical="center"/>
    </xf>
    <xf numFmtId="164" fontId="1" fillId="0" borderId="7" xfId="4" applyNumberFormat="1" applyFont="1" applyBorder="1" applyAlignment="1">
      <alignment vertical="center"/>
    </xf>
    <xf numFmtId="0" fontId="3" fillId="0" borderId="3" xfId="2" applyFont="1" applyBorder="1" applyAlignment="1">
      <alignment horizontal="center" vertical="center"/>
    </xf>
    <xf numFmtId="0" fontId="2" fillId="0" borderId="8" xfId="2" applyFont="1" applyBorder="1" applyAlignment="1">
      <alignment horizontal="left" vertical="center"/>
    </xf>
    <xf numFmtId="0" fontId="2" fillId="0" borderId="9" xfId="2" applyFont="1" applyBorder="1" applyAlignment="1">
      <alignment horizontal="right" vertical="center"/>
    </xf>
    <xf numFmtId="0" fontId="1" fillId="0" borderId="9" xfId="2" applyFont="1" applyBorder="1" applyAlignment="1">
      <alignment horizontal="center" vertical="center"/>
    </xf>
    <xf numFmtId="164" fontId="1" fillId="0" borderId="9" xfId="4" applyNumberFormat="1" applyFont="1" applyBorder="1" applyAlignment="1">
      <alignment vertical="center"/>
    </xf>
    <xf numFmtId="0" fontId="6" fillId="0" borderId="0" xfId="2" applyFont="1" applyAlignment="1">
      <alignment vertical="center" wrapText="1"/>
    </xf>
    <xf numFmtId="0" fontId="0" fillId="0" borderId="4" xfId="2" applyFont="1" applyBorder="1" applyAlignment="1">
      <alignment horizontal="center" vertical="center"/>
    </xf>
    <xf numFmtId="0" fontId="0" fillId="0" borderId="4" xfId="2" applyFont="1" applyBorder="1" applyAlignment="1">
      <alignment vertical="center" wrapText="1"/>
    </xf>
    <xf numFmtId="3" fontId="1" fillId="0" borderId="4" xfId="2" applyNumberFormat="1" applyFont="1" applyBorder="1" applyAlignment="1">
      <alignment horizontal="center" vertical="center"/>
    </xf>
    <xf numFmtId="49" fontId="7" fillId="5" borderId="1" xfId="2" applyNumberFormat="1" applyFont="1" applyFill="1" applyBorder="1" applyAlignment="1">
      <alignment horizontal="center" vertical="center"/>
    </xf>
    <xf numFmtId="0" fontId="7" fillId="5" borderId="2" xfId="2" applyFont="1" applyFill="1" applyBorder="1" applyAlignment="1">
      <alignment vertical="center" wrapText="1"/>
    </xf>
    <xf numFmtId="0" fontId="7" fillId="5" borderId="2" xfId="2" applyFont="1" applyFill="1" applyBorder="1" applyAlignment="1">
      <alignment horizontal="center" vertical="center"/>
    </xf>
    <xf numFmtId="44" fontId="7" fillId="5" borderId="2" xfId="3" applyFont="1" applyFill="1" applyBorder="1" applyAlignment="1">
      <alignment horizontal="center" vertical="center"/>
    </xf>
    <xf numFmtId="0" fontId="2" fillId="2" borderId="21" xfId="2" applyFont="1" applyFill="1" applyBorder="1" applyAlignment="1">
      <alignment vertical="center"/>
    </xf>
    <xf numFmtId="0" fontId="2" fillId="2" borderId="16" xfId="2" applyFont="1" applyFill="1" applyBorder="1" applyAlignment="1">
      <alignment vertical="center"/>
    </xf>
    <xf numFmtId="0" fontId="2" fillId="2" borderId="25" xfId="2" applyFont="1" applyFill="1" applyBorder="1" applyAlignment="1">
      <alignment vertical="center"/>
    </xf>
    <xf numFmtId="0" fontId="2" fillId="2" borderId="26" xfId="2" applyFont="1" applyFill="1" applyBorder="1" applyAlignment="1">
      <alignment vertical="center"/>
    </xf>
    <xf numFmtId="0" fontId="3" fillId="6" borderId="3" xfId="2" applyFont="1" applyFill="1" applyBorder="1" applyAlignment="1">
      <alignment horizontal="center" vertical="center"/>
    </xf>
    <xf numFmtId="0" fontId="3" fillId="6" borderId="28" xfId="2" applyFont="1" applyFill="1" applyBorder="1" applyAlignment="1">
      <alignment vertical="center" wrapText="1"/>
    </xf>
    <xf numFmtId="0" fontId="1" fillId="6" borderId="7" xfId="2" applyFont="1" applyFill="1" applyBorder="1" applyAlignment="1">
      <alignment horizontal="center" vertical="center"/>
    </xf>
    <xf numFmtId="0" fontId="7" fillId="0" borderId="29" xfId="2" applyFont="1" applyBorder="1" applyAlignment="1">
      <alignment horizontal="center" vertical="center"/>
    </xf>
    <xf numFmtId="166" fontId="6" fillId="0" borderId="0" xfId="2" applyNumberFormat="1" applyFont="1" applyAlignment="1">
      <alignment vertical="center"/>
    </xf>
    <xf numFmtId="49" fontId="0" fillId="0" borderId="4" xfId="2" applyNumberFormat="1" applyFont="1" applyBorder="1" applyAlignment="1">
      <alignment vertical="center" wrapText="1"/>
    </xf>
    <xf numFmtId="49" fontId="0" fillId="0" borderId="4" xfId="2" applyNumberFormat="1" applyFont="1" applyBorder="1" applyAlignment="1">
      <alignment horizontal="center" vertical="center"/>
    </xf>
    <xf numFmtId="0" fontId="0" fillId="0" borderId="0" xfId="0" applyAlignment="1">
      <alignment vertical="center"/>
    </xf>
    <xf numFmtId="0" fontId="12" fillId="2" borderId="23" xfId="2" applyFont="1" applyFill="1" applyBorder="1" applyAlignment="1">
      <alignment vertical="center"/>
    </xf>
    <xf numFmtId="0" fontId="12" fillId="2" borderId="20" xfId="2" applyFont="1" applyFill="1" applyBorder="1" applyAlignment="1">
      <alignment vertical="center"/>
    </xf>
    <xf numFmtId="10" fontId="12" fillId="2" borderId="20" xfId="5" applyNumberFormat="1" applyFont="1" applyFill="1" applyBorder="1" applyAlignment="1">
      <alignment horizontal="center" vertical="center"/>
    </xf>
    <xf numFmtId="0" fontId="0" fillId="0" borderId="3" xfId="2" applyFont="1" applyBorder="1" applyAlignment="1">
      <alignment horizontal="center" vertical="center"/>
    </xf>
    <xf numFmtId="166" fontId="1" fillId="0" borderId="4" xfId="4" applyNumberFormat="1" applyFont="1" applyFill="1" applyBorder="1" applyAlignment="1">
      <alignment vertical="center"/>
    </xf>
    <xf numFmtId="0" fontId="2" fillId="3" borderId="31" xfId="2" applyFont="1" applyFill="1" applyBorder="1" applyAlignment="1">
      <alignment horizontal="left" vertical="center"/>
    </xf>
    <xf numFmtId="0" fontId="2" fillId="3" borderId="32" xfId="2" applyFont="1" applyFill="1" applyBorder="1" applyAlignment="1">
      <alignment horizontal="right" vertical="center"/>
    </xf>
    <xf numFmtId="0" fontId="1" fillId="3" borderId="32" xfId="2" applyFont="1" applyFill="1" applyBorder="1" applyAlignment="1">
      <alignment horizontal="center" vertical="center"/>
    </xf>
    <xf numFmtId="164" fontId="1" fillId="3" borderId="32" xfId="4" applyNumberFormat="1" applyFont="1" applyFill="1" applyBorder="1" applyAlignment="1">
      <alignment vertical="center"/>
    </xf>
    <xf numFmtId="0" fontId="7" fillId="5" borderId="4" xfId="2" applyFont="1" applyFill="1" applyBorder="1" applyAlignment="1">
      <alignment horizontal="center" vertical="center"/>
    </xf>
    <xf numFmtId="44" fontId="7" fillId="5" borderId="4" xfId="3" applyFont="1" applyFill="1" applyBorder="1" applyAlignment="1">
      <alignment horizontal="center" vertical="center"/>
    </xf>
    <xf numFmtId="0" fontId="15" fillId="0" borderId="0" xfId="2" applyFont="1" applyAlignment="1">
      <alignment vertical="center"/>
    </xf>
    <xf numFmtId="49" fontId="0" fillId="0" borderId="4" xfId="2" applyNumberFormat="1" applyFont="1" applyBorder="1" applyAlignment="1">
      <alignment horizontal="center" vertical="center" wrapText="1"/>
    </xf>
    <xf numFmtId="0" fontId="6" fillId="0" borderId="4" xfId="2" applyFont="1" applyBorder="1" applyAlignment="1">
      <alignment horizontal="center" vertical="center"/>
    </xf>
    <xf numFmtId="0" fontId="2" fillId="0" borderId="10" xfId="2" applyFont="1" applyBorder="1" applyAlignment="1">
      <alignment horizontal="left" vertical="center"/>
    </xf>
    <xf numFmtId="0" fontId="2" fillId="0" borderId="11" xfId="2" applyFont="1" applyBorder="1" applyAlignment="1">
      <alignment horizontal="right" vertical="center"/>
    </xf>
    <xf numFmtId="0" fontId="1" fillId="0" borderId="11" xfId="2" applyFont="1" applyBorder="1" applyAlignment="1">
      <alignment horizontal="center" vertical="center"/>
    </xf>
    <xf numFmtId="164" fontId="1" fillId="0" borderId="11" xfId="4" applyNumberFormat="1" applyFont="1" applyBorder="1" applyAlignment="1">
      <alignment vertical="center"/>
    </xf>
    <xf numFmtId="0" fontId="2" fillId="2" borderId="23" xfId="2" applyFont="1" applyFill="1" applyBorder="1" applyAlignment="1">
      <alignment vertical="center"/>
    </xf>
    <xf numFmtId="0" fontId="2" fillId="2" borderId="20" xfId="2" applyFont="1" applyFill="1" applyBorder="1" applyAlignment="1">
      <alignment vertical="center"/>
    </xf>
    <xf numFmtId="10" fontId="2" fillId="2" borderId="20" xfId="5" applyNumberFormat="1" applyFont="1" applyFill="1" applyBorder="1" applyAlignment="1">
      <alignment horizontal="center" vertical="center"/>
    </xf>
    <xf numFmtId="3" fontId="0" fillId="0" borderId="4" xfId="2" applyNumberFormat="1" applyFont="1" applyBorder="1" applyAlignment="1">
      <alignment horizontal="center" vertical="center"/>
    </xf>
    <xf numFmtId="164" fontId="1" fillId="0" borderId="12" xfId="4" applyNumberFormat="1" applyFont="1" applyBorder="1" applyAlignment="1">
      <alignment vertical="center"/>
    </xf>
    <xf numFmtId="0" fontId="7" fillId="4" borderId="10" xfId="2" applyFont="1" applyFill="1" applyBorder="1" applyAlignment="1">
      <alignment horizontal="center" vertical="center"/>
    </xf>
    <xf numFmtId="0" fontId="7" fillId="4" borderId="34" xfId="2" applyFont="1" applyFill="1" applyBorder="1" applyAlignment="1">
      <alignment horizontal="center" vertical="center"/>
    </xf>
    <xf numFmtId="0" fontId="7" fillId="0" borderId="0" xfId="2" applyFont="1" applyAlignment="1">
      <alignment horizontal="center" vertical="center" wrapText="1"/>
    </xf>
    <xf numFmtId="0" fontId="6" fillId="0" borderId="0" xfId="2" applyFont="1" applyAlignment="1">
      <alignment horizontal="left" vertical="center"/>
    </xf>
    <xf numFmtId="0" fontId="16" fillId="0" borderId="0" xfId="2" applyFont="1" applyAlignment="1">
      <alignment vertical="center" wrapText="1"/>
    </xf>
    <xf numFmtId="44" fontId="6" fillId="0" borderId="5" xfId="6" applyFont="1" applyBorder="1" applyAlignment="1">
      <alignment vertical="center"/>
    </xf>
    <xf numFmtId="0" fontId="2" fillId="0" borderId="25" xfId="2" applyFont="1" applyBorder="1" applyAlignment="1">
      <alignment horizontal="left" vertical="center"/>
    </xf>
    <xf numFmtId="0" fontId="2" fillId="0" borderId="26" xfId="2" applyFont="1" applyBorder="1" applyAlignment="1">
      <alignment horizontal="right" vertical="center"/>
    </xf>
    <xf numFmtId="0" fontId="1" fillId="0" borderId="26" xfId="2" applyFont="1" applyBorder="1" applyAlignment="1">
      <alignment horizontal="center" vertical="center"/>
    </xf>
    <xf numFmtId="164" fontId="1" fillId="0" borderId="26" xfId="4" applyNumberFormat="1" applyFont="1" applyBorder="1" applyAlignment="1">
      <alignment vertical="center"/>
    </xf>
    <xf numFmtId="0" fontId="6" fillId="0" borderId="19" xfId="2" applyFont="1" applyBorder="1" applyAlignment="1">
      <alignment vertical="center"/>
    </xf>
    <xf numFmtId="44" fontId="1" fillId="3" borderId="4" xfId="6" applyFont="1" applyFill="1" applyBorder="1" applyAlignment="1">
      <alignment vertical="center"/>
    </xf>
    <xf numFmtId="44" fontId="2" fillId="2" borderId="22" xfId="6" applyFont="1" applyFill="1" applyBorder="1" applyAlignment="1">
      <alignment vertical="center"/>
    </xf>
    <xf numFmtId="44" fontId="12" fillId="2" borderId="24" xfId="6" applyFont="1" applyFill="1" applyBorder="1" applyAlignment="1">
      <alignment vertical="center"/>
    </xf>
    <xf numFmtId="44" fontId="2" fillId="2" borderId="27" xfId="6" applyFont="1" applyFill="1" applyBorder="1" applyAlignment="1">
      <alignment vertical="center"/>
    </xf>
    <xf numFmtId="0" fontId="7" fillId="4" borderId="11" xfId="2" applyFont="1" applyFill="1" applyBorder="1" applyAlignment="1">
      <alignment horizontal="center" vertical="center" wrapText="1"/>
    </xf>
    <xf numFmtId="0" fontId="7" fillId="4" borderId="11" xfId="2" applyFont="1" applyFill="1" applyBorder="1" applyAlignment="1">
      <alignment horizontal="center" vertical="center"/>
    </xf>
    <xf numFmtId="0" fontId="7" fillId="4" borderId="12" xfId="2" applyFont="1" applyFill="1" applyBorder="1" applyAlignment="1">
      <alignment horizontal="center" vertical="center"/>
    </xf>
    <xf numFmtId="44" fontId="1" fillId="0" borderId="5" xfId="6" applyFont="1" applyFill="1" applyBorder="1" applyAlignment="1">
      <alignment vertical="center"/>
    </xf>
    <xf numFmtId="0" fontId="7" fillId="4" borderId="40" xfId="2" applyFont="1" applyFill="1" applyBorder="1" applyAlignment="1">
      <alignment horizontal="center" vertical="center"/>
    </xf>
    <xf numFmtId="0" fontId="7" fillId="4" borderId="34" xfId="2" applyFont="1" applyFill="1" applyBorder="1" applyAlignment="1">
      <alignment horizontal="center" vertical="center" wrapText="1"/>
    </xf>
    <xf numFmtId="0" fontId="2" fillId="0" borderId="0" xfId="2" applyFont="1" applyAlignment="1">
      <alignment horizontal="right" vertical="center"/>
    </xf>
    <xf numFmtId="0" fontId="1" fillId="0" borderId="0" xfId="2" applyFont="1" applyAlignment="1">
      <alignment horizontal="center" vertical="center"/>
    </xf>
    <xf numFmtId="164" fontId="1" fillId="0" borderId="0" xfId="4" applyNumberFormat="1" applyFont="1" applyBorder="1" applyAlignment="1">
      <alignment vertical="center"/>
    </xf>
    <xf numFmtId="0" fontId="2" fillId="0" borderId="0" xfId="2" applyFont="1" applyAlignment="1">
      <alignment horizontal="left" vertical="center"/>
    </xf>
    <xf numFmtId="49" fontId="2" fillId="2" borderId="10" xfId="2" applyNumberFormat="1" applyFont="1" applyFill="1" applyBorder="1" applyAlignment="1">
      <alignment horizontal="left" vertical="center"/>
    </xf>
    <xf numFmtId="0" fontId="12" fillId="2" borderId="11" xfId="2" applyFont="1" applyFill="1" applyBorder="1" applyAlignment="1">
      <alignment vertical="center" wrapText="1"/>
    </xf>
    <xf numFmtId="0" fontId="12" fillId="2" borderId="11" xfId="2" applyFont="1" applyFill="1" applyBorder="1" applyAlignment="1">
      <alignment horizontal="center" vertical="center"/>
    </xf>
    <xf numFmtId="166" fontId="12" fillId="2" borderId="11" xfId="4" applyNumberFormat="1" applyFont="1" applyFill="1" applyBorder="1" applyAlignment="1">
      <alignment vertical="center"/>
    </xf>
    <xf numFmtId="44" fontId="2" fillId="2" borderId="12" xfId="6" applyFont="1" applyFill="1" applyBorder="1" applyAlignment="1">
      <alignment vertical="center"/>
    </xf>
    <xf numFmtId="0" fontId="3" fillId="0" borderId="17" xfId="2" applyFont="1" applyBorder="1" applyAlignment="1">
      <alignment horizontal="center" vertical="center"/>
    </xf>
    <xf numFmtId="49" fontId="0" fillId="0" borderId="18" xfId="2" applyNumberFormat="1" applyFont="1" applyBorder="1" applyAlignment="1">
      <alignment vertical="center" wrapText="1"/>
    </xf>
    <xf numFmtId="49" fontId="0" fillId="0" borderId="18" xfId="2" applyNumberFormat="1" applyFont="1" applyBorder="1" applyAlignment="1">
      <alignment horizontal="center" vertical="center"/>
    </xf>
    <xf numFmtId="49" fontId="7" fillId="5" borderId="10" xfId="2" applyNumberFormat="1" applyFont="1" applyFill="1" applyBorder="1" applyAlignment="1">
      <alignment horizontal="center" vertical="center"/>
    </xf>
    <xf numFmtId="49" fontId="7" fillId="5" borderId="11" xfId="2" applyNumberFormat="1" applyFont="1" applyFill="1" applyBorder="1" applyAlignment="1">
      <alignment vertical="center" wrapText="1"/>
    </xf>
    <xf numFmtId="49" fontId="7" fillId="5" borderId="11" xfId="2" applyNumberFormat="1" applyFont="1" applyFill="1" applyBorder="1" applyAlignment="1">
      <alignment horizontal="center" vertical="center"/>
    </xf>
    <xf numFmtId="0" fontId="16" fillId="0" borderId="0" xfId="2" applyFont="1" applyAlignment="1">
      <alignment vertical="center"/>
    </xf>
    <xf numFmtId="49" fontId="7" fillId="5" borderId="40" xfId="2" applyNumberFormat="1" applyFont="1" applyFill="1" applyBorder="1" applyAlignment="1">
      <alignment horizontal="center" vertical="center"/>
    </xf>
    <xf numFmtId="0" fontId="7" fillId="5" borderId="34" xfId="2" applyFont="1" applyFill="1" applyBorder="1" applyAlignment="1">
      <alignment vertical="center" wrapText="1"/>
    </xf>
    <xf numFmtId="0" fontId="7" fillId="5" borderId="34" xfId="2" applyFont="1" applyFill="1" applyBorder="1" applyAlignment="1">
      <alignment horizontal="center" vertical="center"/>
    </xf>
    <xf numFmtId="0" fontId="3" fillId="0" borderId="36" xfId="2" applyFont="1" applyBorder="1" applyAlignment="1">
      <alignment horizontal="center" vertical="center"/>
    </xf>
    <xf numFmtId="49" fontId="0" fillId="0" borderId="37" xfId="2" applyNumberFormat="1" applyFont="1" applyBorder="1" applyAlignment="1">
      <alignment vertical="center" wrapText="1"/>
    </xf>
    <xf numFmtId="49" fontId="0" fillId="0" borderId="37" xfId="2" applyNumberFormat="1" applyFont="1" applyBorder="1" applyAlignment="1">
      <alignment horizontal="center" vertical="center"/>
    </xf>
    <xf numFmtId="49" fontId="7" fillId="5" borderId="34" xfId="2" applyNumberFormat="1" applyFont="1" applyFill="1" applyBorder="1" applyAlignment="1">
      <alignment vertical="center" wrapText="1"/>
    </xf>
    <xf numFmtId="49" fontId="7" fillId="5" borderId="34" xfId="2" applyNumberFormat="1" applyFont="1" applyFill="1" applyBorder="1" applyAlignment="1">
      <alignment horizontal="center" vertical="center"/>
    </xf>
    <xf numFmtId="49" fontId="7" fillId="5" borderId="35" xfId="3" applyNumberFormat="1" applyFont="1" applyFill="1" applyBorder="1" applyAlignment="1">
      <alignment horizontal="center" vertical="center"/>
    </xf>
    <xf numFmtId="44" fontId="6" fillId="0" borderId="19" xfId="6" applyFont="1" applyBorder="1" applyAlignment="1">
      <alignment vertical="center"/>
    </xf>
    <xf numFmtId="44" fontId="7" fillId="5" borderId="34" xfId="3" applyFont="1" applyFill="1" applyBorder="1" applyAlignment="1">
      <alignment horizontal="center" vertical="center"/>
    </xf>
    <xf numFmtId="164" fontId="7" fillId="5" borderId="35" xfId="2" applyNumberFormat="1" applyFont="1" applyFill="1" applyBorder="1" applyAlignment="1">
      <alignment horizontal="center" vertical="center"/>
    </xf>
    <xf numFmtId="0" fontId="1" fillId="0" borderId="37" xfId="2" applyFont="1" applyBorder="1" applyAlignment="1">
      <alignment horizontal="center" vertical="center"/>
    </xf>
    <xf numFmtId="44" fontId="1" fillId="0" borderId="37" xfId="6" applyFont="1" applyBorder="1" applyAlignment="1">
      <alignment vertical="center"/>
    </xf>
    <xf numFmtId="44" fontId="6" fillId="0" borderId="38" xfId="6" applyFont="1" applyBorder="1" applyAlignment="1">
      <alignment vertical="center"/>
    </xf>
    <xf numFmtId="3" fontId="1" fillId="0" borderId="18" xfId="2" applyNumberFormat="1" applyFont="1" applyBorder="1" applyAlignment="1">
      <alignment horizontal="center" vertical="center"/>
    </xf>
    <xf numFmtId="44" fontId="1" fillId="3" borderId="18" xfId="6" applyFont="1" applyFill="1" applyBorder="1" applyAlignment="1">
      <alignment vertical="center"/>
    </xf>
    <xf numFmtId="49" fontId="7" fillId="5" borderId="34" xfId="3" applyNumberFormat="1" applyFont="1" applyFill="1" applyBorder="1" applyAlignment="1">
      <alignment horizontal="center" vertical="center"/>
    </xf>
    <xf numFmtId="44" fontId="2" fillId="2" borderId="35" xfId="6" applyFont="1" applyFill="1" applyBorder="1" applyAlignment="1">
      <alignment vertical="center"/>
    </xf>
    <xf numFmtId="49" fontId="7" fillId="5" borderId="11" xfId="3" applyNumberFormat="1" applyFont="1" applyFill="1" applyBorder="1" applyAlignment="1">
      <alignment horizontal="center" vertical="center"/>
    </xf>
    <xf numFmtId="44" fontId="12" fillId="2" borderId="11" xfId="6" applyFont="1" applyFill="1" applyBorder="1" applyAlignment="1">
      <alignment vertical="center"/>
    </xf>
    <xf numFmtId="3" fontId="1" fillId="0" borderId="37" xfId="2" applyNumberFormat="1" applyFont="1" applyBorder="1" applyAlignment="1">
      <alignment horizontal="center" vertical="center"/>
    </xf>
    <xf numFmtId="44" fontId="1" fillId="3" borderId="37" xfId="6" applyFont="1" applyFill="1" applyBorder="1" applyAlignment="1">
      <alignment vertical="center"/>
    </xf>
    <xf numFmtId="0" fontId="3" fillId="6" borderId="17" xfId="2" applyFont="1" applyFill="1" applyBorder="1" applyAlignment="1">
      <alignment horizontal="center" vertical="center"/>
    </xf>
    <xf numFmtId="0" fontId="3" fillId="6" borderId="44" xfId="2" applyFont="1" applyFill="1" applyBorder="1" applyAlignment="1">
      <alignment vertical="center" wrapText="1"/>
    </xf>
    <xf numFmtId="0" fontId="1" fillId="6" borderId="32" xfId="2" applyFont="1" applyFill="1" applyBorder="1" applyAlignment="1">
      <alignment horizontal="center" vertical="center"/>
    </xf>
    <xf numFmtId="0" fontId="1" fillId="6" borderId="32" xfId="2" applyFont="1" applyFill="1" applyBorder="1" applyAlignment="1">
      <alignment vertical="center"/>
    </xf>
    <xf numFmtId="49" fontId="7" fillId="5" borderId="4" xfId="2" applyNumberFormat="1" applyFont="1" applyFill="1" applyBorder="1" applyAlignment="1">
      <alignment horizontal="center" vertical="center"/>
    </xf>
    <xf numFmtId="0" fontId="7" fillId="5" borderId="4" xfId="2" applyFont="1" applyFill="1" applyBorder="1" applyAlignment="1">
      <alignment vertical="center" wrapText="1"/>
    </xf>
    <xf numFmtId="49" fontId="3" fillId="6" borderId="28" xfId="2" applyNumberFormat="1" applyFont="1" applyFill="1" applyBorder="1" applyAlignment="1">
      <alignment vertical="center" wrapText="1"/>
    </xf>
    <xf numFmtId="49" fontId="3" fillId="6" borderId="7" xfId="2" applyNumberFormat="1" applyFont="1" applyFill="1" applyBorder="1" applyAlignment="1">
      <alignment vertical="center" wrapText="1"/>
    </xf>
    <xf numFmtId="0" fontId="1" fillId="7" borderId="3" xfId="2" applyFont="1" applyFill="1" applyBorder="1" applyAlignment="1">
      <alignment horizontal="center" vertical="center"/>
    </xf>
    <xf numFmtId="0" fontId="0" fillId="7" borderId="4" xfId="2" applyFont="1" applyFill="1" applyBorder="1" applyAlignment="1">
      <alignment horizontal="center" vertical="center"/>
    </xf>
    <xf numFmtId="0" fontId="1" fillId="7" borderId="4" xfId="2" applyFont="1" applyFill="1" applyBorder="1" applyAlignment="1">
      <alignment horizontal="center" vertical="center"/>
    </xf>
    <xf numFmtId="166" fontId="1" fillId="7" borderId="4" xfId="4" applyNumberFormat="1" applyFont="1" applyFill="1" applyBorder="1" applyAlignment="1">
      <alignment vertical="center"/>
    </xf>
    <xf numFmtId="0" fontId="0" fillId="7" borderId="3" xfId="2" applyFont="1" applyFill="1" applyBorder="1" applyAlignment="1">
      <alignment horizontal="center" vertical="center"/>
    </xf>
    <xf numFmtId="49" fontId="0" fillId="7" borderId="4" xfId="2" applyNumberFormat="1" applyFont="1" applyFill="1" applyBorder="1" applyAlignment="1">
      <alignment vertical="center" wrapText="1"/>
    </xf>
    <xf numFmtId="49" fontId="17" fillId="7" borderId="4" xfId="2" applyNumberFormat="1" applyFont="1" applyFill="1" applyBorder="1" applyAlignment="1">
      <alignment horizontal="center" vertical="center" wrapText="1"/>
    </xf>
    <xf numFmtId="49" fontId="0" fillId="7" borderId="4" xfId="2" applyNumberFormat="1" applyFont="1" applyFill="1" applyBorder="1" applyAlignment="1">
      <alignment horizontal="center" vertical="center"/>
    </xf>
    <xf numFmtId="0" fontId="8" fillId="0" borderId="0" xfId="2" applyFont="1" applyAlignment="1">
      <alignment horizontal="center" vertical="center" wrapText="1"/>
    </xf>
    <xf numFmtId="44" fontId="6" fillId="0" borderId="0" xfId="2" applyNumberFormat="1" applyFont="1" applyAlignment="1">
      <alignment vertical="center"/>
    </xf>
    <xf numFmtId="49" fontId="0" fillId="0" borderId="29" xfId="2" applyNumberFormat="1" applyFont="1" applyBorder="1" applyAlignment="1">
      <alignment vertical="center" wrapText="1"/>
    </xf>
    <xf numFmtId="49" fontId="0" fillId="0" borderId="28" xfId="2" applyNumberFormat="1" applyFont="1" applyBorder="1" applyAlignment="1">
      <alignment vertical="center" wrapText="1"/>
    </xf>
    <xf numFmtId="0" fontId="6" fillId="0" borderId="0" xfId="2" applyFont="1" applyAlignment="1">
      <alignment horizontal="left" vertical="center" wrapText="1"/>
    </xf>
    <xf numFmtId="0" fontId="8" fillId="0" borderId="0" xfId="2" applyFont="1" applyAlignment="1">
      <alignment vertical="center"/>
    </xf>
    <xf numFmtId="0" fontId="18" fillId="0" borderId="0" xfId="2" applyFont="1" applyAlignment="1">
      <alignment vertical="center"/>
    </xf>
    <xf numFmtId="0" fontId="1" fillId="0" borderId="0" xfId="2" applyFont="1" applyAlignment="1">
      <alignment vertical="center"/>
    </xf>
    <xf numFmtId="3" fontId="6" fillId="0" borderId="0" xfId="2" applyNumberFormat="1" applyFont="1" applyAlignment="1">
      <alignment vertical="center"/>
    </xf>
    <xf numFmtId="0" fontId="7" fillId="5" borderId="2" xfId="2" applyFont="1" applyFill="1" applyBorder="1" applyAlignment="1">
      <alignment horizontal="center" vertical="center" wrapText="1"/>
    </xf>
    <xf numFmtId="0" fontId="3" fillId="7" borderId="17" xfId="2" applyFont="1" applyFill="1" applyBorder="1" applyAlignment="1">
      <alignment horizontal="center" vertical="center"/>
    </xf>
    <xf numFmtId="3" fontId="0" fillId="7" borderId="4" xfId="2" applyNumberFormat="1" applyFont="1" applyFill="1" applyBorder="1" applyAlignment="1">
      <alignment horizontal="center" vertical="center"/>
    </xf>
    <xf numFmtId="44" fontId="1" fillId="7" borderId="4" xfId="6" applyFont="1" applyFill="1" applyBorder="1" applyAlignment="1">
      <alignment vertical="center"/>
    </xf>
    <xf numFmtId="44" fontId="6" fillId="7" borderId="5" xfId="6" applyFont="1" applyFill="1" applyBorder="1" applyAlignment="1">
      <alignment vertical="center"/>
    </xf>
    <xf numFmtId="0" fontId="3" fillId="7" borderId="3" xfId="2" applyFont="1" applyFill="1" applyBorder="1" applyAlignment="1">
      <alignment horizontal="center" vertical="center"/>
    </xf>
    <xf numFmtId="0" fontId="3" fillId="7" borderId="33" xfId="2" applyFont="1" applyFill="1" applyBorder="1" applyAlignment="1">
      <alignment horizontal="center" vertical="center"/>
    </xf>
    <xf numFmtId="49" fontId="0" fillId="7" borderId="41" xfId="2" applyNumberFormat="1" applyFont="1" applyFill="1" applyBorder="1" applyAlignment="1">
      <alignment horizontal="center" vertical="center"/>
    </xf>
    <xf numFmtId="3" fontId="0" fillId="7" borderId="41" xfId="2" applyNumberFormat="1" applyFont="1" applyFill="1" applyBorder="1" applyAlignment="1">
      <alignment horizontal="center" vertical="center"/>
    </xf>
    <xf numFmtId="44" fontId="1" fillId="7" borderId="41" xfId="6" applyFont="1" applyFill="1" applyBorder="1" applyAlignment="1">
      <alignment vertical="center"/>
    </xf>
    <xf numFmtId="44" fontId="6" fillId="7" borderId="42" xfId="6" applyFont="1" applyFill="1" applyBorder="1" applyAlignment="1">
      <alignment vertical="center"/>
    </xf>
    <xf numFmtId="44" fontId="1" fillId="0" borderId="4" xfId="6" applyFont="1" applyFill="1" applyBorder="1" applyAlignment="1">
      <alignment vertical="center"/>
    </xf>
    <xf numFmtId="44" fontId="1" fillId="6" borderId="7" xfId="6" applyFont="1" applyFill="1" applyBorder="1" applyAlignment="1">
      <alignment vertical="center"/>
    </xf>
    <xf numFmtId="44" fontId="3" fillId="6" borderId="7" xfId="6" applyFont="1" applyFill="1" applyBorder="1" applyAlignment="1">
      <alignment vertical="center" wrapText="1"/>
    </xf>
    <xf numFmtId="0" fontId="6" fillId="7" borderId="4" xfId="2" applyFont="1" applyFill="1" applyBorder="1" applyAlignment="1">
      <alignment horizontal="center" vertical="center"/>
    </xf>
    <xf numFmtId="1" fontId="7" fillId="5" borderId="34" xfId="2" applyNumberFormat="1" applyFont="1" applyFill="1" applyBorder="1" applyAlignment="1">
      <alignment horizontal="center" vertical="center" wrapText="1"/>
    </xf>
    <xf numFmtId="0" fontId="7" fillId="5" borderId="16" xfId="2" applyFont="1" applyFill="1" applyBorder="1" applyAlignment="1">
      <alignment vertical="center" wrapText="1"/>
    </xf>
    <xf numFmtId="44" fontId="7" fillId="5" borderId="45" xfId="3" applyFont="1" applyFill="1" applyBorder="1" applyAlignment="1">
      <alignment horizontal="center" vertical="center"/>
    </xf>
    <xf numFmtId="0" fontId="7" fillId="4" borderId="36" xfId="2" applyFont="1" applyFill="1" applyBorder="1" applyAlignment="1">
      <alignment horizontal="center" vertical="center"/>
    </xf>
    <xf numFmtId="0" fontId="7" fillId="4" borderId="37" xfId="2" applyFont="1" applyFill="1" applyBorder="1" applyAlignment="1">
      <alignment horizontal="left" vertical="center" wrapText="1"/>
    </xf>
    <xf numFmtId="0" fontId="7" fillId="4" borderId="38" xfId="2" applyFont="1" applyFill="1" applyBorder="1" applyAlignment="1">
      <alignment horizontal="center" vertical="center"/>
    </xf>
    <xf numFmtId="0" fontId="3" fillId="8" borderId="46" xfId="2" applyFont="1" applyFill="1" applyBorder="1" applyAlignment="1">
      <alignment horizontal="left" vertical="center"/>
    </xf>
    <xf numFmtId="0" fontId="3" fillId="8" borderId="43" xfId="2" applyFont="1" applyFill="1" applyBorder="1" applyAlignment="1">
      <alignment horizontal="left" vertical="center"/>
    </xf>
    <xf numFmtId="44" fontId="3" fillId="8" borderId="39" xfId="6" applyFont="1" applyFill="1" applyBorder="1" applyAlignment="1">
      <alignment vertical="center"/>
    </xf>
    <xf numFmtId="49" fontId="7" fillId="2" borderId="25" xfId="2" applyNumberFormat="1" applyFont="1" applyFill="1" applyBorder="1" applyAlignment="1">
      <alignment horizontal="left" vertical="center"/>
    </xf>
    <xf numFmtId="0" fontId="12" fillId="2" borderId="26" xfId="2" applyFont="1" applyFill="1" applyBorder="1" applyAlignment="1">
      <alignment vertical="center" wrapText="1"/>
    </xf>
    <xf numFmtId="166" fontId="2" fillId="2" borderId="26" xfId="4" applyNumberFormat="1" applyFont="1" applyFill="1" applyBorder="1" applyAlignment="1">
      <alignment vertical="center"/>
    </xf>
    <xf numFmtId="0" fontId="3" fillId="7" borderId="46" xfId="2" applyFont="1" applyFill="1" applyBorder="1" applyAlignment="1">
      <alignment horizontal="center" vertical="center"/>
    </xf>
    <xf numFmtId="49" fontId="0" fillId="7" borderId="43" xfId="2" applyNumberFormat="1" applyFont="1" applyFill="1" applyBorder="1" applyAlignment="1">
      <alignment vertical="center" wrapText="1"/>
    </xf>
    <xf numFmtId="49" fontId="0" fillId="7" borderId="43" xfId="2" applyNumberFormat="1" applyFont="1" applyFill="1" applyBorder="1" applyAlignment="1">
      <alignment horizontal="center" vertical="center"/>
    </xf>
    <xf numFmtId="0" fontId="1" fillId="7" borderId="43" xfId="2" applyFont="1" applyFill="1" applyBorder="1" applyAlignment="1">
      <alignment horizontal="center" vertical="center"/>
    </xf>
    <xf numFmtId="0" fontId="19" fillId="2" borderId="21" xfId="2" applyFont="1" applyFill="1" applyBorder="1" applyAlignment="1">
      <alignment vertical="center"/>
    </xf>
    <xf numFmtId="0" fontId="19" fillId="2" borderId="23" xfId="2" applyFont="1" applyFill="1" applyBorder="1" applyAlignment="1">
      <alignment vertical="center"/>
    </xf>
    <xf numFmtId="0" fontId="19" fillId="2" borderId="25" xfId="2" applyFont="1" applyFill="1" applyBorder="1" applyAlignment="1">
      <alignment vertical="center"/>
    </xf>
    <xf numFmtId="44" fontId="7" fillId="2" borderId="16" xfId="6" applyFont="1" applyFill="1" applyBorder="1" applyAlignment="1">
      <alignment vertical="center"/>
    </xf>
    <xf numFmtId="44" fontId="7" fillId="2" borderId="20" xfId="6" applyFont="1" applyFill="1" applyBorder="1" applyAlignment="1">
      <alignment horizontal="center" vertical="center"/>
    </xf>
    <xf numFmtId="44" fontId="7" fillId="2" borderId="26" xfId="6" applyFont="1" applyFill="1" applyBorder="1" applyAlignment="1">
      <alignment vertical="center"/>
    </xf>
    <xf numFmtId="44" fontId="6" fillId="0" borderId="5" xfId="6" applyFont="1" applyFill="1" applyBorder="1" applyAlignment="1">
      <alignment vertical="center"/>
    </xf>
    <xf numFmtId="0" fontId="0" fillId="3" borderId="3" xfId="2" applyFont="1" applyFill="1" applyBorder="1" applyAlignment="1">
      <alignment horizontal="center" vertical="center"/>
    </xf>
    <xf numFmtId="49" fontId="0" fillId="3" borderId="18" xfId="2" applyNumberFormat="1" applyFont="1" applyFill="1" applyBorder="1" applyAlignment="1">
      <alignment vertical="center" wrapText="1"/>
    </xf>
    <xf numFmtId="49" fontId="0" fillId="3" borderId="18" xfId="2" applyNumberFormat="1" applyFont="1" applyFill="1" applyBorder="1" applyAlignment="1">
      <alignment horizontal="center" vertical="center"/>
    </xf>
    <xf numFmtId="0" fontId="0" fillId="3" borderId="18" xfId="2" applyFont="1" applyFill="1" applyBorder="1" applyAlignment="1">
      <alignment horizontal="center" vertical="center"/>
    </xf>
    <xf numFmtId="0" fontId="1" fillId="3" borderId="18" xfId="2" applyFont="1" applyFill="1" applyBorder="1" applyAlignment="1">
      <alignment horizontal="center" vertical="center"/>
    </xf>
    <xf numFmtId="166" fontId="1" fillId="3" borderId="18" xfId="4" applyNumberFormat="1" applyFont="1" applyFill="1" applyBorder="1" applyAlignment="1">
      <alignment vertical="center"/>
    </xf>
    <xf numFmtId="49" fontId="0" fillId="7" borderId="7" xfId="2" applyNumberFormat="1" applyFont="1" applyFill="1" applyBorder="1" applyAlignment="1">
      <alignment vertical="center" wrapText="1"/>
    </xf>
    <xf numFmtId="49" fontId="0" fillId="7" borderId="18" xfId="2" applyNumberFormat="1" applyFont="1" applyFill="1" applyBorder="1" applyAlignment="1">
      <alignment horizontal="center" vertical="center"/>
    </xf>
    <xf numFmtId="0" fontId="1" fillId="7" borderId="18" xfId="2" applyFont="1" applyFill="1" applyBorder="1" applyAlignment="1">
      <alignment horizontal="center" vertical="center"/>
    </xf>
    <xf numFmtId="49" fontId="3" fillId="6" borderId="7" xfId="2" applyNumberFormat="1" applyFont="1" applyFill="1" applyBorder="1" applyAlignment="1">
      <alignment horizontal="center" vertical="center"/>
    </xf>
    <xf numFmtId="0" fontId="3" fillId="6" borderId="7" xfId="2" applyFont="1" applyFill="1" applyBorder="1" applyAlignment="1">
      <alignment horizontal="center" vertical="center"/>
    </xf>
    <xf numFmtId="166" fontId="3" fillId="6" borderId="7" xfId="4" applyNumberFormat="1" applyFont="1" applyFill="1" applyBorder="1" applyAlignment="1">
      <alignment vertical="center"/>
    </xf>
    <xf numFmtId="0" fontId="3" fillId="6" borderId="6" xfId="2" applyFont="1" applyFill="1" applyBorder="1" applyAlignment="1">
      <alignment horizontal="center" vertical="center"/>
    </xf>
    <xf numFmtId="0" fontId="8" fillId="0" borderId="21" xfId="2" applyFont="1" applyBorder="1" applyAlignment="1">
      <alignment horizontal="center" vertical="center" wrapText="1"/>
    </xf>
    <xf numFmtId="0" fontId="0" fillId="0" borderId="16" xfId="0" applyBorder="1"/>
    <xf numFmtId="2" fontId="6" fillId="0" borderId="0" xfId="2" applyNumberFormat="1" applyFont="1" applyAlignment="1">
      <alignment vertical="center"/>
    </xf>
    <xf numFmtId="44" fontId="1" fillId="7" borderId="18" xfId="6" applyFont="1" applyFill="1" applyBorder="1" applyAlignment="1">
      <alignment vertical="center"/>
    </xf>
    <xf numFmtId="0" fontId="6" fillId="0" borderId="29" xfId="2" applyFont="1" applyBorder="1" applyAlignment="1">
      <alignment horizontal="center" vertical="center" wrapText="1"/>
    </xf>
    <xf numFmtId="0" fontId="7" fillId="0" borderId="0" xfId="2" applyFont="1" applyAlignment="1">
      <alignment horizontal="center" vertical="center"/>
    </xf>
    <xf numFmtId="44" fontId="1" fillId="0" borderId="0" xfId="6" applyFont="1" applyFill="1" applyBorder="1" applyAlignment="1">
      <alignment vertical="center"/>
    </xf>
    <xf numFmtId="0" fontId="7" fillId="4" borderId="47" xfId="2" applyFont="1" applyFill="1" applyBorder="1" applyAlignment="1">
      <alignment horizontal="center" vertical="center"/>
    </xf>
    <xf numFmtId="164" fontId="7" fillId="5" borderId="28" xfId="2" applyNumberFormat="1" applyFont="1" applyFill="1" applyBorder="1" applyAlignment="1">
      <alignment horizontal="center" vertical="center"/>
    </xf>
    <xf numFmtId="44" fontId="1" fillId="0" borderId="28" xfId="6" applyFont="1" applyFill="1" applyBorder="1" applyAlignment="1">
      <alignment vertical="center"/>
    </xf>
    <xf numFmtId="44" fontId="1" fillId="7" borderId="28" xfId="6" applyFont="1" applyFill="1" applyBorder="1" applyAlignment="1">
      <alignment vertical="center"/>
    </xf>
    <xf numFmtId="44" fontId="1" fillId="0" borderId="28" xfId="6" applyFont="1" applyBorder="1" applyAlignment="1">
      <alignment vertical="center"/>
    </xf>
    <xf numFmtId="164" fontId="1" fillId="6" borderId="7" xfId="4" applyNumberFormat="1" applyFont="1" applyFill="1" applyBorder="1" applyAlignment="1">
      <alignment vertical="center"/>
    </xf>
    <xf numFmtId="44" fontId="2" fillId="2" borderId="7" xfId="6" applyFont="1" applyFill="1" applyBorder="1" applyAlignment="1">
      <alignment vertical="center"/>
    </xf>
    <xf numFmtId="164" fontId="2" fillId="0" borderId="7" xfId="4" applyNumberFormat="1" applyFont="1" applyBorder="1" applyAlignment="1">
      <alignment vertical="center"/>
    </xf>
    <xf numFmtId="164" fontId="7" fillId="5" borderId="48" xfId="2" applyNumberFormat="1" applyFont="1" applyFill="1" applyBorder="1" applyAlignment="1">
      <alignment horizontal="right" vertical="center"/>
    </xf>
    <xf numFmtId="164" fontId="7" fillId="5" borderId="48" xfId="2" applyNumberFormat="1" applyFont="1" applyFill="1" applyBorder="1" applyAlignment="1">
      <alignment horizontal="center" vertical="center"/>
    </xf>
    <xf numFmtId="166" fontId="3" fillId="6" borderId="7" xfId="2" applyNumberFormat="1" applyFont="1" applyFill="1" applyBorder="1" applyAlignment="1">
      <alignment vertical="center"/>
    </xf>
    <xf numFmtId="44" fontId="1" fillId="3" borderId="44" xfId="6" applyFont="1" applyFill="1" applyBorder="1" applyAlignment="1">
      <alignment vertical="center"/>
    </xf>
    <xf numFmtId="44" fontId="1" fillId="7" borderId="44" xfId="6" applyFont="1" applyFill="1" applyBorder="1" applyAlignment="1">
      <alignment vertical="center"/>
    </xf>
    <xf numFmtId="166" fontId="1" fillId="3" borderId="44" xfId="2" applyNumberFormat="1" applyFont="1" applyFill="1" applyBorder="1" applyAlignment="1">
      <alignment vertical="center"/>
    </xf>
    <xf numFmtId="166" fontId="2" fillId="2" borderId="7" xfId="6" applyNumberFormat="1" applyFont="1" applyFill="1" applyBorder="1" applyAlignment="1">
      <alignment vertical="center"/>
    </xf>
    <xf numFmtId="166" fontId="2" fillId="3" borderId="32" xfId="4" applyNumberFormat="1" applyFont="1" applyFill="1" applyBorder="1" applyAlignment="1">
      <alignment vertical="center"/>
    </xf>
    <xf numFmtId="44" fontId="2" fillId="0" borderId="9" xfId="6" applyFont="1" applyBorder="1" applyAlignment="1">
      <alignment vertical="center"/>
    </xf>
    <xf numFmtId="44" fontId="2" fillId="2" borderId="16" xfId="6" applyFont="1" applyFill="1" applyBorder="1" applyAlignment="1">
      <alignment vertical="center"/>
    </xf>
    <xf numFmtId="44" fontId="12" fillId="2" borderId="20" xfId="6" applyFont="1" applyFill="1" applyBorder="1" applyAlignment="1">
      <alignment vertical="center"/>
    </xf>
    <xf numFmtId="44" fontId="2" fillId="2" borderId="26" xfId="6" applyFont="1" applyFill="1" applyBorder="1" applyAlignment="1">
      <alignment vertical="center"/>
    </xf>
    <xf numFmtId="0" fontId="6" fillId="7" borderId="4" xfId="2" applyFont="1" applyFill="1" applyBorder="1" applyAlignment="1">
      <alignment vertical="center" wrapText="1"/>
    </xf>
    <xf numFmtId="0" fontId="6" fillId="0" borderId="4" xfId="2" applyFont="1" applyBorder="1" applyAlignment="1">
      <alignment vertical="center" wrapText="1"/>
    </xf>
    <xf numFmtId="49" fontId="0" fillId="3" borderId="4" xfId="2" applyNumberFormat="1" applyFont="1" applyFill="1" applyBorder="1" applyAlignment="1">
      <alignment vertical="center" wrapText="1"/>
    </xf>
    <xf numFmtId="49" fontId="17" fillId="3" borderId="4" xfId="2" applyNumberFormat="1" applyFont="1" applyFill="1" applyBorder="1" applyAlignment="1">
      <alignment horizontal="center" vertical="center" wrapText="1"/>
    </xf>
    <xf numFmtId="0" fontId="1" fillId="3" borderId="4" xfId="2" applyFont="1" applyFill="1" applyBorder="1" applyAlignment="1">
      <alignment horizontal="center" vertical="center"/>
    </xf>
    <xf numFmtId="44" fontId="1" fillId="3" borderId="49" xfId="6" applyFont="1" applyFill="1" applyBorder="1" applyAlignment="1">
      <alignment vertical="center"/>
    </xf>
    <xf numFmtId="49" fontId="0" fillId="7" borderId="28" xfId="2" applyNumberFormat="1" applyFont="1" applyFill="1" applyBorder="1" applyAlignment="1">
      <alignment vertical="center" wrapText="1"/>
    </xf>
    <xf numFmtId="49" fontId="1" fillId="7" borderId="4" xfId="2" applyNumberFormat="1" applyFont="1" applyFill="1" applyBorder="1" applyAlignment="1">
      <alignment horizontal="center" vertical="center"/>
    </xf>
    <xf numFmtId="49" fontId="20" fillId="9" borderId="17" xfId="2" applyNumberFormat="1" applyFont="1" applyFill="1" applyBorder="1" applyAlignment="1">
      <alignment horizontal="center" vertical="center"/>
    </xf>
    <xf numFmtId="0" fontId="20" fillId="9" borderId="18" xfId="2" applyFont="1" applyFill="1" applyBorder="1" applyAlignment="1">
      <alignment vertical="center" wrapText="1"/>
    </xf>
    <xf numFmtId="0" fontId="20" fillId="9" borderId="18" xfId="2" applyFont="1" applyFill="1" applyBorder="1" applyAlignment="1">
      <alignment horizontal="center" vertical="center"/>
    </xf>
    <xf numFmtId="0" fontId="2" fillId="3" borderId="6" xfId="2" applyFont="1" applyFill="1" applyBorder="1" applyAlignment="1">
      <alignment horizontal="left" vertical="center"/>
    </xf>
    <xf numFmtId="0" fontId="2" fillId="3" borderId="7" xfId="2" applyFont="1" applyFill="1" applyBorder="1" applyAlignment="1">
      <alignment horizontal="right" vertical="center"/>
    </xf>
    <xf numFmtId="0" fontId="1" fillId="3" borderId="7" xfId="2" applyFont="1" applyFill="1" applyBorder="1" applyAlignment="1">
      <alignment horizontal="center" vertical="center"/>
    </xf>
    <xf numFmtId="164" fontId="1" fillId="3" borderId="7" xfId="4" applyNumberFormat="1" applyFont="1" applyFill="1" applyBorder="1" applyAlignment="1">
      <alignment vertical="center"/>
    </xf>
    <xf numFmtId="44" fontId="2" fillId="3" borderId="7" xfId="6" applyFont="1" applyFill="1" applyBorder="1" applyAlignment="1">
      <alignment vertical="center"/>
    </xf>
    <xf numFmtId="0" fontId="6" fillId="3" borderId="0" xfId="2" applyFont="1" applyFill="1" applyAlignment="1">
      <alignment vertical="center"/>
    </xf>
    <xf numFmtId="44" fontId="2" fillId="3" borderId="32" xfId="6" applyFont="1" applyFill="1" applyBorder="1" applyAlignment="1">
      <alignment vertical="center"/>
    </xf>
    <xf numFmtId="0" fontId="5" fillId="0" borderId="10" xfId="2" applyFont="1" applyBorder="1" applyAlignment="1">
      <alignment horizontal="center" vertical="center"/>
    </xf>
    <xf numFmtId="0" fontId="0" fillId="0" borderId="11" xfId="0" applyBorder="1"/>
    <xf numFmtId="0" fontId="0" fillId="0" borderId="12" xfId="0" applyBorder="1"/>
    <xf numFmtId="0" fontId="8" fillId="0" borderId="13" xfId="2" applyFont="1" applyBorder="1" applyAlignment="1">
      <alignment horizontal="center" vertical="center" wrapText="1"/>
    </xf>
    <xf numFmtId="0" fontId="0" fillId="0" borderId="14" xfId="0" applyBorder="1"/>
    <xf numFmtId="0" fontId="0" fillId="0" borderId="15" xfId="0" applyBorder="1"/>
    <xf numFmtId="0" fontId="5" fillId="0" borderId="11" xfId="2" applyFont="1" applyBorder="1" applyAlignment="1">
      <alignment horizontal="center" vertical="center"/>
    </xf>
    <xf numFmtId="0" fontId="5" fillId="0" borderId="12" xfId="2" applyFont="1" applyBorder="1" applyAlignment="1">
      <alignment horizontal="center" vertical="center"/>
    </xf>
    <xf numFmtId="0" fontId="6" fillId="0" borderId="21" xfId="2" applyFont="1" applyBorder="1" applyAlignment="1">
      <alignment horizontal="center" vertical="center" wrapText="1"/>
    </xf>
    <xf numFmtId="0" fontId="6" fillId="0" borderId="16" xfId="2" applyFont="1" applyBorder="1" applyAlignment="1">
      <alignment horizontal="center" vertical="center" wrapText="1"/>
    </xf>
    <xf numFmtId="0" fontId="6" fillId="0" borderId="22" xfId="2" applyFont="1" applyBorder="1" applyAlignment="1">
      <alignment horizontal="center" vertical="center" wrapText="1"/>
    </xf>
    <xf numFmtId="0" fontId="8" fillId="0" borderId="29" xfId="2" applyFont="1" applyBorder="1" applyAlignment="1">
      <alignment horizontal="center" vertical="center" wrapText="1"/>
    </xf>
    <xf numFmtId="0" fontId="8" fillId="0" borderId="0" xfId="2" applyFont="1" applyAlignment="1">
      <alignment horizontal="center" vertical="center" wrapText="1"/>
    </xf>
    <xf numFmtId="0" fontId="8" fillId="0" borderId="30" xfId="2" applyFont="1" applyBorder="1" applyAlignment="1">
      <alignment horizontal="center" vertical="center" wrapText="1"/>
    </xf>
    <xf numFmtId="0" fontId="16" fillId="0" borderId="0" xfId="2" applyFont="1" applyAlignment="1">
      <alignment horizontal="left" vertical="center" wrapText="1"/>
    </xf>
  </cellXfs>
  <cellStyles count="7">
    <cellStyle name="Monétaire" xfId="6" builtinId="4"/>
    <cellStyle name="Monétaire 2" xfId="3" xr:uid="{00000000-0005-0000-0000-000000000000}"/>
    <cellStyle name="Monétaire 3" xfId="4" xr:uid="{00000000-0005-0000-0000-000001000000}"/>
    <cellStyle name="Normal" xfId="0" builtinId="0"/>
    <cellStyle name="Normal 2" xfId="1" xr:uid="{00000000-0005-0000-0000-000003000000}"/>
    <cellStyle name="Normal 3" xfId="2" xr:uid="{00000000-0005-0000-0000-000004000000}"/>
    <cellStyle name="Pourcentage 2" xfId="5" xr:uid="{00000000-0005-0000-0000-000005000000}"/>
  </cellStyles>
  <dxfs count="0"/>
  <tableStyles count="0" defaultTableStyle="TableStyleMedium9" defaultPivotStyle="PivotStyleLight16"/>
  <colors>
    <mruColors>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21"/>
  <sheetViews>
    <sheetView tabSelected="1" view="pageBreakPreview" topLeftCell="A90" zoomScale="110" zoomScaleNormal="85" zoomScaleSheetLayoutView="110" zoomScalePageLayoutView="70" workbookViewId="0">
      <selection activeCell="G8" sqref="G8"/>
    </sheetView>
  </sheetViews>
  <sheetFormatPr baseColWidth="10" defaultRowHeight="14.5" x14ac:dyDescent="0.35"/>
  <cols>
    <col min="1" max="1" width="11.453125" style="1"/>
    <col min="2" max="2" width="96.1796875" style="17" customWidth="1"/>
    <col min="3" max="3" width="8.54296875" style="1" customWidth="1"/>
    <col min="4" max="4" width="17.54296875" style="1" customWidth="1"/>
    <col min="5" max="5" width="18.81640625" style="1" hidden="1" customWidth="1"/>
    <col min="6" max="6" width="13.81640625" style="1" customWidth="1"/>
    <col min="7" max="7" width="24" style="1" customWidth="1"/>
    <col min="8" max="8" width="15.453125" style="1" customWidth="1"/>
    <col min="9" max="9" width="12.81640625" style="1" bestFit="1" customWidth="1"/>
    <col min="10" max="10" width="16.453125" style="1" customWidth="1"/>
    <col min="11" max="11" width="6.54296875" style="1" customWidth="1"/>
    <col min="12" max="12" width="14.54296875" style="1" bestFit="1" customWidth="1"/>
    <col min="13" max="258" width="11.453125" style="1"/>
    <col min="259" max="259" width="88.54296875" style="1" bestFit="1" customWidth="1"/>
    <col min="260" max="260" width="8.54296875" style="1" customWidth="1"/>
    <col min="261" max="261" width="11.1796875" style="1" customWidth="1"/>
    <col min="262" max="262" width="13.81640625" style="1" bestFit="1" customWidth="1"/>
    <col min="263" max="263" width="17.453125" style="1" bestFit="1" customWidth="1"/>
    <col min="264" max="264" width="12.81640625" style="1" bestFit="1" customWidth="1"/>
    <col min="265" max="514" width="11.453125" style="1"/>
    <col min="515" max="515" width="88.54296875" style="1" bestFit="1" customWidth="1"/>
    <col min="516" max="516" width="8.54296875" style="1" customWidth="1"/>
    <col min="517" max="517" width="11.1796875" style="1" customWidth="1"/>
    <col min="518" max="518" width="13.81640625" style="1" bestFit="1" customWidth="1"/>
    <col min="519" max="519" width="17.453125" style="1" bestFit="1" customWidth="1"/>
    <col min="520" max="520" width="12.81640625" style="1" bestFit="1" customWidth="1"/>
    <col min="521" max="770" width="11.453125" style="1"/>
    <col min="771" max="771" width="88.54296875" style="1" bestFit="1" customWidth="1"/>
    <col min="772" max="772" width="8.54296875" style="1" customWidth="1"/>
    <col min="773" max="773" width="11.1796875" style="1" customWidth="1"/>
    <col min="774" max="774" width="13.81640625" style="1" bestFit="1" customWidth="1"/>
    <col min="775" max="775" width="17.453125" style="1" bestFit="1" customWidth="1"/>
    <col min="776" max="776" width="12.81640625" style="1" bestFit="1" customWidth="1"/>
    <col min="777" max="1026" width="11.453125" style="1"/>
    <col min="1027" max="1027" width="88.54296875" style="1" bestFit="1" customWidth="1"/>
    <col min="1028" max="1028" width="8.54296875" style="1" customWidth="1"/>
    <col min="1029" max="1029" width="11.1796875" style="1" customWidth="1"/>
    <col min="1030" max="1030" width="13.81640625" style="1" bestFit="1" customWidth="1"/>
    <col min="1031" max="1031" width="17.453125" style="1" bestFit="1" customWidth="1"/>
    <col min="1032" max="1032" width="12.81640625" style="1" bestFit="1" customWidth="1"/>
    <col min="1033" max="1282" width="11.453125" style="1"/>
    <col min="1283" max="1283" width="88.54296875" style="1" bestFit="1" customWidth="1"/>
    <col min="1284" max="1284" width="8.54296875" style="1" customWidth="1"/>
    <col min="1285" max="1285" width="11.1796875" style="1" customWidth="1"/>
    <col min="1286" max="1286" width="13.81640625" style="1" bestFit="1" customWidth="1"/>
    <col min="1287" max="1287" width="17.453125" style="1" bestFit="1" customWidth="1"/>
    <col min="1288" max="1288" width="12.81640625" style="1" bestFit="1" customWidth="1"/>
    <col min="1289" max="1538" width="11.453125" style="1"/>
    <col min="1539" max="1539" width="88.54296875" style="1" bestFit="1" customWidth="1"/>
    <col min="1540" max="1540" width="8.54296875" style="1" customWidth="1"/>
    <col min="1541" max="1541" width="11.1796875" style="1" customWidth="1"/>
    <col min="1542" max="1542" width="13.81640625" style="1" bestFit="1" customWidth="1"/>
    <col min="1543" max="1543" width="17.453125" style="1" bestFit="1" customWidth="1"/>
    <col min="1544" max="1544" width="12.81640625" style="1" bestFit="1" customWidth="1"/>
    <col min="1545" max="1794" width="11.453125" style="1"/>
    <col min="1795" max="1795" width="88.54296875" style="1" bestFit="1" customWidth="1"/>
    <col min="1796" max="1796" width="8.54296875" style="1" customWidth="1"/>
    <col min="1797" max="1797" width="11.1796875" style="1" customWidth="1"/>
    <col min="1798" max="1798" width="13.81640625" style="1" bestFit="1" customWidth="1"/>
    <col min="1799" max="1799" width="17.453125" style="1" bestFit="1" customWidth="1"/>
    <col min="1800" max="1800" width="12.81640625" style="1" bestFit="1" customWidth="1"/>
    <col min="1801" max="2050" width="11.453125" style="1"/>
    <col min="2051" max="2051" width="88.54296875" style="1" bestFit="1" customWidth="1"/>
    <col min="2052" max="2052" width="8.54296875" style="1" customWidth="1"/>
    <col min="2053" max="2053" width="11.1796875" style="1" customWidth="1"/>
    <col min="2054" max="2054" width="13.81640625" style="1" bestFit="1" customWidth="1"/>
    <col min="2055" max="2055" width="17.453125" style="1" bestFit="1" customWidth="1"/>
    <col min="2056" max="2056" width="12.81640625" style="1" bestFit="1" customWidth="1"/>
    <col min="2057" max="2306" width="11.453125" style="1"/>
    <col min="2307" max="2307" width="88.54296875" style="1" bestFit="1" customWidth="1"/>
    <col min="2308" max="2308" width="8.54296875" style="1" customWidth="1"/>
    <col min="2309" max="2309" width="11.1796875" style="1" customWidth="1"/>
    <col min="2310" max="2310" width="13.81640625" style="1" bestFit="1" customWidth="1"/>
    <col min="2311" max="2311" width="17.453125" style="1" bestFit="1" customWidth="1"/>
    <col min="2312" max="2312" width="12.81640625" style="1" bestFit="1" customWidth="1"/>
    <col min="2313" max="2562" width="11.453125" style="1"/>
    <col min="2563" max="2563" width="88.54296875" style="1" bestFit="1" customWidth="1"/>
    <col min="2564" max="2564" width="8.54296875" style="1" customWidth="1"/>
    <col min="2565" max="2565" width="11.1796875" style="1" customWidth="1"/>
    <col min="2566" max="2566" width="13.81640625" style="1" bestFit="1" customWidth="1"/>
    <col min="2567" max="2567" width="17.453125" style="1" bestFit="1" customWidth="1"/>
    <col min="2568" max="2568" width="12.81640625" style="1" bestFit="1" customWidth="1"/>
    <col min="2569" max="2818" width="11.453125" style="1"/>
    <col min="2819" max="2819" width="88.54296875" style="1" bestFit="1" customWidth="1"/>
    <col min="2820" max="2820" width="8.54296875" style="1" customWidth="1"/>
    <col min="2821" max="2821" width="11.1796875" style="1" customWidth="1"/>
    <col min="2822" max="2822" width="13.81640625" style="1" bestFit="1" customWidth="1"/>
    <col min="2823" max="2823" width="17.453125" style="1" bestFit="1" customWidth="1"/>
    <col min="2824" max="2824" width="12.81640625" style="1" bestFit="1" customWidth="1"/>
    <col min="2825" max="3074" width="11.453125" style="1"/>
    <col min="3075" max="3075" width="88.54296875" style="1" bestFit="1" customWidth="1"/>
    <col min="3076" max="3076" width="8.54296875" style="1" customWidth="1"/>
    <col min="3077" max="3077" width="11.1796875" style="1" customWidth="1"/>
    <col min="3078" max="3078" width="13.81640625" style="1" bestFit="1" customWidth="1"/>
    <col min="3079" max="3079" width="17.453125" style="1" bestFit="1" customWidth="1"/>
    <col min="3080" max="3080" width="12.81640625" style="1" bestFit="1" customWidth="1"/>
    <col min="3081" max="3330" width="11.453125" style="1"/>
    <col min="3331" max="3331" width="88.54296875" style="1" bestFit="1" customWidth="1"/>
    <col min="3332" max="3332" width="8.54296875" style="1" customWidth="1"/>
    <col min="3333" max="3333" width="11.1796875" style="1" customWidth="1"/>
    <col min="3334" max="3334" width="13.81640625" style="1" bestFit="1" customWidth="1"/>
    <col min="3335" max="3335" width="17.453125" style="1" bestFit="1" customWidth="1"/>
    <col min="3336" max="3336" width="12.81640625" style="1" bestFit="1" customWidth="1"/>
    <col min="3337" max="3586" width="11.453125" style="1"/>
    <col min="3587" max="3587" width="88.54296875" style="1" bestFit="1" customWidth="1"/>
    <col min="3588" max="3588" width="8.54296875" style="1" customWidth="1"/>
    <col min="3589" max="3589" width="11.1796875" style="1" customWidth="1"/>
    <col min="3590" max="3590" width="13.81640625" style="1" bestFit="1" customWidth="1"/>
    <col min="3591" max="3591" width="17.453125" style="1" bestFit="1" customWidth="1"/>
    <col min="3592" max="3592" width="12.81640625" style="1" bestFit="1" customWidth="1"/>
    <col min="3593" max="3842" width="11.453125" style="1"/>
    <col min="3843" max="3843" width="88.54296875" style="1" bestFit="1" customWidth="1"/>
    <col min="3844" max="3844" width="8.54296875" style="1" customWidth="1"/>
    <col min="3845" max="3845" width="11.1796875" style="1" customWidth="1"/>
    <col min="3846" max="3846" width="13.81640625" style="1" bestFit="1" customWidth="1"/>
    <col min="3847" max="3847" width="17.453125" style="1" bestFit="1" customWidth="1"/>
    <col min="3848" max="3848" width="12.81640625" style="1" bestFit="1" customWidth="1"/>
    <col min="3849" max="4098" width="11.453125" style="1"/>
    <col min="4099" max="4099" width="88.54296875" style="1" bestFit="1" customWidth="1"/>
    <col min="4100" max="4100" width="8.54296875" style="1" customWidth="1"/>
    <col min="4101" max="4101" width="11.1796875" style="1" customWidth="1"/>
    <col min="4102" max="4102" width="13.81640625" style="1" bestFit="1" customWidth="1"/>
    <col min="4103" max="4103" width="17.453125" style="1" bestFit="1" customWidth="1"/>
    <col min="4104" max="4104" width="12.81640625" style="1" bestFit="1" customWidth="1"/>
    <col min="4105" max="4354" width="11.453125" style="1"/>
    <col min="4355" max="4355" width="88.54296875" style="1" bestFit="1" customWidth="1"/>
    <col min="4356" max="4356" width="8.54296875" style="1" customWidth="1"/>
    <col min="4357" max="4357" width="11.1796875" style="1" customWidth="1"/>
    <col min="4358" max="4358" width="13.81640625" style="1" bestFit="1" customWidth="1"/>
    <col min="4359" max="4359" width="17.453125" style="1" bestFit="1" customWidth="1"/>
    <col min="4360" max="4360" width="12.81640625" style="1" bestFit="1" customWidth="1"/>
    <col min="4361" max="4610" width="11.453125" style="1"/>
    <col min="4611" max="4611" width="88.54296875" style="1" bestFit="1" customWidth="1"/>
    <col min="4612" max="4612" width="8.54296875" style="1" customWidth="1"/>
    <col min="4613" max="4613" width="11.1796875" style="1" customWidth="1"/>
    <col min="4614" max="4614" width="13.81640625" style="1" bestFit="1" customWidth="1"/>
    <col min="4615" max="4615" width="17.453125" style="1" bestFit="1" customWidth="1"/>
    <col min="4616" max="4616" width="12.81640625" style="1" bestFit="1" customWidth="1"/>
    <col min="4617" max="4866" width="11.453125" style="1"/>
    <col min="4867" max="4867" width="88.54296875" style="1" bestFit="1" customWidth="1"/>
    <col min="4868" max="4868" width="8.54296875" style="1" customWidth="1"/>
    <col min="4869" max="4869" width="11.1796875" style="1" customWidth="1"/>
    <col min="4870" max="4870" width="13.81640625" style="1" bestFit="1" customWidth="1"/>
    <col min="4871" max="4871" width="17.453125" style="1" bestFit="1" customWidth="1"/>
    <col min="4872" max="4872" width="12.81640625" style="1" bestFit="1" customWidth="1"/>
    <col min="4873" max="5122" width="11.453125" style="1"/>
    <col min="5123" max="5123" width="88.54296875" style="1" bestFit="1" customWidth="1"/>
    <col min="5124" max="5124" width="8.54296875" style="1" customWidth="1"/>
    <col min="5125" max="5125" width="11.1796875" style="1" customWidth="1"/>
    <col min="5126" max="5126" width="13.81640625" style="1" bestFit="1" customWidth="1"/>
    <col min="5127" max="5127" width="17.453125" style="1" bestFit="1" customWidth="1"/>
    <col min="5128" max="5128" width="12.81640625" style="1" bestFit="1" customWidth="1"/>
    <col min="5129" max="5378" width="11.453125" style="1"/>
    <col min="5379" max="5379" width="88.54296875" style="1" bestFit="1" customWidth="1"/>
    <col min="5380" max="5380" width="8.54296875" style="1" customWidth="1"/>
    <col min="5381" max="5381" width="11.1796875" style="1" customWidth="1"/>
    <col min="5382" max="5382" width="13.81640625" style="1" bestFit="1" customWidth="1"/>
    <col min="5383" max="5383" width="17.453125" style="1" bestFit="1" customWidth="1"/>
    <col min="5384" max="5384" width="12.81640625" style="1" bestFit="1" customWidth="1"/>
    <col min="5385" max="5634" width="11.453125" style="1"/>
    <col min="5635" max="5635" width="88.54296875" style="1" bestFit="1" customWidth="1"/>
    <col min="5636" max="5636" width="8.54296875" style="1" customWidth="1"/>
    <col min="5637" max="5637" width="11.1796875" style="1" customWidth="1"/>
    <col min="5638" max="5638" width="13.81640625" style="1" bestFit="1" customWidth="1"/>
    <col min="5639" max="5639" width="17.453125" style="1" bestFit="1" customWidth="1"/>
    <col min="5640" max="5640" width="12.81640625" style="1" bestFit="1" customWidth="1"/>
    <col min="5641" max="5890" width="11.453125" style="1"/>
    <col min="5891" max="5891" width="88.54296875" style="1" bestFit="1" customWidth="1"/>
    <col min="5892" max="5892" width="8.54296875" style="1" customWidth="1"/>
    <col min="5893" max="5893" width="11.1796875" style="1" customWidth="1"/>
    <col min="5894" max="5894" width="13.81640625" style="1" bestFit="1" customWidth="1"/>
    <col min="5895" max="5895" width="17.453125" style="1" bestFit="1" customWidth="1"/>
    <col min="5896" max="5896" width="12.81640625" style="1" bestFit="1" customWidth="1"/>
    <col min="5897" max="6146" width="11.453125" style="1"/>
    <col min="6147" max="6147" width="88.54296875" style="1" bestFit="1" customWidth="1"/>
    <col min="6148" max="6148" width="8.54296875" style="1" customWidth="1"/>
    <col min="6149" max="6149" width="11.1796875" style="1" customWidth="1"/>
    <col min="6150" max="6150" width="13.81640625" style="1" bestFit="1" customWidth="1"/>
    <col min="6151" max="6151" width="17.453125" style="1" bestFit="1" customWidth="1"/>
    <col min="6152" max="6152" width="12.81640625" style="1" bestFit="1" customWidth="1"/>
    <col min="6153" max="6402" width="11.453125" style="1"/>
    <col min="6403" max="6403" width="88.54296875" style="1" bestFit="1" customWidth="1"/>
    <col min="6404" max="6404" width="8.54296875" style="1" customWidth="1"/>
    <col min="6405" max="6405" width="11.1796875" style="1" customWidth="1"/>
    <col min="6406" max="6406" width="13.81640625" style="1" bestFit="1" customWidth="1"/>
    <col min="6407" max="6407" width="17.453125" style="1" bestFit="1" customWidth="1"/>
    <col min="6408" max="6408" width="12.81640625" style="1" bestFit="1" customWidth="1"/>
    <col min="6409" max="6658" width="11.453125" style="1"/>
    <col min="6659" max="6659" width="88.54296875" style="1" bestFit="1" customWidth="1"/>
    <col min="6660" max="6660" width="8.54296875" style="1" customWidth="1"/>
    <col min="6661" max="6661" width="11.1796875" style="1" customWidth="1"/>
    <col min="6662" max="6662" width="13.81640625" style="1" bestFit="1" customWidth="1"/>
    <col min="6663" max="6663" width="17.453125" style="1" bestFit="1" customWidth="1"/>
    <col min="6664" max="6664" width="12.81640625" style="1" bestFit="1" customWidth="1"/>
    <col min="6665" max="6914" width="11.453125" style="1"/>
    <col min="6915" max="6915" width="88.54296875" style="1" bestFit="1" customWidth="1"/>
    <col min="6916" max="6916" width="8.54296875" style="1" customWidth="1"/>
    <col min="6917" max="6917" width="11.1796875" style="1" customWidth="1"/>
    <col min="6918" max="6918" width="13.81640625" style="1" bestFit="1" customWidth="1"/>
    <col min="6919" max="6919" width="17.453125" style="1" bestFit="1" customWidth="1"/>
    <col min="6920" max="6920" width="12.81640625" style="1" bestFit="1" customWidth="1"/>
    <col min="6921" max="7170" width="11.453125" style="1"/>
    <col min="7171" max="7171" width="88.54296875" style="1" bestFit="1" customWidth="1"/>
    <col min="7172" max="7172" width="8.54296875" style="1" customWidth="1"/>
    <col min="7173" max="7173" width="11.1796875" style="1" customWidth="1"/>
    <col min="7174" max="7174" width="13.81640625" style="1" bestFit="1" customWidth="1"/>
    <col min="7175" max="7175" width="17.453125" style="1" bestFit="1" customWidth="1"/>
    <col min="7176" max="7176" width="12.81640625" style="1" bestFit="1" customWidth="1"/>
    <col min="7177" max="7426" width="11.453125" style="1"/>
    <col min="7427" max="7427" width="88.54296875" style="1" bestFit="1" customWidth="1"/>
    <col min="7428" max="7428" width="8.54296875" style="1" customWidth="1"/>
    <col min="7429" max="7429" width="11.1796875" style="1" customWidth="1"/>
    <col min="7430" max="7430" width="13.81640625" style="1" bestFit="1" customWidth="1"/>
    <col min="7431" max="7431" width="17.453125" style="1" bestFit="1" customWidth="1"/>
    <col min="7432" max="7432" width="12.81640625" style="1" bestFit="1" customWidth="1"/>
    <col min="7433" max="7682" width="11.453125" style="1"/>
    <col min="7683" max="7683" width="88.54296875" style="1" bestFit="1" customWidth="1"/>
    <col min="7684" max="7684" width="8.54296875" style="1" customWidth="1"/>
    <col min="7685" max="7685" width="11.1796875" style="1" customWidth="1"/>
    <col min="7686" max="7686" width="13.81640625" style="1" bestFit="1" customWidth="1"/>
    <col min="7687" max="7687" width="17.453125" style="1" bestFit="1" customWidth="1"/>
    <col min="7688" max="7688" width="12.81640625" style="1" bestFit="1" customWidth="1"/>
    <col min="7689" max="7938" width="11.453125" style="1"/>
    <col min="7939" max="7939" width="88.54296875" style="1" bestFit="1" customWidth="1"/>
    <col min="7940" max="7940" width="8.54296875" style="1" customWidth="1"/>
    <col min="7941" max="7941" width="11.1796875" style="1" customWidth="1"/>
    <col min="7942" max="7942" width="13.81640625" style="1" bestFit="1" customWidth="1"/>
    <col min="7943" max="7943" width="17.453125" style="1" bestFit="1" customWidth="1"/>
    <col min="7944" max="7944" width="12.81640625" style="1" bestFit="1" customWidth="1"/>
    <col min="7945" max="8194" width="11.453125" style="1"/>
    <col min="8195" max="8195" width="88.54296875" style="1" bestFit="1" customWidth="1"/>
    <col min="8196" max="8196" width="8.54296875" style="1" customWidth="1"/>
    <col min="8197" max="8197" width="11.1796875" style="1" customWidth="1"/>
    <col min="8198" max="8198" width="13.81640625" style="1" bestFit="1" customWidth="1"/>
    <col min="8199" max="8199" width="17.453125" style="1" bestFit="1" customWidth="1"/>
    <col min="8200" max="8200" width="12.81640625" style="1" bestFit="1" customWidth="1"/>
    <col min="8201" max="8450" width="11.453125" style="1"/>
    <col min="8451" max="8451" width="88.54296875" style="1" bestFit="1" customWidth="1"/>
    <col min="8452" max="8452" width="8.54296875" style="1" customWidth="1"/>
    <col min="8453" max="8453" width="11.1796875" style="1" customWidth="1"/>
    <col min="8454" max="8454" width="13.81640625" style="1" bestFit="1" customWidth="1"/>
    <col min="8455" max="8455" width="17.453125" style="1" bestFit="1" customWidth="1"/>
    <col min="8456" max="8456" width="12.81640625" style="1" bestFit="1" customWidth="1"/>
    <col min="8457" max="8706" width="11.453125" style="1"/>
    <col min="8707" max="8707" width="88.54296875" style="1" bestFit="1" customWidth="1"/>
    <col min="8708" max="8708" width="8.54296875" style="1" customWidth="1"/>
    <col min="8709" max="8709" width="11.1796875" style="1" customWidth="1"/>
    <col min="8710" max="8710" width="13.81640625" style="1" bestFit="1" customWidth="1"/>
    <col min="8711" max="8711" width="17.453125" style="1" bestFit="1" customWidth="1"/>
    <col min="8712" max="8712" width="12.81640625" style="1" bestFit="1" customWidth="1"/>
    <col min="8713" max="8962" width="11.453125" style="1"/>
    <col min="8963" max="8963" width="88.54296875" style="1" bestFit="1" customWidth="1"/>
    <col min="8964" max="8964" width="8.54296875" style="1" customWidth="1"/>
    <col min="8965" max="8965" width="11.1796875" style="1" customWidth="1"/>
    <col min="8966" max="8966" width="13.81640625" style="1" bestFit="1" customWidth="1"/>
    <col min="8967" max="8967" width="17.453125" style="1" bestFit="1" customWidth="1"/>
    <col min="8968" max="8968" width="12.81640625" style="1" bestFit="1" customWidth="1"/>
    <col min="8969" max="9218" width="11.453125" style="1"/>
    <col min="9219" max="9219" width="88.54296875" style="1" bestFit="1" customWidth="1"/>
    <col min="9220" max="9220" width="8.54296875" style="1" customWidth="1"/>
    <col min="9221" max="9221" width="11.1796875" style="1" customWidth="1"/>
    <col min="9222" max="9222" width="13.81640625" style="1" bestFit="1" customWidth="1"/>
    <col min="9223" max="9223" width="17.453125" style="1" bestFit="1" customWidth="1"/>
    <col min="9224" max="9224" width="12.81640625" style="1" bestFit="1" customWidth="1"/>
    <col min="9225" max="9474" width="11.453125" style="1"/>
    <col min="9475" max="9475" width="88.54296875" style="1" bestFit="1" customWidth="1"/>
    <col min="9476" max="9476" width="8.54296875" style="1" customWidth="1"/>
    <col min="9477" max="9477" width="11.1796875" style="1" customWidth="1"/>
    <col min="9478" max="9478" width="13.81640625" style="1" bestFit="1" customWidth="1"/>
    <col min="9479" max="9479" width="17.453125" style="1" bestFit="1" customWidth="1"/>
    <col min="9480" max="9480" width="12.81640625" style="1" bestFit="1" customWidth="1"/>
    <col min="9481" max="9730" width="11.453125" style="1"/>
    <col min="9731" max="9731" width="88.54296875" style="1" bestFit="1" customWidth="1"/>
    <col min="9732" max="9732" width="8.54296875" style="1" customWidth="1"/>
    <col min="9733" max="9733" width="11.1796875" style="1" customWidth="1"/>
    <col min="9734" max="9734" width="13.81640625" style="1" bestFit="1" customWidth="1"/>
    <col min="9735" max="9735" width="17.453125" style="1" bestFit="1" customWidth="1"/>
    <col min="9736" max="9736" width="12.81640625" style="1" bestFit="1" customWidth="1"/>
    <col min="9737" max="9986" width="11.453125" style="1"/>
    <col min="9987" max="9987" width="88.54296875" style="1" bestFit="1" customWidth="1"/>
    <col min="9988" max="9988" width="8.54296875" style="1" customWidth="1"/>
    <col min="9989" max="9989" width="11.1796875" style="1" customWidth="1"/>
    <col min="9990" max="9990" width="13.81640625" style="1" bestFit="1" customWidth="1"/>
    <col min="9991" max="9991" width="17.453125" style="1" bestFit="1" customWidth="1"/>
    <col min="9992" max="9992" width="12.81640625" style="1" bestFit="1" customWidth="1"/>
    <col min="9993" max="10242" width="11.453125" style="1"/>
    <col min="10243" max="10243" width="88.54296875" style="1" bestFit="1" customWidth="1"/>
    <col min="10244" max="10244" width="8.54296875" style="1" customWidth="1"/>
    <col min="10245" max="10245" width="11.1796875" style="1" customWidth="1"/>
    <col min="10246" max="10246" width="13.81640625" style="1" bestFit="1" customWidth="1"/>
    <col min="10247" max="10247" width="17.453125" style="1" bestFit="1" customWidth="1"/>
    <col min="10248" max="10248" width="12.81640625" style="1" bestFit="1" customWidth="1"/>
    <col min="10249" max="10498" width="11.453125" style="1"/>
    <col min="10499" max="10499" width="88.54296875" style="1" bestFit="1" customWidth="1"/>
    <col min="10500" max="10500" width="8.54296875" style="1" customWidth="1"/>
    <col min="10501" max="10501" width="11.1796875" style="1" customWidth="1"/>
    <col min="10502" max="10502" width="13.81640625" style="1" bestFit="1" customWidth="1"/>
    <col min="10503" max="10503" width="17.453125" style="1" bestFit="1" customWidth="1"/>
    <col min="10504" max="10504" width="12.81640625" style="1" bestFit="1" customWidth="1"/>
    <col min="10505" max="10754" width="11.453125" style="1"/>
    <col min="10755" max="10755" width="88.54296875" style="1" bestFit="1" customWidth="1"/>
    <col min="10756" max="10756" width="8.54296875" style="1" customWidth="1"/>
    <col min="10757" max="10757" width="11.1796875" style="1" customWidth="1"/>
    <col min="10758" max="10758" width="13.81640625" style="1" bestFit="1" customWidth="1"/>
    <col min="10759" max="10759" width="17.453125" style="1" bestFit="1" customWidth="1"/>
    <col min="10760" max="10760" width="12.81640625" style="1" bestFit="1" customWidth="1"/>
    <col min="10761" max="11010" width="11.453125" style="1"/>
    <col min="11011" max="11011" width="88.54296875" style="1" bestFit="1" customWidth="1"/>
    <col min="11012" max="11012" width="8.54296875" style="1" customWidth="1"/>
    <col min="11013" max="11013" width="11.1796875" style="1" customWidth="1"/>
    <col min="11014" max="11014" width="13.81640625" style="1" bestFit="1" customWidth="1"/>
    <col min="11015" max="11015" width="17.453125" style="1" bestFit="1" customWidth="1"/>
    <col min="11016" max="11016" width="12.81640625" style="1" bestFit="1" customWidth="1"/>
    <col min="11017" max="11266" width="11.453125" style="1"/>
    <col min="11267" max="11267" width="88.54296875" style="1" bestFit="1" customWidth="1"/>
    <col min="11268" max="11268" width="8.54296875" style="1" customWidth="1"/>
    <col min="11269" max="11269" width="11.1796875" style="1" customWidth="1"/>
    <col min="11270" max="11270" width="13.81640625" style="1" bestFit="1" customWidth="1"/>
    <col min="11271" max="11271" width="17.453125" style="1" bestFit="1" customWidth="1"/>
    <col min="11272" max="11272" width="12.81640625" style="1" bestFit="1" customWidth="1"/>
    <col min="11273" max="11522" width="11.453125" style="1"/>
    <col min="11523" max="11523" width="88.54296875" style="1" bestFit="1" customWidth="1"/>
    <col min="11524" max="11524" width="8.54296875" style="1" customWidth="1"/>
    <col min="11525" max="11525" width="11.1796875" style="1" customWidth="1"/>
    <col min="11526" max="11526" width="13.81640625" style="1" bestFit="1" customWidth="1"/>
    <col min="11527" max="11527" width="17.453125" style="1" bestFit="1" customWidth="1"/>
    <col min="11528" max="11528" width="12.81640625" style="1" bestFit="1" customWidth="1"/>
    <col min="11529" max="11778" width="11.453125" style="1"/>
    <col min="11779" max="11779" width="88.54296875" style="1" bestFit="1" customWidth="1"/>
    <col min="11780" max="11780" width="8.54296875" style="1" customWidth="1"/>
    <col min="11781" max="11781" width="11.1796875" style="1" customWidth="1"/>
    <col min="11782" max="11782" width="13.81640625" style="1" bestFit="1" customWidth="1"/>
    <col min="11783" max="11783" width="17.453125" style="1" bestFit="1" customWidth="1"/>
    <col min="11784" max="11784" width="12.81640625" style="1" bestFit="1" customWidth="1"/>
    <col min="11785" max="12034" width="11.453125" style="1"/>
    <col min="12035" max="12035" width="88.54296875" style="1" bestFit="1" customWidth="1"/>
    <col min="12036" max="12036" width="8.54296875" style="1" customWidth="1"/>
    <col min="12037" max="12037" width="11.1796875" style="1" customWidth="1"/>
    <col min="12038" max="12038" width="13.81640625" style="1" bestFit="1" customWidth="1"/>
    <col min="12039" max="12039" width="17.453125" style="1" bestFit="1" customWidth="1"/>
    <col min="12040" max="12040" width="12.81640625" style="1" bestFit="1" customWidth="1"/>
    <col min="12041" max="12290" width="11.453125" style="1"/>
    <col min="12291" max="12291" width="88.54296875" style="1" bestFit="1" customWidth="1"/>
    <col min="12292" max="12292" width="8.54296875" style="1" customWidth="1"/>
    <col min="12293" max="12293" width="11.1796875" style="1" customWidth="1"/>
    <col min="12294" max="12294" width="13.81640625" style="1" bestFit="1" customWidth="1"/>
    <col min="12295" max="12295" width="17.453125" style="1" bestFit="1" customWidth="1"/>
    <col min="12296" max="12296" width="12.81640625" style="1" bestFit="1" customWidth="1"/>
    <col min="12297" max="12546" width="11.453125" style="1"/>
    <col min="12547" max="12547" width="88.54296875" style="1" bestFit="1" customWidth="1"/>
    <col min="12548" max="12548" width="8.54296875" style="1" customWidth="1"/>
    <col min="12549" max="12549" width="11.1796875" style="1" customWidth="1"/>
    <col min="12550" max="12550" width="13.81640625" style="1" bestFit="1" customWidth="1"/>
    <col min="12551" max="12551" width="17.453125" style="1" bestFit="1" customWidth="1"/>
    <col min="12552" max="12552" width="12.81640625" style="1" bestFit="1" customWidth="1"/>
    <col min="12553" max="12802" width="11.453125" style="1"/>
    <col min="12803" max="12803" width="88.54296875" style="1" bestFit="1" customWidth="1"/>
    <col min="12804" max="12804" width="8.54296875" style="1" customWidth="1"/>
    <col min="12805" max="12805" width="11.1796875" style="1" customWidth="1"/>
    <col min="12806" max="12806" width="13.81640625" style="1" bestFit="1" customWidth="1"/>
    <col min="12807" max="12807" width="17.453125" style="1" bestFit="1" customWidth="1"/>
    <col min="12808" max="12808" width="12.81640625" style="1" bestFit="1" customWidth="1"/>
    <col min="12809" max="13058" width="11.453125" style="1"/>
    <col min="13059" max="13059" width="88.54296875" style="1" bestFit="1" customWidth="1"/>
    <col min="13060" max="13060" width="8.54296875" style="1" customWidth="1"/>
    <col min="13061" max="13061" width="11.1796875" style="1" customWidth="1"/>
    <col min="13062" max="13062" width="13.81640625" style="1" bestFit="1" customWidth="1"/>
    <col min="13063" max="13063" width="17.453125" style="1" bestFit="1" customWidth="1"/>
    <col min="13064" max="13064" width="12.81640625" style="1" bestFit="1" customWidth="1"/>
    <col min="13065" max="13314" width="11.453125" style="1"/>
    <col min="13315" max="13315" width="88.54296875" style="1" bestFit="1" customWidth="1"/>
    <col min="13316" max="13316" width="8.54296875" style="1" customWidth="1"/>
    <col min="13317" max="13317" width="11.1796875" style="1" customWidth="1"/>
    <col min="13318" max="13318" width="13.81640625" style="1" bestFit="1" customWidth="1"/>
    <col min="13319" max="13319" width="17.453125" style="1" bestFit="1" customWidth="1"/>
    <col min="13320" max="13320" width="12.81640625" style="1" bestFit="1" customWidth="1"/>
    <col min="13321" max="13570" width="11.453125" style="1"/>
    <col min="13571" max="13571" width="88.54296875" style="1" bestFit="1" customWidth="1"/>
    <col min="13572" max="13572" width="8.54296875" style="1" customWidth="1"/>
    <col min="13573" max="13573" width="11.1796875" style="1" customWidth="1"/>
    <col min="13574" max="13574" width="13.81640625" style="1" bestFit="1" customWidth="1"/>
    <col min="13575" max="13575" width="17.453125" style="1" bestFit="1" customWidth="1"/>
    <col min="13576" max="13576" width="12.81640625" style="1" bestFit="1" customWidth="1"/>
    <col min="13577" max="13826" width="11.453125" style="1"/>
    <col min="13827" max="13827" width="88.54296875" style="1" bestFit="1" customWidth="1"/>
    <col min="13828" max="13828" width="8.54296875" style="1" customWidth="1"/>
    <col min="13829" max="13829" width="11.1796875" style="1" customWidth="1"/>
    <col min="13830" max="13830" width="13.81640625" style="1" bestFit="1" customWidth="1"/>
    <col min="13831" max="13831" width="17.453125" style="1" bestFit="1" customWidth="1"/>
    <col min="13832" max="13832" width="12.81640625" style="1" bestFit="1" customWidth="1"/>
    <col min="13833" max="14082" width="11.453125" style="1"/>
    <col min="14083" max="14083" width="88.54296875" style="1" bestFit="1" customWidth="1"/>
    <col min="14084" max="14084" width="8.54296875" style="1" customWidth="1"/>
    <col min="14085" max="14085" width="11.1796875" style="1" customWidth="1"/>
    <col min="14086" max="14086" width="13.81640625" style="1" bestFit="1" customWidth="1"/>
    <col min="14087" max="14087" width="17.453125" style="1" bestFit="1" customWidth="1"/>
    <col min="14088" max="14088" width="12.81640625" style="1" bestFit="1" customWidth="1"/>
    <col min="14089" max="14338" width="11.453125" style="1"/>
    <col min="14339" max="14339" width="88.54296875" style="1" bestFit="1" customWidth="1"/>
    <col min="14340" max="14340" width="8.54296875" style="1" customWidth="1"/>
    <col min="14341" max="14341" width="11.1796875" style="1" customWidth="1"/>
    <col min="14342" max="14342" width="13.81640625" style="1" bestFit="1" customWidth="1"/>
    <col min="14343" max="14343" width="17.453125" style="1" bestFit="1" customWidth="1"/>
    <col min="14344" max="14344" width="12.81640625" style="1" bestFit="1" customWidth="1"/>
    <col min="14345" max="14594" width="11.453125" style="1"/>
    <col min="14595" max="14595" width="88.54296875" style="1" bestFit="1" customWidth="1"/>
    <col min="14596" max="14596" width="8.54296875" style="1" customWidth="1"/>
    <col min="14597" max="14597" width="11.1796875" style="1" customWidth="1"/>
    <col min="14598" max="14598" width="13.81640625" style="1" bestFit="1" customWidth="1"/>
    <col min="14599" max="14599" width="17.453125" style="1" bestFit="1" customWidth="1"/>
    <col min="14600" max="14600" width="12.81640625" style="1" bestFit="1" customWidth="1"/>
    <col min="14601" max="14850" width="11.453125" style="1"/>
    <col min="14851" max="14851" width="88.54296875" style="1" bestFit="1" customWidth="1"/>
    <col min="14852" max="14852" width="8.54296875" style="1" customWidth="1"/>
    <col min="14853" max="14853" width="11.1796875" style="1" customWidth="1"/>
    <col min="14854" max="14854" width="13.81640625" style="1" bestFit="1" customWidth="1"/>
    <col min="14855" max="14855" width="17.453125" style="1" bestFit="1" customWidth="1"/>
    <col min="14856" max="14856" width="12.81640625" style="1" bestFit="1" customWidth="1"/>
    <col min="14857" max="15106" width="11.453125" style="1"/>
    <col min="15107" max="15107" width="88.54296875" style="1" bestFit="1" customWidth="1"/>
    <col min="15108" max="15108" width="8.54296875" style="1" customWidth="1"/>
    <col min="15109" max="15109" width="11.1796875" style="1" customWidth="1"/>
    <col min="15110" max="15110" width="13.81640625" style="1" bestFit="1" customWidth="1"/>
    <col min="15111" max="15111" width="17.453125" style="1" bestFit="1" customWidth="1"/>
    <col min="15112" max="15112" width="12.81640625" style="1" bestFit="1" customWidth="1"/>
    <col min="15113" max="15362" width="11.453125" style="1"/>
    <col min="15363" max="15363" width="88.54296875" style="1" bestFit="1" customWidth="1"/>
    <col min="15364" max="15364" width="8.54296875" style="1" customWidth="1"/>
    <col min="15365" max="15365" width="11.1796875" style="1" customWidth="1"/>
    <col min="15366" max="15366" width="13.81640625" style="1" bestFit="1" customWidth="1"/>
    <col min="15367" max="15367" width="17.453125" style="1" bestFit="1" customWidth="1"/>
    <col min="15368" max="15368" width="12.81640625" style="1" bestFit="1" customWidth="1"/>
    <col min="15369" max="15618" width="11.453125" style="1"/>
    <col min="15619" max="15619" width="88.54296875" style="1" bestFit="1" customWidth="1"/>
    <col min="15620" max="15620" width="8.54296875" style="1" customWidth="1"/>
    <col min="15621" max="15621" width="11.1796875" style="1" customWidth="1"/>
    <col min="15622" max="15622" width="13.81640625" style="1" bestFit="1" customWidth="1"/>
    <col min="15623" max="15623" width="17.453125" style="1" bestFit="1" customWidth="1"/>
    <col min="15624" max="15624" width="12.81640625" style="1" bestFit="1" customWidth="1"/>
    <col min="15625" max="15874" width="11.453125" style="1"/>
    <col min="15875" max="15875" width="88.54296875" style="1" bestFit="1" customWidth="1"/>
    <col min="15876" max="15876" width="8.54296875" style="1" customWidth="1"/>
    <col min="15877" max="15877" width="11.1796875" style="1" customWidth="1"/>
    <col min="15878" max="15878" width="13.81640625" style="1" bestFit="1" customWidth="1"/>
    <col min="15879" max="15879" width="17.453125" style="1" bestFit="1" customWidth="1"/>
    <col min="15880" max="15880" width="12.81640625" style="1" bestFit="1" customWidth="1"/>
    <col min="15881" max="16130" width="11.453125" style="1"/>
    <col min="16131" max="16131" width="88.54296875" style="1" bestFit="1" customWidth="1"/>
    <col min="16132" max="16132" width="8.54296875" style="1" customWidth="1"/>
    <col min="16133" max="16133" width="11.1796875" style="1" customWidth="1"/>
    <col min="16134" max="16134" width="13.81640625" style="1" bestFit="1" customWidth="1"/>
    <col min="16135" max="16135" width="17.453125" style="1" bestFit="1" customWidth="1"/>
    <col min="16136" max="16136" width="12.81640625" style="1" bestFit="1" customWidth="1"/>
    <col min="16137" max="16382" width="11.453125" style="1"/>
    <col min="16383" max="16384" width="11.453125" style="1" customWidth="1"/>
  </cols>
  <sheetData>
    <row r="1" spans="1:12" ht="30" customHeight="1" thickBot="1" x14ac:dyDescent="0.4">
      <c r="A1" s="241" t="s">
        <v>148</v>
      </c>
      <c r="B1" s="242"/>
      <c r="C1" s="242"/>
      <c r="D1" s="242"/>
      <c r="E1" s="242"/>
      <c r="F1" s="242"/>
      <c r="G1" s="243"/>
    </row>
    <row r="2" spans="1:12" ht="41.4" customHeight="1" thickBot="1" x14ac:dyDescent="0.4">
      <c r="A2" s="244" t="s">
        <v>278</v>
      </c>
      <c r="B2" s="245"/>
      <c r="C2" s="245"/>
      <c r="D2" s="245"/>
      <c r="E2" s="245"/>
      <c r="F2" s="245"/>
      <c r="G2" s="246"/>
    </row>
    <row r="3" spans="1:12" ht="15" customHeight="1" thickBot="1" x14ac:dyDescent="0.4">
      <c r="A3" s="196"/>
      <c r="B3" s="197"/>
      <c r="C3" s="197"/>
      <c r="D3" s="197"/>
      <c r="E3" s="197"/>
      <c r="F3" s="197"/>
      <c r="G3" s="197"/>
    </row>
    <row r="4" spans="1:12" ht="31.5" thickBot="1" x14ac:dyDescent="0.4">
      <c r="A4" s="79" t="s">
        <v>0</v>
      </c>
      <c r="B4" s="80" t="s">
        <v>1</v>
      </c>
      <c r="C4" s="61" t="s">
        <v>30</v>
      </c>
      <c r="D4" s="80" t="s">
        <v>281</v>
      </c>
      <c r="E4" s="80" t="s">
        <v>134</v>
      </c>
      <c r="F4" s="61" t="s">
        <v>2</v>
      </c>
      <c r="G4" s="203" t="s">
        <v>3</v>
      </c>
      <c r="H4" s="136"/>
      <c r="I4" s="141"/>
    </row>
    <row r="5" spans="1:12" ht="15.5" x14ac:dyDescent="0.35">
      <c r="A5" s="32"/>
      <c r="B5" s="62"/>
      <c r="C5" s="62"/>
      <c r="D5" s="62"/>
      <c r="E5" s="62"/>
      <c r="F5" s="62"/>
      <c r="G5" s="201"/>
    </row>
    <row r="6" spans="1:12" ht="30" customHeight="1" x14ac:dyDescent="0.35">
      <c r="A6" s="124" t="s">
        <v>4</v>
      </c>
      <c r="B6" s="125" t="s">
        <v>5</v>
      </c>
      <c r="C6" s="46" t="s">
        <v>30</v>
      </c>
      <c r="D6" s="145" t="s">
        <v>281</v>
      </c>
      <c r="E6" s="145" t="s">
        <v>134</v>
      </c>
      <c r="F6" s="47" t="s">
        <v>6</v>
      </c>
      <c r="G6" s="204" t="s">
        <v>3</v>
      </c>
    </row>
    <row r="7" spans="1:12" ht="24" customHeight="1" x14ac:dyDescent="0.35">
      <c r="A7" s="120" t="s">
        <v>7</v>
      </c>
      <c r="B7" s="121" t="s">
        <v>8</v>
      </c>
      <c r="C7" s="122"/>
      <c r="D7" s="123"/>
      <c r="E7" s="123"/>
      <c r="F7" s="123"/>
      <c r="G7" s="123"/>
      <c r="K7" s="33"/>
      <c r="L7" s="33"/>
    </row>
    <row r="8" spans="1:12" ht="59.4" customHeight="1" x14ac:dyDescent="0.35">
      <c r="A8" s="2" t="s">
        <v>9</v>
      </c>
      <c r="B8" s="19" t="s">
        <v>227</v>
      </c>
      <c r="C8" s="18" t="s">
        <v>28</v>
      </c>
      <c r="D8" s="3">
        <v>1</v>
      </c>
      <c r="E8" s="3"/>
      <c r="F8" s="156"/>
      <c r="G8" s="205">
        <f>F8*D8</f>
        <v>0</v>
      </c>
      <c r="K8" s="33"/>
      <c r="L8" s="33"/>
    </row>
    <row r="9" spans="1:12" ht="39" customHeight="1" x14ac:dyDescent="0.35">
      <c r="A9" s="128" t="s">
        <v>91</v>
      </c>
      <c r="B9" s="133" t="s">
        <v>192</v>
      </c>
      <c r="C9" s="129" t="s">
        <v>27</v>
      </c>
      <c r="D9" s="130">
        <v>1</v>
      </c>
      <c r="E9" s="130"/>
      <c r="F9" s="148"/>
      <c r="G9" s="206">
        <f t="shared" ref="G9:G17" si="0">F9*D9</f>
        <v>0</v>
      </c>
    </row>
    <row r="10" spans="1:12" ht="36.65" customHeight="1" x14ac:dyDescent="0.35">
      <c r="A10" s="183" t="s">
        <v>113</v>
      </c>
      <c r="B10" s="225" t="s">
        <v>197</v>
      </c>
      <c r="C10" s="226" t="s">
        <v>28</v>
      </c>
      <c r="D10" s="227">
        <v>1</v>
      </c>
      <c r="E10" s="227"/>
      <c r="F10" s="71"/>
      <c r="G10" s="228">
        <f>F10*D10</f>
        <v>0</v>
      </c>
    </row>
    <row r="11" spans="1:12" ht="22.25" customHeight="1" x14ac:dyDescent="0.35">
      <c r="A11" s="29" t="s">
        <v>10</v>
      </c>
      <c r="B11" s="30" t="s">
        <v>62</v>
      </c>
      <c r="C11" s="31"/>
      <c r="D11" s="31"/>
      <c r="E11" s="31"/>
      <c r="F11" s="157"/>
      <c r="G11" s="208"/>
    </row>
    <row r="12" spans="1:12" ht="49.75" customHeight="1" x14ac:dyDescent="0.35">
      <c r="A12" s="40" t="s">
        <v>11</v>
      </c>
      <c r="B12" s="19" t="s">
        <v>116</v>
      </c>
      <c r="C12" s="18" t="s">
        <v>28</v>
      </c>
      <c r="D12" s="3">
        <v>1</v>
      </c>
      <c r="E12" s="3"/>
      <c r="F12" s="156"/>
      <c r="G12" s="207">
        <f t="shared" si="0"/>
        <v>0</v>
      </c>
    </row>
    <row r="13" spans="1:12" ht="31.75" customHeight="1" x14ac:dyDescent="0.35">
      <c r="A13" s="132" t="s">
        <v>12</v>
      </c>
      <c r="B13" s="133" t="s">
        <v>41</v>
      </c>
      <c r="C13" s="134" t="s">
        <v>122</v>
      </c>
      <c r="D13" s="130">
        <v>4</v>
      </c>
      <c r="E13" s="130"/>
      <c r="F13" s="148"/>
      <c r="G13" s="206">
        <f t="shared" si="0"/>
        <v>0</v>
      </c>
    </row>
    <row r="14" spans="1:12" ht="30.65" customHeight="1" x14ac:dyDescent="0.35">
      <c r="A14" s="40" t="s">
        <v>13</v>
      </c>
      <c r="B14" s="19" t="s">
        <v>125</v>
      </c>
      <c r="C14" s="18" t="s">
        <v>23</v>
      </c>
      <c r="D14" s="3">
        <v>40</v>
      </c>
      <c r="E14" s="3"/>
      <c r="F14" s="156"/>
      <c r="G14" s="207">
        <f t="shared" si="0"/>
        <v>0</v>
      </c>
    </row>
    <row r="15" spans="1:12" ht="24.65" customHeight="1" x14ac:dyDescent="0.35">
      <c r="A15" s="132" t="s">
        <v>43</v>
      </c>
      <c r="B15" s="133" t="s">
        <v>231</v>
      </c>
      <c r="C15" s="134" t="s">
        <v>122</v>
      </c>
      <c r="D15" s="130">
        <v>4</v>
      </c>
      <c r="E15" s="130"/>
      <c r="F15" s="148"/>
      <c r="G15" s="206">
        <f>F15*D15</f>
        <v>0</v>
      </c>
    </row>
    <row r="16" spans="1:12" ht="37.25" customHeight="1" x14ac:dyDescent="0.35">
      <c r="A16" s="40" t="s">
        <v>228</v>
      </c>
      <c r="B16" s="19" t="s">
        <v>167</v>
      </c>
      <c r="C16" s="18" t="s">
        <v>27</v>
      </c>
      <c r="D16" s="3">
        <v>1</v>
      </c>
      <c r="E16" s="3"/>
      <c r="F16" s="156"/>
      <c r="G16" s="207">
        <f t="shared" si="0"/>
        <v>0</v>
      </c>
    </row>
    <row r="17" spans="1:13" ht="32.4" customHeight="1" x14ac:dyDescent="0.35">
      <c r="A17" s="132" t="s">
        <v>229</v>
      </c>
      <c r="B17" s="133" t="s">
        <v>42</v>
      </c>
      <c r="C17" s="134" t="s">
        <v>28</v>
      </c>
      <c r="D17" s="130">
        <v>1</v>
      </c>
      <c r="E17" s="130"/>
      <c r="F17" s="148"/>
      <c r="G17" s="206">
        <f t="shared" si="0"/>
        <v>0</v>
      </c>
    </row>
    <row r="18" spans="1:13" x14ac:dyDescent="0.35">
      <c r="A18" s="4" t="s">
        <v>36</v>
      </c>
      <c r="B18" s="5"/>
      <c r="C18" s="6"/>
      <c r="D18" s="6"/>
      <c r="E18" s="6"/>
      <c r="F18" s="7"/>
      <c r="G18" s="209">
        <f>SUM(G8:G17)</f>
        <v>0</v>
      </c>
    </row>
    <row r="19" spans="1:13" x14ac:dyDescent="0.35">
      <c r="A19" s="8"/>
      <c r="B19" s="9"/>
      <c r="C19" s="10"/>
      <c r="D19" s="10"/>
      <c r="E19" s="10"/>
      <c r="F19" s="11"/>
      <c r="G19" s="210"/>
    </row>
    <row r="20" spans="1:13" ht="31" x14ac:dyDescent="0.35">
      <c r="A20" s="21" t="s">
        <v>230</v>
      </c>
      <c r="B20" s="22" t="s">
        <v>168</v>
      </c>
      <c r="C20" s="23" t="s">
        <v>30</v>
      </c>
      <c r="D20" s="145" t="s">
        <v>281</v>
      </c>
      <c r="E20" s="145" t="s">
        <v>134</v>
      </c>
      <c r="F20" s="24" t="s">
        <v>6</v>
      </c>
      <c r="G20" s="211" t="s">
        <v>3</v>
      </c>
    </row>
    <row r="21" spans="1:13" ht="16.75" customHeight="1" x14ac:dyDescent="0.35">
      <c r="A21" s="29" t="s">
        <v>14</v>
      </c>
      <c r="B21" s="126" t="s">
        <v>205</v>
      </c>
      <c r="C21" s="127"/>
      <c r="D21" s="127"/>
      <c r="E21" s="127"/>
      <c r="F21" s="127"/>
      <c r="G21" s="127"/>
    </row>
    <row r="22" spans="1:13" ht="40.75" customHeight="1" x14ac:dyDescent="0.35">
      <c r="A22" s="40" t="s">
        <v>14</v>
      </c>
      <c r="B22" s="34" t="s">
        <v>191</v>
      </c>
      <c r="C22" s="35" t="s">
        <v>24</v>
      </c>
      <c r="D22" s="3">
        <v>4500</v>
      </c>
      <c r="E22" s="3"/>
      <c r="F22" s="156"/>
      <c r="G22" s="205">
        <f>F22*D22</f>
        <v>0</v>
      </c>
      <c r="L22" s="137"/>
      <c r="M22" s="137"/>
    </row>
    <row r="23" spans="1:13" x14ac:dyDescent="0.35">
      <c r="A23" s="4" t="s">
        <v>37</v>
      </c>
      <c r="B23" s="5"/>
      <c r="C23" s="6"/>
      <c r="D23" s="6"/>
      <c r="E23" s="6"/>
      <c r="F23" s="7"/>
      <c r="G23" s="209">
        <f>SUM(G22:G22)</f>
        <v>0</v>
      </c>
    </row>
    <row r="24" spans="1:13" ht="15.65" customHeight="1" x14ac:dyDescent="0.35">
      <c r="A24" s="8"/>
      <c r="B24" s="9"/>
      <c r="C24" s="10"/>
      <c r="D24" s="10"/>
      <c r="E24" s="10"/>
      <c r="F24" s="11"/>
      <c r="G24" s="210"/>
    </row>
    <row r="25" spans="1:13" ht="29.5" customHeight="1" x14ac:dyDescent="0.35">
      <c r="A25" s="21" t="s">
        <v>15</v>
      </c>
      <c r="B25" s="22" t="s">
        <v>45</v>
      </c>
      <c r="C25" s="23" t="s">
        <v>30</v>
      </c>
      <c r="D25" s="145" t="s">
        <v>281</v>
      </c>
      <c r="E25" s="145" t="s">
        <v>134</v>
      </c>
      <c r="F25" s="24" t="s">
        <v>6</v>
      </c>
      <c r="G25" s="212" t="s">
        <v>3</v>
      </c>
    </row>
    <row r="26" spans="1:13" ht="18" customHeight="1" x14ac:dyDescent="0.35">
      <c r="A26" s="29" t="s">
        <v>66</v>
      </c>
      <c r="B26" s="126" t="s">
        <v>202</v>
      </c>
      <c r="C26" s="127"/>
      <c r="D26" s="127"/>
      <c r="E26" s="127"/>
      <c r="F26" s="127"/>
      <c r="G26" s="127"/>
    </row>
    <row r="27" spans="1:13" ht="29" x14ac:dyDescent="0.35">
      <c r="A27" s="40" t="s">
        <v>111</v>
      </c>
      <c r="B27" s="19" t="s">
        <v>47</v>
      </c>
      <c r="C27" s="18" t="s">
        <v>27</v>
      </c>
      <c r="D27" s="50">
        <v>1</v>
      </c>
      <c r="E27" s="50"/>
      <c r="F27" s="156"/>
      <c r="G27" s="207">
        <f>F27*D27</f>
        <v>0</v>
      </c>
    </row>
    <row r="28" spans="1:13" ht="19.75" customHeight="1" x14ac:dyDescent="0.35">
      <c r="A28" s="29" t="s">
        <v>220</v>
      </c>
      <c r="B28" s="126" t="s">
        <v>210</v>
      </c>
      <c r="C28" s="127"/>
      <c r="D28" s="127"/>
      <c r="E28" s="127"/>
      <c r="F28" s="127"/>
      <c r="G28" s="127"/>
    </row>
    <row r="29" spans="1:13" ht="30.65" customHeight="1" x14ac:dyDescent="0.35">
      <c r="A29" s="132" t="s">
        <v>215</v>
      </c>
      <c r="B29" s="223" t="s">
        <v>44</v>
      </c>
      <c r="C29" s="129" t="s">
        <v>27</v>
      </c>
      <c r="D29" s="159">
        <v>2</v>
      </c>
      <c r="E29" s="159"/>
      <c r="F29" s="148"/>
      <c r="G29" s="206">
        <f t="shared" ref="G29:G37" si="1">F29*D29</f>
        <v>0</v>
      </c>
      <c r="H29" s="200"/>
      <c r="I29" s="142"/>
      <c r="J29" s="48"/>
    </row>
    <row r="30" spans="1:13" ht="30.65" customHeight="1" x14ac:dyDescent="0.35">
      <c r="A30" s="40" t="s">
        <v>211</v>
      </c>
      <c r="B30" s="19" t="s">
        <v>206</v>
      </c>
      <c r="C30" s="18" t="s">
        <v>27</v>
      </c>
      <c r="D30" s="50">
        <v>50</v>
      </c>
      <c r="E30" s="50"/>
      <c r="F30" s="156"/>
      <c r="G30" s="207">
        <f t="shared" si="1"/>
        <v>0</v>
      </c>
      <c r="I30" s="140"/>
      <c r="J30" s="143"/>
    </row>
    <row r="31" spans="1:13" ht="30.65" customHeight="1" x14ac:dyDescent="0.35">
      <c r="A31" s="132" t="s">
        <v>212</v>
      </c>
      <c r="B31" s="223" t="s">
        <v>207</v>
      </c>
      <c r="C31" s="129" t="s">
        <v>27</v>
      </c>
      <c r="D31" s="159">
        <v>1</v>
      </c>
      <c r="E31" s="159"/>
      <c r="F31" s="148"/>
      <c r="G31" s="206"/>
      <c r="I31" s="140"/>
      <c r="J31" s="143"/>
    </row>
    <row r="32" spans="1:13" ht="30.65" customHeight="1" x14ac:dyDescent="0.35">
      <c r="A32" s="40" t="s">
        <v>213</v>
      </c>
      <c r="B32" s="19" t="s">
        <v>221</v>
      </c>
      <c r="C32" s="18" t="s">
        <v>23</v>
      </c>
      <c r="D32" s="50">
        <v>50</v>
      </c>
      <c r="E32" s="50"/>
      <c r="F32" s="156"/>
      <c r="G32" s="207">
        <f t="shared" si="1"/>
        <v>0</v>
      </c>
      <c r="I32" s="63"/>
      <c r="K32" s="63"/>
    </row>
    <row r="33" spans="1:9" ht="30.65" customHeight="1" x14ac:dyDescent="0.35">
      <c r="A33" s="132" t="s">
        <v>214</v>
      </c>
      <c r="B33" s="223" t="s">
        <v>114</v>
      </c>
      <c r="C33" s="129" t="s">
        <v>27</v>
      </c>
      <c r="D33" s="159">
        <v>15</v>
      </c>
      <c r="E33" s="159"/>
      <c r="F33" s="148"/>
      <c r="G33" s="206">
        <f t="shared" si="1"/>
        <v>0</v>
      </c>
    </row>
    <row r="34" spans="1:9" ht="18.649999999999999" customHeight="1" x14ac:dyDescent="0.35">
      <c r="A34" s="29" t="s">
        <v>216</v>
      </c>
      <c r="B34" s="126" t="s">
        <v>96</v>
      </c>
      <c r="C34" s="127"/>
      <c r="D34" s="127"/>
      <c r="E34" s="127"/>
      <c r="F34" s="158"/>
      <c r="G34" s="127"/>
    </row>
    <row r="35" spans="1:9" ht="30" customHeight="1" x14ac:dyDescent="0.35">
      <c r="A35" s="40" t="s">
        <v>217</v>
      </c>
      <c r="B35" s="19" t="s">
        <v>179</v>
      </c>
      <c r="C35" s="18" t="s">
        <v>27</v>
      </c>
      <c r="D35" s="50">
        <v>2</v>
      </c>
      <c r="E35" s="50"/>
      <c r="F35" s="156"/>
      <c r="G35" s="207">
        <f t="shared" si="1"/>
        <v>0</v>
      </c>
    </row>
    <row r="36" spans="1:9" ht="35.4" customHeight="1" x14ac:dyDescent="0.35">
      <c r="A36" s="132" t="s">
        <v>218</v>
      </c>
      <c r="B36" s="223" t="s">
        <v>203</v>
      </c>
      <c r="C36" s="129" t="s">
        <v>29</v>
      </c>
      <c r="D36" s="159">
        <v>1</v>
      </c>
      <c r="E36" s="159"/>
      <c r="F36" s="148"/>
      <c r="G36" s="206">
        <f t="shared" si="1"/>
        <v>0</v>
      </c>
      <c r="I36" s="198"/>
    </row>
    <row r="37" spans="1:9" ht="35.4" customHeight="1" x14ac:dyDescent="0.35">
      <c r="A37" s="40" t="s">
        <v>219</v>
      </c>
      <c r="B37" s="224" t="s">
        <v>204</v>
      </c>
      <c r="C37" s="18" t="s">
        <v>29</v>
      </c>
      <c r="D37" s="50">
        <v>5</v>
      </c>
      <c r="E37" s="50"/>
      <c r="F37" s="156"/>
      <c r="G37" s="207">
        <f t="shared" si="1"/>
        <v>0</v>
      </c>
      <c r="I37" s="198"/>
    </row>
    <row r="38" spans="1:9" x14ac:dyDescent="0.35">
      <c r="A38" s="4" t="s">
        <v>38</v>
      </c>
      <c r="B38" s="5"/>
      <c r="C38" s="6"/>
      <c r="D38" s="6"/>
      <c r="E38" s="6"/>
      <c r="F38" s="7"/>
      <c r="G38" s="209">
        <f>SUM(G27:G37)</f>
        <v>0</v>
      </c>
    </row>
    <row r="39" spans="1:9" x14ac:dyDescent="0.35">
      <c r="A39" s="8"/>
      <c r="B39" s="9"/>
      <c r="C39" s="10"/>
      <c r="D39" s="10"/>
      <c r="E39" s="10"/>
      <c r="F39" s="11"/>
      <c r="G39" s="210"/>
    </row>
    <row r="40" spans="1:9" ht="31" x14ac:dyDescent="0.35">
      <c r="A40" s="21" t="s">
        <v>16</v>
      </c>
      <c r="B40" s="22" t="s">
        <v>46</v>
      </c>
      <c r="C40" s="23" t="s">
        <v>30</v>
      </c>
      <c r="D40" s="145" t="s">
        <v>280</v>
      </c>
      <c r="E40" s="145" t="s">
        <v>134</v>
      </c>
      <c r="F40" s="24" t="s">
        <v>6</v>
      </c>
      <c r="G40" s="212" t="s">
        <v>3</v>
      </c>
    </row>
    <row r="41" spans="1:9" ht="19.25" customHeight="1" x14ac:dyDescent="0.35">
      <c r="A41" s="29" t="s">
        <v>18</v>
      </c>
      <c r="B41" s="126" t="s">
        <v>195</v>
      </c>
      <c r="C41" s="127"/>
      <c r="D41" s="127"/>
      <c r="E41" s="127"/>
      <c r="F41" s="158"/>
      <c r="G41" s="127"/>
    </row>
    <row r="42" spans="1:9" ht="29.4" customHeight="1" x14ac:dyDescent="0.35">
      <c r="A42" s="40" t="s">
        <v>193</v>
      </c>
      <c r="B42" s="139" t="s">
        <v>196</v>
      </c>
      <c r="C42" s="35" t="s">
        <v>24</v>
      </c>
      <c r="D42" s="3">
        <v>100</v>
      </c>
      <c r="E42" s="3"/>
      <c r="F42" s="41"/>
      <c r="G42" s="205">
        <f>F42*D42</f>
        <v>0</v>
      </c>
    </row>
    <row r="43" spans="1:9" ht="29.4" customHeight="1" x14ac:dyDescent="0.35">
      <c r="A43" s="132" t="s">
        <v>223</v>
      </c>
      <c r="B43" s="229" t="s">
        <v>222</v>
      </c>
      <c r="C43" s="230" t="s">
        <v>24</v>
      </c>
      <c r="D43" s="130">
        <v>4500</v>
      </c>
      <c r="E43" s="130"/>
      <c r="F43" s="131"/>
      <c r="G43" s="206">
        <f t="shared" ref="G43" si="2">F43*D43</f>
        <v>0</v>
      </c>
      <c r="H43" s="202"/>
    </row>
    <row r="44" spans="1:9" ht="24" customHeight="1" x14ac:dyDescent="0.35">
      <c r="A44" s="29" t="s">
        <v>18</v>
      </c>
      <c r="B44" s="126" t="s">
        <v>194</v>
      </c>
      <c r="C44" s="127"/>
      <c r="D44" s="127"/>
      <c r="E44" s="127"/>
      <c r="F44" s="158"/>
      <c r="G44" s="127"/>
    </row>
    <row r="45" spans="1:9" ht="24.65" customHeight="1" x14ac:dyDescent="0.35">
      <c r="A45" s="40" t="s">
        <v>124</v>
      </c>
      <c r="B45" s="34" t="s">
        <v>198</v>
      </c>
      <c r="C45" s="49" t="s">
        <v>24</v>
      </c>
      <c r="D45" s="3">
        <v>1500</v>
      </c>
      <c r="E45" s="3"/>
      <c r="F45" s="41"/>
      <c r="G45" s="205">
        <f t="shared" ref="G45" si="3">F45*D45</f>
        <v>0</v>
      </c>
      <c r="I45" s="144"/>
    </row>
    <row r="46" spans="1:9" x14ac:dyDescent="0.35">
      <c r="A46" s="4" t="s">
        <v>65</v>
      </c>
      <c r="B46" s="5"/>
      <c r="C46" s="6"/>
      <c r="D46" s="6"/>
      <c r="E46" s="6"/>
      <c r="F46" s="7"/>
      <c r="G46" s="209">
        <f>SUM(G43:G45)</f>
        <v>0</v>
      </c>
    </row>
    <row r="47" spans="1:9" s="239" customFormat="1" x14ac:dyDescent="0.35">
      <c r="A47" s="234"/>
      <c r="B47" s="235"/>
      <c r="C47" s="236"/>
      <c r="D47" s="236"/>
      <c r="E47" s="236"/>
      <c r="F47" s="237"/>
      <c r="G47" s="238"/>
    </row>
    <row r="48" spans="1:9" ht="31" x14ac:dyDescent="0.35">
      <c r="A48" s="21" t="s">
        <v>19</v>
      </c>
      <c r="B48" s="22" t="s">
        <v>225</v>
      </c>
      <c r="C48" s="23" t="s">
        <v>30</v>
      </c>
      <c r="D48" s="145" t="s">
        <v>280</v>
      </c>
      <c r="E48" s="145" t="s">
        <v>134</v>
      </c>
      <c r="F48" s="24" t="s">
        <v>6</v>
      </c>
      <c r="G48" s="212" t="s">
        <v>3</v>
      </c>
    </row>
    <row r="49" spans="1:7" ht="21" customHeight="1" x14ac:dyDescent="0.35">
      <c r="A49" s="40" t="s">
        <v>25</v>
      </c>
      <c r="B49" s="34" t="s">
        <v>232</v>
      </c>
      <c r="C49" s="18" t="s">
        <v>29</v>
      </c>
      <c r="D49" s="3">
        <v>660</v>
      </c>
      <c r="E49" s="3"/>
      <c r="F49" s="41"/>
      <c r="G49" s="205">
        <f>F49*D49</f>
        <v>0</v>
      </c>
    </row>
    <row r="50" spans="1:7" x14ac:dyDescent="0.35">
      <c r="A50" s="4" t="s">
        <v>39</v>
      </c>
      <c r="B50" s="5"/>
      <c r="C50" s="6"/>
      <c r="D50" s="6"/>
      <c r="E50" s="6"/>
      <c r="F50" s="7"/>
      <c r="G50" s="209">
        <f>SUM(G47:G49)</f>
        <v>0</v>
      </c>
    </row>
    <row r="51" spans="1:7" s="239" customFormat="1" x14ac:dyDescent="0.35">
      <c r="A51" s="42"/>
      <c r="B51" s="43"/>
      <c r="C51" s="44"/>
      <c r="D51" s="44"/>
      <c r="E51" s="44"/>
      <c r="F51" s="45"/>
      <c r="G51" s="240"/>
    </row>
    <row r="52" spans="1:7" ht="31" x14ac:dyDescent="0.35">
      <c r="A52" s="21" t="s">
        <v>21</v>
      </c>
      <c r="B52" s="22" t="s">
        <v>190</v>
      </c>
      <c r="C52" s="23" t="s">
        <v>30</v>
      </c>
      <c r="D52" s="145" t="s">
        <v>281</v>
      </c>
      <c r="E52" s="145" t="s">
        <v>134</v>
      </c>
      <c r="F52" s="24" t="s">
        <v>6</v>
      </c>
      <c r="G52" s="212" t="s">
        <v>3</v>
      </c>
    </row>
    <row r="53" spans="1:7" x14ac:dyDescent="0.35">
      <c r="A53" s="195" t="s">
        <v>162</v>
      </c>
      <c r="B53" s="126" t="s">
        <v>170</v>
      </c>
      <c r="C53" s="192"/>
      <c r="D53" s="193"/>
      <c r="E53" s="193"/>
      <c r="F53" s="194"/>
      <c r="G53" s="213"/>
    </row>
    <row r="54" spans="1:7" x14ac:dyDescent="0.35">
      <c r="A54" s="183" t="s">
        <v>233</v>
      </c>
      <c r="B54" s="184" t="s">
        <v>169</v>
      </c>
      <c r="C54" s="185" t="s">
        <v>29</v>
      </c>
      <c r="D54" s="186"/>
      <c r="E54" s="187"/>
      <c r="F54" s="113"/>
      <c r="G54" s="214">
        <f>D54*F54</f>
        <v>0</v>
      </c>
    </row>
    <row r="55" spans="1:7" x14ac:dyDescent="0.35">
      <c r="A55" s="132" t="s">
        <v>234</v>
      </c>
      <c r="B55" s="189" t="s">
        <v>186</v>
      </c>
      <c r="C55" s="190" t="s">
        <v>29</v>
      </c>
      <c r="D55" s="191"/>
      <c r="E55" s="191"/>
      <c r="F55" s="199"/>
      <c r="G55" s="215">
        <f t="shared" ref="G55:G96" si="4">D55*F55</f>
        <v>0</v>
      </c>
    </row>
    <row r="56" spans="1:7" x14ac:dyDescent="0.35">
      <c r="A56" s="183" t="s">
        <v>235</v>
      </c>
      <c r="B56" s="184" t="s">
        <v>185</v>
      </c>
      <c r="C56" s="185" t="s">
        <v>29</v>
      </c>
      <c r="D56" s="186"/>
      <c r="E56" s="187"/>
      <c r="F56" s="113"/>
      <c r="G56" s="214">
        <f t="shared" si="4"/>
        <v>0</v>
      </c>
    </row>
    <row r="57" spans="1:7" x14ac:dyDescent="0.35">
      <c r="A57" s="195" t="s">
        <v>32</v>
      </c>
      <c r="B57" s="126" t="s">
        <v>171</v>
      </c>
      <c r="C57" s="192"/>
      <c r="D57" s="193"/>
      <c r="E57" s="193"/>
      <c r="F57" s="194"/>
      <c r="G57" s="213"/>
    </row>
    <row r="58" spans="1:7" x14ac:dyDescent="0.35">
      <c r="A58" s="183" t="s">
        <v>236</v>
      </c>
      <c r="B58" s="184" t="s">
        <v>169</v>
      </c>
      <c r="C58" s="185" t="s">
        <v>29</v>
      </c>
      <c r="D58" s="186">
        <f>D60</f>
        <v>3</v>
      </c>
      <c r="E58" s="187"/>
      <c r="F58" s="113"/>
      <c r="G58" s="214">
        <f t="shared" si="4"/>
        <v>0</v>
      </c>
    </row>
    <row r="59" spans="1:7" x14ac:dyDescent="0.35">
      <c r="A59" s="132" t="s">
        <v>237</v>
      </c>
      <c r="B59" s="189" t="s">
        <v>186</v>
      </c>
      <c r="C59" s="190" t="s">
        <v>29</v>
      </c>
      <c r="D59" s="191">
        <f>D60</f>
        <v>3</v>
      </c>
      <c r="E59" s="191"/>
      <c r="F59" s="199"/>
      <c r="G59" s="215">
        <f t="shared" si="4"/>
        <v>0</v>
      </c>
    </row>
    <row r="60" spans="1:7" x14ac:dyDescent="0.35">
      <c r="A60" s="183" t="s">
        <v>238</v>
      </c>
      <c r="B60" s="184" t="s">
        <v>185</v>
      </c>
      <c r="C60" s="185" t="s">
        <v>29</v>
      </c>
      <c r="D60" s="186">
        <f>1.6+1.4</f>
        <v>3</v>
      </c>
      <c r="E60" s="187"/>
      <c r="F60" s="113"/>
      <c r="G60" s="214">
        <f t="shared" si="4"/>
        <v>0</v>
      </c>
    </row>
    <row r="61" spans="1:7" x14ac:dyDescent="0.35">
      <c r="A61" s="195" t="s">
        <v>61</v>
      </c>
      <c r="B61" s="126" t="s">
        <v>172</v>
      </c>
      <c r="C61" s="192"/>
      <c r="D61" s="193"/>
      <c r="E61" s="193"/>
      <c r="F61" s="194"/>
      <c r="G61" s="213"/>
    </row>
    <row r="62" spans="1:7" x14ac:dyDescent="0.35">
      <c r="A62" s="183" t="s">
        <v>239</v>
      </c>
      <c r="B62" s="184" t="s">
        <v>169</v>
      </c>
      <c r="C62" s="185" t="s">
        <v>29</v>
      </c>
      <c r="D62" s="186">
        <v>2530</v>
      </c>
      <c r="E62" s="187"/>
      <c r="F62" s="113"/>
      <c r="G62" s="214">
        <f t="shared" si="4"/>
        <v>0</v>
      </c>
    </row>
    <row r="63" spans="1:7" x14ac:dyDescent="0.35">
      <c r="A63" s="132" t="s">
        <v>240</v>
      </c>
      <c r="B63" s="189" t="s">
        <v>186</v>
      </c>
      <c r="C63" s="190" t="s">
        <v>29</v>
      </c>
      <c r="D63" s="191">
        <v>2530</v>
      </c>
      <c r="E63" s="191"/>
      <c r="F63" s="199"/>
      <c r="G63" s="215">
        <f t="shared" si="4"/>
        <v>0</v>
      </c>
    </row>
    <row r="64" spans="1:7" x14ac:dyDescent="0.35">
      <c r="A64" s="183" t="s">
        <v>241</v>
      </c>
      <c r="B64" s="184" t="s">
        <v>185</v>
      </c>
      <c r="C64" s="185" t="s">
        <v>29</v>
      </c>
      <c r="D64" s="186">
        <v>2530</v>
      </c>
      <c r="E64" s="187"/>
      <c r="F64" s="113"/>
      <c r="G64" s="214">
        <f t="shared" si="4"/>
        <v>0</v>
      </c>
    </row>
    <row r="65" spans="1:7" x14ac:dyDescent="0.35">
      <c r="A65" s="195" t="s">
        <v>242</v>
      </c>
      <c r="B65" s="126" t="s">
        <v>173</v>
      </c>
      <c r="C65" s="192"/>
      <c r="D65" s="193"/>
      <c r="E65" s="193"/>
      <c r="F65" s="194"/>
      <c r="G65" s="213"/>
    </row>
    <row r="66" spans="1:7" x14ac:dyDescent="0.35">
      <c r="A66" s="183" t="s">
        <v>243</v>
      </c>
      <c r="B66" s="184" t="s">
        <v>169</v>
      </c>
      <c r="C66" s="185" t="s">
        <v>29</v>
      </c>
      <c r="D66" s="186">
        <v>269</v>
      </c>
      <c r="E66" s="187"/>
      <c r="F66" s="113"/>
      <c r="G66" s="214">
        <f t="shared" si="4"/>
        <v>0</v>
      </c>
    </row>
    <row r="67" spans="1:7" x14ac:dyDescent="0.35">
      <c r="A67" s="132" t="s">
        <v>244</v>
      </c>
      <c r="B67" s="189" t="s">
        <v>186</v>
      </c>
      <c r="C67" s="190" t="s">
        <v>29</v>
      </c>
      <c r="D67" s="191">
        <f>D66</f>
        <v>269</v>
      </c>
      <c r="E67" s="191"/>
      <c r="F67" s="199"/>
      <c r="G67" s="215">
        <f t="shared" si="4"/>
        <v>0</v>
      </c>
    </row>
    <row r="68" spans="1:7" x14ac:dyDescent="0.35">
      <c r="A68" s="183" t="s">
        <v>245</v>
      </c>
      <c r="B68" s="184" t="s">
        <v>185</v>
      </c>
      <c r="C68" s="185" t="s">
        <v>29</v>
      </c>
      <c r="D68" s="186">
        <f>D66</f>
        <v>269</v>
      </c>
      <c r="E68" s="187"/>
      <c r="F68" s="113"/>
      <c r="G68" s="214">
        <f t="shared" si="4"/>
        <v>0</v>
      </c>
    </row>
    <row r="69" spans="1:7" x14ac:dyDescent="0.35">
      <c r="A69" s="195" t="s">
        <v>246</v>
      </c>
      <c r="B69" s="126" t="s">
        <v>174</v>
      </c>
      <c r="C69" s="192"/>
      <c r="D69" s="193"/>
      <c r="E69" s="193"/>
      <c r="F69" s="194"/>
      <c r="G69" s="213"/>
    </row>
    <row r="70" spans="1:7" x14ac:dyDescent="0.35">
      <c r="A70" s="183" t="s">
        <v>247</v>
      </c>
      <c r="B70" s="184" t="s">
        <v>169</v>
      </c>
      <c r="C70" s="185" t="s">
        <v>29</v>
      </c>
      <c r="D70" s="186"/>
      <c r="E70" s="187"/>
      <c r="F70" s="113"/>
      <c r="G70" s="214">
        <f t="shared" si="4"/>
        <v>0</v>
      </c>
    </row>
    <row r="71" spans="1:7" x14ac:dyDescent="0.35">
      <c r="A71" s="132" t="s">
        <v>248</v>
      </c>
      <c r="B71" s="189" t="s">
        <v>186</v>
      </c>
      <c r="C71" s="190" t="s">
        <v>29</v>
      </c>
      <c r="D71" s="191"/>
      <c r="E71" s="191"/>
      <c r="F71" s="199"/>
      <c r="G71" s="215">
        <f t="shared" si="4"/>
        <v>0</v>
      </c>
    </row>
    <row r="72" spans="1:7" x14ac:dyDescent="0.35">
      <c r="A72" s="183" t="s">
        <v>249</v>
      </c>
      <c r="B72" s="184" t="s">
        <v>185</v>
      </c>
      <c r="C72" s="185" t="s">
        <v>29</v>
      </c>
      <c r="D72" s="186"/>
      <c r="E72" s="187"/>
      <c r="F72" s="113"/>
      <c r="G72" s="214">
        <f t="shared" si="4"/>
        <v>0</v>
      </c>
    </row>
    <row r="73" spans="1:7" x14ac:dyDescent="0.35">
      <c r="A73" s="195" t="s">
        <v>250</v>
      </c>
      <c r="B73" s="126" t="s">
        <v>175</v>
      </c>
      <c r="C73" s="192"/>
      <c r="D73" s="193"/>
      <c r="E73" s="193"/>
      <c r="F73" s="194"/>
      <c r="G73" s="213"/>
    </row>
    <row r="74" spans="1:7" x14ac:dyDescent="0.35">
      <c r="A74" s="183" t="s">
        <v>251</v>
      </c>
      <c r="B74" s="184" t="s">
        <v>169</v>
      </c>
      <c r="C74" s="185" t="s">
        <v>29</v>
      </c>
      <c r="D74" s="186">
        <v>30</v>
      </c>
      <c r="E74" s="187"/>
      <c r="F74" s="113"/>
      <c r="G74" s="214">
        <f t="shared" si="4"/>
        <v>0</v>
      </c>
    </row>
    <row r="75" spans="1:7" x14ac:dyDescent="0.35">
      <c r="A75" s="132" t="s">
        <v>252</v>
      </c>
      <c r="B75" s="189" t="s">
        <v>186</v>
      </c>
      <c r="C75" s="190" t="s">
        <v>29</v>
      </c>
      <c r="D75" s="191">
        <f>D74</f>
        <v>30</v>
      </c>
      <c r="E75" s="191"/>
      <c r="F75" s="199"/>
      <c r="G75" s="215">
        <f t="shared" si="4"/>
        <v>0</v>
      </c>
    </row>
    <row r="76" spans="1:7" x14ac:dyDescent="0.35">
      <c r="A76" s="183" t="s">
        <v>253</v>
      </c>
      <c r="B76" s="184" t="s">
        <v>185</v>
      </c>
      <c r="C76" s="185" t="s">
        <v>29</v>
      </c>
      <c r="D76" s="186">
        <f>D74</f>
        <v>30</v>
      </c>
      <c r="E76" s="187"/>
      <c r="F76" s="113"/>
      <c r="G76" s="214">
        <f t="shared" si="4"/>
        <v>0</v>
      </c>
    </row>
    <row r="77" spans="1:7" x14ac:dyDescent="0.35">
      <c r="A77" s="195" t="s">
        <v>254</v>
      </c>
      <c r="B77" s="126" t="s">
        <v>176</v>
      </c>
      <c r="C77" s="192"/>
      <c r="D77" s="193"/>
      <c r="E77" s="193"/>
      <c r="F77" s="194"/>
      <c r="G77" s="213"/>
    </row>
    <row r="78" spans="1:7" x14ac:dyDescent="0.35">
      <c r="A78" s="183" t="s">
        <v>255</v>
      </c>
      <c r="B78" s="184" t="s">
        <v>169</v>
      </c>
      <c r="C78" s="185" t="s">
        <v>29</v>
      </c>
      <c r="D78" s="186">
        <v>10</v>
      </c>
      <c r="E78" s="187"/>
      <c r="F78" s="113"/>
      <c r="G78" s="214">
        <f t="shared" si="4"/>
        <v>0</v>
      </c>
    </row>
    <row r="79" spans="1:7" x14ac:dyDescent="0.35">
      <c r="A79" s="132" t="s">
        <v>256</v>
      </c>
      <c r="B79" s="189" t="s">
        <v>186</v>
      </c>
      <c r="C79" s="190" t="s">
        <v>29</v>
      </c>
      <c r="D79" s="191">
        <v>10</v>
      </c>
      <c r="E79" s="191"/>
      <c r="F79" s="199"/>
      <c r="G79" s="215">
        <f t="shared" si="4"/>
        <v>0</v>
      </c>
    </row>
    <row r="80" spans="1:7" x14ac:dyDescent="0.35">
      <c r="A80" s="183" t="s">
        <v>257</v>
      </c>
      <c r="B80" s="184" t="s">
        <v>185</v>
      </c>
      <c r="C80" s="185" t="s">
        <v>29</v>
      </c>
      <c r="D80" s="186">
        <v>10</v>
      </c>
      <c r="E80" s="187"/>
      <c r="F80" s="113"/>
      <c r="G80" s="214">
        <f t="shared" si="4"/>
        <v>0</v>
      </c>
    </row>
    <row r="81" spans="1:7" x14ac:dyDescent="0.35">
      <c r="A81" s="195" t="s">
        <v>258</v>
      </c>
      <c r="B81" s="126" t="s">
        <v>178</v>
      </c>
      <c r="C81" s="192"/>
      <c r="D81" s="193"/>
      <c r="E81" s="193"/>
      <c r="F81" s="194"/>
      <c r="G81" s="213"/>
    </row>
    <row r="82" spans="1:7" x14ac:dyDescent="0.35">
      <c r="A82" s="183" t="s">
        <v>259</v>
      </c>
      <c r="B82" s="184" t="s">
        <v>169</v>
      </c>
      <c r="C82" s="185" t="s">
        <v>29</v>
      </c>
      <c r="D82" s="186"/>
      <c r="E82" s="187"/>
      <c r="F82" s="113"/>
      <c r="G82" s="214">
        <f t="shared" si="4"/>
        <v>0</v>
      </c>
    </row>
    <row r="83" spans="1:7" x14ac:dyDescent="0.35">
      <c r="A83" s="132" t="s">
        <v>260</v>
      </c>
      <c r="B83" s="189" t="s">
        <v>186</v>
      </c>
      <c r="C83" s="190" t="s">
        <v>29</v>
      </c>
      <c r="D83" s="191"/>
      <c r="E83" s="191"/>
      <c r="F83" s="199"/>
      <c r="G83" s="215">
        <f t="shared" si="4"/>
        <v>0</v>
      </c>
    </row>
    <row r="84" spans="1:7" x14ac:dyDescent="0.35">
      <c r="A84" s="183" t="s">
        <v>261</v>
      </c>
      <c r="B84" s="184" t="s">
        <v>185</v>
      </c>
      <c r="C84" s="185" t="s">
        <v>29</v>
      </c>
      <c r="D84" s="186"/>
      <c r="E84" s="187"/>
      <c r="F84" s="113"/>
      <c r="G84" s="214">
        <f t="shared" si="4"/>
        <v>0</v>
      </c>
    </row>
    <row r="85" spans="1:7" x14ac:dyDescent="0.35">
      <c r="A85" s="195" t="s">
        <v>262</v>
      </c>
      <c r="B85" s="126" t="s">
        <v>177</v>
      </c>
      <c r="C85" s="192"/>
      <c r="D85" s="193"/>
      <c r="E85" s="193"/>
      <c r="F85" s="194"/>
      <c r="G85" s="213"/>
    </row>
    <row r="86" spans="1:7" x14ac:dyDescent="0.35">
      <c r="A86" s="183" t="s">
        <v>263</v>
      </c>
      <c r="B86" s="184" t="s">
        <v>169</v>
      </c>
      <c r="C86" s="185" t="s">
        <v>29</v>
      </c>
      <c r="D86" s="186"/>
      <c r="E86" s="187"/>
      <c r="F86" s="113"/>
      <c r="G86" s="214">
        <f t="shared" si="4"/>
        <v>0</v>
      </c>
    </row>
    <row r="87" spans="1:7" x14ac:dyDescent="0.35">
      <c r="A87" s="132" t="s">
        <v>264</v>
      </c>
      <c r="B87" s="189" t="s">
        <v>186</v>
      </c>
      <c r="C87" s="190" t="s">
        <v>29</v>
      </c>
      <c r="D87" s="191"/>
      <c r="E87" s="191"/>
      <c r="F87" s="199"/>
      <c r="G87" s="215">
        <f t="shared" si="4"/>
        <v>0</v>
      </c>
    </row>
    <row r="88" spans="1:7" x14ac:dyDescent="0.35">
      <c r="A88" s="183" t="s">
        <v>265</v>
      </c>
      <c r="B88" s="184" t="s">
        <v>185</v>
      </c>
      <c r="C88" s="185" t="s">
        <v>29</v>
      </c>
      <c r="D88" s="186"/>
      <c r="E88" s="187"/>
      <c r="F88" s="113"/>
      <c r="G88" s="214">
        <f t="shared" si="4"/>
        <v>0</v>
      </c>
    </row>
    <row r="89" spans="1:7" x14ac:dyDescent="0.35">
      <c r="A89" s="195" t="s">
        <v>266</v>
      </c>
      <c r="B89" s="126" t="s">
        <v>180</v>
      </c>
      <c r="C89" s="192"/>
      <c r="D89" s="193"/>
      <c r="E89" s="193"/>
      <c r="F89" s="194"/>
      <c r="G89" s="213"/>
    </row>
    <row r="90" spans="1:7" x14ac:dyDescent="0.35">
      <c r="A90" s="183" t="s">
        <v>267</v>
      </c>
      <c r="B90" s="184" t="s">
        <v>200</v>
      </c>
      <c r="C90" s="185" t="s">
        <v>29</v>
      </c>
      <c r="D90" s="186">
        <v>1</v>
      </c>
      <c r="E90" s="187"/>
      <c r="F90" s="188"/>
      <c r="G90" s="216">
        <f t="shared" si="4"/>
        <v>0</v>
      </c>
    </row>
    <row r="91" spans="1:7" x14ac:dyDescent="0.35">
      <c r="A91" s="195" t="s">
        <v>268</v>
      </c>
      <c r="B91" s="126" t="s">
        <v>181</v>
      </c>
      <c r="C91" s="192"/>
      <c r="D91" s="193"/>
      <c r="E91" s="193"/>
      <c r="F91" s="194"/>
      <c r="G91" s="213"/>
    </row>
    <row r="92" spans="1:7" x14ac:dyDescent="0.35">
      <c r="A92" s="183" t="s">
        <v>269</v>
      </c>
      <c r="B92" s="184" t="s">
        <v>199</v>
      </c>
      <c r="C92" s="185" t="s">
        <v>29</v>
      </c>
      <c r="D92" s="186">
        <v>1</v>
      </c>
      <c r="E92" s="187"/>
      <c r="F92" s="188"/>
      <c r="G92" s="216">
        <f t="shared" si="4"/>
        <v>0</v>
      </c>
    </row>
    <row r="93" spans="1:7" x14ac:dyDescent="0.35">
      <c r="A93" s="195" t="s">
        <v>270</v>
      </c>
      <c r="B93" s="126" t="s">
        <v>201</v>
      </c>
      <c r="C93" s="192"/>
      <c r="D93" s="193"/>
      <c r="E93" s="193"/>
      <c r="F93" s="194"/>
      <c r="G93" s="213"/>
    </row>
    <row r="94" spans="1:7" ht="22.75" customHeight="1" x14ac:dyDescent="0.35">
      <c r="A94" s="183" t="s">
        <v>271</v>
      </c>
      <c r="B94" s="184" t="s">
        <v>182</v>
      </c>
      <c r="C94" s="185" t="s">
        <v>28</v>
      </c>
      <c r="D94" s="186">
        <v>1</v>
      </c>
      <c r="E94" s="187"/>
      <c r="F94" s="113"/>
      <c r="G94" s="214">
        <f t="shared" si="4"/>
        <v>0</v>
      </c>
    </row>
    <row r="95" spans="1:7" ht="22.75" customHeight="1" x14ac:dyDescent="0.35">
      <c r="A95" s="132" t="s">
        <v>272</v>
      </c>
      <c r="B95" s="189" t="s">
        <v>183</v>
      </c>
      <c r="C95" s="190" t="s">
        <v>29</v>
      </c>
      <c r="D95" s="191">
        <v>10</v>
      </c>
      <c r="E95" s="191"/>
      <c r="F95" s="199"/>
      <c r="G95" s="215">
        <f t="shared" si="4"/>
        <v>0</v>
      </c>
    </row>
    <row r="96" spans="1:7" ht="22.75" customHeight="1" x14ac:dyDescent="0.35">
      <c r="A96" s="183" t="s">
        <v>273</v>
      </c>
      <c r="B96" s="184" t="s">
        <v>184</v>
      </c>
      <c r="C96" s="185" t="s">
        <v>29</v>
      </c>
      <c r="D96" s="186">
        <v>1</v>
      </c>
      <c r="E96" s="187"/>
      <c r="F96" s="113"/>
      <c r="G96" s="214">
        <f t="shared" si="4"/>
        <v>0</v>
      </c>
    </row>
    <row r="97" spans="1:8" x14ac:dyDescent="0.35">
      <c r="A97" s="4" t="s">
        <v>40</v>
      </c>
      <c r="B97" s="5"/>
      <c r="C97" s="6"/>
      <c r="D97" s="6"/>
      <c r="E97" s="6"/>
      <c r="F97" s="7"/>
      <c r="G97" s="217">
        <f>SUM(G54:G96)</f>
        <v>0</v>
      </c>
    </row>
    <row r="98" spans="1:8" x14ac:dyDescent="0.35">
      <c r="A98" s="42"/>
      <c r="B98" s="43"/>
      <c r="C98" s="44"/>
      <c r="D98" s="44"/>
      <c r="E98" s="44"/>
      <c r="F98" s="45"/>
      <c r="G98" s="218"/>
    </row>
    <row r="99" spans="1:8" ht="31" x14ac:dyDescent="0.35">
      <c r="A99" s="21" t="s">
        <v>63</v>
      </c>
      <c r="B99" s="22" t="s">
        <v>20</v>
      </c>
      <c r="C99" s="23" t="s">
        <v>30</v>
      </c>
      <c r="D99" s="145" t="s">
        <v>281</v>
      </c>
      <c r="E99" s="145" t="s">
        <v>134</v>
      </c>
      <c r="F99" s="24" t="s">
        <v>6</v>
      </c>
      <c r="G99" s="212" t="s">
        <v>3</v>
      </c>
    </row>
    <row r="100" spans="1:8" ht="22.25" customHeight="1" x14ac:dyDescent="0.35">
      <c r="A100" s="183" t="s">
        <v>64</v>
      </c>
      <c r="B100" s="184" t="s">
        <v>224</v>
      </c>
      <c r="C100" s="185" t="s">
        <v>23</v>
      </c>
      <c r="D100" s="186">
        <v>70</v>
      </c>
      <c r="E100" s="187"/>
      <c r="F100" s="113"/>
      <c r="G100" s="214">
        <f>F100*D100</f>
        <v>0</v>
      </c>
    </row>
    <row r="101" spans="1:8" ht="22.25" customHeight="1" x14ac:dyDescent="0.35">
      <c r="A101" s="132" t="s">
        <v>119</v>
      </c>
      <c r="B101" s="189" t="s">
        <v>208</v>
      </c>
      <c r="C101" s="190" t="s">
        <v>27</v>
      </c>
      <c r="D101" s="191">
        <v>1</v>
      </c>
      <c r="E101" s="191"/>
      <c r="F101" s="199"/>
      <c r="G101" s="215">
        <f>F101*D101</f>
        <v>0</v>
      </c>
    </row>
    <row r="102" spans="1:8" ht="22.25" customHeight="1" x14ac:dyDescent="0.35">
      <c r="A102" s="183" t="s">
        <v>120</v>
      </c>
      <c r="B102" s="184" t="s">
        <v>209</v>
      </c>
      <c r="C102" s="185" t="s">
        <v>24</v>
      </c>
      <c r="D102" s="186">
        <v>3000</v>
      </c>
      <c r="E102" s="187"/>
      <c r="F102" s="113"/>
      <c r="G102" s="214">
        <f>F102*D102</f>
        <v>0</v>
      </c>
    </row>
    <row r="103" spans="1:8" x14ac:dyDescent="0.35">
      <c r="A103" s="4" t="s">
        <v>109</v>
      </c>
      <c r="B103" s="5"/>
      <c r="C103" s="6"/>
      <c r="D103" s="6"/>
      <c r="E103" s="6"/>
      <c r="F103" s="7"/>
      <c r="G103" s="209">
        <f>SUM(G100:G102)</f>
        <v>0</v>
      </c>
    </row>
    <row r="104" spans="1:8" x14ac:dyDescent="0.35">
      <c r="A104" s="8"/>
      <c r="B104" s="9"/>
      <c r="C104" s="10"/>
      <c r="D104" s="10"/>
      <c r="E104" s="10"/>
      <c r="F104" s="11"/>
      <c r="G104" s="210"/>
    </row>
    <row r="105" spans="1:8" ht="31" x14ac:dyDescent="0.35">
      <c r="A105" s="21" t="s">
        <v>274</v>
      </c>
      <c r="B105" s="22" t="s">
        <v>22</v>
      </c>
      <c r="C105" s="23" t="s">
        <v>30</v>
      </c>
      <c r="D105" s="145" t="s">
        <v>280</v>
      </c>
      <c r="E105" s="145" t="s">
        <v>134</v>
      </c>
      <c r="F105" s="24" t="s">
        <v>6</v>
      </c>
      <c r="G105" s="212" t="s">
        <v>3</v>
      </c>
    </row>
    <row r="106" spans="1:8" ht="21" customHeight="1" x14ac:dyDescent="0.35">
      <c r="A106" s="183" t="s">
        <v>275</v>
      </c>
      <c r="B106" s="184" t="s">
        <v>187</v>
      </c>
      <c r="C106" s="185" t="s">
        <v>27</v>
      </c>
      <c r="D106" s="186">
        <v>1</v>
      </c>
      <c r="E106" s="187"/>
      <c r="F106" s="113"/>
      <c r="G106" s="214">
        <f>F106*D106</f>
        <v>0</v>
      </c>
      <c r="H106" s="138"/>
    </row>
    <row r="107" spans="1:8" ht="21" customHeight="1" x14ac:dyDescent="0.35">
      <c r="A107" s="132" t="s">
        <v>276</v>
      </c>
      <c r="B107" s="189" t="s">
        <v>188</v>
      </c>
      <c r="C107" s="190" t="s">
        <v>28</v>
      </c>
      <c r="D107" s="191">
        <v>1</v>
      </c>
      <c r="E107" s="191"/>
      <c r="F107" s="199"/>
      <c r="G107" s="215">
        <f>F107*D107</f>
        <v>0</v>
      </c>
    </row>
    <row r="108" spans="1:8" ht="21" customHeight="1" x14ac:dyDescent="0.35">
      <c r="A108" s="183" t="s">
        <v>277</v>
      </c>
      <c r="B108" s="184" t="s">
        <v>115</v>
      </c>
      <c r="C108" s="185" t="s">
        <v>28</v>
      </c>
      <c r="D108" s="186">
        <v>1</v>
      </c>
      <c r="E108" s="187"/>
      <c r="F108" s="113"/>
      <c r="G108" s="214">
        <f>F108*D108</f>
        <v>0</v>
      </c>
    </row>
    <row r="109" spans="1:8" x14ac:dyDescent="0.35">
      <c r="A109" s="4" t="s">
        <v>279</v>
      </c>
      <c r="B109" s="5"/>
      <c r="C109" s="6"/>
      <c r="D109" s="6"/>
      <c r="E109" s="6"/>
      <c r="F109" s="7"/>
      <c r="G109" s="209">
        <f>SUM(G106:G108)</f>
        <v>0</v>
      </c>
    </row>
    <row r="110" spans="1:8" ht="15" thickBot="1" x14ac:dyDescent="0.4">
      <c r="A110" s="13"/>
      <c r="B110" s="14"/>
      <c r="C110" s="15"/>
      <c r="D110" s="15"/>
      <c r="E110" s="15"/>
      <c r="F110" s="16"/>
      <c r="G110" s="219"/>
    </row>
    <row r="111" spans="1:8" x14ac:dyDescent="0.35">
      <c r="A111" s="25" t="s">
        <v>34</v>
      </c>
      <c r="B111" s="26"/>
      <c r="C111" s="26"/>
      <c r="D111" s="26"/>
      <c r="E111" s="26"/>
      <c r="F111" s="26"/>
      <c r="G111" s="220">
        <f>G18+G38+G46+G103+G109+G97</f>
        <v>0</v>
      </c>
    </row>
    <row r="112" spans="1:8" x14ac:dyDescent="0.35">
      <c r="A112" s="37" t="s">
        <v>33</v>
      </c>
      <c r="B112" s="38"/>
      <c r="C112" s="38"/>
      <c r="D112" s="38"/>
      <c r="E112" s="38"/>
      <c r="F112" s="39"/>
      <c r="G112" s="221">
        <f>20%*G111</f>
        <v>0</v>
      </c>
    </row>
    <row r="113" spans="1:7" ht="15" thickBot="1" x14ac:dyDescent="0.4">
      <c r="A113" s="27" t="s">
        <v>35</v>
      </c>
      <c r="B113" s="28"/>
      <c r="C113" s="28"/>
      <c r="D113" s="28"/>
      <c r="E113" s="28"/>
      <c r="F113" s="28"/>
      <c r="G113" s="222">
        <f>G112+G111</f>
        <v>0</v>
      </c>
    </row>
    <row r="114" spans="1:7" x14ac:dyDescent="0.35">
      <c r="G114" s="137"/>
    </row>
    <row r="115" spans="1:7" x14ac:dyDescent="0.35">
      <c r="A115" s="96" t="s">
        <v>99</v>
      </c>
    </row>
    <row r="121" spans="1:7" x14ac:dyDescent="0.35">
      <c r="B121" s="64"/>
    </row>
  </sheetData>
  <mergeCells count="2">
    <mergeCell ref="A1:G1"/>
    <mergeCell ref="A2:G2"/>
  </mergeCells>
  <phoneticPr fontId="11" type="noConversion"/>
  <printOptions horizontalCentered="1" verticalCentered="1"/>
  <pageMargins left="0.23622047244094491" right="0.23622047244094491" top="0.74803149606299213" bottom="0.74803149606299213" header="0.31496062992125984" footer="0.31496062992125984"/>
  <pageSetup paperSize="9" scale="57" fitToHeight="0" orientation="portrait" r:id="rId1"/>
  <headerFooter>
    <oddHeader>&amp;L&amp;G&amp;C&amp;"Calibri,Gras"&amp;14Travaux de curage, de désamiantage et de déconstruction des bâtiments de l'ex-base aérienne BA217</oddHeader>
    <oddFooter>&amp;LIDFP240022&amp;C&amp;"Calibri,Normal"Estimation - Version A du 16/04/2025&amp;R&amp;"Calibri,Normal"&amp;P/&amp;N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E159F-53A9-41C4-AA87-81555ADEF4A5}">
  <sheetPr>
    <pageSetUpPr fitToPage="1"/>
  </sheetPr>
  <dimension ref="A1:I20"/>
  <sheetViews>
    <sheetView view="pageBreakPreview" zoomScale="85" zoomScaleNormal="85" zoomScaleSheetLayoutView="85" zoomScalePageLayoutView="70" workbookViewId="0">
      <selection activeCell="B25" sqref="B25"/>
    </sheetView>
  </sheetViews>
  <sheetFormatPr baseColWidth="10" defaultRowHeight="14.5" x14ac:dyDescent="0.35"/>
  <cols>
    <col min="1" max="1" width="11.54296875" style="1"/>
    <col min="2" max="2" width="96.1796875" style="17" customWidth="1"/>
    <col min="3" max="3" width="8.54296875" style="1" customWidth="1"/>
    <col min="4" max="4" width="17.54296875" style="1" customWidth="1"/>
    <col min="5" max="5" width="18.81640625" style="1" hidden="1" customWidth="1"/>
    <col min="6" max="6" width="13.81640625" style="1" customWidth="1"/>
    <col min="7" max="7" width="15.54296875" style="1" bestFit="1" customWidth="1"/>
    <col min="8" max="8" width="15.453125" style="1" customWidth="1"/>
    <col min="9" max="9" width="12.81640625" style="1" bestFit="1" customWidth="1"/>
    <col min="10" max="10" width="16.453125" style="1" customWidth="1"/>
    <col min="11" max="11" width="6.54296875" style="1" customWidth="1"/>
    <col min="12" max="12" width="14.54296875" style="1" bestFit="1" customWidth="1"/>
    <col min="13" max="258" width="11.54296875" style="1"/>
    <col min="259" max="259" width="88.54296875" style="1" bestFit="1" customWidth="1"/>
    <col min="260" max="260" width="8.54296875" style="1" customWidth="1"/>
    <col min="261" max="261" width="11.1796875" style="1" customWidth="1"/>
    <col min="262" max="262" width="13.81640625" style="1" bestFit="1" customWidth="1"/>
    <col min="263" max="263" width="17.453125" style="1" bestFit="1" customWidth="1"/>
    <col min="264" max="264" width="12.81640625" style="1" bestFit="1" customWidth="1"/>
    <col min="265" max="514" width="11.54296875" style="1"/>
    <col min="515" max="515" width="88.54296875" style="1" bestFit="1" customWidth="1"/>
    <col min="516" max="516" width="8.54296875" style="1" customWidth="1"/>
    <col min="517" max="517" width="11.1796875" style="1" customWidth="1"/>
    <col min="518" max="518" width="13.81640625" style="1" bestFit="1" customWidth="1"/>
    <col min="519" max="519" width="17.453125" style="1" bestFit="1" customWidth="1"/>
    <col min="520" max="520" width="12.81640625" style="1" bestFit="1" customWidth="1"/>
    <col min="521" max="770" width="11.54296875" style="1"/>
    <col min="771" max="771" width="88.54296875" style="1" bestFit="1" customWidth="1"/>
    <col min="772" max="772" width="8.54296875" style="1" customWidth="1"/>
    <col min="773" max="773" width="11.1796875" style="1" customWidth="1"/>
    <col min="774" max="774" width="13.81640625" style="1" bestFit="1" customWidth="1"/>
    <col min="775" max="775" width="17.453125" style="1" bestFit="1" customWidth="1"/>
    <col min="776" max="776" width="12.81640625" style="1" bestFit="1" customWidth="1"/>
    <col min="777" max="1026" width="11.54296875" style="1"/>
    <col min="1027" max="1027" width="88.54296875" style="1" bestFit="1" customWidth="1"/>
    <col min="1028" max="1028" width="8.54296875" style="1" customWidth="1"/>
    <col min="1029" max="1029" width="11.1796875" style="1" customWidth="1"/>
    <col min="1030" max="1030" width="13.81640625" style="1" bestFit="1" customWidth="1"/>
    <col min="1031" max="1031" width="17.453125" style="1" bestFit="1" customWidth="1"/>
    <col min="1032" max="1032" width="12.81640625" style="1" bestFit="1" customWidth="1"/>
    <col min="1033" max="1282" width="11.54296875" style="1"/>
    <col min="1283" max="1283" width="88.54296875" style="1" bestFit="1" customWidth="1"/>
    <col min="1284" max="1284" width="8.54296875" style="1" customWidth="1"/>
    <col min="1285" max="1285" width="11.1796875" style="1" customWidth="1"/>
    <col min="1286" max="1286" width="13.81640625" style="1" bestFit="1" customWidth="1"/>
    <col min="1287" max="1287" width="17.453125" style="1" bestFit="1" customWidth="1"/>
    <col min="1288" max="1288" width="12.81640625" style="1" bestFit="1" customWidth="1"/>
    <col min="1289" max="1538" width="11.54296875" style="1"/>
    <col min="1539" max="1539" width="88.54296875" style="1" bestFit="1" customWidth="1"/>
    <col min="1540" max="1540" width="8.54296875" style="1" customWidth="1"/>
    <col min="1541" max="1541" width="11.1796875" style="1" customWidth="1"/>
    <col min="1542" max="1542" width="13.81640625" style="1" bestFit="1" customWidth="1"/>
    <col min="1543" max="1543" width="17.453125" style="1" bestFit="1" customWidth="1"/>
    <col min="1544" max="1544" width="12.81640625" style="1" bestFit="1" customWidth="1"/>
    <col min="1545" max="1794" width="11.54296875" style="1"/>
    <col min="1795" max="1795" width="88.54296875" style="1" bestFit="1" customWidth="1"/>
    <col min="1796" max="1796" width="8.54296875" style="1" customWidth="1"/>
    <col min="1797" max="1797" width="11.1796875" style="1" customWidth="1"/>
    <col min="1798" max="1798" width="13.81640625" style="1" bestFit="1" customWidth="1"/>
    <col min="1799" max="1799" width="17.453125" style="1" bestFit="1" customWidth="1"/>
    <col min="1800" max="1800" width="12.81640625" style="1" bestFit="1" customWidth="1"/>
    <col min="1801" max="2050" width="11.54296875" style="1"/>
    <col min="2051" max="2051" width="88.54296875" style="1" bestFit="1" customWidth="1"/>
    <col min="2052" max="2052" width="8.54296875" style="1" customWidth="1"/>
    <col min="2053" max="2053" width="11.1796875" style="1" customWidth="1"/>
    <col min="2054" max="2054" width="13.81640625" style="1" bestFit="1" customWidth="1"/>
    <col min="2055" max="2055" width="17.453125" style="1" bestFit="1" customWidth="1"/>
    <col min="2056" max="2056" width="12.81640625" style="1" bestFit="1" customWidth="1"/>
    <col min="2057" max="2306" width="11.54296875" style="1"/>
    <col min="2307" max="2307" width="88.54296875" style="1" bestFit="1" customWidth="1"/>
    <col min="2308" max="2308" width="8.54296875" style="1" customWidth="1"/>
    <col min="2309" max="2309" width="11.1796875" style="1" customWidth="1"/>
    <col min="2310" max="2310" width="13.81640625" style="1" bestFit="1" customWidth="1"/>
    <col min="2311" max="2311" width="17.453125" style="1" bestFit="1" customWidth="1"/>
    <col min="2312" max="2312" width="12.81640625" style="1" bestFit="1" customWidth="1"/>
    <col min="2313" max="2562" width="11.54296875" style="1"/>
    <col min="2563" max="2563" width="88.54296875" style="1" bestFit="1" customWidth="1"/>
    <col min="2564" max="2564" width="8.54296875" style="1" customWidth="1"/>
    <col min="2565" max="2565" width="11.1796875" style="1" customWidth="1"/>
    <col min="2566" max="2566" width="13.81640625" style="1" bestFit="1" customWidth="1"/>
    <col min="2567" max="2567" width="17.453125" style="1" bestFit="1" customWidth="1"/>
    <col min="2568" max="2568" width="12.81640625" style="1" bestFit="1" customWidth="1"/>
    <col min="2569" max="2818" width="11.54296875" style="1"/>
    <col min="2819" max="2819" width="88.54296875" style="1" bestFit="1" customWidth="1"/>
    <col min="2820" max="2820" width="8.54296875" style="1" customWidth="1"/>
    <col min="2821" max="2821" width="11.1796875" style="1" customWidth="1"/>
    <col min="2822" max="2822" width="13.81640625" style="1" bestFit="1" customWidth="1"/>
    <col min="2823" max="2823" width="17.453125" style="1" bestFit="1" customWidth="1"/>
    <col min="2824" max="2824" width="12.81640625" style="1" bestFit="1" customWidth="1"/>
    <col min="2825" max="3074" width="11.54296875" style="1"/>
    <col min="3075" max="3075" width="88.54296875" style="1" bestFit="1" customWidth="1"/>
    <col min="3076" max="3076" width="8.54296875" style="1" customWidth="1"/>
    <col min="3077" max="3077" width="11.1796875" style="1" customWidth="1"/>
    <col min="3078" max="3078" width="13.81640625" style="1" bestFit="1" customWidth="1"/>
    <col min="3079" max="3079" width="17.453125" style="1" bestFit="1" customWidth="1"/>
    <col min="3080" max="3080" width="12.81640625" style="1" bestFit="1" customWidth="1"/>
    <col min="3081" max="3330" width="11.54296875" style="1"/>
    <col min="3331" max="3331" width="88.54296875" style="1" bestFit="1" customWidth="1"/>
    <col min="3332" max="3332" width="8.54296875" style="1" customWidth="1"/>
    <col min="3333" max="3333" width="11.1796875" style="1" customWidth="1"/>
    <col min="3334" max="3334" width="13.81640625" style="1" bestFit="1" customWidth="1"/>
    <col min="3335" max="3335" width="17.453125" style="1" bestFit="1" customWidth="1"/>
    <col min="3336" max="3336" width="12.81640625" style="1" bestFit="1" customWidth="1"/>
    <col min="3337" max="3586" width="11.54296875" style="1"/>
    <col min="3587" max="3587" width="88.54296875" style="1" bestFit="1" customWidth="1"/>
    <col min="3588" max="3588" width="8.54296875" style="1" customWidth="1"/>
    <col min="3589" max="3589" width="11.1796875" style="1" customWidth="1"/>
    <col min="3590" max="3590" width="13.81640625" style="1" bestFit="1" customWidth="1"/>
    <col min="3591" max="3591" width="17.453125" style="1" bestFit="1" customWidth="1"/>
    <col min="3592" max="3592" width="12.81640625" style="1" bestFit="1" customWidth="1"/>
    <col min="3593" max="3842" width="11.54296875" style="1"/>
    <col min="3843" max="3843" width="88.54296875" style="1" bestFit="1" customWidth="1"/>
    <col min="3844" max="3844" width="8.54296875" style="1" customWidth="1"/>
    <col min="3845" max="3845" width="11.1796875" style="1" customWidth="1"/>
    <col min="3846" max="3846" width="13.81640625" style="1" bestFit="1" customWidth="1"/>
    <col min="3847" max="3847" width="17.453125" style="1" bestFit="1" customWidth="1"/>
    <col min="3848" max="3848" width="12.81640625" style="1" bestFit="1" customWidth="1"/>
    <col min="3849" max="4098" width="11.54296875" style="1"/>
    <col min="4099" max="4099" width="88.54296875" style="1" bestFit="1" customWidth="1"/>
    <col min="4100" max="4100" width="8.54296875" style="1" customWidth="1"/>
    <col min="4101" max="4101" width="11.1796875" style="1" customWidth="1"/>
    <col min="4102" max="4102" width="13.81640625" style="1" bestFit="1" customWidth="1"/>
    <col min="4103" max="4103" width="17.453125" style="1" bestFit="1" customWidth="1"/>
    <col min="4104" max="4104" width="12.81640625" style="1" bestFit="1" customWidth="1"/>
    <col min="4105" max="4354" width="11.54296875" style="1"/>
    <col min="4355" max="4355" width="88.54296875" style="1" bestFit="1" customWidth="1"/>
    <col min="4356" max="4356" width="8.54296875" style="1" customWidth="1"/>
    <col min="4357" max="4357" width="11.1796875" style="1" customWidth="1"/>
    <col min="4358" max="4358" width="13.81640625" style="1" bestFit="1" customWidth="1"/>
    <col min="4359" max="4359" width="17.453125" style="1" bestFit="1" customWidth="1"/>
    <col min="4360" max="4360" width="12.81640625" style="1" bestFit="1" customWidth="1"/>
    <col min="4361" max="4610" width="11.54296875" style="1"/>
    <col min="4611" max="4611" width="88.54296875" style="1" bestFit="1" customWidth="1"/>
    <col min="4612" max="4612" width="8.54296875" style="1" customWidth="1"/>
    <col min="4613" max="4613" width="11.1796875" style="1" customWidth="1"/>
    <col min="4614" max="4614" width="13.81640625" style="1" bestFit="1" customWidth="1"/>
    <col min="4615" max="4615" width="17.453125" style="1" bestFit="1" customWidth="1"/>
    <col min="4616" max="4616" width="12.81640625" style="1" bestFit="1" customWidth="1"/>
    <col min="4617" max="4866" width="11.54296875" style="1"/>
    <col min="4867" max="4867" width="88.54296875" style="1" bestFit="1" customWidth="1"/>
    <col min="4868" max="4868" width="8.54296875" style="1" customWidth="1"/>
    <col min="4869" max="4869" width="11.1796875" style="1" customWidth="1"/>
    <col min="4870" max="4870" width="13.81640625" style="1" bestFit="1" customWidth="1"/>
    <col min="4871" max="4871" width="17.453125" style="1" bestFit="1" customWidth="1"/>
    <col min="4872" max="4872" width="12.81640625" style="1" bestFit="1" customWidth="1"/>
    <col min="4873" max="5122" width="11.54296875" style="1"/>
    <col min="5123" max="5123" width="88.54296875" style="1" bestFit="1" customWidth="1"/>
    <col min="5124" max="5124" width="8.54296875" style="1" customWidth="1"/>
    <col min="5125" max="5125" width="11.1796875" style="1" customWidth="1"/>
    <col min="5126" max="5126" width="13.81640625" style="1" bestFit="1" customWidth="1"/>
    <col min="5127" max="5127" width="17.453125" style="1" bestFit="1" customWidth="1"/>
    <col min="5128" max="5128" width="12.81640625" style="1" bestFit="1" customWidth="1"/>
    <col min="5129" max="5378" width="11.54296875" style="1"/>
    <col min="5379" max="5379" width="88.54296875" style="1" bestFit="1" customWidth="1"/>
    <col min="5380" max="5380" width="8.54296875" style="1" customWidth="1"/>
    <col min="5381" max="5381" width="11.1796875" style="1" customWidth="1"/>
    <col min="5382" max="5382" width="13.81640625" style="1" bestFit="1" customWidth="1"/>
    <col min="5383" max="5383" width="17.453125" style="1" bestFit="1" customWidth="1"/>
    <col min="5384" max="5384" width="12.81640625" style="1" bestFit="1" customWidth="1"/>
    <col min="5385" max="5634" width="11.54296875" style="1"/>
    <col min="5635" max="5635" width="88.54296875" style="1" bestFit="1" customWidth="1"/>
    <col min="5636" max="5636" width="8.54296875" style="1" customWidth="1"/>
    <col min="5637" max="5637" width="11.1796875" style="1" customWidth="1"/>
    <col min="5638" max="5638" width="13.81640625" style="1" bestFit="1" customWidth="1"/>
    <col min="5639" max="5639" width="17.453125" style="1" bestFit="1" customWidth="1"/>
    <col min="5640" max="5640" width="12.81640625" style="1" bestFit="1" customWidth="1"/>
    <col min="5641" max="5890" width="11.54296875" style="1"/>
    <col min="5891" max="5891" width="88.54296875" style="1" bestFit="1" customWidth="1"/>
    <col min="5892" max="5892" width="8.54296875" style="1" customWidth="1"/>
    <col min="5893" max="5893" width="11.1796875" style="1" customWidth="1"/>
    <col min="5894" max="5894" width="13.81640625" style="1" bestFit="1" customWidth="1"/>
    <col min="5895" max="5895" width="17.453125" style="1" bestFit="1" customWidth="1"/>
    <col min="5896" max="5896" width="12.81640625" style="1" bestFit="1" customWidth="1"/>
    <col min="5897" max="6146" width="11.54296875" style="1"/>
    <col min="6147" max="6147" width="88.54296875" style="1" bestFit="1" customWidth="1"/>
    <col min="6148" max="6148" width="8.54296875" style="1" customWidth="1"/>
    <col min="6149" max="6149" width="11.1796875" style="1" customWidth="1"/>
    <col min="6150" max="6150" width="13.81640625" style="1" bestFit="1" customWidth="1"/>
    <col min="6151" max="6151" width="17.453125" style="1" bestFit="1" customWidth="1"/>
    <col min="6152" max="6152" width="12.81640625" style="1" bestFit="1" customWidth="1"/>
    <col min="6153" max="6402" width="11.54296875" style="1"/>
    <col min="6403" max="6403" width="88.54296875" style="1" bestFit="1" customWidth="1"/>
    <col min="6404" max="6404" width="8.54296875" style="1" customWidth="1"/>
    <col min="6405" max="6405" width="11.1796875" style="1" customWidth="1"/>
    <col min="6406" max="6406" width="13.81640625" style="1" bestFit="1" customWidth="1"/>
    <col min="6407" max="6407" width="17.453125" style="1" bestFit="1" customWidth="1"/>
    <col min="6408" max="6408" width="12.81640625" style="1" bestFit="1" customWidth="1"/>
    <col min="6409" max="6658" width="11.54296875" style="1"/>
    <col min="6659" max="6659" width="88.54296875" style="1" bestFit="1" customWidth="1"/>
    <col min="6660" max="6660" width="8.54296875" style="1" customWidth="1"/>
    <col min="6661" max="6661" width="11.1796875" style="1" customWidth="1"/>
    <col min="6662" max="6662" width="13.81640625" style="1" bestFit="1" customWidth="1"/>
    <col min="6663" max="6663" width="17.453125" style="1" bestFit="1" customWidth="1"/>
    <col min="6664" max="6664" width="12.81640625" style="1" bestFit="1" customWidth="1"/>
    <col min="6665" max="6914" width="11.54296875" style="1"/>
    <col min="6915" max="6915" width="88.54296875" style="1" bestFit="1" customWidth="1"/>
    <col min="6916" max="6916" width="8.54296875" style="1" customWidth="1"/>
    <col min="6917" max="6917" width="11.1796875" style="1" customWidth="1"/>
    <col min="6918" max="6918" width="13.81640625" style="1" bestFit="1" customWidth="1"/>
    <col min="6919" max="6919" width="17.453125" style="1" bestFit="1" customWidth="1"/>
    <col min="6920" max="6920" width="12.81640625" style="1" bestFit="1" customWidth="1"/>
    <col min="6921" max="7170" width="11.54296875" style="1"/>
    <col min="7171" max="7171" width="88.54296875" style="1" bestFit="1" customWidth="1"/>
    <col min="7172" max="7172" width="8.54296875" style="1" customWidth="1"/>
    <col min="7173" max="7173" width="11.1796875" style="1" customWidth="1"/>
    <col min="7174" max="7174" width="13.81640625" style="1" bestFit="1" customWidth="1"/>
    <col min="7175" max="7175" width="17.453125" style="1" bestFit="1" customWidth="1"/>
    <col min="7176" max="7176" width="12.81640625" style="1" bestFit="1" customWidth="1"/>
    <col min="7177" max="7426" width="11.54296875" style="1"/>
    <col min="7427" max="7427" width="88.54296875" style="1" bestFit="1" customWidth="1"/>
    <col min="7428" max="7428" width="8.54296875" style="1" customWidth="1"/>
    <col min="7429" max="7429" width="11.1796875" style="1" customWidth="1"/>
    <col min="7430" max="7430" width="13.81640625" style="1" bestFit="1" customWidth="1"/>
    <col min="7431" max="7431" width="17.453125" style="1" bestFit="1" customWidth="1"/>
    <col min="7432" max="7432" width="12.81640625" style="1" bestFit="1" customWidth="1"/>
    <col min="7433" max="7682" width="11.54296875" style="1"/>
    <col min="7683" max="7683" width="88.54296875" style="1" bestFit="1" customWidth="1"/>
    <col min="7684" max="7684" width="8.54296875" style="1" customWidth="1"/>
    <col min="7685" max="7685" width="11.1796875" style="1" customWidth="1"/>
    <col min="7686" max="7686" width="13.81640625" style="1" bestFit="1" customWidth="1"/>
    <col min="7687" max="7687" width="17.453125" style="1" bestFit="1" customWidth="1"/>
    <col min="7688" max="7688" width="12.81640625" style="1" bestFit="1" customWidth="1"/>
    <col min="7689" max="7938" width="11.54296875" style="1"/>
    <col min="7939" max="7939" width="88.54296875" style="1" bestFit="1" customWidth="1"/>
    <col min="7940" max="7940" width="8.54296875" style="1" customWidth="1"/>
    <col min="7941" max="7941" width="11.1796875" style="1" customWidth="1"/>
    <col min="7942" max="7942" width="13.81640625" style="1" bestFit="1" customWidth="1"/>
    <col min="7943" max="7943" width="17.453125" style="1" bestFit="1" customWidth="1"/>
    <col min="7944" max="7944" width="12.81640625" style="1" bestFit="1" customWidth="1"/>
    <col min="7945" max="8194" width="11.54296875" style="1"/>
    <col min="8195" max="8195" width="88.54296875" style="1" bestFit="1" customWidth="1"/>
    <col min="8196" max="8196" width="8.54296875" style="1" customWidth="1"/>
    <col min="8197" max="8197" width="11.1796875" style="1" customWidth="1"/>
    <col min="8198" max="8198" width="13.81640625" style="1" bestFit="1" customWidth="1"/>
    <col min="8199" max="8199" width="17.453125" style="1" bestFit="1" customWidth="1"/>
    <col min="8200" max="8200" width="12.81640625" style="1" bestFit="1" customWidth="1"/>
    <col min="8201" max="8450" width="11.54296875" style="1"/>
    <col min="8451" max="8451" width="88.54296875" style="1" bestFit="1" customWidth="1"/>
    <col min="8452" max="8452" width="8.54296875" style="1" customWidth="1"/>
    <col min="8453" max="8453" width="11.1796875" style="1" customWidth="1"/>
    <col min="8454" max="8454" width="13.81640625" style="1" bestFit="1" customWidth="1"/>
    <col min="8455" max="8455" width="17.453125" style="1" bestFit="1" customWidth="1"/>
    <col min="8456" max="8456" width="12.81640625" style="1" bestFit="1" customWidth="1"/>
    <col min="8457" max="8706" width="11.54296875" style="1"/>
    <col min="8707" max="8707" width="88.54296875" style="1" bestFit="1" customWidth="1"/>
    <col min="8708" max="8708" width="8.54296875" style="1" customWidth="1"/>
    <col min="8709" max="8709" width="11.1796875" style="1" customWidth="1"/>
    <col min="8710" max="8710" width="13.81640625" style="1" bestFit="1" customWidth="1"/>
    <col min="8711" max="8711" width="17.453125" style="1" bestFit="1" customWidth="1"/>
    <col min="8712" max="8712" width="12.81640625" style="1" bestFit="1" customWidth="1"/>
    <col min="8713" max="8962" width="11.54296875" style="1"/>
    <col min="8963" max="8963" width="88.54296875" style="1" bestFit="1" customWidth="1"/>
    <col min="8964" max="8964" width="8.54296875" style="1" customWidth="1"/>
    <col min="8965" max="8965" width="11.1796875" style="1" customWidth="1"/>
    <col min="8966" max="8966" width="13.81640625" style="1" bestFit="1" customWidth="1"/>
    <col min="8967" max="8967" width="17.453125" style="1" bestFit="1" customWidth="1"/>
    <col min="8968" max="8968" width="12.81640625" style="1" bestFit="1" customWidth="1"/>
    <col min="8969" max="9218" width="11.54296875" style="1"/>
    <col min="9219" max="9219" width="88.54296875" style="1" bestFit="1" customWidth="1"/>
    <col min="9220" max="9220" width="8.54296875" style="1" customWidth="1"/>
    <col min="9221" max="9221" width="11.1796875" style="1" customWidth="1"/>
    <col min="9222" max="9222" width="13.81640625" style="1" bestFit="1" customWidth="1"/>
    <col min="9223" max="9223" width="17.453125" style="1" bestFit="1" customWidth="1"/>
    <col min="9224" max="9224" width="12.81640625" style="1" bestFit="1" customWidth="1"/>
    <col min="9225" max="9474" width="11.54296875" style="1"/>
    <col min="9475" max="9475" width="88.54296875" style="1" bestFit="1" customWidth="1"/>
    <col min="9476" max="9476" width="8.54296875" style="1" customWidth="1"/>
    <col min="9477" max="9477" width="11.1796875" style="1" customWidth="1"/>
    <col min="9478" max="9478" width="13.81640625" style="1" bestFit="1" customWidth="1"/>
    <col min="9479" max="9479" width="17.453125" style="1" bestFit="1" customWidth="1"/>
    <col min="9480" max="9480" width="12.81640625" style="1" bestFit="1" customWidth="1"/>
    <col min="9481" max="9730" width="11.54296875" style="1"/>
    <col min="9731" max="9731" width="88.54296875" style="1" bestFit="1" customWidth="1"/>
    <col min="9732" max="9732" width="8.54296875" style="1" customWidth="1"/>
    <col min="9733" max="9733" width="11.1796875" style="1" customWidth="1"/>
    <col min="9734" max="9734" width="13.81640625" style="1" bestFit="1" customWidth="1"/>
    <col min="9735" max="9735" width="17.453125" style="1" bestFit="1" customWidth="1"/>
    <col min="9736" max="9736" width="12.81640625" style="1" bestFit="1" customWidth="1"/>
    <col min="9737" max="9986" width="11.54296875" style="1"/>
    <col min="9987" max="9987" width="88.54296875" style="1" bestFit="1" customWidth="1"/>
    <col min="9988" max="9988" width="8.54296875" style="1" customWidth="1"/>
    <col min="9989" max="9989" width="11.1796875" style="1" customWidth="1"/>
    <col min="9990" max="9990" width="13.81640625" style="1" bestFit="1" customWidth="1"/>
    <col min="9991" max="9991" width="17.453125" style="1" bestFit="1" customWidth="1"/>
    <col min="9992" max="9992" width="12.81640625" style="1" bestFit="1" customWidth="1"/>
    <col min="9993" max="10242" width="11.54296875" style="1"/>
    <col min="10243" max="10243" width="88.54296875" style="1" bestFit="1" customWidth="1"/>
    <col min="10244" max="10244" width="8.54296875" style="1" customWidth="1"/>
    <col min="10245" max="10245" width="11.1796875" style="1" customWidth="1"/>
    <col min="10246" max="10246" width="13.81640625" style="1" bestFit="1" customWidth="1"/>
    <col min="10247" max="10247" width="17.453125" style="1" bestFit="1" customWidth="1"/>
    <col min="10248" max="10248" width="12.81640625" style="1" bestFit="1" customWidth="1"/>
    <col min="10249" max="10498" width="11.54296875" style="1"/>
    <col min="10499" max="10499" width="88.54296875" style="1" bestFit="1" customWidth="1"/>
    <col min="10500" max="10500" width="8.54296875" style="1" customWidth="1"/>
    <col min="10501" max="10501" width="11.1796875" style="1" customWidth="1"/>
    <col min="10502" max="10502" width="13.81640625" style="1" bestFit="1" customWidth="1"/>
    <col min="10503" max="10503" width="17.453125" style="1" bestFit="1" customWidth="1"/>
    <col min="10504" max="10504" width="12.81640625" style="1" bestFit="1" customWidth="1"/>
    <col min="10505" max="10754" width="11.54296875" style="1"/>
    <col min="10755" max="10755" width="88.54296875" style="1" bestFit="1" customWidth="1"/>
    <col min="10756" max="10756" width="8.54296875" style="1" customWidth="1"/>
    <col min="10757" max="10757" width="11.1796875" style="1" customWidth="1"/>
    <col min="10758" max="10758" width="13.81640625" style="1" bestFit="1" customWidth="1"/>
    <col min="10759" max="10759" width="17.453125" style="1" bestFit="1" customWidth="1"/>
    <col min="10760" max="10760" width="12.81640625" style="1" bestFit="1" customWidth="1"/>
    <col min="10761" max="11010" width="11.54296875" style="1"/>
    <col min="11011" max="11011" width="88.54296875" style="1" bestFit="1" customWidth="1"/>
    <col min="11012" max="11012" width="8.54296875" style="1" customWidth="1"/>
    <col min="11013" max="11013" width="11.1796875" style="1" customWidth="1"/>
    <col min="11014" max="11014" width="13.81640625" style="1" bestFit="1" customWidth="1"/>
    <col min="11015" max="11015" width="17.453125" style="1" bestFit="1" customWidth="1"/>
    <col min="11016" max="11016" width="12.81640625" style="1" bestFit="1" customWidth="1"/>
    <col min="11017" max="11266" width="11.54296875" style="1"/>
    <col min="11267" max="11267" width="88.54296875" style="1" bestFit="1" customWidth="1"/>
    <col min="11268" max="11268" width="8.54296875" style="1" customWidth="1"/>
    <col min="11269" max="11269" width="11.1796875" style="1" customWidth="1"/>
    <col min="11270" max="11270" width="13.81640625" style="1" bestFit="1" customWidth="1"/>
    <col min="11271" max="11271" width="17.453125" style="1" bestFit="1" customWidth="1"/>
    <col min="11272" max="11272" width="12.81640625" style="1" bestFit="1" customWidth="1"/>
    <col min="11273" max="11522" width="11.54296875" style="1"/>
    <col min="11523" max="11523" width="88.54296875" style="1" bestFit="1" customWidth="1"/>
    <col min="11524" max="11524" width="8.54296875" style="1" customWidth="1"/>
    <col min="11525" max="11525" width="11.1796875" style="1" customWidth="1"/>
    <col min="11526" max="11526" width="13.81640625" style="1" bestFit="1" customWidth="1"/>
    <col min="11527" max="11527" width="17.453125" style="1" bestFit="1" customWidth="1"/>
    <col min="11528" max="11528" width="12.81640625" style="1" bestFit="1" customWidth="1"/>
    <col min="11529" max="11778" width="11.54296875" style="1"/>
    <col min="11779" max="11779" width="88.54296875" style="1" bestFit="1" customWidth="1"/>
    <col min="11780" max="11780" width="8.54296875" style="1" customWidth="1"/>
    <col min="11781" max="11781" width="11.1796875" style="1" customWidth="1"/>
    <col min="11782" max="11782" width="13.81640625" style="1" bestFit="1" customWidth="1"/>
    <col min="11783" max="11783" width="17.453125" style="1" bestFit="1" customWidth="1"/>
    <col min="11784" max="11784" width="12.81640625" style="1" bestFit="1" customWidth="1"/>
    <col min="11785" max="12034" width="11.54296875" style="1"/>
    <col min="12035" max="12035" width="88.54296875" style="1" bestFit="1" customWidth="1"/>
    <col min="12036" max="12036" width="8.54296875" style="1" customWidth="1"/>
    <col min="12037" max="12037" width="11.1796875" style="1" customWidth="1"/>
    <col min="12038" max="12038" width="13.81640625" style="1" bestFit="1" customWidth="1"/>
    <col min="12039" max="12039" width="17.453125" style="1" bestFit="1" customWidth="1"/>
    <col min="12040" max="12040" width="12.81640625" style="1" bestFit="1" customWidth="1"/>
    <col min="12041" max="12290" width="11.54296875" style="1"/>
    <col min="12291" max="12291" width="88.54296875" style="1" bestFit="1" customWidth="1"/>
    <col min="12292" max="12292" width="8.54296875" style="1" customWidth="1"/>
    <col min="12293" max="12293" width="11.1796875" style="1" customWidth="1"/>
    <col min="12294" max="12294" width="13.81640625" style="1" bestFit="1" customWidth="1"/>
    <col min="12295" max="12295" width="17.453125" style="1" bestFit="1" customWidth="1"/>
    <col min="12296" max="12296" width="12.81640625" style="1" bestFit="1" customWidth="1"/>
    <col min="12297" max="12546" width="11.54296875" style="1"/>
    <col min="12547" max="12547" width="88.54296875" style="1" bestFit="1" customWidth="1"/>
    <col min="12548" max="12548" width="8.54296875" style="1" customWidth="1"/>
    <col min="12549" max="12549" width="11.1796875" style="1" customWidth="1"/>
    <col min="12550" max="12550" width="13.81640625" style="1" bestFit="1" customWidth="1"/>
    <col min="12551" max="12551" width="17.453125" style="1" bestFit="1" customWidth="1"/>
    <col min="12552" max="12552" width="12.81640625" style="1" bestFit="1" customWidth="1"/>
    <col min="12553" max="12802" width="11.54296875" style="1"/>
    <col min="12803" max="12803" width="88.54296875" style="1" bestFit="1" customWidth="1"/>
    <col min="12804" max="12804" width="8.54296875" style="1" customWidth="1"/>
    <col min="12805" max="12805" width="11.1796875" style="1" customWidth="1"/>
    <col min="12806" max="12806" width="13.81640625" style="1" bestFit="1" customWidth="1"/>
    <col min="12807" max="12807" width="17.453125" style="1" bestFit="1" customWidth="1"/>
    <col min="12808" max="12808" width="12.81640625" style="1" bestFit="1" customWidth="1"/>
    <col min="12809" max="13058" width="11.54296875" style="1"/>
    <col min="13059" max="13059" width="88.54296875" style="1" bestFit="1" customWidth="1"/>
    <col min="13060" max="13060" width="8.54296875" style="1" customWidth="1"/>
    <col min="13061" max="13061" width="11.1796875" style="1" customWidth="1"/>
    <col min="13062" max="13062" width="13.81640625" style="1" bestFit="1" customWidth="1"/>
    <col min="13063" max="13063" width="17.453125" style="1" bestFit="1" customWidth="1"/>
    <col min="13064" max="13064" width="12.81640625" style="1" bestFit="1" customWidth="1"/>
    <col min="13065" max="13314" width="11.54296875" style="1"/>
    <col min="13315" max="13315" width="88.54296875" style="1" bestFit="1" customWidth="1"/>
    <col min="13316" max="13316" width="8.54296875" style="1" customWidth="1"/>
    <col min="13317" max="13317" width="11.1796875" style="1" customWidth="1"/>
    <col min="13318" max="13318" width="13.81640625" style="1" bestFit="1" customWidth="1"/>
    <col min="13319" max="13319" width="17.453125" style="1" bestFit="1" customWidth="1"/>
    <col min="13320" max="13320" width="12.81640625" style="1" bestFit="1" customWidth="1"/>
    <col min="13321" max="13570" width="11.54296875" style="1"/>
    <col min="13571" max="13571" width="88.54296875" style="1" bestFit="1" customWidth="1"/>
    <col min="13572" max="13572" width="8.54296875" style="1" customWidth="1"/>
    <col min="13573" max="13573" width="11.1796875" style="1" customWidth="1"/>
    <col min="13574" max="13574" width="13.81640625" style="1" bestFit="1" customWidth="1"/>
    <col min="13575" max="13575" width="17.453125" style="1" bestFit="1" customWidth="1"/>
    <col min="13576" max="13576" width="12.81640625" style="1" bestFit="1" customWidth="1"/>
    <col min="13577" max="13826" width="11.54296875" style="1"/>
    <col min="13827" max="13827" width="88.54296875" style="1" bestFit="1" customWidth="1"/>
    <col min="13828" max="13828" width="8.54296875" style="1" customWidth="1"/>
    <col min="13829" max="13829" width="11.1796875" style="1" customWidth="1"/>
    <col min="13830" max="13830" width="13.81640625" style="1" bestFit="1" customWidth="1"/>
    <col min="13831" max="13831" width="17.453125" style="1" bestFit="1" customWidth="1"/>
    <col min="13832" max="13832" width="12.81640625" style="1" bestFit="1" customWidth="1"/>
    <col min="13833" max="14082" width="11.54296875" style="1"/>
    <col min="14083" max="14083" width="88.54296875" style="1" bestFit="1" customWidth="1"/>
    <col min="14084" max="14084" width="8.54296875" style="1" customWidth="1"/>
    <col min="14085" max="14085" width="11.1796875" style="1" customWidth="1"/>
    <col min="14086" max="14086" width="13.81640625" style="1" bestFit="1" customWidth="1"/>
    <col min="14087" max="14087" width="17.453125" style="1" bestFit="1" customWidth="1"/>
    <col min="14088" max="14088" width="12.81640625" style="1" bestFit="1" customWidth="1"/>
    <col min="14089" max="14338" width="11.54296875" style="1"/>
    <col min="14339" max="14339" width="88.54296875" style="1" bestFit="1" customWidth="1"/>
    <col min="14340" max="14340" width="8.54296875" style="1" customWidth="1"/>
    <col min="14341" max="14341" width="11.1796875" style="1" customWidth="1"/>
    <col min="14342" max="14342" width="13.81640625" style="1" bestFit="1" customWidth="1"/>
    <col min="14343" max="14343" width="17.453125" style="1" bestFit="1" customWidth="1"/>
    <col min="14344" max="14344" width="12.81640625" style="1" bestFit="1" customWidth="1"/>
    <col min="14345" max="14594" width="11.54296875" style="1"/>
    <col min="14595" max="14595" width="88.54296875" style="1" bestFit="1" customWidth="1"/>
    <col min="14596" max="14596" width="8.54296875" style="1" customWidth="1"/>
    <col min="14597" max="14597" width="11.1796875" style="1" customWidth="1"/>
    <col min="14598" max="14598" width="13.81640625" style="1" bestFit="1" customWidth="1"/>
    <col min="14599" max="14599" width="17.453125" style="1" bestFit="1" customWidth="1"/>
    <col min="14600" max="14600" width="12.81640625" style="1" bestFit="1" customWidth="1"/>
    <col min="14601" max="14850" width="11.54296875" style="1"/>
    <col min="14851" max="14851" width="88.54296875" style="1" bestFit="1" customWidth="1"/>
    <col min="14852" max="14852" width="8.54296875" style="1" customWidth="1"/>
    <col min="14853" max="14853" width="11.1796875" style="1" customWidth="1"/>
    <col min="14854" max="14854" width="13.81640625" style="1" bestFit="1" customWidth="1"/>
    <col min="14855" max="14855" width="17.453125" style="1" bestFit="1" customWidth="1"/>
    <col min="14856" max="14856" width="12.81640625" style="1" bestFit="1" customWidth="1"/>
    <col min="14857" max="15106" width="11.54296875" style="1"/>
    <col min="15107" max="15107" width="88.54296875" style="1" bestFit="1" customWidth="1"/>
    <col min="15108" max="15108" width="8.54296875" style="1" customWidth="1"/>
    <col min="15109" max="15109" width="11.1796875" style="1" customWidth="1"/>
    <col min="15110" max="15110" width="13.81640625" style="1" bestFit="1" customWidth="1"/>
    <col min="15111" max="15111" width="17.453125" style="1" bestFit="1" customWidth="1"/>
    <col min="15112" max="15112" width="12.81640625" style="1" bestFit="1" customWidth="1"/>
    <col min="15113" max="15362" width="11.54296875" style="1"/>
    <col min="15363" max="15363" width="88.54296875" style="1" bestFit="1" customWidth="1"/>
    <col min="15364" max="15364" width="8.54296875" style="1" customWidth="1"/>
    <col min="15365" max="15365" width="11.1796875" style="1" customWidth="1"/>
    <col min="15366" max="15366" width="13.81640625" style="1" bestFit="1" customWidth="1"/>
    <col min="15367" max="15367" width="17.453125" style="1" bestFit="1" customWidth="1"/>
    <col min="15368" max="15368" width="12.81640625" style="1" bestFit="1" customWidth="1"/>
    <col min="15369" max="15618" width="11.54296875" style="1"/>
    <col min="15619" max="15619" width="88.54296875" style="1" bestFit="1" customWidth="1"/>
    <col min="15620" max="15620" width="8.54296875" style="1" customWidth="1"/>
    <col min="15621" max="15621" width="11.1796875" style="1" customWidth="1"/>
    <col min="15622" max="15622" width="13.81640625" style="1" bestFit="1" customWidth="1"/>
    <col min="15623" max="15623" width="17.453125" style="1" bestFit="1" customWidth="1"/>
    <col min="15624" max="15624" width="12.81640625" style="1" bestFit="1" customWidth="1"/>
    <col min="15625" max="15874" width="11.54296875" style="1"/>
    <col min="15875" max="15875" width="88.54296875" style="1" bestFit="1" customWidth="1"/>
    <col min="15876" max="15876" width="8.54296875" style="1" customWidth="1"/>
    <col min="15877" max="15877" width="11.1796875" style="1" customWidth="1"/>
    <col min="15878" max="15878" width="13.81640625" style="1" bestFit="1" customWidth="1"/>
    <col min="15879" max="15879" width="17.453125" style="1" bestFit="1" customWidth="1"/>
    <col min="15880" max="15880" width="12.81640625" style="1" bestFit="1" customWidth="1"/>
    <col min="15881" max="16130" width="11.54296875" style="1"/>
    <col min="16131" max="16131" width="88.54296875" style="1" bestFit="1" customWidth="1"/>
    <col min="16132" max="16132" width="8.54296875" style="1" customWidth="1"/>
    <col min="16133" max="16133" width="11.1796875" style="1" customWidth="1"/>
    <col min="16134" max="16134" width="13.81640625" style="1" bestFit="1" customWidth="1"/>
    <col min="16135" max="16135" width="17.453125" style="1" bestFit="1" customWidth="1"/>
    <col min="16136" max="16136" width="12.81640625" style="1" bestFit="1" customWidth="1"/>
    <col min="16137" max="16382" width="11.54296875" style="1"/>
    <col min="16383" max="16384" width="11.453125" style="1" customWidth="1"/>
  </cols>
  <sheetData>
    <row r="1" spans="1:9" ht="22.5" customHeight="1" thickBot="1" x14ac:dyDescent="0.4">
      <c r="A1" s="241" t="s">
        <v>148</v>
      </c>
      <c r="B1" s="242"/>
      <c r="C1" s="242"/>
      <c r="D1" s="242"/>
      <c r="E1" s="242"/>
      <c r="F1" s="242"/>
      <c r="G1" s="243"/>
    </row>
    <row r="2" spans="1:9" ht="15" customHeight="1" thickBot="1" x14ac:dyDescent="0.4">
      <c r="A2" s="244" t="s">
        <v>189</v>
      </c>
      <c r="B2" s="245"/>
      <c r="C2" s="245"/>
      <c r="D2" s="245"/>
      <c r="E2" s="245"/>
      <c r="F2" s="245"/>
      <c r="G2" s="246"/>
    </row>
    <row r="3" spans="1:9" ht="15" customHeight="1" thickBot="1" x14ac:dyDescent="0.4">
      <c r="A3" s="196"/>
      <c r="B3" s="197"/>
      <c r="C3" s="197"/>
      <c r="D3" s="197"/>
      <c r="E3" s="197"/>
      <c r="F3" s="197"/>
      <c r="G3" s="197"/>
    </row>
    <row r="4" spans="1:9" ht="31.5" thickBot="1" x14ac:dyDescent="0.4">
      <c r="A4" s="79" t="s">
        <v>0</v>
      </c>
      <c r="B4" s="80" t="s">
        <v>1</v>
      </c>
      <c r="C4" s="61" t="s">
        <v>30</v>
      </c>
      <c r="D4" s="80" t="s">
        <v>280</v>
      </c>
      <c r="E4" s="80" t="s">
        <v>134</v>
      </c>
      <c r="F4" s="61" t="s">
        <v>2</v>
      </c>
      <c r="G4" s="203" t="s">
        <v>3</v>
      </c>
      <c r="H4" s="136"/>
      <c r="I4" s="141"/>
    </row>
    <row r="5" spans="1:9" ht="15.5" x14ac:dyDescent="0.35">
      <c r="A5" s="32"/>
      <c r="B5" s="62"/>
      <c r="C5" s="62"/>
      <c r="D5" s="62"/>
      <c r="E5" s="62"/>
      <c r="F5" s="62"/>
      <c r="G5" s="201"/>
    </row>
    <row r="6" spans="1:9" ht="31" x14ac:dyDescent="0.35">
      <c r="A6" s="21" t="s">
        <v>4</v>
      </c>
      <c r="B6" s="22" t="s">
        <v>225</v>
      </c>
      <c r="C6" s="23" t="s">
        <v>30</v>
      </c>
      <c r="D6" s="145" t="s">
        <v>280</v>
      </c>
      <c r="E6" s="145" t="s">
        <v>134</v>
      </c>
      <c r="F6" s="24" t="s">
        <v>6</v>
      </c>
      <c r="G6" s="212" t="s">
        <v>3</v>
      </c>
    </row>
    <row r="7" spans="1:9" ht="31" x14ac:dyDescent="0.35">
      <c r="A7" s="231" t="s">
        <v>7</v>
      </c>
      <c r="B7" s="232" t="s">
        <v>226</v>
      </c>
      <c r="C7" s="233" t="s">
        <v>24</v>
      </c>
      <c r="D7" s="3">
        <v>1500</v>
      </c>
      <c r="E7" s="3"/>
      <c r="F7" s="41"/>
      <c r="G7" s="205">
        <f>F7*D7</f>
        <v>0</v>
      </c>
    </row>
    <row r="8" spans="1:9" x14ac:dyDescent="0.35">
      <c r="A8" s="4" t="s">
        <v>40</v>
      </c>
      <c r="B8" s="5"/>
      <c r="C8" s="6"/>
      <c r="D8" s="6"/>
      <c r="E8" s="6"/>
      <c r="F8" s="7"/>
      <c r="G8" s="209">
        <f>SUM(G7:G7)</f>
        <v>0</v>
      </c>
    </row>
    <row r="9" spans="1:9" ht="15" thickBot="1" x14ac:dyDescent="0.4">
      <c r="A9" s="13"/>
      <c r="B9" s="14"/>
      <c r="C9" s="15"/>
      <c r="D9" s="15"/>
      <c r="E9" s="15"/>
      <c r="F9" s="16"/>
      <c r="G9" s="219"/>
    </row>
    <row r="10" spans="1:9" x14ac:dyDescent="0.35">
      <c r="A10" s="25" t="s">
        <v>34</v>
      </c>
      <c r="B10" s="26"/>
      <c r="C10" s="26"/>
      <c r="D10" s="26"/>
      <c r="E10" s="26"/>
      <c r="F10" s="26"/>
      <c r="G10" s="220">
        <f>G8</f>
        <v>0</v>
      </c>
    </row>
    <row r="11" spans="1:9" x14ac:dyDescent="0.35">
      <c r="A11" s="37" t="s">
        <v>33</v>
      </c>
      <c r="B11" s="38"/>
      <c r="C11" s="38"/>
      <c r="D11" s="38"/>
      <c r="E11" s="38"/>
      <c r="F11" s="39"/>
      <c r="G11" s="221">
        <f>20%*G10</f>
        <v>0</v>
      </c>
    </row>
    <row r="12" spans="1:9" ht="15" thickBot="1" x14ac:dyDescent="0.4">
      <c r="A12" s="27" t="s">
        <v>35</v>
      </c>
      <c r="B12" s="28"/>
      <c r="C12" s="28"/>
      <c r="D12" s="28"/>
      <c r="E12" s="28"/>
      <c r="F12" s="28"/>
      <c r="G12" s="222">
        <f>G11+G10</f>
        <v>0</v>
      </c>
    </row>
    <row r="13" spans="1:9" x14ac:dyDescent="0.35">
      <c r="G13" s="137"/>
    </row>
    <row r="14" spans="1:9" x14ac:dyDescent="0.35">
      <c r="A14" s="96" t="s">
        <v>99</v>
      </c>
    </row>
    <row r="20" spans="2:2" x14ac:dyDescent="0.35">
      <c r="B20" s="64"/>
    </row>
  </sheetData>
  <mergeCells count="2">
    <mergeCell ref="A1:G1"/>
    <mergeCell ref="A2:G2"/>
  </mergeCells>
  <phoneticPr fontId="11" type="noConversion"/>
  <printOptions horizontalCentered="1" verticalCentered="1"/>
  <pageMargins left="0.23622047244094491" right="0.23622047244094491" top="0.74803149606299213" bottom="0.74803149606299213" header="0.31496062992125984" footer="0.31496062992125984"/>
  <pageSetup paperSize="9" scale="60" fitToHeight="0" orientation="portrait" r:id="rId1"/>
  <headerFooter>
    <oddHeader>&amp;L&amp;G&amp;C&amp;"Calibri,Gras"&amp;14Travaux de curage, de désamiantage et de déconstruction des bâtiments de l'ex-base aérienne BA217</oddHeader>
    <oddFooter>&amp;LIDFP240647&amp;C&amp;"Calibri,Normal"Estimation - Version A du 13/12/2024&amp;R&amp;"Calibri,Normal"&amp;P/&amp;N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A31DE-313D-4C47-B2FC-E68173C09014}">
  <sheetPr>
    <pageSetUpPr fitToPage="1"/>
  </sheetPr>
  <dimension ref="A1:F59"/>
  <sheetViews>
    <sheetView view="pageBreakPreview" zoomScaleNormal="85" zoomScaleSheetLayoutView="100" zoomScalePageLayoutView="70" workbookViewId="0">
      <selection activeCell="B31" sqref="B31"/>
    </sheetView>
  </sheetViews>
  <sheetFormatPr baseColWidth="10" defaultRowHeight="14.5" x14ac:dyDescent="0.35"/>
  <cols>
    <col min="1" max="1" width="11.54296875" style="1"/>
    <col min="2" max="2" width="88.54296875" style="17" bestFit="1" customWidth="1"/>
    <col min="3" max="3" width="6.453125" style="1" bestFit="1" customWidth="1"/>
    <col min="4" max="4" width="9.54296875" style="1" bestFit="1" customWidth="1"/>
    <col min="5" max="5" width="13.81640625" style="1" bestFit="1" customWidth="1"/>
    <col min="6" max="6" width="17.54296875" style="1" customWidth="1"/>
    <col min="7" max="7" width="12.81640625" style="1" bestFit="1" customWidth="1"/>
    <col min="8" max="252" width="11.54296875" style="1"/>
    <col min="253" max="253" width="88.54296875" style="1" bestFit="1" customWidth="1"/>
    <col min="254" max="254" width="8.54296875" style="1" customWidth="1"/>
    <col min="255" max="255" width="11.1796875" style="1" customWidth="1"/>
    <col min="256" max="256" width="13.81640625" style="1" bestFit="1" customWidth="1"/>
    <col min="257" max="257" width="17.453125" style="1" bestFit="1" customWidth="1"/>
    <col min="258" max="258" width="12.81640625" style="1" bestFit="1" customWidth="1"/>
    <col min="259" max="508" width="11.54296875" style="1"/>
    <col min="509" max="509" width="88.54296875" style="1" bestFit="1" customWidth="1"/>
    <col min="510" max="510" width="8.54296875" style="1" customWidth="1"/>
    <col min="511" max="511" width="11.1796875" style="1" customWidth="1"/>
    <col min="512" max="512" width="13.81640625" style="1" bestFit="1" customWidth="1"/>
    <col min="513" max="513" width="17.453125" style="1" bestFit="1" customWidth="1"/>
    <col min="514" max="514" width="12.81640625" style="1" bestFit="1" customWidth="1"/>
    <col min="515" max="764" width="11.54296875" style="1"/>
    <col min="765" max="765" width="88.54296875" style="1" bestFit="1" customWidth="1"/>
    <col min="766" max="766" width="8.54296875" style="1" customWidth="1"/>
    <col min="767" max="767" width="11.1796875" style="1" customWidth="1"/>
    <col min="768" max="768" width="13.81640625" style="1" bestFit="1" customWidth="1"/>
    <col min="769" max="769" width="17.453125" style="1" bestFit="1" customWidth="1"/>
    <col min="770" max="770" width="12.81640625" style="1" bestFit="1" customWidth="1"/>
    <col min="771" max="1020" width="11.54296875" style="1"/>
    <col min="1021" max="1021" width="88.54296875" style="1" bestFit="1" customWidth="1"/>
    <col min="1022" max="1022" width="8.54296875" style="1" customWidth="1"/>
    <col min="1023" max="1023" width="11.1796875" style="1" customWidth="1"/>
    <col min="1024" max="1024" width="13.81640625" style="1" bestFit="1" customWidth="1"/>
    <col min="1025" max="1025" width="17.453125" style="1" bestFit="1" customWidth="1"/>
    <col min="1026" max="1026" width="12.81640625" style="1" bestFit="1" customWidth="1"/>
    <col min="1027" max="1276" width="11.54296875" style="1"/>
    <col min="1277" max="1277" width="88.54296875" style="1" bestFit="1" customWidth="1"/>
    <col min="1278" max="1278" width="8.54296875" style="1" customWidth="1"/>
    <col min="1279" max="1279" width="11.1796875" style="1" customWidth="1"/>
    <col min="1280" max="1280" width="13.81640625" style="1" bestFit="1" customWidth="1"/>
    <col min="1281" max="1281" width="17.453125" style="1" bestFit="1" customWidth="1"/>
    <col min="1282" max="1282" width="12.81640625" style="1" bestFit="1" customWidth="1"/>
    <col min="1283" max="1532" width="11.54296875" style="1"/>
    <col min="1533" max="1533" width="88.54296875" style="1" bestFit="1" customWidth="1"/>
    <col min="1534" max="1534" width="8.54296875" style="1" customWidth="1"/>
    <col min="1535" max="1535" width="11.1796875" style="1" customWidth="1"/>
    <col min="1536" max="1536" width="13.81640625" style="1" bestFit="1" customWidth="1"/>
    <col min="1537" max="1537" width="17.453125" style="1" bestFit="1" customWidth="1"/>
    <col min="1538" max="1538" width="12.81640625" style="1" bestFit="1" customWidth="1"/>
    <col min="1539" max="1788" width="11.54296875" style="1"/>
    <col min="1789" max="1789" width="88.54296875" style="1" bestFit="1" customWidth="1"/>
    <col min="1790" max="1790" width="8.54296875" style="1" customWidth="1"/>
    <col min="1791" max="1791" width="11.1796875" style="1" customWidth="1"/>
    <col min="1792" max="1792" width="13.81640625" style="1" bestFit="1" customWidth="1"/>
    <col min="1793" max="1793" width="17.453125" style="1" bestFit="1" customWidth="1"/>
    <col min="1794" max="1794" width="12.81640625" style="1" bestFit="1" customWidth="1"/>
    <col min="1795" max="2044" width="11.54296875" style="1"/>
    <col min="2045" max="2045" width="88.54296875" style="1" bestFit="1" customWidth="1"/>
    <col min="2046" max="2046" width="8.54296875" style="1" customWidth="1"/>
    <col min="2047" max="2047" width="11.1796875" style="1" customWidth="1"/>
    <col min="2048" max="2048" width="13.81640625" style="1" bestFit="1" customWidth="1"/>
    <col min="2049" max="2049" width="17.453125" style="1" bestFit="1" customWidth="1"/>
    <col min="2050" max="2050" width="12.81640625" style="1" bestFit="1" customWidth="1"/>
    <col min="2051" max="2300" width="11.54296875" style="1"/>
    <col min="2301" max="2301" width="88.54296875" style="1" bestFit="1" customWidth="1"/>
    <col min="2302" max="2302" width="8.54296875" style="1" customWidth="1"/>
    <col min="2303" max="2303" width="11.1796875" style="1" customWidth="1"/>
    <col min="2304" max="2304" width="13.81640625" style="1" bestFit="1" customWidth="1"/>
    <col min="2305" max="2305" width="17.453125" style="1" bestFit="1" customWidth="1"/>
    <col min="2306" max="2306" width="12.81640625" style="1" bestFit="1" customWidth="1"/>
    <col min="2307" max="2556" width="11.54296875" style="1"/>
    <col min="2557" max="2557" width="88.54296875" style="1" bestFit="1" customWidth="1"/>
    <col min="2558" max="2558" width="8.54296875" style="1" customWidth="1"/>
    <col min="2559" max="2559" width="11.1796875" style="1" customWidth="1"/>
    <col min="2560" max="2560" width="13.81640625" style="1" bestFit="1" customWidth="1"/>
    <col min="2561" max="2561" width="17.453125" style="1" bestFit="1" customWidth="1"/>
    <col min="2562" max="2562" width="12.81640625" style="1" bestFit="1" customWidth="1"/>
    <col min="2563" max="2812" width="11.54296875" style="1"/>
    <col min="2813" max="2813" width="88.54296875" style="1" bestFit="1" customWidth="1"/>
    <col min="2814" max="2814" width="8.54296875" style="1" customWidth="1"/>
    <col min="2815" max="2815" width="11.1796875" style="1" customWidth="1"/>
    <col min="2816" max="2816" width="13.81640625" style="1" bestFit="1" customWidth="1"/>
    <col min="2817" max="2817" width="17.453125" style="1" bestFit="1" customWidth="1"/>
    <col min="2818" max="2818" width="12.81640625" style="1" bestFit="1" customWidth="1"/>
    <col min="2819" max="3068" width="11.54296875" style="1"/>
    <col min="3069" max="3069" width="88.54296875" style="1" bestFit="1" customWidth="1"/>
    <col min="3070" max="3070" width="8.54296875" style="1" customWidth="1"/>
    <col min="3071" max="3071" width="11.1796875" style="1" customWidth="1"/>
    <col min="3072" max="3072" width="13.81640625" style="1" bestFit="1" customWidth="1"/>
    <col min="3073" max="3073" width="17.453125" style="1" bestFit="1" customWidth="1"/>
    <col min="3074" max="3074" width="12.81640625" style="1" bestFit="1" customWidth="1"/>
    <col min="3075" max="3324" width="11.54296875" style="1"/>
    <col min="3325" max="3325" width="88.54296875" style="1" bestFit="1" customWidth="1"/>
    <col min="3326" max="3326" width="8.54296875" style="1" customWidth="1"/>
    <col min="3327" max="3327" width="11.1796875" style="1" customWidth="1"/>
    <col min="3328" max="3328" width="13.81640625" style="1" bestFit="1" customWidth="1"/>
    <col min="3329" max="3329" width="17.453125" style="1" bestFit="1" customWidth="1"/>
    <col min="3330" max="3330" width="12.81640625" style="1" bestFit="1" customWidth="1"/>
    <col min="3331" max="3580" width="11.54296875" style="1"/>
    <col min="3581" max="3581" width="88.54296875" style="1" bestFit="1" customWidth="1"/>
    <col min="3582" max="3582" width="8.54296875" style="1" customWidth="1"/>
    <col min="3583" max="3583" width="11.1796875" style="1" customWidth="1"/>
    <col min="3584" max="3584" width="13.81640625" style="1" bestFit="1" customWidth="1"/>
    <col min="3585" max="3585" width="17.453125" style="1" bestFit="1" customWidth="1"/>
    <col min="3586" max="3586" width="12.81640625" style="1" bestFit="1" customWidth="1"/>
    <col min="3587" max="3836" width="11.54296875" style="1"/>
    <col min="3837" max="3837" width="88.54296875" style="1" bestFit="1" customWidth="1"/>
    <col min="3838" max="3838" width="8.54296875" style="1" customWidth="1"/>
    <col min="3839" max="3839" width="11.1796875" style="1" customWidth="1"/>
    <col min="3840" max="3840" width="13.81640625" style="1" bestFit="1" customWidth="1"/>
    <col min="3841" max="3841" width="17.453125" style="1" bestFit="1" customWidth="1"/>
    <col min="3842" max="3842" width="12.81640625" style="1" bestFit="1" customWidth="1"/>
    <col min="3843" max="4092" width="11.54296875" style="1"/>
    <col min="4093" max="4093" width="88.54296875" style="1" bestFit="1" customWidth="1"/>
    <col min="4094" max="4094" width="8.54296875" style="1" customWidth="1"/>
    <col min="4095" max="4095" width="11.1796875" style="1" customWidth="1"/>
    <col min="4096" max="4096" width="13.81640625" style="1" bestFit="1" customWidth="1"/>
    <col min="4097" max="4097" width="17.453125" style="1" bestFit="1" customWidth="1"/>
    <col min="4098" max="4098" width="12.81640625" style="1" bestFit="1" customWidth="1"/>
    <col min="4099" max="4348" width="11.54296875" style="1"/>
    <col min="4349" max="4349" width="88.54296875" style="1" bestFit="1" customWidth="1"/>
    <col min="4350" max="4350" width="8.54296875" style="1" customWidth="1"/>
    <col min="4351" max="4351" width="11.1796875" style="1" customWidth="1"/>
    <col min="4352" max="4352" width="13.81640625" style="1" bestFit="1" customWidth="1"/>
    <col min="4353" max="4353" width="17.453125" style="1" bestFit="1" customWidth="1"/>
    <col min="4354" max="4354" width="12.81640625" style="1" bestFit="1" customWidth="1"/>
    <col min="4355" max="4604" width="11.54296875" style="1"/>
    <col min="4605" max="4605" width="88.54296875" style="1" bestFit="1" customWidth="1"/>
    <col min="4606" max="4606" width="8.54296875" style="1" customWidth="1"/>
    <col min="4607" max="4607" width="11.1796875" style="1" customWidth="1"/>
    <col min="4608" max="4608" width="13.81640625" style="1" bestFit="1" customWidth="1"/>
    <col min="4609" max="4609" width="17.453125" style="1" bestFit="1" customWidth="1"/>
    <col min="4610" max="4610" width="12.81640625" style="1" bestFit="1" customWidth="1"/>
    <col min="4611" max="4860" width="11.54296875" style="1"/>
    <col min="4861" max="4861" width="88.54296875" style="1" bestFit="1" customWidth="1"/>
    <col min="4862" max="4862" width="8.54296875" style="1" customWidth="1"/>
    <col min="4863" max="4863" width="11.1796875" style="1" customWidth="1"/>
    <col min="4864" max="4864" width="13.81640625" style="1" bestFit="1" customWidth="1"/>
    <col min="4865" max="4865" width="17.453125" style="1" bestFit="1" customWidth="1"/>
    <col min="4866" max="4866" width="12.81640625" style="1" bestFit="1" customWidth="1"/>
    <col min="4867" max="5116" width="11.54296875" style="1"/>
    <col min="5117" max="5117" width="88.54296875" style="1" bestFit="1" customWidth="1"/>
    <col min="5118" max="5118" width="8.54296875" style="1" customWidth="1"/>
    <col min="5119" max="5119" width="11.1796875" style="1" customWidth="1"/>
    <col min="5120" max="5120" width="13.81640625" style="1" bestFit="1" customWidth="1"/>
    <col min="5121" max="5121" width="17.453125" style="1" bestFit="1" customWidth="1"/>
    <col min="5122" max="5122" width="12.81640625" style="1" bestFit="1" customWidth="1"/>
    <col min="5123" max="5372" width="11.54296875" style="1"/>
    <col min="5373" max="5373" width="88.54296875" style="1" bestFit="1" customWidth="1"/>
    <col min="5374" max="5374" width="8.54296875" style="1" customWidth="1"/>
    <col min="5375" max="5375" width="11.1796875" style="1" customWidth="1"/>
    <col min="5376" max="5376" width="13.81640625" style="1" bestFit="1" customWidth="1"/>
    <col min="5377" max="5377" width="17.453125" style="1" bestFit="1" customWidth="1"/>
    <col min="5378" max="5378" width="12.81640625" style="1" bestFit="1" customWidth="1"/>
    <col min="5379" max="5628" width="11.54296875" style="1"/>
    <col min="5629" max="5629" width="88.54296875" style="1" bestFit="1" customWidth="1"/>
    <col min="5630" max="5630" width="8.54296875" style="1" customWidth="1"/>
    <col min="5631" max="5631" width="11.1796875" style="1" customWidth="1"/>
    <col min="5632" max="5632" width="13.81640625" style="1" bestFit="1" customWidth="1"/>
    <col min="5633" max="5633" width="17.453125" style="1" bestFit="1" customWidth="1"/>
    <col min="5634" max="5634" width="12.81640625" style="1" bestFit="1" customWidth="1"/>
    <col min="5635" max="5884" width="11.54296875" style="1"/>
    <col min="5885" max="5885" width="88.54296875" style="1" bestFit="1" customWidth="1"/>
    <col min="5886" max="5886" width="8.54296875" style="1" customWidth="1"/>
    <col min="5887" max="5887" width="11.1796875" style="1" customWidth="1"/>
    <col min="5888" max="5888" width="13.81640625" style="1" bestFit="1" customWidth="1"/>
    <col min="5889" max="5889" width="17.453125" style="1" bestFit="1" customWidth="1"/>
    <col min="5890" max="5890" width="12.81640625" style="1" bestFit="1" customWidth="1"/>
    <col min="5891" max="6140" width="11.54296875" style="1"/>
    <col min="6141" max="6141" width="88.54296875" style="1" bestFit="1" customWidth="1"/>
    <col min="6142" max="6142" width="8.54296875" style="1" customWidth="1"/>
    <col min="6143" max="6143" width="11.1796875" style="1" customWidth="1"/>
    <col min="6144" max="6144" width="13.81640625" style="1" bestFit="1" customWidth="1"/>
    <col min="6145" max="6145" width="17.453125" style="1" bestFit="1" customWidth="1"/>
    <col min="6146" max="6146" width="12.81640625" style="1" bestFit="1" customWidth="1"/>
    <col min="6147" max="6396" width="11.54296875" style="1"/>
    <col min="6397" max="6397" width="88.54296875" style="1" bestFit="1" customWidth="1"/>
    <col min="6398" max="6398" width="8.54296875" style="1" customWidth="1"/>
    <col min="6399" max="6399" width="11.1796875" style="1" customWidth="1"/>
    <col min="6400" max="6400" width="13.81640625" style="1" bestFit="1" customWidth="1"/>
    <col min="6401" max="6401" width="17.453125" style="1" bestFit="1" customWidth="1"/>
    <col min="6402" max="6402" width="12.81640625" style="1" bestFit="1" customWidth="1"/>
    <col min="6403" max="6652" width="11.54296875" style="1"/>
    <col min="6653" max="6653" width="88.54296875" style="1" bestFit="1" customWidth="1"/>
    <col min="6654" max="6654" width="8.54296875" style="1" customWidth="1"/>
    <col min="6655" max="6655" width="11.1796875" style="1" customWidth="1"/>
    <col min="6656" max="6656" width="13.81640625" style="1" bestFit="1" customWidth="1"/>
    <col min="6657" max="6657" width="17.453125" style="1" bestFit="1" customWidth="1"/>
    <col min="6658" max="6658" width="12.81640625" style="1" bestFit="1" customWidth="1"/>
    <col min="6659" max="6908" width="11.54296875" style="1"/>
    <col min="6909" max="6909" width="88.54296875" style="1" bestFit="1" customWidth="1"/>
    <col min="6910" max="6910" width="8.54296875" style="1" customWidth="1"/>
    <col min="6911" max="6911" width="11.1796875" style="1" customWidth="1"/>
    <col min="6912" max="6912" width="13.81640625" style="1" bestFit="1" customWidth="1"/>
    <col min="6913" max="6913" width="17.453125" style="1" bestFit="1" customWidth="1"/>
    <col min="6914" max="6914" width="12.81640625" style="1" bestFit="1" customWidth="1"/>
    <col min="6915" max="7164" width="11.54296875" style="1"/>
    <col min="7165" max="7165" width="88.54296875" style="1" bestFit="1" customWidth="1"/>
    <col min="7166" max="7166" width="8.54296875" style="1" customWidth="1"/>
    <col min="7167" max="7167" width="11.1796875" style="1" customWidth="1"/>
    <col min="7168" max="7168" width="13.81640625" style="1" bestFit="1" customWidth="1"/>
    <col min="7169" max="7169" width="17.453125" style="1" bestFit="1" customWidth="1"/>
    <col min="7170" max="7170" width="12.81640625" style="1" bestFit="1" customWidth="1"/>
    <col min="7171" max="7420" width="11.54296875" style="1"/>
    <col min="7421" max="7421" width="88.54296875" style="1" bestFit="1" customWidth="1"/>
    <col min="7422" max="7422" width="8.54296875" style="1" customWidth="1"/>
    <col min="7423" max="7423" width="11.1796875" style="1" customWidth="1"/>
    <col min="7424" max="7424" width="13.81640625" style="1" bestFit="1" customWidth="1"/>
    <col min="7425" max="7425" width="17.453125" style="1" bestFit="1" customWidth="1"/>
    <col min="7426" max="7426" width="12.81640625" style="1" bestFit="1" customWidth="1"/>
    <col min="7427" max="7676" width="11.54296875" style="1"/>
    <col min="7677" max="7677" width="88.54296875" style="1" bestFit="1" customWidth="1"/>
    <col min="7678" max="7678" width="8.54296875" style="1" customWidth="1"/>
    <col min="7679" max="7679" width="11.1796875" style="1" customWidth="1"/>
    <col min="7680" max="7680" width="13.81640625" style="1" bestFit="1" customWidth="1"/>
    <col min="7681" max="7681" width="17.453125" style="1" bestFit="1" customWidth="1"/>
    <col min="7682" max="7682" width="12.81640625" style="1" bestFit="1" customWidth="1"/>
    <col min="7683" max="7932" width="11.54296875" style="1"/>
    <col min="7933" max="7933" width="88.54296875" style="1" bestFit="1" customWidth="1"/>
    <col min="7934" max="7934" width="8.54296875" style="1" customWidth="1"/>
    <col min="7935" max="7935" width="11.1796875" style="1" customWidth="1"/>
    <col min="7936" max="7936" width="13.81640625" style="1" bestFit="1" customWidth="1"/>
    <col min="7937" max="7937" width="17.453125" style="1" bestFit="1" customWidth="1"/>
    <col min="7938" max="7938" width="12.81640625" style="1" bestFit="1" customWidth="1"/>
    <col min="7939" max="8188" width="11.54296875" style="1"/>
    <col min="8189" max="8189" width="88.54296875" style="1" bestFit="1" customWidth="1"/>
    <col min="8190" max="8190" width="8.54296875" style="1" customWidth="1"/>
    <col min="8191" max="8191" width="11.1796875" style="1" customWidth="1"/>
    <col min="8192" max="8192" width="13.81640625" style="1" bestFit="1" customWidth="1"/>
    <col min="8193" max="8193" width="17.453125" style="1" bestFit="1" customWidth="1"/>
    <col min="8194" max="8194" width="12.81640625" style="1" bestFit="1" customWidth="1"/>
    <col min="8195" max="8444" width="11.54296875" style="1"/>
    <col min="8445" max="8445" width="88.54296875" style="1" bestFit="1" customWidth="1"/>
    <col min="8446" max="8446" width="8.54296875" style="1" customWidth="1"/>
    <col min="8447" max="8447" width="11.1796875" style="1" customWidth="1"/>
    <col min="8448" max="8448" width="13.81640625" style="1" bestFit="1" customWidth="1"/>
    <col min="8449" max="8449" width="17.453125" style="1" bestFit="1" customWidth="1"/>
    <col min="8450" max="8450" width="12.81640625" style="1" bestFit="1" customWidth="1"/>
    <col min="8451" max="8700" width="11.54296875" style="1"/>
    <col min="8701" max="8701" width="88.54296875" style="1" bestFit="1" customWidth="1"/>
    <col min="8702" max="8702" width="8.54296875" style="1" customWidth="1"/>
    <col min="8703" max="8703" width="11.1796875" style="1" customWidth="1"/>
    <col min="8704" max="8704" width="13.81640625" style="1" bestFit="1" customWidth="1"/>
    <col min="8705" max="8705" width="17.453125" style="1" bestFit="1" customWidth="1"/>
    <col min="8706" max="8706" width="12.81640625" style="1" bestFit="1" customWidth="1"/>
    <col min="8707" max="8956" width="11.54296875" style="1"/>
    <col min="8957" max="8957" width="88.54296875" style="1" bestFit="1" customWidth="1"/>
    <col min="8958" max="8958" width="8.54296875" style="1" customWidth="1"/>
    <col min="8959" max="8959" width="11.1796875" style="1" customWidth="1"/>
    <col min="8960" max="8960" width="13.81640625" style="1" bestFit="1" customWidth="1"/>
    <col min="8961" max="8961" width="17.453125" style="1" bestFit="1" customWidth="1"/>
    <col min="8962" max="8962" width="12.81640625" style="1" bestFit="1" customWidth="1"/>
    <col min="8963" max="9212" width="11.54296875" style="1"/>
    <col min="9213" max="9213" width="88.54296875" style="1" bestFit="1" customWidth="1"/>
    <col min="9214" max="9214" width="8.54296875" style="1" customWidth="1"/>
    <col min="9215" max="9215" width="11.1796875" style="1" customWidth="1"/>
    <col min="9216" max="9216" width="13.81640625" style="1" bestFit="1" customWidth="1"/>
    <col min="9217" max="9217" width="17.453125" style="1" bestFit="1" customWidth="1"/>
    <col min="9218" max="9218" width="12.81640625" style="1" bestFit="1" customWidth="1"/>
    <col min="9219" max="9468" width="11.54296875" style="1"/>
    <col min="9469" max="9469" width="88.54296875" style="1" bestFit="1" customWidth="1"/>
    <col min="9470" max="9470" width="8.54296875" style="1" customWidth="1"/>
    <col min="9471" max="9471" width="11.1796875" style="1" customWidth="1"/>
    <col min="9472" max="9472" width="13.81640625" style="1" bestFit="1" customWidth="1"/>
    <col min="9473" max="9473" width="17.453125" style="1" bestFit="1" customWidth="1"/>
    <col min="9474" max="9474" width="12.81640625" style="1" bestFit="1" customWidth="1"/>
    <col min="9475" max="9724" width="11.54296875" style="1"/>
    <col min="9725" max="9725" width="88.54296875" style="1" bestFit="1" customWidth="1"/>
    <col min="9726" max="9726" width="8.54296875" style="1" customWidth="1"/>
    <col min="9727" max="9727" width="11.1796875" style="1" customWidth="1"/>
    <col min="9728" max="9728" width="13.81640625" style="1" bestFit="1" customWidth="1"/>
    <col min="9729" max="9729" width="17.453125" style="1" bestFit="1" customWidth="1"/>
    <col min="9730" max="9730" width="12.81640625" style="1" bestFit="1" customWidth="1"/>
    <col min="9731" max="9980" width="11.54296875" style="1"/>
    <col min="9981" max="9981" width="88.54296875" style="1" bestFit="1" customWidth="1"/>
    <col min="9982" max="9982" width="8.54296875" style="1" customWidth="1"/>
    <col min="9983" max="9983" width="11.1796875" style="1" customWidth="1"/>
    <col min="9984" max="9984" width="13.81640625" style="1" bestFit="1" customWidth="1"/>
    <col min="9985" max="9985" width="17.453125" style="1" bestFit="1" customWidth="1"/>
    <col min="9986" max="9986" width="12.81640625" style="1" bestFit="1" customWidth="1"/>
    <col min="9987" max="10236" width="11.54296875" style="1"/>
    <col min="10237" max="10237" width="88.54296875" style="1" bestFit="1" customWidth="1"/>
    <col min="10238" max="10238" width="8.54296875" style="1" customWidth="1"/>
    <col min="10239" max="10239" width="11.1796875" style="1" customWidth="1"/>
    <col min="10240" max="10240" width="13.81640625" style="1" bestFit="1" customWidth="1"/>
    <col min="10241" max="10241" width="17.453125" style="1" bestFit="1" customWidth="1"/>
    <col min="10242" max="10242" width="12.81640625" style="1" bestFit="1" customWidth="1"/>
    <col min="10243" max="10492" width="11.54296875" style="1"/>
    <col min="10493" max="10493" width="88.54296875" style="1" bestFit="1" customWidth="1"/>
    <col min="10494" max="10494" width="8.54296875" style="1" customWidth="1"/>
    <col min="10495" max="10495" width="11.1796875" style="1" customWidth="1"/>
    <col min="10496" max="10496" width="13.81640625" style="1" bestFit="1" customWidth="1"/>
    <col min="10497" max="10497" width="17.453125" style="1" bestFit="1" customWidth="1"/>
    <col min="10498" max="10498" width="12.81640625" style="1" bestFit="1" customWidth="1"/>
    <col min="10499" max="10748" width="11.54296875" style="1"/>
    <col min="10749" max="10749" width="88.54296875" style="1" bestFit="1" customWidth="1"/>
    <col min="10750" max="10750" width="8.54296875" style="1" customWidth="1"/>
    <col min="10751" max="10751" width="11.1796875" style="1" customWidth="1"/>
    <col min="10752" max="10752" width="13.81640625" style="1" bestFit="1" customWidth="1"/>
    <col min="10753" max="10753" width="17.453125" style="1" bestFit="1" customWidth="1"/>
    <col min="10754" max="10754" width="12.81640625" style="1" bestFit="1" customWidth="1"/>
    <col min="10755" max="11004" width="11.54296875" style="1"/>
    <col min="11005" max="11005" width="88.54296875" style="1" bestFit="1" customWidth="1"/>
    <col min="11006" max="11006" width="8.54296875" style="1" customWidth="1"/>
    <col min="11007" max="11007" width="11.1796875" style="1" customWidth="1"/>
    <col min="11008" max="11008" width="13.81640625" style="1" bestFit="1" customWidth="1"/>
    <col min="11009" max="11009" width="17.453125" style="1" bestFit="1" customWidth="1"/>
    <col min="11010" max="11010" width="12.81640625" style="1" bestFit="1" customWidth="1"/>
    <col min="11011" max="11260" width="11.54296875" style="1"/>
    <col min="11261" max="11261" width="88.54296875" style="1" bestFit="1" customWidth="1"/>
    <col min="11262" max="11262" width="8.54296875" style="1" customWidth="1"/>
    <col min="11263" max="11263" width="11.1796875" style="1" customWidth="1"/>
    <col min="11264" max="11264" width="13.81640625" style="1" bestFit="1" customWidth="1"/>
    <col min="11265" max="11265" width="17.453125" style="1" bestFit="1" customWidth="1"/>
    <col min="11266" max="11266" width="12.81640625" style="1" bestFit="1" customWidth="1"/>
    <col min="11267" max="11516" width="11.54296875" style="1"/>
    <col min="11517" max="11517" width="88.54296875" style="1" bestFit="1" customWidth="1"/>
    <col min="11518" max="11518" width="8.54296875" style="1" customWidth="1"/>
    <col min="11519" max="11519" width="11.1796875" style="1" customWidth="1"/>
    <col min="11520" max="11520" width="13.81640625" style="1" bestFit="1" customWidth="1"/>
    <col min="11521" max="11521" width="17.453125" style="1" bestFit="1" customWidth="1"/>
    <col min="11522" max="11522" width="12.81640625" style="1" bestFit="1" customWidth="1"/>
    <col min="11523" max="11772" width="11.54296875" style="1"/>
    <col min="11773" max="11773" width="88.54296875" style="1" bestFit="1" customWidth="1"/>
    <col min="11774" max="11774" width="8.54296875" style="1" customWidth="1"/>
    <col min="11775" max="11775" width="11.1796875" style="1" customWidth="1"/>
    <col min="11776" max="11776" width="13.81640625" style="1" bestFit="1" customWidth="1"/>
    <col min="11777" max="11777" width="17.453125" style="1" bestFit="1" customWidth="1"/>
    <col min="11778" max="11778" width="12.81640625" style="1" bestFit="1" customWidth="1"/>
    <col min="11779" max="12028" width="11.54296875" style="1"/>
    <col min="12029" max="12029" width="88.54296875" style="1" bestFit="1" customWidth="1"/>
    <col min="12030" max="12030" width="8.54296875" style="1" customWidth="1"/>
    <col min="12031" max="12031" width="11.1796875" style="1" customWidth="1"/>
    <col min="12032" max="12032" width="13.81640625" style="1" bestFit="1" customWidth="1"/>
    <col min="12033" max="12033" width="17.453125" style="1" bestFit="1" customWidth="1"/>
    <col min="12034" max="12034" width="12.81640625" style="1" bestFit="1" customWidth="1"/>
    <col min="12035" max="12284" width="11.54296875" style="1"/>
    <col min="12285" max="12285" width="88.54296875" style="1" bestFit="1" customWidth="1"/>
    <col min="12286" max="12286" width="8.54296875" style="1" customWidth="1"/>
    <col min="12287" max="12287" width="11.1796875" style="1" customWidth="1"/>
    <col min="12288" max="12288" width="13.81640625" style="1" bestFit="1" customWidth="1"/>
    <col min="12289" max="12289" width="17.453125" style="1" bestFit="1" customWidth="1"/>
    <col min="12290" max="12290" width="12.81640625" style="1" bestFit="1" customWidth="1"/>
    <col min="12291" max="12540" width="11.54296875" style="1"/>
    <col min="12541" max="12541" width="88.54296875" style="1" bestFit="1" customWidth="1"/>
    <col min="12542" max="12542" width="8.54296875" style="1" customWidth="1"/>
    <col min="12543" max="12543" width="11.1796875" style="1" customWidth="1"/>
    <col min="12544" max="12544" width="13.81640625" style="1" bestFit="1" customWidth="1"/>
    <col min="12545" max="12545" width="17.453125" style="1" bestFit="1" customWidth="1"/>
    <col min="12546" max="12546" width="12.81640625" style="1" bestFit="1" customWidth="1"/>
    <col min="12547" max="12796" width="11.54296875" style="1"/>
    <col min="12797" max="12797" width="88.54296875" style="1" bestFit="1" customWidth="1"/>
    <col min="12798" max="12798" width="8.54296875" style="1" customWidth="1"/>
    <col min="12799" max="12799" width="11.1796875" style="1" customWidth="1"/>
    <col min="12800" max="12800" width="13.81640625" style="1" bestFit="1" customWidth="1"/>
    <col min="12801" max="12801" width="17.453125" style="1" bestFit="1" customWidth="1"/>
    <col min="12802" max="12802" width="12.81640625" style="1" bestFit="1" customWidth="1"/>
    <col min="12803" max="13052" width="11.54296875" style="1"/>
    <col min="13053" max="13053" width="88.54296875" style="1" bestFit="1" customWidth="1"/>
    <col min="13054" max="13054" width="8.54296875" style="1" customWidth="1"/>
    <col min="13055" max="13055" width="11.1796875" style="1" customWidth="1"/>
    <col min="13056" max="13056" width="13.81640625" style="1" bestFit="1" customWidth="1"/>
    <col min="13057" max="13057" width="17.453125" style="1" bestFit="1" customWidth="1"/>
    <col min="13058" max="13058" width="12.81640625" style="1" bestFit="1" customWidth="1"/>
    <col min="13059" max="13308" width="11.54296875" style="1"/>
    <col min="13309" max="13309" width="88.54296875" style="1" bestFit="1" customWidth="1"/>
    <col min="13310" max="13310" width="8.54296875" style="1" customWidth="1"/>
    <col min="13311" max="13311" width="11.1796875" style="1" customWidth="1"/>
    <col min="13312" max="13312" width="13.81640625" style="1" bestFit="1" customWidth="1"/>
    <col min="13313" max="13313" width="17.453125" style="1" bestFit="1" customWidth="1"/>
    <col min="13314" max="13314" width="12.81640625" style="1" bestFit="1" customWidth="1"/>
    <col min="13315" max="13564" width="11.54296875" style="1"/>
    <col min="13565" max="13565" width="88.54296875" style="1" bestFit="1" customWidth="1"/>
    <col min="13566" max="13566" width="8.54296875" style="1" customWidth="1"/>
    <col min="13567" max="13567" width="11.1796875" style="1" customWidth="1"/>
    <col min="13568" max="13568" width="13.81640625" style="1" bestFit="1" customWidth="1"/>
    <col min="13569" max="13569" width="17.453125" style="1" bestFit="1" customWidth="1"/>
    <col min="13570" max="13570" width="12.81640625" style="1" bestFit="1" customWidth="1"/>
    <col min="13571" max="13820" width="11.54296875" style="1"/>
    <col min="13821" max="13821" width="88.54296875" style="1" bestFit="1" customWidth="1"/>
    <col min="13822" max="13822" width="8.54296875" style="1" customWidth="1"/>
    <col min="13823" max="13823" width="11.1796875" style="1" customWidth="1"/>
    <col min="13824" max="13824" width="13.81640625" style="1" bestFit="1" customWidth="1"/>
    <col min="13825" max="13825" width="17.453125" style="1" bestFit="1" customWidth="1"/>
    <col min="13826" max="13826" width="12.81640625" style="1" bestFit="1" customWidth="1"/>
    <col min="13827" max="14076" width="11.54296875" style="1"/>
    <col min="14077" max="14077" width="88.54296875" style="1" bestFit="1" customWidth="1"/>
    <col min="14078" max="14078" width="8.54296875" style="1" customWidth="1"/>
    <col min="14079" max="14079" width="11.1796875" style="1" customWidth="1"/>
    <col min="14080" max="14080" width="13.81640625" style="1" bestFit="1" customWidth="1"/>
    <col min="14081" max="14081" width="17.453125" style="1" bestFit="1" customWidth="1"/>
    <col min="14082" max="14082" width="12.81640625" style="1" bestFit="1" customWidth="1"/>
    <col min="14083" max="14332" width="11.54296875" style="1"/>
    <col min="14333" max="14333" width="88.54296875" style="1" bestFit="1" customWidth="1"/>
    <col min="14334" max="14334" width="8.54296875" style="1" customWidth="1"/>
    <col min="14335" max="14335" width="11.1796875" style="1" customWidth="1"/>
    <col min="14336" max="14336" width="13.81640625" style="1" bestFit="1" customWidth="1"/>
    <col min="14337" max="14337" width="17.453125" style="1" bestFit="1" customWidth="1"/>
    <col min="14338" max="14338" width="12.81640625" style="1" bestFit="1" customWidth="1"/>
    <col min="14339" max="14588" width="11.54296875" style="1"/>
    <col min="14589" max="14589" width="88.54296875" style="1" bestFit="1" customWidth="1"/>
    <col min="14590" max="14590" width="8.54296875" style="1" customWidth="1"/>
    <col min="14591" max="14591" width="11.1796875" style="1" customWidth="1"/>
    <col min="14592" max="14592" width="13.81640625" style="1" bestFit="1" customWidth="1"/>
    <col min="14593" max="14593" width="17.453125" style="1" bestFit="1" customWidth="1"/>
    <col min="14594" max="14594" width="12.81640625" style="1" bestFit="1" customWidth="1"/>
    <col min="14595" max="14844" width="11.54296875" style="1"/>
    <col min="14845" max="14845" width="88.54296875" style="1" bestFit="1" customWidth="1"/>
    <col min="14846" max="14846" width="8.54296875" style="1" customWidth="1"/>
    <col min="14847" max="14847" width="11.1796875" style="1" customWidth="1"/>
    <col min="14848" max="14848" width="13.81640625" style="1" bestFit="1" customWidth="1"/>
    <col min="14849" max="14849" width="17.453125" style="1" bestFit="1" customWidth="1"/>
    <col min="14850" max="14850" width="12.81640625" style="1" bestFit="1" customWidth="1"/>
    <col min="14851" max="15100" width="11.54296875" style="1"/>
    <col min="15101" max="15101" width="88.54296875" style="1" bestFit="1" customWidth="1"/>
    <col min="15102" max="15102" width="8.54296875" style="1" customWidth="1"/>
    <col min="15103" max="15103" width="11.1796875" style="1" customWidth="1"/>
    <col min="15104" max="15104" width="13.81640625" style="1" bestFit="1" customWidth="1"/>
    <col min="15105" max="15105" width="17.453125" style="1" bestFit="1" customWidth="1"/>
    <col min="15106" max="15106" width="12.81640625" style="1" bestFit="1" customWidth="1"/>
    <col min="15107" max="15356" width="11.54296875" style="1"/>
    <col min="15357" max="15357" width="88.54296875" style="1" bestFit="1" customWidth="1"/>
    <col min="15358" max="15358" width="8.54296875" style="1" customWidth="1"/>
    <col min="15359" max="15359" width="11.1796875" style="1" customWidth="1"/>
    <col min="15360" max="15360" width="13.81640625" style="1" bestFit="1" customWidth="1"/>
    <col min="15361" max="15361" width="17.453125" style="1" bestFit="1" customWidth="1"/>
    <col min="15362" max="15362" width="12.81640625" style="1" bestFit="1" customWidth="1"/>
    <col min="15363" max="15612" width="11.54296875" style="1"/>
    <col min="15613" max="15613" width="88.54296875" style="1" bestFit="1" customWidth="1"/>
    <col min="15614" max="15614" width="8.54296875" style="1" customWidth="1"/>
    <col min="15615" max="15615" width="11.1796875" style="1" customWidth="1"/>
    <col min="15616" max="15616" width="13.81640625" style="1" bestFit="1" customWidth="1"/>
    <col min="15617" max="15617" width="17.453125" style="1" bestFit="1" customWidth="1"/>
    <col min="15618" max="15618" width="12.81640625" style="1" bestFit="1" customWidth="1"/>
    <col min="15619" max="15868" width="11.54296875" style="1"/>
    <col min="15869" max="15869" width="88.54296875" style="1" bestFit="1" customWidth="1"/>
    <col min="15870" max="15870" width="8.54296875" style="1" customWidth="1"/>
    <col min="15871" max="15871" width="11.1796875" style="1" customWidth="1"/>
    <col min="15872" max="15872" width="13.81640625" style="1" bestFit="1" customWidth="1"/>
    <col min="15873" max="15873" width="17.453125" style="1" bestFit="1" customWidth="1"/>
    <col min="15874" max="15874" width="12.81640625" style="1" bestFit="1" customWidth="1"/>
    <col min="15875" max="16124" width="11.54296875" style="1"/>
    <col min="16125" max="16125" width="88.54296875" style="1" bestFit="1" customWidth="1"/>
    <col min="16126" max="16126" width="8.54296875" style="1" customWidth="1"/>
    <col min="16127" max="16127" width="11.1796875" style="1" customWidth="1"/>
    <col min="16128" max="16128" width="13.81640625" style="1" bestFit="1" customWidth="1"/>
    <col min="16129" max="16129" width="17.453125" style="1" bestFit="1" customWidth="1"/>
    <col min="16130" max="16130" width="12.81640625" style="1" bestFit="1" customWidth="1"/>
    <col min="16131" max="16380" width="11.54296875" style="1"/>
    <col min="16381" max="16384" width="11.54296875" style="1" customWidth="1"/>
  </cols>
  <sheetData>
    <row r="1" spans="1:6" ht="22.5" customHeight="1" thickBot="1" x14ac:dyDescent="0.4">
      <c r="A1" s="241" t="s">
        <v>68</v>
      </c>
      <c r="B1" s="247"/>
      <c r="C1" s="247"/>
      <c r="D1" s="247"/>
      <c r="E1" s="247"/>
      <c r="F1" s="248"/>
    </row>
    <row r="2" spans="1:6" ht="80.25" customHeight="1" thickBot="1" x14ac:dyDescent="0.4">
      <c r="A2" s="249" t="s">
        <v>69</v>
      </c>
      <c r="B2" s="250"/>
      <c r="C2" s="250"/>
      <c r="D2" s="250"/>
      <c r="E2" s="250"/>
      <c r="F2" s="251"/>
    </row>
    <row r="3" spans="1:6" ht="31.5" thickBot="1" x14ac:dyDescent="0.4">
      <c r="A3" s="60" t="s">
        <v>0</v>
      </c>
      <c r="B3" s="75" t="s">
        <v>1</v>
      </c>
      <c r="C3" s="76" t="s">
        <v>30</v>
      </c>
      <c r="D3" s="75" t="s">
        <v>135</v>
      </c>
      <c r="E3" s="76" t="s">
        <v>6</v>
      </c>
      <c r="F3" s="77" t="s">
        <v>3</v>
      </c>
    </row>
    <row r="4" spans="1:6" ht="34.75" customHeight="1" thickBot="1" x14ac:dyDescent="0.4">
      <c r="A4" s="252" t="s">
        <v>70</v>
      </c>
      <c r="B4" s="253"/>
      <c r="C4" s="253"/>
      <c r="D4" s="253"/>
      <c r="E4" s="253"/>
      <c r="F4" s="254"/>
    </row>
    <row r="5" spans="1:6" ht="30" customHeight="1" thickBot="1" x14ac:dyDescent="0.4">
      <c r="A5" s="97" t="s">
        <v>49</v>
      </c>
      <c r="B5" s="98" t="s">
        <v>50</v>
      </c>
      <c r="C5" s="99" t="s">
        <v>30</v>
      </c>
      <c r="D5" s="160" t="s">
        <v>135</v>
      </c>
      <c r="E5" s="107" t="s">
        <v>6</v>
      </c>
      <c r="F5" s="108" t="s">
        <v>3</v>
      </c>
    </row>
    <row r="6" spans="1:6" x14ac:dyDescent="0.35">
      <c r="A6" s="100" t="s">
        <v>51</v>
      </c>
      <c r="B6" s="101" t="s">
        <v>52</v>
      </c>
      <c r="C6" s="102" t="s">
        <v>27</v>
      </c>
      <c r="D6" s="109">
        <v>1</v>
      </c>
      <c r="E6" s="110"/>
      <c r="F6" s="111">
        <f>E6*D6</f>
        <v>0</v>
      </c>
    </row>
    <row r="7" spans="1:6" s="36" customFormat="1" ht="29" x14ac:dyDescent="0.35">
      <c r="A7" s="150" t="s">
        <v>53</v>
      </c>
      <c r="B7" s="133" t="s">
        <v>71</v>
      </c>
      <c r="C7" s="135" t="s">
        <v>23</v>
      </c>
      <c r="D7" s="130">
        <v>150</v>
      </c>
      <c r="E7" s="148"/>
      <c r="F7" s="149">
        <f t="shared" ref="F7:F18" si="0">E7*D7</f>
        <v>0</v>
      </c>
    </row>
    <row r="8" spans="1:6" s="36" customFormat="1" ht="45.5" x14ac:dyDescent="0.35">
      <c r="A8" s="12" t="s">
        <v>54</v>
      </c>
      <c r="B8" s="34" t="s">
        <v>74</v>
      </c>
      <c r="C8" s="35" t="s">
        <v>27</v>
      </c>
      <c r="D8" s="3">
        <v>1</v>
      </c>
      <c r="E8" s="156"/>
      <c r="F8" s="182">
        <f t="shared" si="0"/>
        <v>0</v>
      </c>
    </row>
    <row r="9" spans="1:6" s="36" customFormat="1" ht="16.5" x14ac:dyDescent="0.35">
      <c r="A9" s="150" t="s">
        <v>157</v>
      </c>
      <c r="B9" s="133" t="s">
        <v>75</v>
      </c>
      <c r="C9" s="135" t="s">
        <v>26</v>
      </c>
      <c r="D9" s="130">
        <v>1</v>
      </c>
      <c r="E9" s="148"/>
      <c r="F9" s="149">
        <f t="shared" si="0"/>
        <v>0</v>
      </c>
    </row>
    <row r="10" spans="1:6" s="36" customFormat="1" ht="29" x14ac:dyDescent="0.35">
      <c r="A10" s="12" t="s">
        <v>55</v>
      </c>
      <c r="B10" s="34" t="s">
        <v>77</v>
      </c>
      <c r="C10" s="35" t="s">
        <v>27</v>
      </c>
      <c r="D10" s="3">
        <v>1</v>
      </c>
      <c r="E10" s="156"/>
      <c r="F10" s="182">
        <f t="shared" si="0"/>
        <v>0</v>
      </c>
    </row>
    <row r="11" spans="1:6" s="36" customFormat="1" x14ac:dyDescent="0.35">
      <c r="A11" s="150" t="s">
        <v>158</v>
      </c>
      <c r="B11" s="133" t="s">
        <v>101</v>
      </c>
      <c r="C11" s="135" t="s">
        <v>24</v>
      </c>
      <c r="D11" s="130">
        <v>1</v>
      </c>
      <c r="E11" s="148"/>
      <c r="F11" s="149">
        <f t="shared" si="0"/>
        <v>0</v>
      </c>
    </row>
    <row r="12" spans="1:6" s="36" customFormat="1" ht="29" x14ac:dyDescent="0.35">
      <c r="A12" s="12" t="s">
        <v>56</v>
      </c>
      <c r="B12" s="34" t="s">
        <v>90</v>
      </c>
      <c r="C12" s="35" t="s">
        <v>27</v>
      </c>
      <c r="D12" s="3">
        <v>1</v>
      </c>
      <c r="E12" s="156"/>
      <c r="F12" s="182">
        <f t="shared" si="0"/>
        <v>0</v>
      </c>
    </row>
    <row r="13" spans="1:6" s="36" customFormat="1" x14ac:dyDescent="0.35">
      <c r="A13" s="150" t="s">
        <v>159</v>
      </c>
      <c r="B13" s="133" t="s">
        <v>100</v>
      </c>
      <c r="C13" s="135" t="s">
        <v>23</v>
      </c>
      <c r="D13" s="130">
        <v>20</v>
      </c>
      <c r="E13" s="148"/>
      <c r="F13" s="149">
        <f t="shared" si="0"/>
        <v>0</v>
      </c>
    </row>
    <row r="14" spans="1:6" s="36" customFormat="1" ht="43.5" x14ac:dyDescent="0.35">
      <c r="A14" s="12" t="s">
        <v>57</v>
      </c>
      <c r="B14" s="34" t="s">
        <v>104</v>
      </c>
      <c r="C14" s="35" t="s">
        <v>27</v>
      </c>
      <c r="D14" s="3">
        <v>1</v>
      </c>
      <c r="E14" s="156"/>
      <c r="F14" s="182">
        <f t="shared" si="0"/>
        <v>0</v>
      </c>
    </row>
    <row r="15" spans="1:6" s="36" customFormat="1" x14ac:dyDescent="0.35">
      <c r="A15" s="150" t="s">
        <v>129</v>
      </c>
      <c r="B15" s="133" t="s">
        <v>102</v>
      </c>
      <c r="C15" s="135" t="s">
        <v>23</v>
      </c>
      <c r="D15" s="130">
        <v>15</v>
      </c>
      <c r="E15" s="148"/>
      <c r="F15" s="149">
        <f t="shared" si="0"/>
        <v>0</v>
      </c>
    </row>
    <row r="16" spans="1:6" s="36" customFormat="1" ht="43.5" x14ac:dyDescent="0.35">
      <c r="A16" s="12" t="s">
        <v>72</v>
      </c>
      <c r="B16" s="34" t="s">
        <v>107</v>
      </c>
      <c r="C16" s="35" t="s">
        <v>27</v>
      </c>
      <c r="D16" s="3">
        <v>1</v>
      </c>
      <c r="E16" s="156"/>
      <c r="F16" s="182">
        <f t="shared" si="0"/>
        <v>0</v>
      </c>
    </row>
    <row r="17" spans="1:6" s="36" customFormat="1" x14ac:dyDescent="0.35">
      <c r="A17" s="150" t="s">
        <v>130</v>
      </c>
      <c r="B17" s="133" t="s">
        <v>105</v>
      </c>
      <c r="C17" s="135" t="s">
        <v>23</v>
      </c>
      <c r="D17" s="130">
        <v>15</v>
      </c>
      <c r="E17" s="148"/>
      <c r="F17" s="149">
        <f t="shared" si="0"/>
        <v>0</v>
      </c>
    </row>
    <row r="18" spans="1:6" s="36" customFormat="1" ht="43.5" x14ac:dyDescent="0.35">
      <c r="A18" s="12" t="s">
        <v>160</v>
      </c>
      <c r="B18" s="34" t="s">
        <v>106</v>
      </c>
      <c r="C18" s="35" t="s">
        <v>27</v>
      </c>
      <c r="D18" s="3">
        <v>1</v>
      </c>
      <c r="E18" s="156"/>
      <c r="F18" s="182">
        <f t="shared" si="0"/>
        <v>0</v>
      </c>
    </row>
    <row r="19" spans="1:6" x14ac:dyDescent="0.35">
      <c r="A19" s="150" t="s">
        <v>161</v>
      </c>
      <c r="B19" s="133" t="s">
        <v>105</v>
      </c>
      <c r="C19" s="135" t="s">
        <v>23</v>
      </c>
      <c r="D19" s="130">
        <v>10</v>
      </c>
      <c r="E19" s="148"/>
      <c r="F19" s="149">
        <f t="shared" ref="F19:F21" si="1">D19*E19</f>
        <v>0</v>
      </c>
    </row>
    <row r="20" spans="1:6" ht="29" x14ac:dyDescent="0.35">
      <c r="A20" s="12" t="s">
        <v>73</v>
      </c>
      <c r="B20" s="34" t="s">
        <v>103</v>
      </c>
      <c r="C20" s="35" t="s">
        <v>23</v>
      </c>
      <c r="D20" s="3">
        <v>1</v>
      </c>
      <c r="E20" s="156"/>
      <c r="F20" s="182">
        <f t="shared" si="1"/>
        <v>0</v>
      </c>
    </row>
    <row r="21" spans="1:6" ht="29.5" thickBot="1" x14ac:dyDescent="0.4">
      <c r="A21" s="172" t="s">
        <v>76</v>
      </c>
      <c r="B21" s="173" t="s">
        <v>108</v>
      </c>
      <c r="C21" s="174" t="s">
        <v>27</v>
      </c>
      <c r="D21" s="175">
        <v>2</v>
      </c>
      <c r="E21" s="148"/>
      <c r="F21" s="149">
        <f t="shared" si="1"/>
        <v>0</v>
      </c>
    </row>
    <row r="22" spans="1:6" ht="15" thickBot="1" x14ac:dyDescent="0.4">
      <c r="A22" s="85" t="s">
        <v>58</v>
      </c>
      <c r="B22" s="86"/>
      <c r="C22" s="87"/>
      <c r="D22" s="87"/>
      <c r="E22" s="88"/>
      <c r="F22" s="89">
        <f>SUM(F6:F21)</f>
        <v>0</v>
      </c>
    </row>
    <row r="23" spans="1:6" x14ac:dyDescent="0.35">
      <c r="A23" s="84"/>
      <c r="B23" s="81"/>
      <c r="C23" s="82"/>
      <c r="D23" s="82"/>
      <c r="E23" s="83"/>
    </row>
    <row r="24" spans="1:6" x14ac:dyDescent="0.35">
      <c r="A24" s="255" t="s">
        <v>99</v>
      </c>
      <c r="B24" s="255"/>
      <c r="C24" s="255"/>
      <c r="D24" s="255"/>
      <c r="E24" s="83"/>
    </row>
    <row r="25" spans="1:6" x14ac:dyDescent="0.35">
      <c r="A25" s="84"/>
      <c r="B25" s="81"/>
      <c r="C25" s="82"/>
      <c r="D25" s="82"/>
      <c r="E25" s="83"/>
    </row>
    <row r="26" spans="1:6" x14ac:dyDescent="0.35">
      <c r="A26" s="84"/>
      <c r="B26" s="81"/>
      <c r="C26" s="82"/>
      <c r="D26" s="82"/>
      <c r="E26" s="83"/>
    </row>
    <row r="27" spans="1:6" x14ac:dyDescent="0.35">
      <c r="A27" s="84"/>
      <c r="B27" s="81"/>
      <c r="C27" s="82"/>
      <c r="D27" s="82"/>
      <c r="E27" s="83"/>
    </row>
    <row r="28" spans="1:6" x14ac:dyDescent="0.35">
      <c r="A28" s="84"/>
      <c r="B28" s="81"/>
      <c r="C28" s="82"/>
      <c r="D28" s="82"/>
      <c r="E28" s="83"/>
    </row>
    <row r="29" spans="1:6" x14ac:dyDescent="0.35">
      <c r="A29" s="84"/>
      <c r="B29" s="81"/>
      <c r="C29" s="82"/>
      <c r="D29" s="82"/>
      <c r="E29" s="83"/>
    </row>
    <row r="30" spans="1:6" x14ac:dyDescent="0.35">
      <c r="A30" s="84"/>
      <c r="B30" s="81"/>
      <c r="C30" s="82"/>
      <c r="D30" s="82"/>
      <c r="E30" s="83"/>
    </row>
    <row r="31" spans="1:6" x14ac:dyDescent="0.35">
      <c r="A31" s="84"/>
      <c r="B31" s="81"/>
      <c r="C31" s="82"/>
      <c r="D31" s="82"/>
      <c r="E31" s="83"/>
    </row>
    <row r="32" spans="1:6" ht="15" thickBot="1" x14ac:dyDescent="0.4">
      <c r="A32" s="84"/>
      <c r="B32" s="81"/>
      <c r="C32" s="82"/>
      <c r="D32" s="82"/>
      <c r="E32" s="83"/>
    </row>
    <row r="33" spans="1:6" ht="30" customHeight="1" thickBot="1" x14ac:dyDescent="0.4">
      <c r="A33" s="97" t="s">
        <v>59</v>
      </c>
      <c r="B33" s="103" t="s">
        <v>133</v>
      </c>
      <c r="C33" s="104" t="s">
        <v>30</v>
      </c>
      <c r="D33" s="104" t="s">
        <v>31</v>
      </c>
      <c r="E33" s="114" t="s">
        <v>6</v>
      </c>
      <c r="F33" s="105" t="s">
        <v>3</v>
      </c>
    </row>
    <row r="34" spans="1:6" ht="16.5" x14ac:dyDescent="0.35">
      <c r="A34" s="90" t="s">
        <v>78</v>
      </c>
      <c r="B34" s="91" t="s">
        <v>79</v>
      </c>
      <c r="C34" s="92" t="s">
        <v>27</v>
      </c>
      <c r="D34" s="112">
        <v>6</v>
      </c>
      <c r="E34" s="113"/>
      <c r="F34" s="106">
        <f>E34*D34</f>
        <v>0</v>
      </c>
    </row>
    <row r="35" spans="1:6" ht="16.5" x14ac:dyDescent="0.35">
      <c r="A35" s="146" t="s">
        <v>80</v>
      </c>
      <c r="B35" s="133" t="s">
        <v>165</v>
      </c>
      <c r="C35" s="135" t="s">
        <v>27</v>
      </c>
      <c r="D35" s="147">
        <v>3</v>
      </c>
      <c r="E35" s="148"/>
      <c r="F35" s="149">
        <f>E35*D35</f>
        <v>0</v>
      </c>
    </row>
    <row r="36" spans="1:6" ht="17" thickBot="1" x14ac:dyDescent="0.4">
      <c r="A36" s="90" t="s">
        <v>81</v>
      </c>
      <c r="B36" s="34" t="s">
        <v>166</v>
      </c>
      <c r="C36" s="35" t="s">
        <v>27</v>
      </c>
      <c r="D36" s="58">
        <v>2</v>
      </c>
      <c r="E36" s="71"/>
      <c r="F36" s="65">
        <f t="shared" ref="F36" si="2">E36*D36</f>
        <v>0</v>
      </c>
    </row>
    <row r="37" spans="1:6" ht="15" thickBot="1" x14ac:dyDescent="0.4">
      <c r="A37" s="85" t="s">
        <v>82</v>
      </c>
      <c r="B37" s="86"/>
      <c r="C37" s="87"/>
      <c r="D37" s="87"/>
      <c r="E37" s="88"/>
      <c r="F37" s="115">
        <f>SUM(F34:F36)</f>
        <v>0</v>
      </c>
    </row>
    <row r="38" spans="1:6" ht="15" thickBot="1" x14ac:dyDescent="0.4">
      <c r="A38" s="66"/>
      <c r="B38" s="67"/>
      <c r="C38" s="68"/>
      <c r="D38" s="68"/>
      <c r="E38" s="69"/>
      <c r="F38" s="70"/>
    </row>
    <row r="39" spans="1:6" ht="30" customHeight="1" thickBot="1" x14ac:dyDescent="0.4">
      <c r="A39" s="93" t="s">
        <v>60</v>
      </c>
      <c r="B39" s="94" t="s">
        <v>83</v>
      </c>
      <c r="C39" s="95" t="s">
        <v>30</v>
      </c>
      <c r="D39" s="95" t="s">
        <v>31</v>
      </c>
      <c r="E39" s="116" t="s">
        <v>6</v>
      </c>
      <c r="F39" s="105" t="s">
        <v>3</v>
      </c>
    </row>
    <row r="40" spans="1:6" ht="29" x14ac:dyDescent="0.35">
      <c r="A40" s="100" t="s">
        <v>84</v>
      </c>
      <c r="B40" s="101" t="s">
        <v>85</v>
      </c>
      <c r="C40" s="102" t="s">
        <v>27</v>
      </c>
      <c r="D40" s="118">
        <v>5</v>
      </c>
      <c r="E40" s="119"/>
      <c r="F40" s="111">
        <f>E40*D40</f>
        <v>0</v>
      </c>
    </row>
    <row r="41" spans="1:6" ht="29" x14ac:dyDescent="0.35">
      <c r="A41" s="151" t="s">
        <v>86</v>
      </c>
      <c r="B41" s="133" t="s">
        <v>131</v>
      </c>
      <c r="C41" s="152" t="s">
        <v>27</v>
      </c>
      <c r="D41" s="153">
        <v>4</v>
      </c>
      <c r="E41" s="154"/>
      <c r="F41" s="155">
        <f>E41*D41</f>
        <v>0</v>
      </c>
    </row>
    <row r="42" spans="1:6" ht="29" x14ac:dyDescent="0.35">
      <c r="A42" s="12" t="s">
        <v>88</v>
      </c>
      <c r="B42" s="91" t="s">
        <v>132</v>
      </c>
      <c r="C42" s="35" t="s">
        <v>29</v>
      </c>
      <c r="D42" s="20">
        <v>1</v>
      </c>
      <c r="E42" s="71"/>
      <c r="F42" s="65">
        <f>E42*D42</f>
        <v>0</v>
      </c>
    </row>
    <row r="43" spans="1:6" ht="43.5" x14ac:dyDescent="0.35">
      <c r="A43" s="151" t="s">
        <v>93</v>
      </c>
      <c r="B43" s="133" t="s">
        <v>87</v>
      </c>
      <c r="C43" s="152" t="s">
        <v>29</v>
      </c>
      <c r="D43" s="153">
        <v>3</v>
      </c>
      <c r="E43" s="154"/>
      <c r="F43" s="155">
        <f t="shared" ref="F43:F45" si="3">E43*D43</f>
        <v>0</v>
      </c>
    </row>
    <row r="44" spans="1:6" ht="43.5" x14ac:dyDescent="0.35">
      <c r="A44" s="12" t="s">
        <v>94</v>
      </c>
      <c r="B44" s="91" t="s">
        <v>89</v>
      </c>
      <c r="C44" s="35" t="s">
        <v>29</v>
      </c>
      <c r="D44" s="20">
        <v>10</v>
      </c>
      <c r="E44" s="71"/>
      <c r="F44" s="65">
        <f t="shared" si="3"/>
        <v>0</v>
      </c>
    </row>
    <row r="45" spans="1:6" ht="29" x14ac:dyDescent="0.35">
      <c r="A45" s="151" t="s">
        <v>95</v>
      </c>
      <c r="B45" s="133" t="s">
        <v>126</v>
      </c>
      <c r="C45" s="152" t="s">
        <v>29</v>
      </c>
      <c r="D45" s="153">
        <v>500</v>
      </c>
      <c r="E45" s="154"/>
      <c r="F45" s="155">
        <f t="shared" si="3"/>
        <v>0</v>
      </c>
    </row>
    <row r="46" spans="1:6" ht="29" x14ac:dyDescent="0.35">
      <c r="A46" s="12" t="s">
        <v>98</v>
      </c>
      <c r="B46" s="91" t="s">
        <v>127</v>
      </c>
      <c r="C46" s="35" t="s">
        <v>29</v>
      </c>
      <c r="D46" s="20">
        <v>500</v>
      </c>
      <c r="E46" s="71"/>
      <c r="F46" s="65">
        <f t="shared" ref="F46" si="4">E46*D46</f>
        <v>0</v>
      </c>
    </row>
    <row r="47" spans="1:6" ht="29.5" thickBot="1" x14ac:dyDescent="0.4">
      <c r="A47" s="151" t="s">
        <v>110</v>
      </c>
      <c r="B47" s="133" t="s">
        <v>128</v>
      </c>
      <c r="C47" s="152" t="s">
        <v>27</v>
      </c>
      <c r="D47" s="153">
        <v>3</v>
      </c>
      <c r="E47" s="154"/>
      <c r="F47" s="155">
        <f t="shared" ref="F47" si="5">E47*D47</f>
        <v>0</v>
      </c>
    </row>
    <row r="48" spans="1:6" ht="15" thickBot="1" x14ac:dyDescent="0.4">
      <c r="A48" s="85" t="s">
        <v>97</v>
      </c>
      <c r="B48" s="86"/>
      <c r="C48" s="87"/>
      <c r="D48" s="87"/>
      <c r="E48" s="117"/>
      <c r="F48" s="89">
        <f>SUM(F40:F47)</f>
        <v>0</v>
      </c>
    </row>
    <row r="49" spans="1:6" ht="15" thickBot="1" x14ac:dyDescent="0.4">
      <c r="A49" s="51"/>
      <c r="B49" s="52"/>
      <c r="C49" s="53"/>
      <c r="D49" s="53"/>
      <c r="E49" s="54"/>
      <c r="F49" s="59"/>
    </row>
    <row r="50" spans="1:6" x14ac:dyDescent="0.35">
      <c r="A50" s="25" t="s">
        <v>34</v>
      </c>
      <c r="B50" s="26"/>
      <c r="C50" s="26"/>
      <c r="D50" s="26"/>
      <c r="E50" s="26"/>
      <c r="F50" s="72">
        <f>F48+F37+F22</f>
        <v>0</v>
      </c>
    </row>
    <row r="51" spans="1:6" x14ac:dyDescent="0.35">
      <c r="A51" s="55" t="s">
        <v>33</v>
      </c>
      <c r="B51" s="56"/>
      <c r="C51" s="56"/>
      <c r="D51" s="56"/>
      <c r="E51" s="57"/>
      <c r="F51" s="73">
        <f>20%*F50</f>
        <v>0</v>
      </c>
    </row>
    <row r="52" spans="1:6" ht="15" thickBot="1" x14ac:dyDescent="0.4">
      <c r="A52" s="27" t="s">
        <v>35</v>
      </c>
      <c r="B52" s="28"/>
      <c r="C52" s="28"/>
      <c r="D52" s="28"/>
      <c r="E52" s="28"/>
      <c r="F52" s="74">
        <f>F50+F51</f>
        <v>0</v>
      </c>
    </row>
    <row r="54" spans="1:6" x14ac:dyDescent="0.35">
      <c r="A54" s="255" t="s">
        <v>99</v>
      </c>
      <c r="B54" s="255"/>
    </row>
    <row r="55" spans="1:6" x14ac:dyDescent="0.35">
      <c r="B55" s="1"/>
    </row>
    <row r="59" spans="1:6" x14ac:dyDescent="0.35">
      <c r="B59" s="64"/>
    </row>
  </sheetData>
  <mergeCells count="5">
    <mergeCell ref="A1:F1"/>
    <mergeCell ref="A2:F2"/>
    <mergeCell ref="A4:F4"/>
    <mergeCell ref="A54:B54"/>
    <mergeCell ref="A24:D24"/>
  </mergeCells>
  <phoneticPr fontId="11" type="noConversion"/>
  <printOptions horizontalCentered="1"/>
  <pageMargins left="0.11811023622047245" right="0.11811023622047245" top="0.86614173228346458" bottom="0.74803149606299213" header="0.31496062992125984" footer="0.31496062992125984"/>
  <pageSetup paperSize="9" scale="51" orientation="portrait" r:id="rId1"/>
  <headerFooter>
    <oddHeader>&amp;L&amp;G&amp;C&amp;"Calibri,Gras"&amp;14hartres-Champhol et de pavillons contenus dans le périmètre de la ZAC du PNE - Chartres (28)</oddHeader>
    <oddFooter>&amp;LCENP230326&amp;C&amp;"Calibri,Normal"DQE valant BPU - Version D du 22/04/2024&amp;R&amp;"Calibri,Normal"&amp;P/&amp;N</oddFooter>
  </headerFooter>
  <rowBreaks count="1" manualBreakCount="1">
    <brk id="32" max="5"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FD2FC-4382-41F1-9396-B62E536E279A}">
  <sheetPr>
    <pageSetUpPr fitToPage="1"/>
  </sheetPr>
  <dimension ref="A1:C62"/>
  <sheetViews>
    <sheetView view="pageBreakPreview" topLeftCell="A14" zoomScaleNormal="85" zoomScaleSheetLayoutView="100" zoomScalePageLayoutView="70" workbookViewId="0">
      <selection activeCell="A62" sqref="A62"/>
    </sheetView>
  </sheetViews>
  <sheetFormatPr baseColWidth="10" defaultRowHeight="14.5" x14ac:dyDescent="0.35"/>
  <cols>
    <col min="1" max="1" width="14.1796875" style="1" bestFit="1" customWidth="1"/>
    <col min="2" max="2" width="88.54296875" style="17" bestFit="1" customWidth="1"/>
    <col min="3" max="3" width="15.81640625" style="1" bestFit="1" customWidth="1"/>
    <col min="4" max="4" width="12.81640625" style="1" bestFit="1" customWidth="1"/>
    <col min="5" max="249" width="11.453125" style="1"/>
    <col min="250" max="250" width="88.54296875" style="1" bestFit="1" customWidth="1"/>
    <col min="251" max="251" width="8.54296875" style="1" customWidth="1"/>
    <col min="252" max="252" width="11.1796875" style="1" customWidth="1"/>
    <col min="253" max="253" width="13.81640625" style="1" bestFit="1" customWidth="1"/>
    <col min="254" max="254" width="17.453125" style="1" bestFit="1" customWidth="1"/>
    <col min="255" max="255" width="12.81640625" style="1" bestFit="1" customWidth="1"/>
    <col min="256" max="505" width="11.453125" style="1"/>
    <col min="506" max="506" width="88.54296875" style="1" bestFit="1" customWidth="1"/>
    <col min="507" max="507" width="8.54296875" style="1" customWidth="1"/>
    <col min="508" max="508" width="11.1796875" style="1" customWidth="1"/>
    <col min="509" max="509" width="13.81640625" style="1" bestFit="1" customWidth="1"/>
    <col min="510" max="510" width="17.453125" style="1" bestFit="1" customWidth="1"/>
    <col min="511" max="511" width="12.81640625" style="1" bestFit="1" customWidth="1"/>
    <col min="512" max="761" width="11.453125" style="1"/>
    <col min="762" max="762" width="88.54296875" style="1" bestFit="1" customWidth="1"/>
    <col min="763" max="763" width="8.54296875" style="1" customWidth="1"/>
    <col min="764" max="764" width="11.1796875" style="1" customWidth="1"/>
    <col min="765" max="765" width="13.81640625" style="1" bestFit="1" customWidth="1"/>
    <col min="766" max="766" width="17.453125" style="1" bestFit="1" customWidth="1"/>
    <col min="767" max="767" width="12.81640625" style="1" bestFit="1" customWidth="1"/>
    <col min="768" max="1017" width="11.453125" style="1"/>
    <col min="1018" max="1018" width="88.54296875" style="1" bestFit="1" customWidth="1"/>
    <col min="1019" max="1019" width="8.54296875" style="1" customWidth="1"/>
    <col min="1020" max="1020" width="11.1796875" style="1" customWidth="1"/>
    <col min="1021" max="1021" width="13.81640625" style="1" bestFit="1" customWidth="1"/>
    <col min="1022" max="1022" width="17.453125" style="1" bestFit="1" customWidth="1"/>
    <col min="1023" max="1023" width="12.81640625" style="1" bestFit="1" customWidth="1"/>
    <col min="1024" max="1273" width="11.453125" style="1"/>
    <col min="1274" max="1274" width="88.54296875" style="1" bestFit="1" customWidth="1"/>
    <col min="1275" max="1275" width="8.54296875" style="1" customWidth="1"/>
    <col min="1276" max="1276" width="11.1796875" style="1" customWidth="1"/>
    <col min="1277" max="1277" width="13.81640625" style="1" bestFit="1" customWidth="1"/>
    <col min="1278" max="1278" width="17.453125" style="1" bestFit="1" customWidth="1"/>
    <col min="1279" max="1279" width="12.81640625" style="1" bestFit="1" customWidth="1"/>
    <col min="1280" max="1529" width="11.453125" style="1"/>
    <col min="1530" max="1530" width="88.54296875" style="1" bestFit="1" customWidth="1"/>
    <col min="1531" max="1531" width="8.54296875" style="1" customWidth="1"/>
    <col min="1532" max="1532" width="11.1796875" style="1" customWidth="1"/>
    <col min="1533" max="1533" width="13.81640625" style="1" bestFit="1" customWidth="1"/>
    <col min="1534" max="1534" width="17.453125" style="1" bestFit="1" customWidth="1"/>
    <col min="1535" max="1535" width="12.81640625" style="1" bestFit="1" customWidth="1"/>
    <col min="1536" max="1785" width="11.453125" style="1"/>
    <col min="1786" max="1786" width="88.54296875" style="1" bestFit="1" customWidth="1"/>
    <col min="1787" max="1787" width="8.54296875" style="1" customWidth="1"/>
    <col min="1788" max="1788" width="11.1796875" style="1" customWidth="1"/>
    <col min="1789" max="1789" width="13.81640625" style="1" bestFit="1" customWidth="1"/>
    <col min="1790" max="1790" width="17.453125" style="1" bestFit="1" customWidth="1"/>
    <col min="1791" max="1791" width="12.81640625" style="1" bestFit="1" customWidth="1"/>
    <col min="1792" max="2041" width="11.453125" style="1"/>
    <col min="2042" max="2042" width="88.54296875" style="1" bestFit="1" customWidth="1"/>
    <col min="2043" max="2043" width="8.54296875" style="1" customWidth="1"/>
    <col min="2044" max="2044" width="11.1796875" style="1" customWidth="1"/>
    <col min="2045" max="2045" width="13.81640625" style="1" bestFit="1" customWidth="1"/>
    <col min="2046" max="2046" width="17.453125" style="1" bestFit="1" customWidth="1"/>
    <col min="2047" max="2047" width="12.81640625" style="1" bestFit="1" customWidth="1"/>
    <col min="2048" max="2297" width="11.453125" style="1"/>
    <col min="2298" max="2298" width="88.54296875" style="1" bestFit="1" customWidth="1"/>
    <col min="2299" max="2299" width="8.54296875" style="1" customWidth="1"/>
    <col min="2300" max="2300" width="11.1796875" style="1" customWidth="1"/>
    <col min="2301" max="2301" width="13.81640625" style="1" bestFit="1" customWidth="1"/>
    <col min="2302" max="2302" width="17.453125" style="1" bestFit="1" customWidth="1"/>
    <col min="2303" max="2303" width="12.81640625" style="1" bestFit="1" customWidth="1"/>
    <col min="2304" max="2553" width="11.453125" style="1"/>
    <col min="2554" max="2554" width="88.54296875" style="1" bestFit="1" customWidth="1"/>
    <col min="2555" max="2555" width="8.54296875" style="1" customWidth="1"/>
    <col min="2556" max="2556" width="11.1796875" style="1" customWidth="1"/>
    <col min="2557" max="2557" width="13.81640625" style="1" bestFit="1" customWidth="1"/>
    <col min="2558" max="2558" width="17.453125" style="1" bestFit="1" customWidth="1"/>
    <col min="2559" max="2559" width="12.81640625" style="1" bestFit="1" customWidth="1"/>
    <col min="2560" max="2809" width="11.453125" style="1"/>
    <col min="2810" max="2810" width="88.54296875" style="1" bestFit="1" customWidth="1"/>
    <col min="2811" max="2811" width="8.54296875" style="1" customWidth="1"/>
    <col min="2812" max="2812" width="11.1796875" style="1" customWidth="1"/>
    <col min="2813" max="2813" width="13.81640625" style="1" bestFit="1" customWidth="1"/>
    <col min="2814" max="2814" width="17.453125" style="1" bestFit="1" customWidth="1"/>
    <col min="2815" max="2815" width="12.81640625" style="1" bestFit="1" customWidth="1"/>
    <col min="2816" max="3065" width="11.453125" style="1"/>
    <col min="3066" max="3066" width="88.54296875" style="1" bestFit="1" customWidth="1"/>
    <col min="3067" max="3067" width="8.54296875" style="1" customWidth="1"/>
    <col min="3068" max="3068" width="11.1796875" style="1" customWidth="1"/>
    <col min="3069" max="3069" width="13.81640625" style="1" bestFit="1" customWidth="1"/>
    <col min="3070" max="3070" width="17.453125" style="1" bestFit="1" customWidth="1"/>
    <col min="3071" max="3071" width="12.81640625" style="1" bestFit="1" customWidth="1"/>
    <col min="3072" max="3321" width="11.453125" style="1"/>
    <col min="3322" max="3322" width="88.54296875" style="1" bestFit="1" customWidth="1"/>
    <col min="3323" max="3323" width="8.54296875" style="1" customWidth="1"/>
    <col min="3324" max="3324" width="11.1796875" style="1" customWidth="1"/>
    <col min="3325" max="3325" width="13.81640625" style="1" bestFit="1" customWidth="1"/>
    <col min="3326" max="3326" width="17.453125" style="1" bestFit="1" customWidth="1"/>
    <col min="3327" max="3327" width="12.81640625" style="1" bestFit="1" customWidth="1"/>
    <col min="3328" max="3577" width="11.453125" style="1"/>
    <col min="3578" max="3578" width="88.54296875" style="1" bestFit="1" customWidth="1"/>
    <col min="3579" max="3579" width="8.54296875" style="1" customWidth="1"/>
    <col min="3580" max="3580" width="11.1796875" style="1" customWidth="1"/>
    <col min="3581" max="3581" width="13.81640625" style="1" bestFit="1" customWidth="1"/>
    <col min="3582" max="3582" width="17.453125" style="1" bestFit="1" customWidth="1"/>
    <col min="3583" max="3583" width="12.81640625" style="1" bestFit="1" customWidth="1"/>
    <col min="3584" max="3833" width="11.453125" style="1"/>
    <col min="3834" max="3834" width="88.54296875" style="1" bestFit="1" customWidth="1"/>
    <col min="3835" max="3835" width="8.54296875" style="1" customWidth="1"/>
    <col min="3836" max="3836" width="11.1796875" style="1" customWidth="1"/>
    <col min="3837" max="3837" width="13.81640625" style="1" bestFit="1" customWidth="1"/>
    <col min="3838" max="3838" width="17.453125" style="1" bestFit="1" customWidth="1"/>
    <col min="3839" max="3839" width="12.81640625" style="1" bestFit="1" customWidth="1"/>
    <col min="3840" max="4089" width="11.453125" style="1"/>
    <col min="4090" max="4090" width="88.54296875" style="1" bestFit="1" customWidth="1"/>
    <col min="4091" max="4091" width="8.54296875" style="1" customWidth="1"/>
    <col min="4092" max="4092" width="11.1796875" style="1" customWidth="1"/>
    <col min="4093" max="4093" width="13.81640625" style="1" bestFit="1" customWidth="1"/>
    <col min="4094" max="4094" width="17.453125" style="1" bestFit="1" customWidth="1"/>
    <col min="4095" max="4095" width="12.81640625" style="1" bestFit="1" customWidth="1"/>
    <col min="4096" max="4345" width="11.453125" style="1"/>
    <col min="4346" max="4346" width="88.54296875" style="1" bestFit="1" customWidth="1"/>
    <col min="4347" max="4347" width="8.54296875" style="1" customWidth="1"/>
    <col min="4348" max="4348" width="11.1796875" style="1" customWidth="1"/>
    <col min="4349" max="4349" width="13.81640625" style="1" bestFit="1" customWidth="1"/>
    <col min="4350" max="4350" width="17.453125" style="1" bestFit="1" customWidth="1"/>
    <col min="4351" max="4351" width="12.81640625" style="1" bestFit="1" customWidth="1"/>
    <col min="4352" max="4601" width="11.453125" style="1"/>
    <col min="4602" max="4602" width="88.54296875" style="1" bestFit="1" customWidth="1"/>
    <col min="4603" max="4603" width="8.54296875" style="1" customWidth="1"/>
    <col min="4604" max="4604" width="11.1796875" style="1" customWidth="1"/>
    <col min="4605" max="4605" width="13.81640625" style="1" bestFit="1" customWidth="1"/>
    <col min="4606" max="4606" width="17.453125" style="1" bestFit="1" customWidth="1"/>
    <col min="4607" max="4607" width="12.81640625" style="1" bestFit="1" customWidth="1"/>
    <col min="4608" max="4857" width="11.453125" style="1"/>
    <col min="4858" max="4858" width="88.54296875" style="1" bestFit="1" customWidth="1"/>
    <col min="4859" max="4859" width="8.54296875" style="1" customWidth="1"/>
    <col min="4860" max="4860" width="11.1796875" style="1" customWidth="1"/>
    <col min="4861" max="4861" width="13.81640625" style="1" bestFit="1" customWidth="1"/>
    <col min="4862" max="4862" width="17.453125" style="1" bestFit="1" customWidth="1"/>
    <col min="4863" max="4863" width="12.81640625" style="1" bestFit="1" customWidth="1"/>
    <col min="4864" max="5113" width="11.453125" style="1"/>
    <col min="5114" max="5114" width="88.54296875" style="1" bestFit="1" customWidth="1"/>
    <col min="5115" max="5115" width="8.54296875" style="1" customWidth="1"/>
    <col min="5116" max="5116" width="11.1796875" style="1" customWidth="1"/>
    <col min="5117" max="5117" width="13.81640625" style="1" bestFit="1" customWidth="1"/>
    <col min="5118" max="5118" width="17.453125" style="1" bestFit="1" customWidth="1"/>
    <col min="5119" max="5119" width="12.81640625" style="1" bestFit="1" customWidth="1"/>
    <col min="5120" max="5369" width="11.453125" style="1"/>
    <col min="5370" max="5370" width="88.54296875" style="1" bestFit="1" customWidth="1"/>
    <col min="5371" max="5371" width="8.54296875" style="1" customWidth="1"/>
    <col min="5372" max="5372" width="11.1796875" style="1" customWidth="1"/>
    <col min="5373" max="5373" width="13.81640625" style="1" bestFit="1" customWidth="1"/>
    <col min="5374" max="5374" width="17.453125" style="1" bestFit="1" customWidth="1"/>
    <col min="5375" max="5375" width="12.81640625" style="1" bestFit="1" customWidth="1"/>
    <col min="5376" max="5625" width="11.453125" style="1"/>
    <col min="5626" max="5626" width="88.54296875" style="1" bestFit="1" customWidth="1"/>
    <col min="5627" max="5627" width="8.54296875" style="1" customWidth="1"/>
    <col min="5628" max="5628" width="11.1796875" style="1" customWidth="1"/>
    <col min="5629" max="5629" width="13.81640625" style="1" bestFit="1" customWidth="1"/>
    <col min="5630" max="5630" width="17.453125" style="1" bestFit="1" customWidth="1"/>
    <col min="5631" max="5631" width="12.81640625" style="1" bestFit="1" customWidth="1"/>
    <col min="5632" max="5881" width="11.453125" style="1"/>
    <col min="5882" max="5882" width="88.54296875" style="1" bestFit="1" customWidth="1"/>
    <col min="5883" max="5883" width="8.54296875" style="1" customWidth="1"/>
    <col min="5884" max="5884" width="11.1796875" style="1" customWidth="1"/>
    <col min="5885" max="5885" width="13.81640625" style="1" bestFit="1" customWidth="1"/>
    <col min="5886" max="5886" width="17.453125" style="1" bestFit="1" customWidth="1"/>
    <col min="5887" max="5887" width="12.81640625" style="1" bestFit="1" customWidth="1"/>
    <col min="5888" max="6137" width="11.453125" style="1"/>
    <col min="6138" max="6138" width="88.54296875" style="1" bestFit="1" customWidth="1"/>
    <col min="6139" max="6139" width="8.54296875" style="1" customWidth="1"/>
    <col min="6140" max="6140" width="11.1796875" style="1" customWidth="1"/>
    <col min="6141" max="6141" width="13.81640625" style="1" bestFit="1" customWidth="1"/>
    <col min="6142" max="6142" width="17.453125" style="1" bestFit="1" customWidth="1"/>
    <col min="6143" max="6143" width="12.81640625" style="1" bestFit="1" customWidth="1"/>
    <col min="6144" max="6393" width="11.453125" style="1"/>
    <col min="6394" max="6394" width="88.54296875" style="1" bestFit="1" customWidth="1"/>
    <col min="6395" max="6395" width="8.54296875" style="1" customWidth="1"/>
    <col min="6396" max="6396" width="11.1796875" style="1" customWidth="1"/>
    <col min="6397" max="6397" width="13.81640625" style="1" bestFit="1" customWidth="1"/>
    <col min="6398" max="6398" width="17.453125" style="1" bestFit="1" customWidth="1"/>
    <col min="6399" max="6399" width="12.81640625" style="1" bestFit="1" customWidth="1"/>
    <col min="6400" max="6649" width="11.453125" style="1"/>
    <col min="6650" max="6650" width="88.54296875" style="1" bestFit="1" customWidth="1"/>
    <col min="6651" max="6651" width="8.54296875" style="1" customWidth="1"/>
    <col min="6652" max="6652" width="11.1796875" style="1" customWidth="1"/>
    <col min="6653" max="6653" width="13.81640625" style="1" bestFit="1" customWidth="1"/>
    <col min="6654" max="6654" width="17.453125" style="1" bestFit="1" customWidth="1"/>
    <col min="6655" max="6655" width="12.81640625" style="1" bestFit="1" customWidth="1"/>
    <col min="6656" max="6905" width="11.453125" style="1"/>
    <col min="6906" max="6906" width="88.54296875" style="1" bestFit="1" customWidth="1"/>
    <col min="6907" max="6907" width="8.54296875" style="1" customWidth="1"/>
    <col min="6908" max="6908" width="11.1796875" style="1" customWidth="1"/>
    <col min="6909" max="6909" width="13.81640625" style="1" bestFit="1" customWidth="1"/>
    <col min="6910" max="6910" width="17.453125" style="1" bestFit="1" customWidth="1"/>
    <col min="6911" max="6911" width="12.81640625" style="1" bestFit="1" customWidth="1"/>
    <col min="6912" max="7161" width="11.453125" style="1"/>
    <col min="7162" max="7162" width="88.54296875" style="1" bestFit="1" customWidth="1"/>
    <col min="7163" max="7163" width="8.54296875" style="1" customWidth="1"/>
    <col min="7164" max="7164" width="11.1796875" style="1" customWidth="1"/>
    <col min="7165" max="7165" width="13.81640625" style="1" bestFit="1" customWidth="1"/>
    <col min="7166" max="7166" width="17.453125" style="1" bestFit="1" customWidth="1"/>
    <col min="7167" max="7167" width="12.81640625" style="1" bestFit="1" customWidth="1"/>
    <col min="7168" max="7417" width="11.453125" style="1"/>
    <col min="7418" max="7418" width="88.54296875" style="1" bestFit="1" customWidth="1"/>
    <col min="7419" max="7419" width="8.54296875" style="1" customWidth="1"/>
    <col min="7420" max="7420" width="11.1796875" style="1" customWidth="1"/>
    <col min="7421" max="7421" width="13.81640625" style="1" bestFit="1" customWidth="1"/>
    <col min="7422" max="7422" width="17.453125" style="1" bestFit="1" customWidth="1"/>
    <col min="7423" max="7423" width="12.81640625" style="1" bestFit="1" customWidth="1"/>
    <col min="7424" max="7673" width="11.453125" style="1"/>
    <col min="7674" max="7674" width="88.54296875" style="1" bestFit="1" customWidth="1"/>
    <col min="7675" max="7675" width="8.54296875" style="1" customWidth="1"/>
    <col min="7676" max="7676" width="11.1796875" style="1" customWidth="1"/>
    <col min="7677" max="7677" width="13.81640625" style="1" bestFit="1" customWidth="1"/>
    <col min="7678" max="7678" width="17.453125" style="1" bestFit="1" customWidth="1"/>
    <col min="7679" max="7679" width="12.81640625" style="1" bestFit="1" customWidth="1"/>
    <col min="7680" max="7929" width="11.453125" style="1"/>
    <col min="7930" max="7930" width="88.54296875" style="1" bestFit="1" customWidth="1"/>
    <col min="7931" max="7931" width="8.54296875" style="1" customWidth="1"/>
    <col min="7932" max="7932" width="11.1796875" style="1" customWidth="1"/>
    <col min="7933" max="7933" width="13.81640625" style="1" bestFit="1" customWidth="1"/>
    <col min="7934" max="7934" width="17.453125" style="1" bestFit="1" customWidth="1"/>
    <col min="7935" max="7935" width="12.81640625" style="1" bestFit="1" customWidth="1"/>
    <col min="7936" max="8185" width="11.453125" style="1"/>
    <col min="8186" max="8186" width="88.54296875" style="1" bestFit="1" customWidth="1"/>
    <col min="8187" max="8187" width="8.54296875" style="1" customWidth="1"/>
    <col min="8188" max="8188" width="11.1796875" style="1" customWidth="1"/>
    <col min="8189" max="8189" width="13.81640625" style="1" bestFit="1" customWidth="1"/>
    <col min="8190" max="8190" width="17.453125" style="1" bestFit="1" customWidth="1"/>
    <col min="8191" max="8191" width="12.81640625" style="1" bestFit="1" customWidth="1"/>
    <col min="8192" max="8441" width="11.453125" style="1"/>
    <col min="8442" max="8442" width="88.54296875" style="1" bestFit="1" customWidth="1"/>
    <col min="8443" max="8443" width="8.54296875" style="1" customWidth="1"/>
    <col min="8444" max="8444" width="11.1796875" style="1" customWidth="1"/>
    <col min="8445" max="8445" width="13.81640625" style="1" bestFit="1" customWidth="1"/>
    <col min="8446" max="8446" width="17.453125" style="1" bestFit="1" customWidth="1"/>
    <col min="8447" max="8447" width="12.81640625" style="1" bestFit="1" customWidth="1"/>
    <col min="8448" max="8697" width="11.453125" style="1"/>
    <col min="8698" max="8698" width="88.54296875" style="1" bestFit="1" customWidth="1"/>
    <col min="8699" max="8699" width="8.54296875" style="1" customWidth="1"/>
    <col min="8700" max="8700" width="11.1796875" style="1" customWidth="1"/>
    <col min="8701" max="8701" width="13.81640625" style="1" bestFit="1" customWidth="1"/>
    <col min="8702" max="8702" width="17.453125" style="1" bestFit="1" customWidth="1"/>
    <col min="8703" max="8703" width="12.81640625" style="1" bestFit="1" customWidth="1"/>
    <col min="8704" max="8953" width="11.453125" style="1"/>
    <col min="8954" max="8954" width="88.54296875" style="1" bestFit="1" customWidth="1"/>
    <col min="8955" max="8955" width="8.54296875" style="1" customWidth="1"/>
    <col min="8956" max="8956" width="11.1796875" style="1" customWidth="1"/>
    <col min="8957" max="8957" width="13.81640625" style="1" bestFit="1" customWidth="1"/>
    <col min="8958" max="8958" width="17.453125" style="1" bestFit="1" customWidth="1"/>
    <col min="8959" max="8959" width="12.81640625" style="1" bestFit="1" customWidth="1"/>
    <col min="8960" max="9209" width="11.453125" style="1"/>
    <col min="9210" max="9210" width="88.54296875" style="1" bestFit="1" customWidth="1"/>
    <col min="9211" max="9211" width="8.54296875" style="1" customWidth="1"/>
    <col min="9212" max="9212" width="11.1796875" style="1" customWidth="1"/>
    <col min="9213" max="9213" width="13.81640625" style="1" bestFit="1" customWidth="1"/>
    <col min="9214" max="9214" width="17.453125" style="1" bestFit="1" customWidth="1"/>
    <col min="9215" max="9215" width="12.81640625" style="1" bestFit="1" customWidth="1"/>
    <col min="9216" max="9465" width="11.453125" style="1"/>
    <col min="9466" max="9466" width="88.54296875" style="1" bestFit="1" customWidth="1"/>
    <col min="9467" max="9467" width="8.54296875" style="1" customWidth="1"/>
    <col min="9468" max="9468" width="11.1796875" style="1" customWidth="1"/>
    <col min="9469" max="9469" width="13.81640625" style="1" bestFit="1" customWidth="1"/>
    <col min="9470" max="9470" width="17.453125" style="1" bestFit="1" customWidth="1"/>
    <col min="9471" max="9471" width="12.81640625" style="1" bestFit="1" customWidth="1"/>
    <col min="9472" max="9721" width="11.453125" style="1"/>
    <col min="9722" max="9722" width="88.54296875" style="1" bestFit="1" customWidth="1"/>
    <col min="9723" max="9723" width="8.54296875" style="1" customWidth="1"/>
    <col min="9724" max="9724" width="11.1796875" style="1" customWidth="1"/>
    <col min="9725" max="9725" width="13.81640625" style="1" bestFit="1" customWidth="1"/>
    <col min="9726" max="9726" width="17.453125" style="1" bestFit="1" customWidth="1"/>
    <col min="9727" max="9727" width="12.81640625" style="1" bestFit="1" customWidth="1"/>
    <col min="9728" max="9977" width="11.453125" style="1"/>
    <col min="9978" max="9978" width="88.54296875" style="1" bestFit="1" customWidth="1"/>
    <col min="9979" max="9979" width="8.54296875" style="1" customWidth="1"/>
    <col min="9980" max="9980" width="11.1796875" style="1" customWidth="1"/>
    <col min="9981" max="9981" width="13.81640625" style="1" bestFit="1" customWidth="1"/>
    <col min="9982" max="9982" width="17.453125" style="1" bestFit="1" customWidth="1"/>
    <col min="9983" max="9983" width="12.81640625" style="1" bestFit="1" customWidth="1"/>
    <col min="9984" max="10233" width="11.453125" style="1"/>
    <col min="10234" max="10234" width="88.54296875" style="1" bestFit="1" customWidth="1"/>
    <col min="10235" max="10235" width="8.54296875" style="1" customWidth="1"/>
    <col min="10236" max="10236" width="11.1796875" style="1" customWidth="1"/>
    <col min="10237" max="10237" width="13.81640625" style="1" bestFit="1" customWidth="1"/>
    <col min="10238" max="10238" width="17.453125" style="1" bestFit="1" customWidth="1"/>
    <col min="10239" max="10239" width="12.81640625" style="1" bestFit="1" customWidth="1"/>
    <col min="10240" max="10489" width="11.453125" style="1"/>
    <col min="10490" max="10490" width="88.54296875" style="1" bestFit="1" customWidth="1"/>
    <col min="10491" max="10491" width="8.54296875" style="1" customWidth="1"/>
    <col min="10492" max="10492" width="11.1796875" style="1" customWidth="1"/>
    <col min="10493" max="10493" width="13.81640625" style="1" bestFit="1" customWidth="1"/>
    <col min="10494" max="10494" width="17.453125" style="1" bestFit="1" customWidth="1"/>
    <col min="10495" max="10495" width="12.81640625" style="1" bestFit="1" customWidth="1"/>
    <col min="10496" max="10745" width="11.453125" style="1"/>
    <col min="10746" max="10746" width="88.54296875" style="1" bestFit="1" customWidth="1"/>
    <col min="10747" max="10747" width="8.54296875" style="1" customWidth="1"/>
    <col min="10748" max="10748" width="11.1796875" style="1" customWidth="1"/>
    <col min="10749" max="10749" width="13.81640625" style="1" bestFit="1" customWidth="1"/>
    <col min="10750" max="10750" width="17.453125" style="1" bestFit="1" customWidth="1"/>
    <col min="10751" max="10751" width="12.81640625" style="1" bestFit="1" customWidth="1"/>
    <col min="10752" max="11001" width="11.453125" style="1"/>
    <col min="11002" max="11002" width="88.54296875" style="1" bestFit="1" customWidth="1"/>
    <col min="11003" max="11003" width="8.54296875" style="1" customWidth="1"/>
    <col min="11004" max="11004" width="11.1796875" style="1" customWidth="1"/>
    <col min="11005" max="11005" width="13.81640625" style="1" bestFit="1" customWidth="1"/>
    <col min="11006" max="11006" width="17.453125" style="1" bestFit="1" customWidth="1"/>
    <col min="11007" max="11007" width="12.81640625" style="1" bestFit="1" customWidth="1"/>
    <col min="11008" max="11257" width="11.453125" style="1"/>
    <col min="11258" max="11258" width="88.54296875" style="1" bestFit="1" customWidth="1"/>
    <col min="11259" max="11259" width="8.54296875" style="1" customWidth="1"/>
    <col min="11260" max="11260" width="11.1796875" style="1" customWidth="1"/>
    <col min="11261" max="11261" width="13.81640625" style="1" bestFit="1" customWidth="1"/>
    <col min="11262" max="11262" width="17.453125" style="1" bestFit="1" customWidth="1"/>
    <col min="11263" max="11263" width="12.81640625" style="1" bestFit="1" customWidth="1"/>
    <col min="11264" max="11513" width="11.453125" style="1"/>
    <col min="11514" max="11514" width="88.54296875" style="1" bestFit="1" customWidth="1"/>
    <col min="11515" max="11515" width="8.54296875" style="1" customWidth="1"/>
    <col min="11516" max="11516" width="11.1796875" style="1" customWidth="1"/>
    <col min="11517" max="11517" width="13.81640625" style="1" bestFit="1" customWidth="1"/>
    <col min="11518" max="11518" width="17.453125" style="1" bestFit="1" customWidth="1"/>
    <col min="11519" max="11519" width="12.81640625" style="1" bestFit="1" customWidth="1"/>
    <col min="11520" max="11769" width="11.453125" style="1"/>
    <col min="11770" max="11770" width="88.54296875" style="1" bestFit="1" customWidth="1"/>
    <col min="11771" max="11771" width="8.54296875" style="1" customWidth="1"/>
    <col min="11772" max="11772" width="11.1796875" style="1" customWidth="1"/>
    <col min="11773" max="11773" width="13.81640625" style="1" bestFit="1" customWidth="1"/>
    <col min="11774" max="11774" width="17.453125" style="1" bestFit="1" customWidth="1"/>
    <col min="11775" max="11775" width="12.81640625" style="1" bestFit="1" customWidth="1"/>
    <col min="11776" max="12025" width="11.453125" style="1"/>
    <col min="12026" max="12026" width="88.54296875" style="1" bestFit="1" customWidth="1"/>
    <col min="12027" max="12027" width="8.54296875" style="1" customWidth="1"/>
    <col min="12028" max="12028" width="11.1796875" style="1" customWidth="1"/>
    <col min="12029" max="12029" width="13.81640625" style="1" bestFit="1" customWidth="1"/>
    <col min="12030" max="12030" width="17.453125" style="1" bestFit="1" customWidth="1"/>
    <col min="12031" max="12031" width="12.81640625" style="1" bestFit="1" customWidth="1"/>
    <col min="12032" max="12281" width="11.453125" style="1"/>
    <col min="12282" max="12282" width="88.54296875" style="1" bestFit="1" customWidth="1"/>
    <col min="12283" max="12283" width="8.54296875" style="1" customWidth="1"/>
    <col min="12284" max="12284" width="11.1796875" style="1" customWidth="1"/>
    <col min="12285" max="12285" width="13.81640625" style="1" bestFit="1" customWidth="1"/>
    <col min="12286" max="12286" width="17.453125" style="1" bestFit="1" customWidth="1"/>
    <col min="12287" max="12287" width="12.81640625" style="1" bestFit="1" customWidth="1"/>
    <col min="12288" max="12537" width="11.453125" style="1"/>
    <col min="12538" max="12538" width="88.54296875" style="1" bestFit="1" customWidth="1"/>
    <col min="12539" max="12539" width="8.54296875" style="1" customWidth="1"/>
    <col min="12540" max="12540" width="11.1796875" style="1" customWidth="1"/>
    <col min="12541" max="12541" width="13.81640625" style="1" bestFit="1" customWidth="1"/>
    <col min="12542" max="12542" width="17.453125" style="1" bestFit="1" customWidth="1"/>
    <col min="12543" max="12543" width="12.81640625" style="1" bestFit="1" customWidth="1"/>
    <col min="12544" max="12793" width="11.453125" style="1"/>
    <col min="12794" max="12794" width="88.54296875" style="1" bestFit="1" customWidth="1"/>
    <col min="12795" max="12795" width="8.54296875" style="1" customWidth="1"/>
    <col min="12796" max="12796" width="11.1796875" style="1" customWidth="1"/>
    <col min="12797" max="12797" width="13.81640625" style="1" bestFit="1" customWidth="1"/>
    <col min="12798" max="12798" width="17.453125" style="1" bestFit="1" customWidth="1"/>
    <col min="12799" max="12799" width="12.81640625" style="1" bestFit="1" customWidth="1"/>
    <col min="12800" max="13049" width="11.453125" style="1"/>
    <col min="13050" max="13050" width="88.54296875" style="1" bestFit="1" customWidth="1"/>
    <col min="13051" max="13051" width="8.54296875" style="1" customWidth="1"/>
    <col min="13052" max="13052" width="11.1796875" style="1" customWidth="1"/>
    <col min="13053" max="13053" width="13.81640625" style="1" bestFit="1" customWidth="1"/>
    <col min="13054" max="13054" width="17.453125" style="1" bestFit="1" customWidth="1"/>
    <col min="13055" max="13055" width="12.81640625" style="1" bestFit="1" customWidth="1"/>
    <col min="13056" max="13305" width="11.453125" style="1"/>
    <col min="13306" max="13306" width="88.54296875" style="1" bestFit="1" customWidth="1"/>
    <col min="13307" max="13307" width="8.54296875" style="1" customWidth="1"/>
    <col min="13308" max="13308" width="11.1796875" style="1" customWidth="1"/>
    <col min="13309" max="13309" width="13.81640625" style="1" bestFit="1" customWidth="1"/>
    <col min="13310" max="13310" width="17.453125" style="1" bestFit="1" customWidth="1"/>
    <col min="13311" max="13311" width="12.81640625" style="1" bestFit="1" customWidth="1"/>
    <col min="13312" max="13561" width="11.453125" style="1"/>
    <col min="13562" max="13562" width="88.54296875" style="1" bestFit="1" customWidth="1"/>
    <col min="13563" max="13563" width="8.54296875" style="1" customWidth="1"/>
    <col min="13564" max="13564" width="11.1796875" style="1" customWidth="1"/>
    <col min="13565" max="13565" width="13.81640625" style="1" bestFit="1" customWidth="1"/>
    <col min="13566" max="13566" width="17.453125" style="1" bestFit="1" customWidth="1"/>
    <col min="13567" max="13567" width="12.81640625" style="1" bestFit="1" customWidth="1"/>
    <col min="13568" max="13817" width="11.453125" style="1"/>
    <col min="13818" max="13818" width="88.54296875" style="1" bestFit="1" customWidth="1"/>
    <col min="13819" max="13819" width="8.54296875" style="1" customWidth="1"/>
    <col min="13820" max="13820" width="11.1796875" style="1" customWidth="1"/>
    <col min="13821" max="13821" width="13.81640625" style="1" bestFit="1" customWidth="1"/>
    <col min="13822" max="13822" width="17.453125" style="1" bestFit="1" customWidth="1"/>
    <col min="13823" max="13823" width="12.81640625" style="1" bestFit="1" customWidth="1"/>
    <col min="13824" max="14073" width="11.453125" style="1"/>
    <col min="14074" max="14074" width="88.54296875" style="1" bestFit="1" customWidth="1"/>
    <col min="14075" max="14075" width="8.54296875" style="1" customWidth="1"/>
    <col min="14076" max="14076" width="11.1796875" style="1" customWidth="1"/>
    <col min="14077" max="14077" width="13.81640625" style="1" bestFit="1" customWidth="1"/>
    <col min="14078" max="14078" width="17.453125" style="1" bestFit="1" customWidth="1"/>
    <col min="14079" max="14079" width="12.81640625" style="1" bestFit="1" customWidth="1"/>
    <col min="14080" max="14329" width="11.453125" style="1"/>
    <col min="14330" max="14330" width="88.54296875" style="1" bestFit="1" customWidth="1"/>
    <col min="14331" max="14331" width="8.54296875" style="1" customWidth="1"/>
    <col min="14332" max="14332" width="11.1796875" style="1" customWidth="1"/>
    <col min="14333" max="14333" width="13.81640625" style="1" bestFit="1" customWidth="1"/>
    <col min="14334" max="14334" width="17.453125" style="1" bestFit="1" customWidth="1"/>
    <col min="14335" max="14335" width="12.81640625" style="1" bestFit="1" customWidth="1"/>
    <col min="14336" max="14585" width="11.453125" style="1"/>
    <col min="14586" max="14586" width="88.54296875" style="1" bestFit="1" customWidth="1"/>
    <col min="14587" max="14587" width="8.54296875" style="1" customWidth="1"/>
    <col min="14588" max="14588" width="11.1796875" style="1" customWidth="1"/>
    <col min="14589" max="14589" width="13.81640625" style="1" bestFit="1" customWidth="1"/>
    <col min="14590" max="14590" width="17.453125" style="1" bestFit="1" customWidth="1"/>
    <col min="14591" max="14591" width="12.81640625" style="1" bestFit="1" customWidth="1"/>
    <col min="14592" max="14841" width="11.453125" style="1"/>
    <col min="14842" max="14842" width="88.54296875" style="1" bestFit="1" customWidth="1"/>
    <col min="14843" max="14843" width="8.54296875" style="1" customWidth="1"/>
    <col min="14844" max="14844" width="11.1796875" style="1" customWidth="1"/>
    <col min="14845" max="14845" width="13.81640625" style="1" bestFit="1" customWidth="1"/>
    <col min="14846" max="14846" width="17.453125" style="1" bestFit="1" customWidth="1"/>
    <col min="14847" max="14847" width="12.81640625" style="1" bestFit="1" customWidth="1"/>
    <col min="14848" max="15097" width="11.453125" style="1"/>
    <col min="15098" max="15098" width="88.54296875" style="1" bestFit="1" customWidth="1"/>
    <col min="15099" max="15099" width="8.54296875" style="1" customWidth="1"/>
    <col min="15100" max="15100" width="11.1796875" style="1" customWidth="1"/>
    <col min="15101" max="15101" width="13.81640625" style="1" bestFit="1" customWidth="1"/>
    <col min="15102" max="15102" width="17.453125" style="1" bestFit="1" customWidth="1"/>
    <col min="15103" max="15103" width="12.81640625" style="1" bestFit="1" customWidth="1"/>
    <col min="15104" max="15353" width="11.453125" style="1"/>
    <col min="15354" max="15354" width="88.54296875" style="1" bestFit="1" customWidth="1"/>
    <col min="15355" max="15355" width="8.54296875" style="1" customWidth="1"/>
    <col min="15356" max="15356" width="11.1796875" style="1" customWidth="1"/>
    <col min="15357" max="15357" width="13.81640625" style="1" bestFit="1" customWidth="1"/>
    <col min="15358" max="15358" width="17.453125" style="1" bestFit="1" customWidth="1"/>
    <col min="15359" max="15359" width="12.81640625" style="1" bestFit="1" customWidth="1"/>
    <col min="15360" max="15609" width="11.453125" style="1"/>
    <col min="15610" max="15610" width="88.54296875" style="1" bestFit="1" customWidth="1"/>
    <col min="15611" max="15611" width="8.54296875" style="1" customWidth="1"/>
    <col min="15612" max="15612" width="11.1796875" style="1" customWidth="1"/>
    <col min="15613" max="15613" width="13.81640625" style="1" bestFit="1" customWidth="1"/>
    <col min="15614" max="15614" width="17.453125" style="1" bestFit="1" customWidth="1"/>
    <col min="15615" max="15615" width="12.81640625" style="1" bestFit="1" customWidth="1"/>
    <col min="15616" max="15865" width="11.453125" style="1"/>
    <col min="15866" max="15866" width="88.54296875" style="1" bestFit="1" customWidth="1"/>
    <col min="15867" max="15867" width="8.54296875" style="1" customWidth="1"/>
    <col min="15868" max="15868" width="11.1796875" style="1" customWidth="1"/>
    <col min="15869" max="15869" width="13.81640625" style="1" bestFit="1" customWidth="1"/>
    <col min="15870" max="15870" width="17.453125" style="1" bestFit="1" customWidth="1"/>
    <col min="15871" max="15871" width="12.81640625" style="1" bestFit="1" customWidth="1"/>
    <col min="15872" max="16121" width="11.453125" style="1"/>
    <col min="16122" max="16122" width="88.54296875" style="1" bestFit="1" customWidth="1"/>
    <col min="16123" max="16123" width="8.54296875" style="1" customWidth="1"/>
    <col min="16124" max="16124" width="11.1796875" style="1" customWidth="1"/>
    <col min="16125" max="16125" width="13.81640625" style="1" bestFit="1" customWidth="1"/>
    <col min="16126" max="16126" width="17.453125" style="1" bestFit="1" customWidth="1"/>
    <col min="16127" max="16127" width="12.81640625" style="1" bestFit="1" customWidth="1"/>
    <col min="16128" max="16377" width="11.453125" style="1"/>
    <col min="16378" max="16384" width="11.54296875" style="1" customWidth="1"/>
  </cols>
  <sheetData>
    <row r="1" spans="1:3" ht="22.5" customHeight="1" thickBot="1" x14ac:dyDescent="0.4">
      <c r="A1" s="241" t="s">
        <v>136</v>
      </c>
      <c r="B1" s="247"/>
      <c r="C1" s="247"/>
    </row>
    <row r="2" spans="1:3" ht="15" thickBot="1" x14ac:dyDescent="0.4">
      <c r="A2" s="252"/>
      <c r="B2" s="253"/>
      <c r="C2" s="253"/>
    </row>
    <row r="3" spans="1:3" ht="32.25" customHeight="1" thickBot="1" x14ac:dyDescent="0.4">
      <c r="A3" s="93" t="s">
        <v>137</v>
      </c>
      <c r="B3" s="161"/>
      <c r="C3" s="162"/>
    </row>
    <row r="4" spans="1:3" ht="15.5" x14ac:dyDescent="0.35">
      <c r="A4" s="163">
        <v>1</v>
      </c>
      <c r="B4" s="164" t="s">
        <v>5</v>
      </c>
      <c r="C4" s="165"/>
    </row>
    <row r="5" spans="1:3" s="36" customFormat="1" x14ac:dyDescent="0.35">
      <c r="A5" s="12" t="s">
        <v>7</v>
      </c>
      <c r="B5" s="34" t="s">
        <v>8</v>
      </c>
      <c r="C5" s="78">
        <f>SUM('DQE(TF)'!G8:G9)</f>
        <v>0</v>
      </c>
    </row>
    <row r="6" spans="1:3" s="36" customFormat="1" x14ac:dyDescent="0.35">
      <c r="A6" s="12" t="s">
        <v>10</v>
      </c>
      <c r="B6" s="34" t="s">
        <v>138</v>
      </c>
      <c r="C6" s="78">
        <f>SUM('DQE(TF)'!G12:G17)</f>
        <v>0</v>
      </c>
    </row>
    <row r="7" spans="1:3" s="36" customFormat="1" ht="15" thickBot="1" x14ac:dyDescent="0.4">
      <c r="A7" s="166" t="s">
        <v>36</v>
      </c>
      <c r="B7" s="167"/>
      <c r="C7" s="168">
        <f>C5+C6</f>
        <v>0</v>
      </c>
    </row>
    <row r="8" spans="1:3" s="36" customFormat="1" ht="15.5" x14ac:dyDescent="0.35">
      <c r="A8" s="163">
        <v>2</v>
      </c>
      <c r="B8" s="164" t="s">
        <v>48</v>
      </c>
      <c r="C8" s="165"/>
    </row>
    <row r="9" spans="1:3" s="36" customFormat="1" x14ac:dyDescent="0.35">
      <c r="A9" s="12" t="s">
        <v>14</v>
      </c>
      <c r="B9" s="34" t="s">
        <v>139</v>
      </c>
      <c r="C9" s="78" t="e">
        <f>SUM('DQE(TF)'!#REF!)</f>
        <v>#REF!</v>
      </c>
    </row>
    <row r="10" spans="1:3" s="36" customFormat="1" x14ac:dyDescent="0.35">
      <c r="A10" s="12" t="s">
        <v>140</v>
      </c>
      <c r="B10" s="34" t="s">
        <v>141</v>
      </c>
      <c r="C10" s="78" t="e">
        <f>SUM('DQE(TF)'!#REF!)</f>
        <v>#REF!</v>
      </c>
    </row>
    <row r="11" spans="1:3" s="36" customFormat="1" ht="15" thickBot="1" x14ac:dyDescent="0.4">
      <c r="A11" s="166" t="s">
        <v>37</v>
      </c>
      <c r="B11" s="167"/>
      <c r="C11" s="168" t="e">
        <f>C9+C10</f>
        <v>#REF!</v>
      </c>
    </row>
    <row r="12" spans="1:3" s="36" customFormat="1" ht="15.5" x14ac:dyDescent="0.35">
      <c r="A12" s="163">
        <v>3</v>
      </c>
      <c r="B12" s="164" t="s">
        <v>45</v>
      </c>
      <c r="C12" s="165"/>
    </row>
    <row r="13" spans="1:3" s="36" customFormat="1" x14ac:dyDescent="0.35">
      <c r="A13" s="12" t="s">
        <v>66</v>
      </c>
      <c r="B13" s="34" t="s">
        <v>142</v>
      </c>
      <c r="C13" s="156">
        <f>'DQE(TF)'!G27</f>
        <v>0</v>
      </c>
    </row>
    <row r="14" spans="1:3" s="36" customFormat="1" x14ac:dyDescent="0.35">
      <c r="A14" s="12" t="s">
        <v>143</v>
      </c>
      <c r="B14" s="34" t="s">
        <v>139</v>
      </c>
      <c r="C14" s="156">
        <f>SUM('DQE(TF)'!G29:G33)</f>
        <v>0</v>
      </c>
    </row>
    <row r="15" spans="1:3" s="36" customFormat="1" x14ac:dyDescent="0.35">
      <c r="A15" s="12" t="s">
        <v>164</v>
      </c>
      <c r="B15" s="34" t="s">
        <v>141</v>
      </c>
      <c r="C15" s="156" t="e">
        <f>SUM('DQE(TF)'!#REF!)</f>
        <v>#REF!</v>
      </c>
    </row>
    <row r="16" spans="1:3" s="36" customFormat="1" x14ac:dyDescent="0.35">
      <c r="A16" s="12" t="s">
        <v>112</v>
      </c>
      <c r="B16" s="34" t="s">
        <v>123</v>
      </c>
      <c r="C16" s="156" t="e">
        <f>SUM('DQE(TF)'!#REF!)</f>
        <v>#REF!</v>
      </c>
    </row>
    <row r="17" spans="1:3" x14ac:dyDescent="0.35">
      <c r="A17" s="12" t="s">
        <v>163</v>
      </c>
      <c r="B17" s="34" t="s">
        <v>96</v>
      </c>
      <c r="C17" s="156">
        <f>+SUM('DQE(TF)'!G35:G37)</f>
        <v>0</v>
      </c>
    </row>
    <row r="18" spans="1:3" ht="15" thickBot="1" x14ac:dyDescent="0.4">
      <c r="A18" s="166" t="s">
        <v>38</v>
      </c>
      <c r="B18" s="167"/>
      <c r="C18" s="168" t="e">
        <f>SUM(C13:C17)</f>
        <v>#REF!</v>
      </c>
    </row>
    <row r="19" spans="1:3" ht="15.5" x14ac:dyDescent="0.35">
      <c r="A19" s="163">
        <v>4</v>
      </c>
      <c r="B19" s="164" t="s">
        <v>46</v>
      </c>
      <c r="C19" s="165"/>
    </row>
    <row r="20" spans="1:3" x14ac:dyDescent="0.35">
      <c r="A20" s="12" t="s">
        <v>17</v>
      </c>
      <c r="B20" s="34" t="s">
        <v>139</v>
      </c>
      <c r="C20" s="156" t="e">
        <f>+'DQE(TF)'!#REF!</f>
        <v>#REF!</v>
      </c>
    </row>
    <row r="21" spans="1:3" x14ac:dyDescent="0.35">
      <c r="A21" s="12" t="s">
        <v>18</v>
      </c>
      <c r="B21" s="34" t="s">
        <v>141</v>
      </c>
      <c r="C21" s="156">
        <f>+SUM('DQE(TF)'!G43:G43)</f>
        <v>0</v>
      </c>
    </row>
    <row r="22" spans="1:3" x14ac:dyDescent="0.35">
      <c r="A22" s="12" t="s">
        <v>92</v>
      </c>
      <c r="B22" s="34" t="s">
        <v>144</v>
      </c>
      <c r="C22" s="156">
        <f>+SUM('DQE(TF)'!G45:G45)</f>
        <v>0</v>
      </c>
    </row>
    <row r="23" spans="1:3" ht="15" thickBot="1" x14ac:dyDescent="0.4">
      <c r="A23" s="166" t="s">
        <v>65</v>
      </c>
      <c r="B23" s="167"/>
      <c r="C23" s="168" t="e">
        <f>SUM(C20:C22)</f>
        <v>#REF!</v>
      </c>
    </row>
    <row r="24" spans="1:3" ht="15.5" x14ac:dyDescent="0.35">
      <c r="A24" s="163">
        <v>5</v>
      </c>
      <c r="B24" s="164" t="s">
        <v>117</v>
      </c>
      <c r="C24" s="165"/>
    </row>
    <row r="25" spans="1:3" x14ac:dyDescent="0.35">
      <c r="A25" s="12" t="s">
        <v>25</v>
      </c>
      <c r="B25" s="34" t="s">
        <v>118</v>
      </c>
      <c r="C25" s="78" t="e">
        <f>+SUM('DQE(TF)'!#REF!)</f>
        <v>#REF!</v>
      </c>
    </row>
    <row r="26" spans="1:3" x14ac:dyDescent="0.35">
      <c r="A26" s="12" t="s">
        <v>67</v>
      </c>
      <c r="B26" s="34" t="s">
        <v>121</v>
      </c>
      <c r="C26" s="78" t="e">
        <f>+SUM('DQE(TF)'!#REF!)</f>
        <v>#REF!</v>
      </c>
    </row>
    <row r="27" spans="1:3" ht="15" thickBot="1" x14ac:dyDescent="0.4">
      <c r="A27" s="166" t="s">
        <v>39</v>
      </c>
      <c r="B27" s="167"/>
      <c r="C27" s="168" t="e">
        <f>C25+C26</f>
        <v>#REF!</v>
      </c>
    </row>
    <row r="28" spans="1:3" ht="15.5" x14ac:dyDescent="0.35">
      <c r="A28" s="163">
        <v>6</v>
      </c>
      <c r="B28" s="164" t="s">
        <v>20</v>
      </c>
      <c r="C28" s="165"/>
    </row>
    <row r="29" spans="1:3" x14ac:dyDescent="0.35">
      <c r="A29" s="12" t="s">
        <v>145</v>
      </c>
      <c r="B29" s="34" t="s">
        <v>20</v>
      </c>
      <c r="C29" s="78">
        <f>+SUM('DQE(TF)'!G100:G102)</f>
        <v>0</v>
      </c>
    </row>
    <row r="30" spans="1:3" ht="15" thickBot="1" x14ac:dyDescent="0.4">
      <c r="A30" s="166" t="s">
        <v>40</v>
      </c>
      <c r="B30" s="167"/>
      <c r="C30" s="168">
        <f>C29</f>
        <v>0</v>
      </c>
    </row>
    <row r="31" spans="1:3" ht="15.5" x14ac:dyDescent="0.35">
      <c r="A31" s="163">
        <v>7</v>
      </c>
      <c r="B31" s="164" t="s">
        <v>22</v>
      </c>
      <c r="C31" s="165"/>
    </row>
    <row r="32" spans="1:3" x14ac:dyDescent="0.35">
      <c r="A32" s="12" t="s">
        <v>146</v>
      </c>
      <c r="B32" s="34" t="s">
        <v>22</v>
      </c>
      <c r="C32" s="78">
        <f>+SUM('DQE(TF)'!G106:G108)</f>
        <v>0</v>
      </c>
    </row>
    <row r="33" spans="1:3" ht="15" thickBot="1" x14ac:dyDescent="0.4">
      <c r="A33" s="166" t="s">
        <v>109</v>
      </c>
      <c r="B33" s="167"/>
      <c r="C33" s="168">
        <f>C32</f>
        <v>0</v>
      </c>
    </row>
    <row r="34" spans="1:3" ht="30.75" customHeight="1" thickBot="1" x14ac:dyDescent="0.4">
      <c r="A34" s="169" t="s">
        <v>147</v>
      </c>
      <c r="B34" s="170"/>
      <c r="C34" s="171" t="e">
        <f>C33+C30+C27+C23+C18+C11+C7</f>
        <v>#REF!</v>
      </c>
    </row>
    <row r="35" spans="1:3" ht="15" thickBot="1" x14ac:dyDescent="0.4">
      <c r="A35" s="84"/>
      <c r="B35" s="81"/>
      <c r="C35" s="83"/>
    </row>
    <row r="36" spans="1:3" ht="32.25" customHeight="1" thickBot="1" x14ac:dyDescent="0.4">
      <c r="A36" s="93" t="s">
        <v>148</v>
      </c>
      <c r="B36" s="161"/>
      <c r="C36" s="162"/>
    </row>
    <row r="37" spans="1:3" ht="15.5" x14ac:dyDescent="0.35">
      <c r="A37" s="163" t="s">
        <v>49</v>
      </c>
      <c r="B37" s="164" t="s">
        <v>50</v>
      </c>
      <c r="C37" s="165"/>
    </row>
    <row r="38" spans="1:3" x14ac:dyDescent="0.35">
      <c r="A38" s="12" t="s">
        <v>149</v>
      </c>
      <c r="B38" s="34" t="s">
        <v>50</v>
      </c>
      <c r="C38" s="78">
        <f>+SUM(DQE!F6:F21)</f>
        <v>0</v>
      </c>
    </row>
    <row r="39" spans="1:3" ht="15" thickBot="1" x14ac:dyDescent="0.4">
      <c r="A39" s="166" t="s">
        <v>150</v>
      </c>
      <c r="B39" s="167"/>
      <c r="C39" s="168">
        <f>C38</f>
        <v>0</v>
      </c>
    </row>
    <row r="40" spans="1:3" ht="31" x14ac:dyDescent="0.35">
      <c r="A40" s="163" t="s">
        <v>59</v>
      </c>
      <c r="B40" s="164" t="s">
        <v>133</v>
      </c>
      <c r="C40" s="165"/>
    </row>
    <row r="41" spans="1:3" ht="29" x14ac:dyDescent="0.35">
      <c r="A41" s="12" t="s">
        <v>151</v>
      </c>
      <c r="B41" s="34" t="s">
        <v>133</v>
      </c>
      <c r="C41" s="78">
        <f>+SUM(DQE!F34:F36)</f>
        <v>0</v>
      </c>
    </row>
    <row r="42" spans="1:3" ht="15" thickBot="1" x14ac:dyDescent="0.4">
      <c r="A42" s="166" t="s">
        <v>152</v>
      </c>
      <c r="B42" s="167"/>
      <c r="C42" s="168">
        <f>C41</f>
        <v>0</v>
      </c>
    </row>
    <row r="43" spans="1:3" ht="15.5" x14ac:dyDescent="0.35">
      <c r="A43" s="163" t="s">
        <v>60</v>
      </c>
      <c r="B43" s="164" t="s">
        <v>83</v>
      </c>
      <c r="C43" s="165"/>
    </row>
    <row r="44" spans="1:3" x14ac:dyDescent="0.35">
      <c r="A44" s="12" t="s">
        <v>153</v>
      </c>
      <c r="B44" s="34" t="s">
        <v>83</v>
      </c>
      <c r="C44" s="78">
        <f>+SUM(DQE!F40:F47)</f>
        <v>0</v>
      </c>
    </row>
    <row r="45" spans="1:3" ht="15" thickBot="1" x14ac:dyDescent="0.4">
      <c r="A45" s="166" t="s">
        <v>154</v>
      </c>
      <c r="B45" s="167"/>
      <c r="C45" s="168">
        <f>C44</f>
        <v>0</v>
      </c>
    </row>
    <row r="46" spans="1:3" ht="30.75" customHeight="1" thickBot="1" x14ac:dyDescent="0.4">
      <c r="A46" s="169" t="s">
        <v>155</v>
      </c>
      <c r="B46" s="170"/>
      <c r="C46" s="171">
        <f>C45+C42+C39</f>
        <v>0</v>
      </c>
    </row>
    <row r="47" spans="1:3" ht="15" thickBot="1" x14ac:dyDescent="0.4">
      <c r="A47" s="51"/>
      <c r="B47" s="52"/>
      <c r="C47" s="54"/>
    </row>
    <row r="48" spans="1:3" ht="29.25" customHeight="1" x14ac:dyDescent="0.35">
      <c r="A48" s="176" t="s">
        <v>156</v>
      </c>
      <c r="B48" s="26"/>
      <c r="C48" s="179" t="e">
        <f>C46+C34</f>
        <v>#REF!</v>
      </c>
    </row>
    <row r="49" spans="1:3" ht="31.5" customHeight="1" x14ac:dyDescent="0.35">
      <c r="A49" s="177" t="s">
        <v>33</v>
      </c>
      <c r="B49" s="56"/>
      <c r="C49" s="180" t="e">
        <f>0.2*C48</f>
        <v>#REF!</v>
      </c>
    </row>
    <row r="50" spans="1:3" ht="31.5" customHeight="1" thickBot="1" x14ac:dyDescent="0.4">
      <c r="A50" s="178" t="s">
        <v>35</v>
      </c>
      <c r="B50" s="28"/>
      <c r="C50" s="181" t="e">
        <f>C49+C48</f>
        <v>#REF!</v>
      </c>
    </row>
    <row r="52" spans="1:3" x14ac:dyDescent="0.35">
      <c r="A52" s="255" t="s">
        <v>99</v>
      </c>
      <c r="B52" s="255"/>
    </row>
    <row r="53" spans="1:3" x14ac:dyDescent="0.35">
      <c r="B53" s="1"/>
    </row>
    <row r="57" spans="1:3" x14ac:dyDescent="0.35">
      <c r="B57" s="64"/>
    </row>
    <row r="62" spans="1:3" x14ac:dyDescent="0.35">
      <c r="A62" s="137"/>
    </row>
  </sheetData>
  <mergeCells count="3">
    <mergeCell ref="A1:C1"/>
    <mergeCell ref="A2:C2"/>
    <mergeCell ref="A52:B52"/>
  </mergeCells>
  <printOptions horizontalCentered="1"/>
  <pageMargins left="0.11811023622047245" right="0.11811023622047245" top="0.86614173228346458" bottom="0.74803149606299213" header="0.31496062992125984" footer="0.31496062992125984"/>
  <pageSetup paperSize="9" scale="69" orientation="portrait" r:id="rId1"/>
  <headerFooter>
    <oddHeader>&amp;L&amp;G&amp;C&amp;"Calibri,Gras"&amp;12Désamiantage et démolition des bâtiments de l’ex-Base Aérienne 122 de Chartres-Champhol et de pavillons contenus dans le périmètre de la ZAC du PNE - Chartres (28)</oddHeader>
    <oddFooter>&amp;LCENP230326&amp;C&amp;"Calibri,Normal"Synthèse DPGF + DQE valant BPU - Version D du 22/04/2024&amp;R&amp;"Calibri,Normal"&amp;P/&amp;N</oddFooter>
  </headerFooter>
  <rowBreaks count="1" manualBreakCount="1">
    <brk id="35"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DQE(TF)</vt:lpstr>
      <vt:lpstr>DQE TO1</vt:lpstr>
      <vt:lpstr>DQE</vt:lpstr>
      <vt:lpstr>Synthèse</vt:lpstr>
      <vt:lpstr>DQE!Zone_d_impression</vt:lpstr>
      <vt:lpstr>'DQE TO1'!Zone_d_impression</vt:lpstr>
      <vt:lpstr>'DQE(TF)'!Zone_d_impression</vt:lpstr>
      <vt:lpstr>Synthèse!Zone_d_impression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2025-05-15T09:07:48Z</dcterms:modified>
</cp:coreProperties>
</file>