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EC2E1802-9FC9-429D-9752-293FD4B1BF65}" xr6:coauthVersionLast="47" xr6:coauthVersionMax="47" xr10:uidLastSave="{00000000-0000-0000-0000-000000000000}"/>
  <bookViews>
    <workbookView xWindow="28680" yWindow="-120" windowWidth="29040" windowHeight="15840" xr2:uid="{00000000-000D-0000-FFFF-FFFF00000000}"/>
  </bookViews>
  <sheets>
    <sheet name="BPU (TF)" sheetId="4" r:id="rId1"/>
    <sheet name="BPU TO1" sheetId="15" r:id="rId2"/>
    <sheet name="DQE" sheetId="11" state="hidden" r:id="rId3"/>
    <sheet name="Synthèse" sheetId="12" state="hidden" r:id="rId4"/>
  </sheets>
  <definedNames>
    <definedName name="_xlnm.Print_Area" localSheetId="0">'BPU (TF)'!$A$1:$D$120</definedName>
    <definedName name="_xlnm.Print_Area" localSheetId="1">'BPU TO1'!$A$1:$E$19</definedName>
    <definedName name="_xlnm.Print_Area" localSheetId="2">DQE!$A$1:$F$62</definedName>
    <definedName name="_xlnm.Print_Area" localSheetId="3">Synthèse!$A$1:$C$60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0" i="12" l="1"/>
  <c r="C16" i="12"/>
  <c r="C13" i="12"/>
  <c r="F41" i="11"/>
  <c r="F42" i="11"/>
  <c r="C9" i="12" l="1"/>
  <c r="C25" i="12"/>
  <c r="C26" i="12"/>
  <c r="C29" i="12"/>
  <c r="C30" i="12" s="1"/>
  <c r="C10" i="12"/>
  <c r="C17" i="12"/>
  <c r="C14" i="12"/>
  <c r="C32" i="12"/>
  <c r="C33" i="12" s="1"/>
  <c r="C22" i="12"/>
  <c r="C15" i="12"/>
  <c r="C5" i="12"/>
  <c r="C6" i="12"/>
  <c r="C21" i="12"/>
  <c r="F47" i="11"/>
  <c r="C11" i="12" l="1"/>
  <c r="C27" i="12"/>
  <c r="C23" i="12"/>
  <c r="C7" i="12"/>
  <c r="C18" i="12"/>
  <c r="F36" i="11"/>
  <c r="F35" i="11"/>
  <c r="C34" i="12" l="1"/>
  <c r="F46" i="11" l="1"/>
  <c r="F21" i="11"/>
  <c r="F43" i="11"/>
  <c r="F44" i="11"/>
  <c r="F45" i="11"/>
  <c r="F40" i="11"/>
  <c r="F34" i="11"/>
  <c r="F7" i="11"/>
  <c r="F8" i="11"/>
  <c r="F9" i="11"/>
  <c r="F10" i="11"/>
  <c r="F11" i="11"/>
  <c r="F12" i="11"/>
  <c r="F13" i="11"/>
  <c r="F14" i="11"/>
  <c r="F15" i="11"/>
  <c r="F16" i="11"/>
  <c r="F17" i="11"/>
  <c r="F18" i="11"/>
  <c r="F20" i="11"/>
  <c r="F6" i="11"/>
  <c r="C44" i="12" l="1"/>
  <c r="C45" i="12" s="1"/>
  <c r="C41" i="12"/>
  <c r="C42" i="12" s="1"/>
  <c r="F48" i="11"/>
  <c r="F37" i="11"/>
  <c r="F19" i="11"/>
  <c r="F22" i="11" s="1"/>
  <c r="C38" i="12" l="1"/>
  <c r="C39" i="12" s="1"/>
  <c r="C46" i="12" s="1"/>
  <c r="C48" i="12" s="1"/>
  <c r="C49" i="12" s="1"/>
  <c r="C50" i="12" s="1"/>
  <c r="F50" i="11"/>
  <c r="F51" i="11" s="1"/>
  <c r="F52" i="11" s="1"/>
</calcChain>
</file>

<file path=xl/sharedStrings.xml><?xml version="1.0" encoding="utf-8"?>
<sst xmlns="http://schemas.openxmlformats.org/spreadsheetml/2006/main" count="473" uniqueCount="281">
  <si>
    <t>N° de prix</t>
  </si>
  <si>
    <t>Désignation de la prestation</t>
  </si>
  <si>
    <t>Prix unitaires</t>
  </si>
  <si>
    <t>Montant € H.T.</t>
  </si>
  <si>
    <t>1</t>
  </si>
  <si>
    <t>Travaux de préparation</t>
  </si>
  <si>
    <t>P.U. € H.T.</t>
  </si>
  <si>
    <t>1.1</t>
  </si>
  <si>
    <t>Préparation du chantier</t>
  </si>
  <si>
    <t>1.1.1</t>
  </si>
  <si>
    <t>1.2</t>
  </si>
  <si>
    <t>1.2.1</t>
  </si>
  <si>
    <t>1.2.2</t>
  </si>
  <si>
    <t>1.2.3</t>
  </si>
  <si>
    <t>2.1</t>
  </si>
  <si>
    <t>3</t>
  </si>
  <si>
    <t>4</t>
  </si>
  <si>
    <t>4.1</t>
  </si>
  <si>
    <t>4.2</t>
  </si>
  <si>
    <t>5</t>
  </si>
  <si>
    <t>Travaux de remise en état</t>
  </si>
  <si>
    <t>6</t>
  </si>
  <si>
    <t>Réception des travaux</t>
  </si>
  <si>
    <t>ml</t>
  </si>
  <si>
    <t>m²</t>
  </si>
  <si>
    <t>5.1</t>
  </si>
  <si>
    <r>
      <t>m</t>
    </r>
    <r>
      <rPr>
        <vertAlign val="superscript"/>
        <sz val="11"/>
        <color theme="1"/>
        <rFont val="Calibri"/>
        <family val="2"/>
        <scheme val="minor"/>
      </rPr>
      <t>3</t>
    </r>
  </si>
  <si>
    <t>u</t>
  </si>
  <si>
    <t>f</t>
  </si>
  <si>
    <t>t</t>
  </si>
  <si>
    <t>Unité</t>
  </si>
  <si>
    <t>Quantité</t>
  </si>
  <si>
    <t>6.2</t>
  </si>
  <si>
    <t>T.V.A. 20%</t>
  </si>
  <si>
    <t>TOTAL € H.T.</t>
  </si>
  <si>
    <t>TOTAL € T.T.C.</t>
  </si>
  <si>
    <t>SOUS-TOTAL 1 (€ H.T.)</t>
  </si>
  <si>
    <t>SOUS-TOTAL 2 (€ H.T.)</t>
  </si>
  <si>
    <t>SOUS-TOTAL 3 (€ H.T.)</t>
  </si>
  <si>
    <t>SOUS-TOTAL 5 (€ H.T.)</t>
  </si>
  <si>
    <t>SOUS-TOTAL 6 (€ H.T.)</t>
  </si>
  <si>
    <t>Branchements et frais de consommation de chantier (eau, électricité, eaux usées, téléphone).</t>
  </si>
  <si>
    <r>
      <t xml:space="preserve">Amenée et repli du </t>
    </r>
    <r>
      <rPr>
        <sz val="11"/>
        <color indexed="8"/>
        <rFont val="Calibri"/>
        <family val="2"/>
      </rPr>
      <t>matériel et des engins, y compris protections du trottoir et des surfaces neutralisées sur voirie</t>
    </r>
    <r>
      <rPr>
        <sz val="11"/>
        <color theme="1"/>
        <rFont val="Calibri"/>
        <family val="2"/>
        <scheme val="minor"/>
      </rPr>
      <t>.</t>
    </r>
  </si>
  <si>
    <t>1.2.4</t>
  </si>
  <si>
    <t>Mise en place et rempli des EPC et moyens d'accès nécessaires aux travaux de désamiantage (sas de décontamination, extracteurs d'air, UCF, échafaudages, …).</t>
  </si>
  <si>
    <t>Travaux de désamiantage</t>
  </si>
  <si>
    <t>Travaux de déconstruction</t>
  </si>
  <si>
    <t>Etablissement d'un plan de retrait et transmission aux organismes concernés, y compris reprises et compléments (additifs) si nécessaire et stratégie d'échantillonnage.</t>
  </si>
  <si>
    <t>Travaux d'évacuation des encombrants et curage</t>
  </si>
  <si>
    <t>A</t>
  </si>
  <si>
    <t>Retrait d'amiante non recensé dans les diagnostics fournis</t>
  </si>
  <si>
    <t>A.1</t>
  </si>
  <si>
    <t>Etablissement d'un avenant au plan de retrait et stratégie d'échantillonnage</t>
  </si>
  <si>
    <t>A.2</t>
  </si>
  <si>
    <t>A.3</t>
  </si>
  <si>
    <t>A.4</t>
  </si>
  <si>
    <t>A.5</t>
  </si>
  <si>
    <t>A.6</t>
  </si>
  <si>
    <t>SOUS-TOTAL A H.T.</t>
  </si>
  <si>
    <t>B</t>
  </si>
  <si>
    <t>C</t>
  </si>
  <si>
    <t>6.3</t>
  </si>
  <si>
    <t>Installations de chantier et travaux préparatoires</t>
  </si>
  <si>
    <t>7</t>
  </si>
  <si>
    <t>7.1</t>
  </si>
  <si>
    <t>SOUS-TOTAL 4 (€ H.T.)</t>
  </si>
  <si>
    <t>3.1</t>
  </si>
  <si>
    <t>5.2</t>
  </si>
  <si>
    <t>DEVIS QUANTITATIF ESTIMATIF VALANT BORDEREAU DE PRIX UNITAIRES</t>
  </si>
  <si>
    <r>
      <t>Les travaux énumérés ci-après sont chiffrée au Bordereau des Prix Unitaires, en cas de découverte de matériaux amiantés en complément des matériaux énumérés au diagnostic amiante initial ou dans les autres pièces du marché (audit, C.C.T.P., ...), en cas de découverte d'ouvrages enterrés ou de réalisation de prestations diverses.
Un bon de commande sera réalisé en fonction des besoins.
Les quantités définies dans ce document servent uniquement à la consultation des entreprises et ne sont en aucun cas une commande. Les quantités rééellement traitées seront relevées sur site entre la Maitrise d'</t>
    </r>
    <r>
      <rPr>
        <sz val="11"/>
        <rFont val="Calibri"/>
        <family val="2"/>
      </rPr>
      <t>Œ</t>
    </r>
    <r>
      <rPr>
        <sz val="11"/>
        <rFont val="Calibri"/>
        <family val="2"/>
        <scheme val="minor"/>
      </rPr>
      <t>uvre et l'Entreprise.</t>
    </r>
  </si>
  <si>
    <t>Tous les prix s'entendent avec déplacement, fourniture, main d'œuvre, acheminement des matériaux non recensés dans les diagnostic fournis ou au C.C.T.P., toutes sujétions incluses.</t>
  </si>
  <si>
    <t>Retrait de conduit en amiante-ciment enterré, toutes sujétions incluses (moyens d'accès, SAS, confinement, EPI, transport et élimination des déchets, mesures d'empoussièrement, MPC…).</t>
  </si>
  <si>
    <t>A.7</t>
  </si>
  <si>
    <t>A.8</t>
  </si>
  <si>
    <r>
      <t>Retrait de débris d'amiante en mélange dans les remblais, toutes sujétions incluses (confinement, SAS, EPI, transport et élimination des déchets, mesures d'empoussièrement, MPC…) pour une zone de 10 m</t>
    </r>
    <r>
      <rPr>
        <vertAlign val="superscript"/>
        <sz val="11"/>
        <color theme="1"/>
        <rFont val="Calibri"/>
        <family val="2"/>
        <scheme val="minor"/>
      </rPr>
      <t>3</t>
    </r>
    <r>
      <rPr>
        <sz val="11"/>
        <color theme="1"/>
        <rFont val="Calibri"/>
        <family val="2"/>
        <scheme val="minor"/>
      </rPr>
      <t xml:space="preserve"> polluée par les débris.</t>
    </r>
  </si>
  <si>
    <r>
      <t>Prix par m</t>
    </r>
    <r>
      <rPr>
        <vertAlign val="superscript"/>
        <sz val="11"/>
        <color theme="1"/>
        <rFont val="Calibri"/>
        <family val="2"/>
        <scheme val="minor"/>
      </rPr>
      <t>3</t>
    </r>
    <r>
      <rPr>
        <sz val="11"/>
        <color theme="1"/>
        <rFont val="Calibri"/>
        <family val="2"/>
        <scheme val="minor"/>
      </rPr>
      <t xml:space="preserve"> supplémentaire que ce qui est prévu au poste A.8.</t>
    </r>
  </si>
  <si>
    <t>A.9</t>
  </si>
  <si>
    <t>Retrait de carton amianté, toutes sujétions incluses (confinement, EPI, SAS, transport et élimination des déchets, mesures d'empoussièrement, MPC…) pour un forfait de 10 m².</t>
  </si>
  <si>
    <t>B.1</t>
  </si>
  <si>
    <r>
      <t>Pour une capacité de cuve inférieure ou égale à 10 m</t>
    </r>
    <r>
      <rPr>
        <vertAlign val="superscript"/>
        <sz val="11"/>
        <color theme="1"/>
        <rFont val="Calibri"/>
        <family val="2"/>
        <scheme val="minor"/>
      </rPr>
      <t>3</t>
    </r>
    <r>
      <rPr>
        <sz val="11"/>
        <color theme="1"/>
        <rFont val="Calibri"/>
        <family val="2"/>
        <scheme val="minor"/>
      </rPr>
      <t>.</t>
    </r>
  </si>
  <si>
    <t>B.2</t>
  </si>
  <si>
    <t>B.3</t>
  </si>
  <si>
    <t>SOUS-TOTAL B H.T.</t>
  </si>
  <si>
    <t>Prestations diverses</t>
  </si>
  <si>
    <t>C.1</t>
  </si>
  <si>
    <t>Analyse "pack ISDI" pour caractérisation de matériau susceptible de contenir des polluants (prélèvement, conditionnement, transport et analyse en laboratoire).</t>
  </si>
  <si>
    <t>C.2</t>
  </si>
  <si>
    <t>Evacuation de parpaings ou briques mâchefers non inertes non dangereux, y compris les moyens humains et matériels pour le tri, chargement, transport et élimination en Installation de Stockage de Déchets Non Dangereux.</t>
  </si>
  <si>
    <t>C.3</t>
  </si>
  <si>
    <t>Evacuation des parpaings ou briques mâchefers non inertes dangereux, y compris les moyens humains et matériels pour le tri, chargement, transport et élimination en Installation de Stockage de Déchets Dangereux.</t>
  </si>
  <si>
    <t>Retrait d'amiante sous forme de câble, toutes sujétions incluses (confinement, EPI, SAS, transport et élimination des déchets, mesures d'empoussièrement, MPC…) pour un forfait de 10 ml de câble.</t>
  </si>
  <si>
    <t>1.1.3</t>
  </si>
  <si>
    <t>4.3</t>
  </si>
  <si>
    <t>C.4</t>
  </si>
  <si>
    <t>C.5</t>
  </si>
  <si>
    <t>C.6</t>
  </si>
  <si>
    <t>Gestion et élimination des déchets</t>
  </si>
  <si>
    <t>SOUS-TOTAL C H.T.</t>
  </si>
  <si>
    <t>C.7</t>
  </si>
  <si>
    <t>Date, tampon et signature du titulaire :</t>
  </si>
  <si>
    <t>Prix par ml supplémentaire que ce qui est prévu au poste A.11.</t>
  </si>
  <si>
    <t>Prix par m² supplémentaire que ce qui est prévu au poste A.10.</t>
  </si>
  <si>
    <t>Prix par ml supplémentaire que ce qui est prévu au poste A.12.</t>
  </si>
  <si>
    <t>Retrait d'amiante sous forme de joint ou tresse, toutes sujétions incluses (confinement, EPI, transport et élimination des déchets, mesures d'empoussièrement, …).</t>
  </si>
  <si>
    <t>Retrait d'amiante sous forme d'enveloppe de calorifuges sur conduit/canalisation, toutes sujétions incluses (confinement, EPI, SAS, transport et élimination des déchets, mesures d'empoussièrement, MPC…) pour un forfait de 10 ml de conduit/canalisation.</t>
  </si>
  <si>
    <t>Prix par ml supplémentaire que ce qui est prévu au poste A.13.</t>
  </si>
  <si>
    <t>Retrait d'amiante sous forme de calorifugeage non collé directement sur le conduit/canalisation (quelque soit le diamètre), toutes sujétions incluses (confinement, EPI, SAS, transport et élimination des déchets, mesures d'empoussièrement, MPC…) pour un forfait de 10 ml de conduit/canalisation.</t>
  </si>
  <si>
    <t>Retrait d'amiante sous forme de calorifugeage collé directement sur le conduit/canalisation (quelque soit le diamètre), toutes sujétions incluses (confinement, EPI, SAS, transport et élimination des déchets, mesures d'empoussièrement, MPC…) pour un forfait de 10 ml de conduit/canalisation.</t>
  </si>
  <si>
    <t>Retrait d'amiante sous forme de joint de bride, toutes sujétions incluses (confinement, EPI, transport et élimination des déchets, mesures d'empoussièrement, …) pour un forfait de 5 joint de bride.</t>
  </si>
  <si>
    <t>SOUS-TOTAL 7 (€ H.T.)</t>
  </si>
  <si>
    <t>C.8</t>
  </si>
  <si>
    <t>3.1.1</t>
  </si>
  <si>
    <t>3.17</t>
  </si>
  <si>
    <t>1.1.4</t>
  </si>
  <si>
    <t>Métrologie (META initiales, pendant les travaux, environnementales, effluents, libératoires).</t>
  </si>
  <si>
    <t xml:space="preserve">Etablissement du DOE , selon prescriptions du C.C.T.P. </t>
  </si>
  <si>
    <t>Installation et désinstallation de chantier inclus les installations d'hygiène et de sécurité nécessaires au chantier pendant toute la durée des travaux, y compris mise en place des signalisations horizontales et verticales réglementaires.</t>
  </si>
  <si>
    <t>Gestion des dépôts de déchets sauvages</t>
  </si>
  <si>
    <t>Enlèvement, tri et chargement des déchets</t>
  </si>
  <si>
    <t>7.2</t>
  </si>
  <si>
    <t>7.3</t>
  </si>
  <si>
    <t>Transport et traitement des déchets</t>
  </si>
  <si>
    <t>mois</t>
  </si>
  <si>
    <t>Extérieur - Parcelle BM 142 - Traitement et gestion des dépôts de déchets sauvages</t>
  </si>
  <si>
    <t>4.2.1</t>
  </si>
  <si>
    <t>Sécurisation des emprises par clôturage mobile (fourniture, pose et dépose), selon les prescriptions du C.C.T.P.</t>
  </si>
  <si>
    <t>Evacuation de bétons non inertes non dangereux, y compris les moyens humains et matériels pour le tri, chargement et élimination en Installation de Stockage de Déchets Non Dangereux.</t>
  </si>
  <si>
    <t>Evacuation de bétons non inertes dangereux, y compris les moyens humains et matériels pour le tri, chargement et élimination en Installation de Stockage de Déchets Dangereux.</t>
  </si>
  <si>
    <t xml:space="preserve">Participation du conducteur de travaux à des réunions extérieures au chantier, quelque soit l'horaire, du lundi au vendredi. </t>
  </si>
  <si>
    <t>A.6 (a)</t>
  </si>
  <si>
    <t>A.7 (a)</t>
  </si>
  <si>
    <t>Analyse pour caractérisation d'huile susceptible de contenir des PCB (prélèvement, conditionnement, transport et analyse en laboratoire).</t>
  </si>
  <si>
    <t>Elimination d'huile contenant des PCB (moyens humains et matériels, transport et élimination des déchets).</t>
  </si>
  <si>
    <t>Elimination de cuves : Pompage, nettoyage, dégazage, extraction, évacuation et percement du dallage bas (conservation des voiles périphériques) en cas de cuvelage béton/maçonné</t>
  </si>
  <si>
    <t>Quantité Entreprise</t>
  </si>
  <si>
    <t>Quantité fixée</t>
  </si>
  <si>
    <t>Synthèse DPGF et DQE valant BPU</t>
  </si>
  <si>
    <t>DPGF</t>
  </si>
  <si>
    <t>Installation de chantier et travaux préparatoires</t>
  </si>
  <si>
    <t>Pavillons</t>
  </si>
  <si>
    <t>2.2 à 2.18</t>
  </si>
  <si>
    <t>Bâtiments de l'ex base aérienne 122</t>
  </si>
  <si>
    <t>Etude préalables - Ensemble des parcelles</t>
  </si>
  <si>
    <t>3.2 et 3.3</t>
  </si>
  <si>
    <t>Extérieur - Voiries, dallages…</t>
  </si>
  <si>
    <t>6.1 à 6.5</t>
  </si>
  <si>
    <t>7.1 à 7.5</t>
  </si>
  <si>
    <t>MONTANT TOTAL DPGF € H.T.</t>
  </si>
  <si>
    <t>DQE</t>
  </si>
  <si>
    <t>A.1 à A.7</t>
  </si>
  <si>
    <t>SOUS-TOTAL A (€ H.T.)</t>
  </si>
  <si>
    <t>B.1 à B.6</t>
  </si>
  <si>
    <t>SOUS-TOTAL B (€ H.T.)</t>
  </si>
  <si>
    <t>C.1 à C.9</t>
  </si>
  <si>
    <t>SOUS-TOTAL C (€ H.T.)</t>
  </si>
  <si>
    <t>MONTANT TOTAL DQE € H.T.</t>
  </si>
  <si>
    <t>TOTAL DPGF + DQE € H.T.</t>
  </si>
  <si>
    <t>A.3 (a)</t>
  </si>
  <si>
    <t>A.4 (a)</t>
  </si>
  <si>
    <t>A.5 (a)</t>
  </si>
  <si>
    <t>A.7bis</t>
  </si>
  <si>
    <t>A.7bis (a)</t>
  </si>
  <si>
    <t>6.1</t>
  </si>
  <si>
    <t>3.18</t>
  </si>
  <si>
    <t>3.4 à 3.16</t>
  </si>
  <si>
    <r>
      <t>Pour une capacité de cuve supérieure à 10 m</t>
    </r>
    <r>
      <rPr>
        <vertAlign val="superscript"/>
        <sz val="11"/>
        <color theme="1"/>
        <rFont val="Calibri"/>
        <family val="2"/>
        <scheme val="minor"/>
      </rPr>
      <t>3</t>
    </r>
    <r>
      <rPr>
        <sz val="11"/>
        <color theme="1"/>
        <rFont val="Calibri"/>
        <family val="2"/>
        <scheme val="minor"/>
      </rPr>
      <t xml:space="preserve"> et égale ou inférieur à 50 m</t>
    </r>
    <r>
      <rPr>
        <vertAlign val="superscript"/>
        <sz val="11"/>
        <color theme="1"/>
        <rFont val="Calibri"/>
        <family val="2"/>
        <scheme val="minor"/>
      </rPr>
      <t xml:space="preserve">3 </t>
    </r>
  </si>
  <si>
    <r>
      <t>Pour une capacité de cuve supérieure à 50 m</t>
    </r>
    <r>
      <rPr>
        <vertAlign val="superscript"/>
        <sz val="11"/>
        <color theme="1"/>
        <rFont val="Calibri"/>
        <family val="2"/>
        <scheme val="minor"/>
      </rPr>
      <t>3</t>
    </r>
    <r>
      <rPr>
        <sz val="11"/>
        <color theme="1"/>
        <rFont val="Calibri"/>
        <family val="2"/>
        <scheme val="minor"/>
      </rPr>
      <t>.</t>
    </r>
  </si>
  <si>
    <t>Conception, fourniture et mise en place d'un panneau de chantier, selon la trame fournie par la Maîtrise d'Ouvrage et les dimensions inscrites au CCTP.</t>
  </si>
  <si>
    <t>Travau de curage</t>
  </si>
  <si>
    <t>Chargement</t>
  </si>
  <si>
    <t>PAPIER</t>
  </si>
  <si>
    <t>BOIS</t>
  </si>
  <si>
    <t>FRACTIONS MINERALES (béton, les briques, les tuiles, les céramiques ou encore les pierres)</t>
  </si>
  <si>
    <t>METAL (ferrailles (fer et acier) et les non-ferreux (aluminium, cuivre…)</t>
  </si>
  <si>
    <t>VERRE</t>
  </si>
  <si>
    <t>PLASTIQUE</t>
  </si>
  <si>
    <t>PLATRES</t>
  </si>
  <si>
    <t>AUTRES PMCB (Produits et Matériaux de Construction du Bâtiment)</t>
  </si>
  <si>
    <t>TEXTILES</t>
  </si>
  <si>
    <t>Transports des déchets amiantés vers l'Installation de Stockage de Déchets (Non Dangeureux ou Dangeureux)</t>
  </si>
  <si>
    <t>DECHETS D'ELEMENTS D'AMEUBLEMENT</t>
  </si>
  <si>
    <t>DECHETS VERTS/BIOLOGIQUE (D'origine organique)</t>
  </si>
  <si>
    <t>Coût du chargement des déchets Non Dangeureux ou Dangeureux</t>
  </si>
  <si>
    <t>Transport et élimination en Installation de Stockage de Déchets Non Dangeureux, y compris TGAP.</t>
  </si>
  <si>
    <t>Transport et élimination en Installation de Stockage de Déchets Dangeureux, y compris TGAP.</t>
  </si>
  <si>
    <t>Traitement en filière de recyclage et/ou valorisation</t>
  </si>
  <si>
    <t>Transport</t>
  </si>
  <si>
    <t>Réalisation d'un état des lieux par constat d'huissier selon prescriptions du C.C.T.P</t>
  </si>
  <si>
    <t xml:space="preserve">Etablissement d'un relevé géomètre de l'emprise restituée, selon les prescriptions du C.C.T.P. </t>
  </si>
  <si>
    <t xml:space="preserve">Tous les prix s'entendent avec déplacement, fourniture, main d'œuvre, acheminement des matériaux et respect des contraintes du C.C.T.P.
Le chargement </t>
  </si>
  <si>
    <t>Gestion des PEMD (hors poste 2)</t>
  </si>
  <si>
    <t>Curage, déshabillage et tri selon les prescriptions du C.C.T.P., y compris les moyens humains et matériels et la gestion des encombrants.</t>
  </si>
  <si>
    <r>
      <t xml:space="preserve">Réalisation d'un état des lieux par </t>
    </r>
    <r>
      <rPr>
        <sz val="11"/>
        <color indexed="8"/>
        <rFont val="Calibri"/>
        <family val="2"/>
      </rPr>
      <t xml:space="preserve">constat d'huissier sur toutes les voiries et infrastructures alentours, </t>
    </r>
    <r>
      <rPr>
        <sz val="11"/>
        <color rgb="FF000000"/>
        <rFont val="Calibri"/>
        <family val="2"/>
      </rPr>
      <t>avant travaux.</t>
    </r>
  </si>
  <si>
    <t>4.1.1</t>
  </si>
  <si>
    <t>Extérieur - Voiries, réseaux, circulations…</t>
  </si>
  <si>
    <t>Débroussaillage préalable et réalisation des tranchées antibibratoire</t>
  </si>
  <si>
    <t xml:space="preserve">Débroussaillage des emprises au droit des bâtiments, selon prescriptions du C.C.T.P., y compris moyens humains et matériel. </t>
  </si>
  <si>
    <t xml:space="preserve">Réalisation du marquage-piquetage des réseaux obligatoire jusqu'à 2 m au minimum, avant le démarrage des travaux, y compris maintien et entretien tout au long de la période des travaux. </t>
  </si>
  <si>
    <t>Décapage des enrobés présents dans l'emprise, selon les prescriptions du C.C.T.P., y compris tri.</t>
  </si>
  <si>
    <t>Chargement, transport et traitement</t>
  </si>
  <si>
    <t>Chargement, transport et traitement en filière de recylcge et/ou de revalorisation</t>
  </si>
  <si>
    <t>INSTALLATION DE STOCKAGE DE DECHETS - Hors postes amiante, 4.2.2 et 4.2.3</t>
  </si>
  <si>
    <t>Etude préalables à la démolition</t>
  </si>
  <si>
    <t xml:space="preserve">Transports et élimination tous les déchets amiantés en Installation de Stockage de Déchets Non Dangeureux (ISDND). </t>
  </si>
  <si>
    <t xml:space="preserve">Transports et élimination tous les déchets amiantés en Installation de Stockage de Déchets Dangeureux (ISDD). </t>
  </si>
  <si>
    <t>Hangar</t>
  </si>
  <si>
    <t>Retrait d'amiante sous forme  de mastics amiantés (vitrages / remplissages) de menuiserie</t>
  </si>
  <si>
    <t xml:space="preserve">Retrait d'amiante sous forme de garniture de frein de machinerie d'ascenseur </t>
  </si>
  <si>
    <t>Pose d'un portail à double vantaux de 4 m de large et 2 m de haut, selon prescriptions du C.C.T.P.</t>
  </si>
  <si>
    <t>Nivellement sommaires de la parcelle selon prescriptions du CCTP.</t>
  </si>
  <si>
    <t>Travaux de retrait</t>
  </si>
  <si>
    <t>3.2.2</t>
  </si>
  <si>
    <t>3.2.3</t>
  </si>
  <si>
    <t>3.2.4</t>
  </si>
  <si>
    <t>3.2.5</t>
  </si>
  <si>
    <t>3.2.1</t>
  </si>
  <si>
    <t>3.3</t>
  </si>
  <si>
    <t>3.3.1</t>
  </si>
  <si>
    <t>3.3.2</t>
  </si>
  <si>
    <t>3.3.3</t>
  </si>
  <si>
    <t>3.2</t>
  </si>
  <si>
    <t>Retrait d'amiante sous forme de gaine ou conduit aérien en traversée de plancher ou non</t>
  </si>
  <si>
    <t>Déconstruction des superstructures de l'entrepôt selon les prescriptions du C.C.T.P., y compris tri des déchets issus de la déconstruction.</t>
  </si>
  <si>
    <t>4.1.2</t>
  </si>
  <si>
    <t>Fourniture et pose d'une clôture bac acier selon prescriptions du CCTP.</t>
  </si>
  <si>
    <t>Travaux d'évacuation des déblais sous-quai</t>
  </si>
  <si>
    <t>Démolition d'un éventuel second dallage sous remblais y compris Tri, chargement, évacuation et traitement des dallages béton.</t>
  </si>
  <si>
    <r>
      <t xml:space="preserve">Etablissement des </t>
    </r>
    <r>
      <rPr>
        <sz val="11"/>
        <color indexed="8"/>
        <rFont val="Calibri"/>
        <family val="2"/>
      </rPr>
      <t>études (PPSPS, DICT, notes de calcul, tri des déchets : Méthodologie, planning, SOGED, plan de circulation et d'installation chantier, sondages ou vérifications de portance des engins, des personnes et de la stabilité des ouvrages, ...) et des démarches administratives décrites au C.C.T.P.</t>
    </r>
  </si>
  <si>
    <t>1.2.5</t>
  </si>
  <si>
    <t>1.2.6</t>
  </si>
  <si>
    <t>2</t>
  </si>
  <si>
    <t>Gardiennage pendant les horraire de travail (de 07h00 du matin à 16h00, 7j/7)</t>
  </si>
  <si>
    <t>Excavation, tri, chargement et traitement des remblais sous-quai en ISDI.</t>
  </si>
  <si>
    <t>6.1.1</t>
  </si>
  <si>
    <t>6.1.2</t>
  </si>
  <si>
    <t>6.1.3</t>
  </si>
  <si>
    <t>6.2.1</t>
  </si>
  <si>
    <t>6.2.2</t>
  </si>
  <si>
    <t>6.2.3</t>
  </si>
  <si>
    <t>6.3.1</t>
  </si>
  <si>
    <t>6.3.2</t>
  </si>
  <si>
    <t>6.3.3</t>
  </si>
  <si>
    <t>6.4</t>
  </si>
  <si>
    <t>6.4.1</t>
  </si>
  <si>
    <t>6.4.2</t>
  </si>
  <si>
    <t>6.4.3</t>
  </si>
  <si>
    <t>6.5</t>
  </si>
  <si>
    <t>6.5.1</t>
  </si>
  <si>
    <t>6.5.2</t>
  </si>
  <si>
    <t>6.5.3</t>
  </si>
  <si>
    <t>6.6</t>
  </si>
  <si>
    <t>6.6.1</t>
  </si>
  <si>
    <t>6.6.2</t>
  </si>
  <si>
    <t>6.6.3</t>
  </si>
  <si>
    <t>6.7</t>
  </si>
  <si>
    <t>6.7.1</t>
  </si>
  <si>
    <t>6.7.2</t>
  </si>
  <si>
    <t>6.7.3</t>
  </si>
  <si>
    <t>6.8</t>
  </si>
  <si>
    <t>6.8.1</t>
  </si>
  <si>
    <t>6.8.2</t>
  </si>
  <si>
    <t>6.8.3</t>
  </si>
  <si>
    <t>6.9</t>
  </si>
  <si>
    <t>6.9.1</t>
  </si>
  <si>
    <t>6.9.2</t>
  </si>
  <si>
    <t>6.9.3</t>
  </si>
  <si>
    <t>6.10</t>
  </si>
  <si>
    <t>6.10.1</t>
  </si>
  <si>
    <t>6.11</t>
  </si>
  <si>
    <t>6.11.1</t>
  </si>
  <si>
    <t>6.12</t>
  </si>
  <si>
    <t>6.12.1</t>
  </si>
  <si>
    <t>6.12.2</t>
  </si>
  <si>
    <t>6.12.3</t>
  </si>
  <si>
    <t>8</t>
  </si>
  <si>
    <t>8.1</t>
  </si>
  <si>
    <t>8.2</t>
  </si>
  <si>
    <t>8.3</t>
  </si>
  <si>
    <t>BPU</t>
  </si>
  <si>
    <t>Tous les prix s'entendent avec déplacement, fourniture, main d'œuvre, acheminement des matériaux et respect des contraintes du C.C.T.P.</t>
  </si>
  <si>
    <t>SOUS-TOTAL 8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</si>
</sst>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_-* #,##0.00\ &quot;F&quot;_-;\-* #,##0.00\ &quot;F&quot;_-;_-* &quot;-&quot;??\ &quot;F&quot;_-;_-@_-"/>
    <numFmt numFmtId="166" formatCode="#,##0.00\ &quot;€&quot;"/>
  </numFmts>
  <fonts count="2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b/>
      <sz val="14"/>
      <name val="Calibri"/>
      <family val="2"/>
      <scheme val="minor"/>
    </font>
    <font>
      <sz val="11"/>
      <name val="Calibri"/>
      <family val="2"/>
      <scheme val="minor"/>
    </font>
    <font>
      <b/>
      <sz val="12"/>
      <color theme="0"/>
      <name val="Calibri"/>
      <family val="2"/>
      <scheme val="minor"/>
    </font>
    <font>
      <b/>
      <sz val="11"/>
      <name val="Calibri"/>
      <family val="2"/>
      <scheme val="minor"/>
    </font>
    <font>
      <sz val="11"/>
      <color indexed="8"/>
      <name val="Calibri"/>
      <family val="2"/>
    </font>
    <font>
      <vertAlign val="superscript"/>
      <sz val="11"/>
      <color theme="1"/>
      <name val="Calibri"/>
      <family val="2"/>
      <scheme val="minor"/>
    </font>
    <font>
      <sz val="8"/>
      <name val="Calibri"/>
      <family val="2"/>
      <scheme val="minor"/>
    </font>
    <font>
      <sz val="11"/>
      <color theme="0"/>
      <name val="Calibri"/>
      <family val="2"/>
      <scheme val="minor"/>
    </font>
    <font>
      <sz val="11"/>
      <name val="Calibri"/>
      <family val="2"/>
    </font>
    <font>
      <sz val="11"/>
      <color rgb="FF000000"/>
      <name val="Calibri"/>
      <family val="2"/>
    </font>
    <font>
      <sz val="11"/>
      <color rgb="FFFF0000"/>
      <name val="Calibri"/>
      <family val="2"/>
      <scheme val="minor"/>
    </font>
    <font>
      <b/>
      <u/>
      <sz val="11"/>
      <name val="Calibri"/>
      <family val="2"/>
      <scheme val="minor"/>
    </font>
    <font>
      <sz val="9"/>
      <color theme="1"/>
      <name val="Calibri"/>
      <family val="2"/>
      <scheme val="minor"/>
    </font>
    <font>
      <sz val="11"/>
      <color theme="3"/>
      <name val="Calibri"/>
      <family val="2"/>
      <scheme val="minor"/>
    </font>
    <font>
      <b/>
      <sz val="14"/>
      <color theme="0"/>
      <name val="Calibri"/>
      <family val="2"/>
      <scheme val="minor"/>
    </font>
    <font>
      <sz val="12"/>
      <name val="Calibri"/>
      <family val="2"/>
      <scheme val="minor"/>
    </font>
  </fonts>
  <fills count="10">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rgb="FF4472C4"/>
        <bgColor indexed="64"/>
      </patternFill>
    </fill>
    <fill>
      <patternFill patternType="solid">
        <fgColor theme="4" tint="-0.499984740745262"/>
        <bgColor theme="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theme="4"/>
      </patternFill>
    </fill>
  </fills>
  <borders count="46">
    <border>
      <left/>
      <right/>
      <top/>
      <bottom/>
      <diagonal/>
    </border>
    <border>
      <left style="medium">
        <color indexed="64"/>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theme="0"/>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7">
    <xf numFmtId="0" fontId="0" fillId="0" borderId="0"/>
    <xf numFmtId="0" fontId="1" fillId="0" borderId="0"/>
    <xf numFmtId="0" fontId="4" fillId="0" borderId="0"/>
    <xf numFmtId="44" fontId="1"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44" fontId="1" fillId="0" borderId="0" applyFont="0" applyFill="0" applyBorder="0" applyAlignment="0" applyProtection="0"/>
  </cellStyleXfs>
  <cellXfs count="220">
    <xf numFmtId="0" fontId="0" fillId="0" borderId="0" xfId="0"/>
    <xf numFmtId="0" fontId="6" fillId="0" borderId="0" xfId="2" applyFont="1" applyAlignment="1">
      <alignment vertical="center"/>
    </xf>
    <xf numFmtId="0" fontId="1" fillId="0" borderId="3" xfId="2" applyFont="1" applyBorder="1" applyAlignment="1">
      <alignment horizontal="center" vertical="center"/>
    </xf>
    <xf numFmtId="0" fontId="1" fillId="0" borderId="4" xfId="2" applyFont="1" applyBorder="1" applyAlignment="1">
      <alignment horizontal="center" vertical="center"/>
    </xf>
    <xf numFmtId="0" fontId="2" fillId="2" borderId="6" xfId="2" applyFont="1" applyFill="1" applyBorder="1" applyAlignment="1">
      <alignment horizontal="left" vertical="center"/>
    </xf>
    <xf numFmtId="0" fontId="2" fillId="2" borderId="7" xfId="2" applyFont="1" applyFill="1" applyBorder="1" applyAlignment="1">
      <alignment horizontal="right" vertical="center"/>
    </xf>
    <xf numFmtId="0" fontId="1" fillId="2" borderId="7" xfId="2" applyFont="1" applyFill="1" applyBorder="1" applyAlignment="1">
      <alignment horizontal="center" vertical="center"/>
    </xf>
    <xf numFmtId="164" fontId="1" fillId="2" borderId="7" xfId="4" applyNumberFormat="1" applyFont="1" applyFill="1" applyBorder="1" applyAlignment="1">
      <alignment vertical="center"/>
    </xf>
    <xf numFmtId="0" fontId="2" fillId="0" borderId="6" xfId="2" applyFont="1" applyBorder="1" applyAlignment="1">
      <alignment horizontal="left" vertical="center"/>
    </xf>
    <xf numFmtId="0" fontId="2" fillId="0" borderId="7" xfId="2" applyFont="1" applyBorder="1" applyAlignment="1">
      <alignment horizontal="right" vertical="center"/>
    </xf>
    <xf numFmtId="0" fontId="1" fillId="0" borderId="7" xfId="2" applyFont="1" applyBorder="1" applyAlignment="1">
      <alignment horizontal="center" vertical="center"/>
    </xf>
    <xf numFmtId="164" fontId="1" fillId="0" borderId="7" xfId="4" applyNumberFormat="1" applyFont="1" applyBorder="1" applyAlignment="1">
      <alignment vertical="center"/>
    </xf>
    <xf numFmtId="0" fontId="3" fillId="0" borderId="3" xfId="2" applyFont="1" applyBorder="1" applyAlignment="1">
      <alignment horizontal="center" vertical="center"/>
    </xf>
    <xf numFmtId="0" fontId="2" fillId="0" borderId="8" xfId="2" applyFont="1" applyBorder="1" applyAlignment="1">
      <alignment horizontal="left" vertical="center"/>
    </xf>
    <xf numFmtId="0" fontId="2" fillId="0" borderId="9" xfId="2" applyFont="1" applyBorder="1" applyAlignment="1">
      <alignment horizontal="right" vertical="center"/>
    </xf>
    <xf numFmtId="0" fontId="1" fillId="0" borderId="9" xfId="2" applyFont="1" applyBorder="1" applyAlignment="1">
      <alignment horizontal="center" vertical="center"/>
    </xf>
    <xf numFmtId="164" fontId="1" fillId="0" borderId="9" xfId="4" applyNumberFormat="1" applyFont="1" applyBorder="1" applyAlignment="1">
      <alignment vertical="center"/>
    </xf>
    <xf numFmtId="0" fontId="6" fillId="0" borderId="0" xfId="2" applyFont="1" applyAlignment="1">
      <alignment vertical="center" wrapText="1"/>
    </xf>
    <xf numFmtId="0" fontId="0" fillId="0" borderId="4" xfId="2" applyFont="1" applyBorder="1" applyAlignment="1">
      <alignment horizontal="center" vertical="center"/>
    </xf>
    <xf numFmtId="0" fontId="0" fillId="0" borderId="4" xfId="2" applyFont="1" applyBorder="1" applyAlignment="1">
      <alignment vertical="center" wrapText="1"/>
    </xf>
    <xf numFmtId="3" fontId="1" fillId="0" borderId="4" xfId="2" applyNumberFormat="1" applyFont="1" applyBorder="1" applyAlignment="1">
      <alignment horizontal="center" vertical="center"/>
    </xf>
    <xf numFmtId="49" fontId="7" fillId="5" borderId="1" xfId="2" applyNumberFormat="1" applyFont="1" applyFill="1" applyBorder="1" applyAlignment="1">
      <alignment horizontal="center" vertical="center"/>
    </xf>
    <xf numFmtId="0" fontId="7" fillId="5" borderId="2" xfId="2" applyFont="1" applyFill="1" applyBorder="1" applyAlignment="1">
      <alignment vertical="center" wrapText="1"/>
    </xf>
    <xf numFmtId="0" fontId="7" fillId="5" borderId="2" xfId="2" applyFont="1" applyFill="1" applyBorder="1" applyAlignment="1">
      <alignment horizontal="center" vertical="center"/>
    </xf>
    <xf numFmtId="44" fontId="7" fillId="5" borderId="2" xfId="3" applyFont="1" applyFill="1" applyBorder="1" applyAlignment="1">
      <alignment horizontal="center" vertical="center"/>
    </xf>
    <xf numFmtId="0" fontId="2" fillId="2" borderId="20" xfId="2" applyFont="1" applyFill="1" applyBorder="1" applyAlignment="1">
      <alignment vertical="center"/>
    </xf>
    <xf numFmtId="0" fontId="2" fillId="2" borderId="15" xfId="2" applyFont="1" applyFill="1" applyBorder="1" applyAlignment="1">
      <alignment vertical="center"/>
    </xf>
    <xf numFmtId="0" fontId="2" fillId="2" borderId="24" xfId="2" applyFont="1" applyFill="1" applyBorder="1" applyAlignment="1">
      <alignment vertical="center"/>
    </xf>
    <xf numFmtId="0" fontId="2" fillId="2" borderId="25" xfId="2" applyFont="1" applyFill="1" applyBorder="1" applyAlignment="1">
      <alignment vertical="center"/>
    </xf>
    <xf numFmtId="0" fontId="3" fillId="6" borderId="3" xfId="2" applyFont="1" applyFill="1" applyBorder="1" applyAlignment="1">
      <alignment horizontal="center" vertical="center"/>
    </xf>
    <xf numFmtId="0" fontId="3" fillId="6" borderId="27" xfId="2" applyFont="1" applyFill="1" applyBorder="1" applyAlignment="1">
      <alignment vertical="center" wrapText="1"/>
    </xf>
    <xf numFmtId="0" fontId="1" fillId="6" borderId="7" xfId="2" applyFont="1" applyFill="1" applyBorder="1" applyAlignment="1">
      <alignment horizontal="center" vertical="center"/>
    </xf>
    <xf numFmtId="0" fontId="7" fillId="0" borderId="28" xfId="2" applyFont="1" applyBorder="1" applyAlignment="1">
      <alignment horizontal="center" vertical="center"/>
    </xf>
    <xf numFmtId="166" fontId="6" fillId="0" borderId="0" xfId="2" applyNumberFormat="1" applyFont="1" applyAlignment="1">
      <alignment vertical="center"/>
    </xf>
    <xf numFmtId="49" fontId="0" fillId="0" borderId="4" xfId="2" applyNumberFormat="1" applyFont="1" applyBorder="1" applyAlignment="1">
      <alignment vertical="center" wrapText="1"/>
    </xf>
    <xf numFmtId="49" fontId="0" fillId="0" borderId="4" xfId="2" applyNumberFormat="1" applyFont="1" applyBorder="1" applyAlignment="1">
      <alignment horizontal="center" vertical="center"/>
    </xf>
    <xf numFmtId="0" fontId="0" fillId="0" borderId="0" xfId="0" applyAlignment="1">
      <alignment vertical="center"/>
    </xf>
    <xf numFmtId="0" fontId="0" fillId="0" borderId="3" xfId="2" applyFont="1" applyBorder="1" applyAlignment="1">
      <alignment horizontal="center" vertical="center"/>
    </xf>
    <xf numFmtId="166" fontId="1" fillId="0" borderId="4" xfId="4" applyNumberFormat="1" applyFont="1" applyFill="1" applyBorder="1" applyAlignment="1">
      <alignment vertical="center"/>
    </xf>
    <xf numFmtId="0" fontId="2" fillId="3" borderId="30" xfId="2" applyFont="1" applyFill="1" applyBorder="1" applyAlignment="1">
      <alignment horizontal="left" vertical="center"/>
    </xf>
    <xf numFmtId="0" fontId="2" fillId="3" borderId="31" xfId="2" applyFont="1" applyFill="1" applyBorder="1" applyAlignment="1">
      <alignment horizontal="right" vertical="center"/>
    </xf>
    <xf numFmtId="0" fontId="1" fillId="3" borderId="31" xfId="2" applyFont="1" applyFill="1" applyBorder="1" applyAlignment="1">
      <alignment horizontal="center" vertical="center"/>
    </xf>
    <xf numFmtId="164" fontId="1" fillId="3" borderId="31" xfId="4" applyNumberFormat="1" applyFont="1" applyFill="1" applyBorder="1" applyAlignment="1">
      <alignment vertical="center"/>
    </xf>
    <xf numFmtId="0" fontId="7" fillId="5" borderId="4" xfId="2" applyFont="1" applyFill="1" applyBorder="1" applyAlignment="1">
      <alignment horizontal="center" vertical="center"/>
    </xf>
    <xf numFmtId="44" fontId="7" fillId="5" borderId="4" xfId="3" applyFont="1" applyFill="1" applyBorder="1" applyAlignment="1">
      <alignment horizontal="center" vertical="center"/>
    </xf>
    <xf numFmtId="0" fontId="15" fillId="0" borderId="0" xfId="2" applyFont="1" applyAlignment="1">
      <alignment vertical="center"/>
    </xf>
    <xf numFmtId="49" fontId="0" fillId="0" borderId="4" xfId="2" applyNumberFormat="1" applyFont="1" applyBorder="1" applyAlignment="1">
      <alignment horizontal="center" vertical="center" wrapText="1"/>
    </xf>
    <xf numFmtId="0" fontId="2" fillId="0" borderId="10" xfId="2" applyFont="1" applyBorder="1" applyAlignment="1">
      <alignment horizontal="left" vertical="center"/>
    </xf>
    <xf numFmtId="0" fontId="2" fillId="0" borderId="11" xfId="2" applyFont="1" applyBorder="1" applyAlignment="1">
      <alignment horizontal="right" vertical="center"/>
    </xf>
    <xf numFmtId="0" fontId="1" fillId="0" borderId="11" xfId="2" applyFont="1" applyBorder="1" applyAlignment="1">
      <alignment horizontal="center" vertical="center"/>
    </xf>
    <xf numFmtId="164" fontId="1" fillId="0" borderId="11" xfId="4" applyNumberFormat="1" applyFont="1" applyBorder="1" applyAlignment="1">
      <alignment vertical="center"/>
    </xf>
    <xf numFmtId="0" fontId="2" fillId="2" borderId="22" xfId="2" applyFont="1" applyFill="1" applyBorder="1" applyAlignment="1">
      <alignment vertical="center"/>
    </xf>
    <xf numFmtId="0" fontId="2" fillId="2" borderId="19" xfId="2" applyFont="1" applyFill="1" applyBorder="1" applyAlignment="1">
      <alignment vertical="center"/>
    </xf>
    <xf numFmtId="10" fontId="2" fillId="2" borderId="19" xfId="5" applyNumberFormat="1" applyFont="1" applyFill="1" applyBorder="1" applyAlignment="1">
      <alignment horizontal="center" vertical="center"/>
    </xf>
    <xf numFmtId="3" fontId="0" fillId="0" borderId="4" xfId="2" applyNumberFormat="1" applyFont="1" applyBorder="1" applyAlignment="1">
      <alignment horizontal="center" vertical="center"/>
    </xf>
    <xf numFmtId="164" fontId="1" fillId="0" borderId="12" xfId="4" applyNumberFormat="1" applyFont="1" applyBorder="1" applyAlignment="1">
      <alignment vertical="center"/>
    </xf>
    <xf numFmtId="0" fontId="7" fillId="4" borderId="10" xfId="2" applyFont="1" applyFill="1" applyBorder="1" applyAlignment="1">
      <alignment horizontal="center" vertical="center"/>
    </xf>
    <xf numFmtId="0" fontId="7" fillId="4" borderId="33" xfId="2" applyFont="1" applyFill="1" applyBorder="1" applyAlignment="1">
      <alignment horizontal="center" vertical="center"/>
    </xf>
    <xf numFmtId="0" fontId="7" fillId="0" borderId="0" xfId="2" applyFont="1" applyAlignment="1">
      <alignment horizontal="center" vertical="center" wrapText="1"/>
    </xf>
    <xf numFmtId="0" fontId="6" fillId="0" borderId="0" xfId="2" applyFont="1" applyAlignment="1">
      <alignment horizontal="left" vertical="center"/>
    </xf>
    <xf numFmtId="0" fontId="16" fillId="0" borderId="0" xfId="2" applyFont="1" applyAlignment="1">
      <alignment vertical="center" wrapText="1"/>
    </xf>
    <xf numFmtId="44" fontId="6" fillId="0" borderId="5" xfId="6" applyFont="1" applyBorder="1" applyAlignment="1">
      <alignment vertical="center"/>
    </xf>
    <xf numFmtId="0" fontId="2" fillId="0" borderId="24" xfId="2" applyFont="1" applyBorder="1" applyAlignment="1">
      <alignment horizontal="left" vertical="center"/>
    </xf>
    <xf numFmtId="0" fontId="2" fillId="0" borderId="25" xfId="2" applyFont="1" applyBorder="1" applyAlignment="1">
      <alignment horizontal="right" vertical="center"/>
    </xf>
    <xf numFmtId="0" fontId="1" fillId="0" borderId="25" xfId="2" applyFont="1" applyBorder="1" applyAlignment="1">
      <alignment horizontal="center" vertical="center"/>
    </xf>
    <xf numFmtId="164" fontId="1" fillId="0" borderId="25" xfId="4" applyNumberFormat="1" applyFont="1" applyBorder="1" applyAlignment="1">
      <alignment vertical="center"/>
    </xf>
    <xf numFmtId="0" fontId="6" fillId="0" borderId="18" xfId="2" applyFont="1" applyBorder="1" applyAlignment="1">
      <alignment vertical="center"/>
    </xf>
    <xf numFmtId="44" fontId="1" fillId="3" borderId="4" xfId="6" applyFont="1" applyFill="1" applyBorder="1" applyAlignment="1">
      <alignment vertical="center"/>
    </xf>
    <xf numFmtId="44" fontId="2" fillId="2" borderId="21" xfId="6" applyFont="1" applyFill="1" applyBorder="1" applyAlignment="1">
      <alignment vertical="center"/>
    </xf>
    <xf numFmtId="44" fontId="12" fillId="2" borderId="23" xfId="6" applyFont="1" applyFill="1" applyBorder="1" applyAlignment="1">
      <alignment vertical="center"/>
    </xf>
    <xf numFmtId="44" fontId="2" fillId="2" borderId="26" xfId="6" applyFont="1" applyFill="1" applyBorder="1" applyAlignment="1">
      <alignment vertical="center"/>
    </xf>
    <xf numFmtId="0" fontId="7" fillId="4" borderId="11" xfId="2" applyFont="1" applyFill="1" applyBorder="1" applyAlignment="1">
      <alignment horizontal="center" vertical="center" wrapText="1"/>
    </xf>
    <xf numFmtId="0" fontId="7" fillId="4" borderId="11" xfId="2" applyFont="1" applyFill="1" applyBorder="1" applyAlignment="1">
      <alignment horizontal="center" vertical="center"/>
    </xf>
    <xf numFmtId="0" fontId="7" fillId="4" borderId="12" xfId="2" applyFont="1" applyFill="1" applyBorder="1" applyAlignment="1">
      <alignment horizontal="center" vertical="center"/>
    </xf>
    <xf numFmtId="44" fontId="1" fillId="0" borderId="5" xfId="6" applyFont="1" applyFill="1" applyBorder="1" applyAlignment="1">
      <alignment vertical="center"/>
    </xf>
    <xf numFmtId="0" fontId="7" fillId="4" borderId="39" xfId="2" applyFont="1" applyFill="1" applyBorder="1" applyAlignment="1">
      <alignment horizontal="center" vertical="center"/>
    </xf>
    <xf numFmtId="0" fontId="7" fillId="4" borderId="33" xfId="2" applyFont="1" applyFill="1" applyBorder="1" applyAlignment="1">
      <alignment horizontal="center" vertical="center" wrapText="1"/>
    </xf>
    <xf numFmtId="0" fontId="2" fillId="0" borderId="0" xfId="2" applyFont="1" applyAlignment="1">
      <alignment horizontal="right" vertical="center"/>
    </xf>
    <xf numFmtId="0" fontId="1" fillId="0" borderId="0" xfId="2" applyFont="1" applyAlignment="1">
      <alignment horizontal="center" vertical="center"/>
    </xf>
    <xf numFmtId="164" fontId="1" fillId="0" borderId="0" xfId="4" applyNumberFormat="1" applyFont="1" applyBorder="1" applyAlignment="1">
      <alignment vertical="center"/>
    </xf>
    <xf numFmtId="0" fontId="2" fillId="0" borderId="0" xfId="2" applyFont="1" applyAlignment="1">
      <alignment horizontal="left" vertical="center"/>
    </xf>
    <xf numFmtId="49" fontId="2" fillId="2" borderId="10" xfId="2" applyNumberFormat="1" applyFont="1" applyFill="1" applyBorder="1" applyAlignment="1">
      <alignment horizontal="left" vertical="center"/>
    </xf>
    <xf numFmtId="0" fontId="12" fillId="2" borderId="11" xfId="2" applyFont="1" applyFill="1" applyBorder="1" applyAlignment="1">
      <alignment vertical="center" wrapText="1"/>
    </xf>
    <xf numFmtId="0" fontId="12" fillId="2" borderId="11" xfId="2" applyFont="1" applyFill="1" applyBorder="1" applyAlignment="1">
      <alignment horizontal="center" vertical="center"/>
    </xf>
    <xf numFmtId="166" fontId="12" fillId="2" borderId="11" xfId="4" applyNumberFormat="1" applyFont="1" applyFill="1" applyBorder="1" applyAlignment="1">
      <alignment vertical="center"/>
    </xf>
    <xf numFmtId="44" fontId="2" fillId="2" borderId="12" xfId="6" applyFont="1" applyFill="1" applyBorder="1" applyAlignment="1">
      <alignment vertical="center"/>
    </xf>
    <xf numFmtId="0" fontId="3" fillId="0" borderId="16" xfId="2" applyFont="1" applyBorder="1" applyAlignment="1">
      <alignment horizontal="center" vertical="center"/>
    </xf>
    <xf numFmtId="49" fontId="0" fillId="0" borderId="17" xfId="2" applyNumberFormat="1" applyFont="1" applyBorder="1" applyAlignment="1">
      <alignment vertical="center" wrapText="1"/>
    </xf>
    <xf numFmtId="49" fontId="0" fillId="0" borderId="17" xfId="2" applyNumberFormat="1" applyFont="1" applyBorder="1" applyAlignment="1">
      <alignment horizontal="center" vertical="center"/>
    </xf>
    <xf numFmtId="49" fontId="7" fillId="5" borderId="10" xfId="2" applyNumberFormat="1" applyFont="1" applyFill="1" applyBorder="1" applyAlignment="1">
      <alignment horizontal="center" vertical="center"/>
    </xf>
    <xf numFmtId="49" fontId="7" fillId="5" borderId="11" xfId="2" applyNumberFormat="1" applyFont="1" applyFill="1" applyBorder="1" applyAlignment="1">
      <alignment vertical="center" wrapText="1"/>
    </xf>
    <xf numFmtId="49" fontId="7" fillId="5" borderId="11" xfId="2" applyNumberFormat="1" applyFont="1" applyFill="1" applyBorder="1" applyAlignment="1">
      <alignment horizontal="center" vertical="center"/>
    </xf>
    <xf numFmtId="0" fontId="16" fillId="0" borderId="0" xfId="2" applyFont="1" applyAlignment="1">
      <alignment vertical="center"/>
    </xf>
    <xf numFmtId="49" fontId="7" fillId="5" borderId="39" xfId="2" applyNumberFormat="1" applyFont="1" applyFill="1" applyBorder="1" applyAlignment="1">
      <alignment horizontal="center" vertical="center"/>
    </xf>
    <xf numFmtId="0" fontId="7" fillId="5" borderId="33" xfId="2" applyFont="1" applyFill="1" applyBorder="1" applyAlignment="1">
      <alignment vertical="center" wrapText="1"/>
    </xf>
    <xf numFmtId="0" fontId="7" fillId="5" borderId="33" xfId="2" applyFont="1" applyFill="1" applyBorder="1" applyAlignment="1">
      <alignment horizontal="center" vertical="center"/>
    </xf>
    <xf numFmtId="0" fontId="3" fillId="0" borderId="35" xfId="2" applyFont="1" applyBorder="1" applyAlignment="1">
      <alignment horizontal="center" vertical="center"/>
    </xf>
    <xf numFmtId="49" fontId="0" fillId="0" borderId="36" xfId="2" applyNumberFormat="1" applyFont="1" applyBorder="1" applyAlignment="1">
      <alignment vertical="center" wrapText="1"/>
    </xf>
    <xf numFmtId="49" fontId="0" fillId="0" borderId="36" xfId="2" applyNumberFormat="1" applyFont="1" applyBorder="1" applyAlignment="1">
      <alignment horizontal="center" vertical="center"/>
    </xf>
    <xf numFmtId="49" fontId="7" fillId="5" borderId="33" xfId="2" applyNumberFormat="1" applyFont="1" applyFill="1" applyBorder="1" applyAlignment="1">
      <alignment vertical="center" wrapText="1"/>
    </xf>
    <xf numFmtId="49" fontId="7" fillId="5" borderId="33" xfId="2" applyNumberFormat="1" applyFont="1" applyFill="1" applyBorder="1" applyAlignment="1">
      <alignment horizontal="center" vertical="center"/>
    </xf>
    <xf numFmtId="49" fontId="7" fillId="5" borderId="34" xfId="3" applyNumberFormat="1" applyFont="1" applyFill="1" applyBorder="1" applyAlignment="1">
      <alignment horizontal="center" vertical="center"/>
    </xf>
    <xf numFmtId="44" fontId="6" fillId="0" borderId="18" xfId="6" applyFont="1" applyBorder="1" applyAlignment="1">
      <alignment vertical="center"/>
    </xf>
    <xf numFmtId="44" fontId="7" fillId="5" borderId="33" xfId="3" applyFont="1" applyFill="1" applyBorder="1" applyAlignment="1">
      <alignment horizontal="center" vertical="center"/>
    </xf>
    <xf numFmtId="164" fontId="7" fillId="5" borderId="34" xfId="2" applyNumberFormat="1" applyFont="1" applyFill="1" applyBorder="1" applyAlignment="1">
      <alignment horizontal="center" vertical="center"/>
    </xf>
    <xf numFmtId="0" fontId="1" fillId="0" borderId="36" xfId="2" applyFont="1" applyBorder="1" applyAlignment="1">
      <alignment horizontal="center" vertical="center"/>
    </xf>
    <xf numFmtId="44" fontId="1" fillId="0" borderId="36" xfId="6" applyFont="1" applyBorder="1" applyAlignment="1">
      <alignment vertical="center"/>
    </xf>
    <xf numFmtId="44" fontId="6" fillId="0" borderId="37" xfId="6" applyFont="1" applyBorder="1" applyAlignment="1">
      <alignment vertical="center"/>
    </xf>
    <xf numFmtId="3" fontId="1" fillId="0" borderId="17" xfId="2" applyNumberFormat="1" applyFont="1" applyBorder="1" applyAlignment="1">
      <alignment horizontal="center" vertical="center"/>
    </xf>
    <xf numFmtId="44" fontId="1" fillId="3" borderId="17" xfId="6" applyFont="1" applyFill="1" applyBorder="1" applyAlignment="1">
      <alignment vertical="center"/>
    </xf>
    <xf numFmtId="49" fontId="7" fillId="5" borderId="33" xfId="3" applyNumberFormat="1" applyFont="1" applyFill="1" applyBorder="1" applyAlignment="1">
      <alignment horizontal="center" vertical="center"/>
    </xf>
    <xf numFmtId="44" fontId="2" fillId="2" borderId="34" xfId="6" applyFont="1" applyFill="1" applyBorder="1" applyAlignment="1">
      <alignment vertical="center"/>
    </xf>
    <xf numFmtId="49" fontId="7" fillId="5" borderId="11" xfId="3" applyNumberFormat="1" applyFont="1" applyFill="1" applyBorder="1" applyAlignment="1">
      <alignment horizontal="center" vertical="center"/>
    </xf>
    <xf numFmtId="44" fontId="12" fillId="2" borderId="11" xfId="6" applyFont="1" applyFill="1" applyBorder="1" applyAlignment="1">
      <alignment vertical="center"/>
    </xf>
    <xf numFmtId="3" fontId="1" fillId="0" borderId="36" xfId="2" applyNumberFormat="1" applyFont="1" applyBorder="1" applyAlignment="1">
      <alignment horizontal="center" vertical="center"/>
    </xf>
    <xf numFmtId="44" fontId="1" fillId="3" borderId="36" xfId="6" applyFont="1" applyFill="1" applyBorder="1" applyAlignment="1">
      <alignment vertical="center"/>
    </xf>
    <xf numFmtId="0" fontId="3" fillId="6" borderId="16" xfId="2" applyFont="1" applyFill="1" applyBorder="1" applyAlignment="1">
      <alignment horizontal="center" vertical="center"/>
    </xf>
    <xf numFmtId="0" fontId="3" fillId="6" borderId="43" xfId="2" applyFont="1" applyFill="1" applyBorder="1" applyAlignment="1">
      <alignment vertical="center" wrapText="1"/>
    </xf>
    <xf numFmtId="0" fontId="1" fillId="6" borderId="31" xfId="2" applyFont="1" applyFill="1" applyBorder="1" applyAlignment="1">
      <alignment horizontal="center" vertical="center"/>
    </xf>
    <xf numFmtId="0" fontId="1" fillId="6" borderId="31" xfId="2" applyFont="1" applyFill="1" applyBorder="1" applyAlignment="1">
      <alignment vertical="center"/>
    </xf>
    <xf numFmtId="49" fontId="7" fillId="5" borderId="4" xfId="2" applyNumberFormat="1" applyFont="1" applyFill="1" applyBorder="1" applyAlignment="1">
      <alignment horizontal="center" vertical="center"/>
    </xf>
    <xf numFmtId="0" fontId="7" fillId="5" borderId="4" xfId="2" applyFont="1" applyFill="1" applyBorder="1" applyAlignment="1">
      <alignment vertical="center" wrapText="1"/>
    </xf>
    <xf numFmtId="49" fontId="3" fillId="6" borderId="27" xfId="2" applyNumberFormat="1" applyFont="1" applyFill="1" applyBorder="1" applyAlignment="1">
      <alignment vertical="center" wrapText="1"/>
    </xf>
    <xf numFmtId="49" fontId="3" fillId="6" borderId="7" xfId="2" applyNumberFormat="1" applyFont="1" applyFill="1" applyBorder="1" applyAlignment="1">
      <alignment vertical="center" wrapText="1"/>
    </xf>
    <xf numFmtId="0" fontId="1" fillId="7" borderId="3" xfId="2" applyFont="1" applyFill="1" applyBorder="1" applyAlignment="1">
      <alignment horizontal="center" vertical="center"/>
    </xf>
    <xf numFmtId="0" fontId="0" fillId="7" borderId="4" xfId="2" applyFont="1" applyFill="1" applyBorder="1" applyAlignment="1">
      <alignment horizontal="center" vertical="center"/>
    </xf>
    <xf numFmtId="0" fontId="1" fillId="7" borderId="4" xfId="2" applyFont="1" applyFill="1" applyBorder="1" applyAlignment="1">
      <alignment horizontal="center" vertical="center"/>
    </xf>
    <xf numFmtId="166" fontId="1" fillId="7" borderId="4" xfId="4" applyNumberFormat="1" applyFont="1" applyFill="1" applyBorder="1" applyAlignment="1">
      <alignment vertical="center"/>
    </xf>
    <xf numFmtId="0" fontId="0" fillId="7" borderId="3" xfId="2" applyFont="1" applyFill="1" applyBorder="1" applyAlignment="1">
      <alignment horizontal="center" vertical="center"/>
    </xf>
    <xf numFmtId="49" fontId="0" fillId="7" borderId="4" xfId="2" applyNumberFormat="1" applyFont="1" applyFill="1" applyBorder="1" applyAlignment="1">
      <alignment vertical="center" wrapText="1"/>
    </xf>
    <xf numFmtId="49" fontId="17" fillId="7" borderId="4" xfId="2" applyNumberFormat="1" applyFont="1" applyFill="1" applyBorder="1" applyAlignment="1">
      <alignment horizontal="center" vertical="center" wrapText="1"/>
    </xf>
    <xf numFmtId="49" fontId="0" fillId="7" borderId="4" xfId="2" applyNumberFormat="1" applyFont="1" applyFill="1" applyBorder="1" applyAlignment="1">
      <alignment horizontal="center" vertical="center"/>
    </xf>
    <xf numFmtId="0" fontId="8" fillId="0" borderId="0" xfId="2" applyFont="1" applyAlignment="1">
      <alignment horizontal="center" vertical="center" wrapText="1"/>
    </xf>
    <xf numFmtId="44" fontId="6" fillId="0" borderId="0" xfId="2" applyNumberFormat="1" applyFont="1" applyAlignment="1">
      <alignment vertical="center"/>
    </xf>
    <xf numFmtId="49" fontId="0" fillId="0" borderId="28" xfId="2" applyNumberFormat="1" applyFont="1" applyBorder="1" applyAlignment="1">
      <alignment vertical="center" wrapText="1"/>
    </xf>
    <xf numFmtId="49" fontId="0" fillId="0" borderId="27" xfId="2" applyNumberFormat="1" applyFont="1" applyBorder="1" applyAlignment="1">
      <alignment vertical="center" wrapText="1"/>
    </xf>
    <xf numFmtId="0" fontId="6" fillId="0" borderId="0" xfId="2" applyFont="1" applyAlignment="1">
      <alignment horizontal="left" vertical="center" wrapText="1"/>
    </xf>
    <xf numFmtId="0" fontId="8" fillId="0" borderId="0" xfId="2" applyFont="1" applyAlignment="1">
      <alignment vertical="center"/>
    </xf>
    <xf numFmtId="0" fontId="18" fillId="0" borderId="0" xfId="2" applyFont="1" applyAlignment="1">
      <alignment vertical="center"/>
    </xf>
    <xf numFmtId="0" fontId="1" fillId="0" borderId="0" xfId="2" applyFont="1" applyAlignment="1">
      <alignment vertical="center"/>
    </xf>
    <xf numFmtId="3" fontId="6" fillId="0" borderId="0" xfId="2" applyNumberFormat="1" applyFont="1" applyAlignment="1">
      <alignment vertical="center"/>
    </xf>
    <xf numFmtId="0" fontId="7" fillId="5" borderId="2" xfId="2" applyFont="1" applyFill="1" applyBorder="1" applyAlignment="1">
      <alignment horizontal="center" vertical="center" wrapText="1"/>
    </xf>
    <xf numFmtId="0" fontId="3" fillId="7" borderId="16" xfId="2" applyFont="1" applyFill="1" applyBorder="1" applyAlignment="1">
      <alignment horizontal="center" vertical="center"/>
    </xf>
    <xf numFmtId="3" fontId="0" fillId="7" borderId="4" xfId="2" applyNumberFormat="1" applyFont="1" applyFill="1" applyBorder="1" applyAlignment="1">
      <alignment horizontal="center" vertical="center"/>
    </xf>
    <xf numFmtId="44" fontId="1" fillId="7" borderId="4" xfId="6" applyFont="1" applyFill="1" applyBorder="1" applyAlignment="1">
      <alignment vertical="center"/>
    </xf>
    <xf numFmtId="44" fontId="6" fillId="7" borderId="5" xfId="6" applyFont="1" applyFill="1" applyBorder="1" applyAlignment="1">
      <alignment vertical="center"/>
    </xf>
    <xf numFmtId="0" fontId="3" fillId="7" borderId="3" xfId="2" applyFont="1" applyFill="1" applyBorder="1" applyAlignment="1">
      <alignment horizontal="center" vertical="center"/>
    </xf>
    <xf numFmtId="0" fontId="3" fillId="7" borderId="32" xfId="2" applyFont="1" applyFill="1" applyBorder="1" applyAlignment="1">
      <alignment horizontal="center" vertical="center"/>
    </xf>
    <xf numFmtId="49" fontId="0" fillId="7" borderId="40" xfId="2" applyNumberFormat="1" applyFont="1" applyFill="1" applyBorder="1" applyAlignment="1">
      <alignment horizontal="center" vertical="center"/>
    </xf>
    <xf numFmtId="3" fontId="0" fillId="7" borderId="40" xfId="2" applyNumberFormat="1" applyFont="1" applyFill="1" applyBorder="1" applyAlignment="1">
      <alignment horizontal="center" vertical="center"/>
    </xf>
    <xf numFmtId="44" fontId="1" fillId="7" borderId="40" xfId="6" applyFont="1" applyFill="1" applyBorder="1" applyAlignment="1">
      <alignment vertical="center"/>
    </xf>
    <xf numFmtId="44" fontId="6" fillId="7" borderId="41" xfId="6" applyFont="1" applyFill="1" applyBorder="1" applyAlignment="1">
      <alignment vertical="center"/>
    </xf>
    <xf numFmtId="44" fontId="1" fillId="0" borderId="4" xfId="6" applyFont="1" applyFill="1" applyBorder="1" applyAlignment="1">
      <alignment vertical="center"/>
    </xf>
    <xf numFmtId="44" fontId="1" fillId="6" borderId="7" xfId="6" applyFont="1" applyFill="1" applyBorder="1" applyAlignment="1">
      <alignment vertical="center"/>
    </xf>
    <xf numFmtId="44" fontId="3" fillId="6" borderId="7" xfId="6" applyFont="1" applyFill="1" applyBorder="1" applyAlignment="1">
      <alignment vertical="center" wrapText="1"/>
    </xf>
    <xf numFmtId="1" fontId="7" fillId="5" borderId="33" xfId="2" applyNumberFormat="1" applyFont="1" applyFill="1" applyBorder="1" applyAlignment="1">
      <alignment horizontal="center" vertical="center" wrapText="1"/>
    </xf>
    <xf numFmtId="0" fontId="7" fillId="5" borderId="15" xfId="2" applyFont="1" applyFill="1" applyBorder="1" applyAlignment="1">
      <alignment vertical="center" wrapText="1"/>
    </xf>
    <xf numFmtId="44" fontId="7" fillId="5" borderId="44" xfId="3" applyFont="1" applyFill="1" applyBorder="1" applyAlignment="1">
      <alignment horizontal="center" vertical="center"/>
    </xf>
    <xf numFmtId="0" fontId="7" fillId="4" borderId="35" xfId="2" applyFont="1" applyFill="1" applyBorder="1" applyAlignment="1">
      <alignment horizontal="center" vertical="center"/>
    </xf>
    <xf numFmtId="0" fontId="7" fillId="4" borderId="36" xfId="2" applyFont="1" applyFill="1" applyBorder="1" applyAlignment="1">
      <alignment horizontal="left" vertical="center" wrapText="1"/>
    </xf>
    <xf numFmtId="0" fontId="7" fillId="4" borderId="37" xfId="2" applyFont="1" applyFill="1" applyBorder="1" applyAlignment="1">
      <alignment horizontal="center" vertical="center"/>
    </xf>
    <xf numFmtId="0" fontId="3" fillId="8" borderId="45" xfId="2" applyFont="1" applyFill="1" applyBorder="1" applyAlignment="1">
      <alignment horizontal="left" vertical="center"/>
    </xf>
    <xf numFmtId="0" fontId="3" fillId="8" borderId="42" xfId="2" applyFont="1" applyFill="1" applyBorder="1" applyAlignment="1">
      <alignment horizontal="left" vertical="center"/>
    </xf>
    <xf numFmtId="44" fontId="3" fillId="8" borderId="38" xfId="6" applyFont="1" applyFill="1" applyBorder="1" applyAlignment="1">
      <alignment vertical="center"/>
    </xf>
    <xf numFmtId="49" fontId="7" fillId="2" borderId="24" xfId="2" applyNumberFormat="1" applyFont="1" applyFill="1" applyBorder="1" applyAlignment="1">
      <alignment horizontal="left" vertical="center"/>
    </xf>
    <xf numFmtId="0" fontId="12" fillId="2" borderId="25" xfId="2" applyFont="1" applyFill="1" applyBorder="1" applyAlignment="1">
      <alignment vertical="center" wrapText="1"/>
    </xf>
    <xf numFmtId="166" fontId="2" fillId="2" borderId="25" xfId="4" applyNumberFormat="1" applyFont="1" applyFill="1" applyBorder="1" applyAlignment="1">
      <alignment vertical="center"/>
    </xf>
    <xf numFmtId="0" fontId="3" fillId="7" borderId="45" xfId="2" applyFont="1" applyFill="1" applyBorder="1" applyAlignment="1">
      <alignment horizontal="center" vertical="center"/>
    </xf>
    <xf numFmtId="49" fontId="0" fillId="7" borderId="42" xfId="2" applyNumberFormat="1" applyFont="1" applyFill="1" applyBorder="1" applyAlignment="1">
      <alignment vertical="center" wrapText="1"/>
    </xf>
    <xf numFmtId="49" fontId="0" fillId="7" borderId="42" xfId="2" applyNumberFormat="1" applyFont="1" applyFill="1" applyBorder="1" applyAlignment="1">
      <alignment horizontal="center" vertical="center"/>
    </xf>
    <xf numFmtId="0" fontId="1" fillId="7" borderId="42" xfId="2" applyFont="1" applyFill="1" applyBorder="1" applyAlignment="1">
      <alignment horizontal="center" vertical="center"/>
    </xf>
    <xf numFmtId="0" fontId="19" fillId="2" borderId="20" xfId="2" applyFont="1" applyFill="1" applyBorder="1" applyAlignment="1">
      <alignment vertical="center"/>
    </xf>
    <xf numFmtId="0" fontId="19" fillId="2" borderId="22" xfId="2" applyFont="1" applyFill="1" applyBorder="1" applyAlignment="1">
      <alignment vertical="center"/>
    </xf>
    <xf numFmtId="0" fontId="19" fillId="2" borderId="24" xfId="2" applyFont="1" applyFill="1" applyBorder="1" applyAlignment="1">
      <alignment vertical="center"/>
    </xf>
    <xf numFmtId="44" fontId="7" fillId="2" borderId="15" xfId="6" applyFont="1" applyFill="1" applyBorder="1" applyAlignment="1">
      <alignment vertical="center"/>
    </xf>
    <xf numFmtId="44" fontId="7" fillId="2" borderId="19" xfId="6" applyFont="1" applyFill="1" applyBorder="1" applyAlignment="1">
      <alignment horizontal="center" vertical="center"/>
    </xf>
    <xf numFmtId="44" fontId="7" fillId="2" borderId="25" xfId="6" applyFont="1" applyFill="1" applyBorder="1" applyAlignment="1">
      <alignment vertical="center"/>
    </xf>
    <xf numFmtId="44" fontId="6" fillId="0" borderId="5" xfId="6" applyFont="1" applyFill="1" applyBorder="1" applyAlignment="1">
      <alignment vertical="center"/>
    </xf>
    <xf numFmtId="0" fontId="0" fillId="3" borderId="3" xfId="2" applyFont="1" applyFill="1" applyBorder="1" applyAlignment="1">
      <alignment horizontal="center" vertical="center"/>
    </xf>
    <xf numFmtId="49" fontId="0" fillId="3" borderId="17" xfId="2" applyNumberFormat="1" applyFont="1" applyFill="1" applyBorder="1" applyAlignment="1">
      <alignment vertical="center" wrapText="1"/>
    </xf>
    <xf numFmtId="49" fontId="0" fillId="3" borderId="17" xfId="2" applyNumberFormat="1" applyFont="1" applyFill="1" applyBorder="1" applyAlignment="1">
      <alignment horizontal="center" vertical="center"/>
    </xf>
    <xf numFmtId="166" fontId="1" fillId="3" borderId="17" xfId="4" applyNumberFormat="1" applyFont="1" applyFill="1" applyBorder="1" applyAlignment="1">
      <alignment vertical="center"/>
    </xf>
    <xf numFmtId="49" fontId="0" fillId="7" borderId="7" xfId="2" applyNumberFormat="1" applyFont="1" applyFill="1" applyBorder="1" applyAlignment="1">
      <alignment vertical="center" wrapText="1"/>
    </xf>
    <xf numFmtId="49" fontId="0" fillId="7" borderId="17" xfId="2" applyNumberFormat="1" applyFont="1" applyFill="1" applyBorder="1" applyAlignment="1">
      <alignment horizontal="center" vertical="center"/>
    </xf>
    <xf numFmtId="49" fontId="3" fillId="6" borderId="7" xfId="2" applyNumberFormat="1" applyFont="1" applyFill="1" applyBorder="1" applyAlignment="1">
      <alignment horizontal="center" vertical="center"/>
    </xf>
    <xf numFmtId="166" fontId="3" fillId="6" borderId="7" xfId="4" applyNumberFormat="1" applyFont="1" applyFill="1" applyBorder="1" applyAlignment="1">
      <alignment vertical="center"/>
    </xf>
    <xf numFmtId="0" fontId="3" fillId="6" borderId="6" xfId="2" applyFont="1" applyFill="1" applyBorder="1" applyAlignment="1">
      <alignment horizontal="center" vertical="center"/>
    </xf>
    <xf numFmtId="0" fontId="8" fillId="0" borderId="20" xfId="2" applyFont="1" applyBorder="1" applyAlignment="1">
      <alignment horizontal="center" vertical="center" wrapText="1"/>
    </xf>
    <xf numFmtId="0" fontId="0" fillId="0" borderId="15" xfId="0" applyBorder="1"/>
    <xf numFmtId="2" fontId="6" fillId="0" borderId="0" xfId="2" applyNumberFormat="1" applyFont="1" applyAlignment="1">
      <alignment vertical="center"/>
    </xf>
    <xf numFmtId="44" fontId="1" fillId="7" borderId="17" xfId="6" applyFont="1" applyFill="1" applyBorder="1" applyAlignment="1">
      <alignment vertical="center"/>
    </xf>
    <xf numFmtId="0" fontId="6" fillId="0" borderId="28" xfId="2" applyFont="1" applyBorder="1" applyAlignment="1">
      <alignment horizontal="center" vertical="center" wrapText="1"/>
    </xf>
    <xf numFmtId="44" fontId="1" fillId="0" borderId="0" xfId="6" applyFont="1" applyFill="1" applyBorder="1" applyAlignment="1">
      <alignment vertical="center"/>
    </xf>
    <xf numFmtId="0" fontId="6" fillId="7" borderId="4" xfId="2" applyFont="1" applyFill="1" applyBorder="1" applyAlignment="1">
      <alignment vertical="center" wrapText="1"/>
    </xf>
    <xf numFmtId="0" fontId="6" fillId="0" borderId="4" xfId="2" applyFont="1" applyBorder="1" applyAlignment="1">
      <alignment vertical="center" wrapText="1"/>
    </xf>
    <xf numFmtId="49" fontId="0" fillId="3" borderId="4" xfId="2" applyNumberFormat="1" applyFont="1" applyFill="1" applyBorder="1" applyAlignment="1">
      <alignment vertical="center" wrapText="1"/>
    </xf>
    <xf numFmtId="49" fontId="17" fillId="3" borderId="4" xfId="2" applyNumberFormat="1" applyFont="1" applyFill="1" applyBorder="1" applyAlignment="1">
      <alignment horizontal="center" vertical="center" wrapText="1"/>
    </xf>
    <xf numFmtId="49" fontId="0" fillId="7" borderId="27" xfId="2" applyNumberFormat="1" applyFont="1" applyFill="1" applyBorder="1" applyAlignment="1">
      <alignment vertical="center" wrapText="1"/>
    </xf>
    <xf numFmtId="49" fontId="1" fillId="7" borderId="4" xfId="2" applyNumberFormat="1" applyFont="1" applyFill="1" applyBorder="1" applyAlignment="1">
      <alignment horizontal="center" vertical="center"/>
    </xf>
    <xf numFmtId="49" fontId="20" fillId="9" borderId="16" xfId="2" applyNumberFormat="1" applyFont="1" applyFill="1" applyBorder="1" applyAlignment="1">
      <alignment horizontal="center" vertical="center"/>
    </xf>
    <xf numFmtId="0" fontId="20" fillId="9" borderId="17" xfId="2" applyFont="1" applyFill="1" applyBorder="1" applyAlignment="1">
      <alignment vertical="center" wrapText="1"/>
    </xf>
    <xf numFmtId="0" fontId="20" fillId="9" borderId="17" xfId="2" applyFont="1" applyFill="1" applyBorder="1" applyAlignment="1">
      <alignment horizontal="center" vertical="center"/>
    </xf>
    <xf numFmtId="0" fontId="2" fillId="3" borderId="6" xfId="2" applyFont="1" applyFill="1" applyBorder="1" applyAlignment="1">
      <alignment horizontal="left" vertical="center"/>
    </xf>
    <xf numFmtId="0" fontId="2" fillId="3" borderId="7" xfId="2" applyFont="1" applyFill="1" applyBorder="1" applyAlignment="1">
      <alignment horizontal="right" vertical="center"/>
    </xf>
    <xf numFmtId="0" fontId="1" fillId="3" borderId="7" xfId="2" applyFont="1" applyFill="1" applyBorder="1" applyAlignment="1">
      <alignment horizontal="center" vertical="center"/>
    </xf>
    <xf numFmtId="164" fontId="1" fillId="3" borderId="7" xfId="4" applyNumberFormat="1" applyFont="1" applyFill="1" applyBorder="1" applyAlignment="1">
      <alignment vertical="center"/>
    </xf>
    <xf numFmtId="0" fontId="6" fillId="3" borderId="0" xfId="2" applyFont="1" applyFill="1" applyAlignment="1">
      <alignment vertical="center"/>
    </xf>
    <xf numFmtId="0" fontId="5" fillId="0" borderId="10" xfId="2" applyFont="1" applyBorder="1" applyAlignment="1">
      <alignment horizontal="center" vertical="center"/>
    </xf>
    <xf numFmtId="0" fontId="0" fillId="0" borderId="11" xfId="0" applyBorder="1"/>
    <xf numFmtId="0" fontId="8" fillId="0" borderId="13" xfId="2" applyFont="1" applyBorder="1" applyAlignment="1">
      <alignment horizontal="center" vertical="center" wrapText="1"/>
    </xf>
    <xf numFmtId="0" fontId="0" fillId="0" borderId="14" xfId="0" applyBorder="1"/>
    <xf numFmtId="0" fontId="5" fillId="0" borderId="11" xfId="2" applyFont="1" applyBorder="1" applyAlignment="1">
      <alignment horizontal="center" vertical="center"/>
    </xf>
    <xf numFmtId="0" fontId="5" fillId="0" borderId="12" xfId="2" applyFont="1" applyBorder="1" applyAlignment="1">
      <alignment horizontal="center" vertical="center"/>
    </xf>
    <xf numFmtId="0" fontId="6" fillId="0" borderId="20" xfId="2" applyFont="1" applyBorder="1" applyAlignment="1">
      <alignment horizontal="center" vertical="center" wrapText="1"/>
    </xf>
    <xf numFmtId="0" fontId="6" fillId="0" borderId="15" xfId="2" applyFont="1" applyBorder="1" applyAlignment="1">
      <alignment horizontal="center" vertical="center" wrapText="1"/>
    </xf>
    <xf numFmtId="0" fontId="6" fillId="0" borderId="21" xfId="2" applyFont="1" applyBorder="1" applyAlignment="1">
      <alignment horizontal="center" vertical="center" wrapText="1"/>
    </xf>
    <xf numFmtId="0" fontId="8" fillId="0" borderId="28" xfId="2" applyFont="1" applyBorder="1" applyAlignment="1">
      <alignment horizontal="center" vertical="center" wrapText="1"/>
    </xf>
    <xf numFmtId="0" fontId="8" fillId="0" borderId="0" xfId="2" applyFont="1" applyAlignment="1">
      <alignment horizontal="center" vertical="center" wrapText="1"/>
    </xf>
    <xf numFmtId="0" fontId="8" fillId="0" borderId="29" xfId="2" applyFont="1" applyBorder="1" applyAlignment="1">
      <alignment horizontal="center" vertical="center" wrapText="1"/>
    </xf>
    <xf numFmtId="0" fontId="16" fillId="0" borderId="0" xfId="2" applyFont="1" applyAlignment="1">
      <alignment horizontal="left" vertical="center" wrapText="1"/>
    </xf>
  </cellXfs>
  <cellStyles count="7">
    <cellStyle name="Monétaire" xfId="6" builtinId="4"/>
    <cellStyle name="Monétaire 2" xfId="3" xr:uid="{00000000-0005-0000-0000-000000000000}"/>
    <cellStyle name="Monétaire 3" xfId="4" xr:uid="{00000000-0005-0000-0000-000001000000}"/>
    <cellStyle name="Normal" xfId="0" builtinId="0"/>
    <cellStyle name="Normal 2" xfId="1" xr:uid="{00000000-0005-0000-0000-000003000000}"/>
    <cellStyle name="Normal 3" xfId="2" xr:uid="{00000000-0005-0000-0000-000004000000}"/>
    <cellStyle name="Pourcentage 2" xfId="5" xr:uid="{00000000-0005-0000-0000-000005000000}"/>
  </cellStyles>
  <dxfs count="0"/>
  <tableStyles count="0" defaultTableStyle="TableStyleMedium9"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8"/>
  <sheetViews>
    <sheetView tabSelected="1" view="pageBreakPreview" topLeftCell="A19" zoomScale="110" zoomScaleNormal="85" zoomScaleSheetLayoutView="110" zoomScalePageLayoutView="70" workbookViewId="0">
      <selection activeCell="A46" sqref="A46"/>
    </sheetView>
  </sheetViews>
  <sheetFormatPr baseColWidth="10" defaultRowHeight="14.4" x14ac:dyDescent="0.3"/>
  <cols>
    <col min="1" max="1" width="11.44140625" style="1"/>
    <col min="2" max="2" width="96.21875" style="17" customWidth="1"/>
    <col min="3" max="3" width="8.5546875" style="1" customWidth="1"/>
    <col min="4" max="4" width="13.77734375" style="1" customWidth="1"/>
    <col min="5" max="5" width="15.44140625" style="1" customWidth="1"/>
    <col min="6" max="6" width="12.77734375" style="1" bestFit="1" customWidth="1"/>
    <col min="7" max="7" width="16.44140625" style="1" customWidth="1"/>
    <col min="8" max="8" width="6.5546875" style="1" customWidth="1"/>
    <col min="9" max="9" width="14.5546875" style="1" bestFit="1" customWidth="1"/>
    <col min="10" max="255" width="11.44140625" style="1"/>
    <col min="256" max="256" width="88.5546875" style="1" bestFit="1" customWidth="1"/>
    <col min="257" max="257" width="8.5546875" style="1" customWidth="1"/>
    <col min="258" max="258" width="11.21875" style="1" customWidth="1"/>
    <col min="259" max="259" width="13.77734375" style="1" bestFit="1" customWidth="1"/>
    <col min="260" max="260" width="17.44140625" style="1" bestFit="1" customWidth="1"/>
    <col min="261" max="261" width="12.77734375" style="1" bestFit="1" customWidth="1"/>
    <col min="262" max="511" width="11.44140625" style="1"/>
    <col min="512" max="512" width="88.5546875" style="1" bestFit="1" customWidth="1"/>
    <col min="513" max="513" width="8.5546875" style="1" customWidth="1"/>
    <col min="514" max="514" width="11.21875" style="1" customWidth="1"/>
    <col min="515" max="515" width="13.77734375" style="1" bestFit="1" customWidth="1"/>
    <col min="516" max="516" width="17.44140625" style="1" bestFit="1" customWidth="1"/>
    <col min="517" max="517" width="12.77734375" style="1" bestFit="1" customWidth="1"/>
    <col min="518" max="767" width="11.44140625" style="1"/>
    <col min="768" max="768" width="88.5546875" style="1" bestFit="1" customWidth="1"/>
    <col min="769" max="769" width="8.5546875" style="1" customWidth="1"/>
    <col min="770" max="770" width="11.21875" style="1" customWidth="1"/>
    <col min="771" max="771" width="13.77734375" style="1" bestFit="1" customWidth="1"/>
    <col min="772" max="772" width="17.44140625" style="1" bestFit="1" customWidth="1"/>
    <col min="773" max="773" width="12.77734375" style="1" bestFit="1" customWidth="1"/>
    <col min="774" max="1023" width="11.44140625" style="1"/>
    <col min="1024" max="1024" width="88.5546875" style="1" bestFit="1" customWidth="1"/>
    <col min="1025" max="1025" width="8.5546875" style="1" customWidth="1"/>
    <col min="1026" max="1026" width="11.21875" style="1" customWidth="1"/>
    <col min="1027" max="1027" width="13.77734375" style="1" bestFit="1" customWidth="1"/>
    <col min="1028" max="1028" width="17.44140625" style="1" bestFit="1" customWidth="1"/>
    <col min="1029" max="1029" width="12.77734375" style="1" bestFit="1" customWidth="1"/>
    <col min="1030" max="1279" width="11.44140625" style="1"/>
    <col min="1280" max="1280" width="88.5546875" style="1" bestFit="1" customWidth="1"/>
    <col min="1281" max="1281" width="8.5546875" style="1" customWidth="1"/>
    <col min="1282" max="1282" width="11.21875" style="1" customWidth="1"/>
    <col min="1283" max="1283" width="13.77734375" style="1" bestFit="1" customWidth="1"/>
    <col min="1284" max="1284" width="17.44140625" style="1" bestFit="1" customWidth="1"/>
    <col min="1285" max="1285" width="12.77734375" style="1" bestFit="1" customWidth="1"/>
    <col min="1286" max="1535" width="11.44140625" style="1"/>
    <col min="1536" max="1536" width="88.5546875" style="1" bestFit="1" customWidth="1"/>
    <col min="1537" max="1537" width="8.5546875" style="1" customWidth="1"/>
    <col min="1538" max="1538" width="11.21875" style="1" customWidth="1"/>
    <col min="1539" max="1539" width="13.77734375" style="1" bestFit="1" customWidth="1"/>
    <col min="1540" max="1540" width="17.44140625" style="1" bestFit="1" customWidth="1"/>
    <col min="1541" max="1541" width="12.77734375" style="1" bestFit="1" customWidth="1"/>
    <col min="1542" max="1791" width="11.44140625" style="1"/>
    <col min="1792" max="1792" width="88.5546875" style="1" bestFit="1" customWidth="1"/>
    <col min="1793" max="1793" width="8.5546875" style="1" customWidth="1"/>
    <col min="1794" max="1794" width="11.21875" style="1" customWidth="1"/>
    <col min="1795" max="1795" width="13.77734375" style="1" bestFit="1" customWidth="1"/>
    <col min="1796" max="1796" width="17.44140625" style="1" bestFit="1" customWidth="1"/>
    <col min="1797" max="1797" width="12.77734375" style="1" bestFit="1" customWidth="1"/>
    <col min="1798" max="2047" width="11.44140625" style="1"/>
    <col min="2048" max="2048" width="88.5546875" style="1" bestFit="1" customWidth="1"/>
    <col min="2049" max="2049" width="8.5546875" style="1" customWidth="1"/>
    <col min="2050" max="2050" width="11.21875" style="1" customWidth="1"/>
    <col min="2051" max="2051" width="13.77734375" style="1" bestFit="1" customWidth="1"/>
    <col min="2052" max="2052" width="17.44140625" style="1" bestFit="1" customWidth="1"/>
    <col min="2053" max="2053" width="12.77734375" style="1" bestFit="1" customWidth="1"/>
    <col min="2054" max="2303" width="11.44140625" style="1"/>
    <col min="2304" max="2304" width="88.5546875" style="1" bestFit="1" customWidth="1"/>
    <col min="2305" max="2305" width="8.5546875" style="1" customWidth="1"/>
    <col min="2306" max="2306" width="11.21875" style="1" customWidth="1"/>
    <col min="2307" max="2307" width="13.77734375" style="1" bestFit="1" customWidth="1"/>
    <col min="2308" max="2308" width="17.44140625" style="1" bestFit="1" customWidth="1"/>
    <col min="2309" max="2309" width="12.77734375" style="1" bestFit="1" customWidth="1"/>
    <col min="2310" max="2559" width="11.44140625" style="1"/>
    <col min="2560" max="2560" width="88.5546875" style="1" bestFit="1" customWidth="1"/>
    <col min="2561" max="2561" width="8.5546875" style="1" customWidth="1"/>
    <col min="2562" max="2562" width="11.21875" style="1" customWidth="1"/>
    <col min="2563" max="2563" width="13.77734375" style="1" bestFit="1" customWidth="1"/>
    <col min="2564" max="2564" width="17.44140625" style="1" bestFit="1" customWidth="1"/>
    <col min="2565" max="2565" width="12.77734375" style="1" bestFit="1" customWidth="1"/>
    <col min="2566" max="2815" width="11.44140625" style="1"/>
    <col min="2816" max="2816" width="88.5546875" style="1" bestFit="1" customWidth="1"/>
    <col min="2817" max="2817" width="8.5546875" style="1" customWidth="1"/>
    <col min="2818" max="2818" width="11.21875" style="1" customWidth="1"/>
    <col min="2819" max="2819" width="13.77734375" style="1" bestFit="1" customWidth="1"/>
    <col min="2820" max="2820" width="17.44140625" style="1" bestFit="1" customWidth="1"/>
    <col min="2821" max="2821" width="12.77734375" style="1" bestFit="1" customWidth="1"/>
    <col min="2822" max="3071" width="11.44140625" style="1"/>
    <col min="3072" max="3072" width="88.5546875" style="1" bestFit="1" customWidth="1"/>
    <col min="3073" max="3073" width="8.5546875" style="1" customWidth="1"/>
    <col min="3074" max="3074" width="11.21875" style="1" customWidth="1"/>
    <col min="3075" max="3075" width="13.77734375" style="1" bestFit="1" customWidth="1"/>
    <col min="3076" max="3076" width="17.44140625" style="1" bestFit="1" customWidth="1"/>
    <col min="3077" max="3077" width="12.77734375" style="1" bestFit="1" customWidth="1"/>
    <col min="3078" max="3327" width="11.44140625" style="1"/>
    <col min="3328" max="3328" width="88.5546875" style="1" bestFit="1" customWidth="1"/>
    <col min="3329" max="3329" width="8.5546875" style="1" customWidth="1"/>
    <col min="3330" max="3330" width="11.21875" style="1" customWidth="1"/>
    <col min="3331" max="3331" width="13.77734375" style="1" bestFit="1" customWidth="1"/>
    <col min="3332" max="3332" width="17.44140625" style="1" bestFit="1" customWidth="1"/>
    <col min="3333" max="3333" width="12.77734375" style="1" bestFit="1" customWidth="1"/>
    <col min="3334" max="3583" width="11.44140625" style="1"/>
    <col min="3584" max="3584" width="88.5546875" style="1" bestFit="1" customWidth="1"/>
    <col min="3585" max="3585" width="8.5546875" style="1" customWidth="1"/>
    <col min="3586" max="3586" width="11.21875" style="1" customWidth="1"/>
    <col min="3587" max="3587" width="13.77734375" style="1" bestFit="1" customWidth="1"/>
    <col min="3588" max="3588" width="17.44140625" style="1" bestFit="1" customWidth="1"/>
    <col min="3589" max="3589" width="12.77734375" style="1" bestFit="1" customWidth="1"/>
    <col min="3590" max="3839" width="11.44140625" style="1"/>
    <col min="3840" max="3840" width="88.5546875" style="1" bestFit="1" customWidth="1"/>
    <col min="3841" max="3841" width="8.5546875" style="1" customWidth="1"/>
    <col min="3842" max="3842" width="11.21875" style="1" customWidth="1"/>
    <col min="3843" max="3843" width="13.77734375" style="1" bestFit="1" customWidth="1"/>
    <col min="3844" max="3844" width="17.44140625" style="1" bestFit="1" customWidth="1"/>
    <col min="3845" max="3845" width="12.77734375" style="1" bestFit="1" customWidth="1"/>
    <col min="3846" max="4095" width="11.44140625" style="1"/>
    <col min="4096" max="4096" width="88.5546875" style="1" bestFit="1" customWidth="1"/>
    <col min="4097" max="4097" width="8.5546875" style="1" customWidth="1"/>
    <col min="4098" max="4098" width="11.21875" style="1" customWidth="1"/>
    <col min="4099" max="4099" width="13.77734375" style="1" bestFit="1" customWidth="1"/>
    <col min="4100" max="4100" width="17.44140625" style="1" bestFit="1" customWidth="1"/>
    <col min="4101" max="4101" width="12.77734375" style="1" bestFit="1" customWidth="1"/>
    <col min="4102" max="4351" width="11.44140625" style="1"/>
    <col min="4352" max="4352" width="88.5546875" style="1" bestFit="1" customWidth="1"/>
    <col min="4353" max="4353" width="8.5546875" style="1" customWidth="1"/>
    <col min="4354" max="4354" width="11.21875" style="1" customWidth="1"/>
    <col min="4355" max="4355" width="13.77734375" style="1" bestFit="1" customWidth="1"/>
    <col min="4356" max="4356" width="17.44140625" style="1" bestFit="1" customWidth="1"/>
    <col min="4357" max="4357" width="12.77734375" style="1" bestFit="1" customWidth="1"/>
    <col min="4358" max="4607" width="11.44140625" style="1"/>
    <col min="4608" max="4608" width="88.5546875" style="1" bestFit="1" customWidth="1"/>
    <col min="4609" max="4609" width="8.5546875" style="1" customWidth="1"/>
    <col min="4610" max="4610" width="11.21875" style="1" customWidth="1"/>
    <col min="4611" max="4611" width="13.77734375" style="1" bestFit="1" customWidth="1"/>
    <col min="4612" max="4612" width="17.44140625" style="1" bestFit="1" customWidth="1"/>
    <col min="4613" max="4613" width="12.77734375" style="1" bestFit="1" customWidth="1"/>
    <col min="4614" max="4863" width="11.44140625" style="1"/>
    <col min="4864" max="4864" width="88.5546875" style="1" bestFit="1" customWidth="1"/>
    <col min="4865" max="4865" width="8.5546875" style="1" customWidth="1"/>
    <col min="4866" max="4866" width="11.21875" style="1" customWidth="1"/>
    <col min="4867" max="4867" width="13.77734375" style="1" bestFit="1" customWidth="1"/>
    <col min="4868" max="4868" width="17.44140625" style="1" bestFit="1" customWidth="1"/>
    <col min="4869" max="4869" width="12.77734375" style="1" bestFit="1" customWidth="1"/>
    <col min="4870" max="5119" width="11.44140625" style="1"/>
    <col min="5120" max="5120" width="88.5546875" style="1" bestFit="1" customWidth="1"/>
    <col min="5121" max="5121" width="8.5546875" style="1" customWidth="1"/>
    <col min="5122" max="5122" width="11.21875" style="1" customWidth="1"/>
    <col min="5123" max="5123" width="13.77734375" style="1" bestFit="1" customWidth="1"/>
    <col min="5124" max="5124" width="17.44140625" style="1" bestFit="1" customWidth="1"/>
    <col min="5125" max="5125" width="12.77734375" style="1" bestFit="1" customWidth="1"/>
    <col min="5126" max="5375" width="11.44140625" style="1"/>
    <col min="5376" max="5376" width="88.5546875" style="1" bestFit="1" customWidth="1"/>
    <col min="5377" max="5377" width="8.5546875" style="1" customWidth="1"/>
    <col min="5378" max="5378" width="11.21875" style="1" customWidth="1"/>
    <col min="5379" max="5379" width="13.77734375" style="1" bestFit="1" customWidth="1"/>
    <col min="5380" max="5380" width="17.44140625" style="1" bestFit="1" customWidth="1"/>
    <col min="5381" max="5381" width="12.77734375" style="1" bestFit="1" customWidth="1"/>
    <col min="5382" max="5631" width="11.44140625" style="1"/>
    <col min="5632" max="5632" width="88.5546875" style="1" bestFit="1" customWidth="1"/>
    <col min="5633" max="5633" width="8.5546875" style="1" customWidth="1"/>
    <col min="5634" max="5634" width="11.21875" style="1" customWidth="1"/>
    <col min="5635" max="5635" width="13.77734375" style="1" bestFit="1" customWidth="1"/>
    <col min="5636" max="5636" width="17.44140625" style="1" bestFit="1" customWidth="1"/>
    <col min="5637" max="5637" width="12.77734375" style="1" bestFit="1" customWidth="1"/>
    <col min="5638" max="5887" width="11.44140625" style="1"/>
    <col min="5888" max="5888" width="88.5546875" style="1" bestFit="1" customWidth="1"/>
    <col min="5889" max="5889" width="8.5546875" style="1" customWidth="1"/>
    <col min="5890" max="5890" width="11.21875" style="1" customWidth="1"/>
    <col min="5891" max="5891" width="13.77734375" style="1" bestFit="1" customWidth="1"/>
    <col min="5892" max="5892" width="17.44140625" style="1" bestFit="1" customWidth="1"/>
    <col min="5893" max="5893" width="12.77734375" style="1" bestFit="1" customWidth="1"/>
    <col min="5894" max="6143" width="11.44140625" style="1"/>
    <col min="6144" max="6144" width="88.5546875" style="1" bestFit="1" customWidth="1"/>
    <col min="6145" max="6145" width="8.5546875" style="1" customWidth="1"/>
    <col min="6146" max="6146" width="11.21875" style="1" customWidth="1"/>
    <col min="6147" max="6147" width="13.77734375" style="1" bestFit="1" customWidth="1"/>
    <col min="6148" max="6148" width="17.44140625" style="1" bestFit="1" customWidth="1"/>
    <col min="6149" max="6149" width="12.77734375" style="1" bestFit="1" customWidth="1"/>
    <col min="6150" max="6399" width="11.44140625" style="1"/>
    <col min="6400" max="6400" width="88.5546875" style="1" bestFit="1" customWidth="1"/>
    <col min="6401" max="6401" width="8.5546875" style="1" customWidth="1"/>
    <col min="6402" max="6402" width="11.21875" style="1" customWidth="1"/>
    <col min="6403" max="6403" width="13.77734375" style="1" bestFit="1" customWidth="1"/>
    <col min="6404" max="6404" width="17.44140625" style="1" bestFit="1" customWidth="1"/>
    <col min="6405" max="6405" width="12.77734375" style="1" bestFit="1" customWidth="1"/>
    <col min="6406" max="6655" width="11.44140625" style="1"/>
    <col min="6656" max="6656" width="88.5546875" style="1" bestFit="1" customWidth="1"/>
    <col min="6657" max="6657" width="8.5546875" style="1" customWidth="1"/>
    <col min="6658" max="6658" width="11.21875" style="1" customWidth="1"/>
    <col min="6659" max="6659" width="13.77734375" style="1" bestFit="1" customWidth="1"/>
    <col min="6660" max="6660" width="17.44140625" style="1" bestFit="1" customWidth="1"/>
    <col min="6661" max="6661" width="12.77734375" style="1" bestFit="1" customWidth="1"/>
    <col min="6662" max="6911" width="11.44140625" style="1"/>
    <col min="6912" max="6912" width="88.5546875" style="1" bestFit="1" customWidth="1"/>
    <col min="6913" max="6913" width="8.5546875" style="1" customWidth="1"/>
    <col min="6914" max="6914" width="11.21875" style="1" customWidth="1"/>
    <col min="6915" max="6915" width="13.77734375" style="1" bestFit="1" customWidth="1"/>
    <col min="6916" max="6916" width="17.44140625" style="1" bestFit="1" customWidth="1"/>
    <col min="6917" max="6917" width="12.77734375" style="1" bestFit="1" customWidth="1"/>
    <col min="6918" max="7167" width="11.44140625" style="1"/>
    <col min="7168" max="7168" width="88.5546875" style="1" bestFit="1" customWidth="1"/>
    <col min="7169" max="7169" width="8.5546875" style="1" customWidth="1"/>
    <col min="7170" max="7170" width="11.21875" style="1" customWidth="1"/>
    <col min="7171" max="7171" width="13.77734375" style="1" bestFit="1" customWidth="1"/>
    <col min="7172" max="7172" width="17.44140625" style="1" bestFit="1" customWidth="1"/>
    <col min="7173" max="7173" width="12.77734375" style="1" bestFit="1" customWidth="1"/>
    <col min="7174" max="7423" width="11.44140625" style="1"/>
    <col min="7424" max="7424" width="88.5546875" style="1" bestFit="1" customWidth="1"/>
    <col min="7425" max="7425" width="8.5546875" style="1" customWidth="1"/>
    <col min="7426" max="7426" width="11.21875" style="1" customWidth="1"/>
    <col min="7427" max="7427" width="13.77734375" style="1" bestFit="1" customWidth="1"/>
    <col min="7428" max="7428" width="17.44140625" style="1" bestFit="1" customWidth="1"/>
    <col min="7429" max="7429" width="12.77734375" style="1" bestFit="1" customWidth="1"/>
    <col min="7430" max="7679" width="11.44140625" style="1"/>
    <col min="7680" max="7680" width="88.5546875" style="1" bestFit="1" customWidth="1"/>
    <col min="7681" max="7681" width="8.5546875" style="1" customWidth="1"/>
    <col min="7682" max="7682" width="11.21875" style="1" customWidth="1"/>
    <col min="7683" max="7683" width="13.77734375" style="1" bestFit="1" customWidth="1"/>
    <col min="7684" max="7684" width="17.44140625" style="1" bestFit="1" customWidth="1"/>
    <col min="7685" max="7685" width="12.77734375" style="1" bestFit="1" customWidth="1"/>
    <col min="7686" max="7935" width="11.44140625" style="1"/>
    <col min="7936" max="7936" width="88.5546875" style="1" bestFit="1" customWidth="1"/>
    <col min="7937" max="7937" width="8.5546875" style="1" customWidth="1"/>
    <col min="7938" max="7938" width="11.21875" style="1" customWidth="1"/>
    <col min="7939" max="7939" width="13.77734375" style="1" bestFit="1" customWidth="1"/>
    <col min="7940" max="7940" width="17.44140625" style="1" bestFit="1" customWidth="1"/>
    <col min="7941" max="7941" width="12.77734375" style="1" bestFit="1" customWidth="1"/>
    <col min="7942" max="8191" width="11.44140625" style="1"/>
    <col min="8192" max="8192" width="88.5546875" style="1" bestFit="1" customWidth="1"/>
    <col min="8193" max="8193" width="8.5546875" style="1" customWidth="1"/>
    <col min="8194" max="8194" width="11.21875" style="1" customWidth="1"/>
    <col min="8195" max="8195" width="13.77734375" style="1" bestFit="1" customWidth="1"/>
    <col min="8196" max="8196" width="17.44140625" style="1" bestFit="1" customWidth="1"/>
    <col min="8197" max="8197" width="12.77734375" style="1" bestFit="1" customWidth="1"/>
    <col min="8198" max="8447" width="11.44140625" style="1"/>
    <col min="8448" max="8448" width="88.5546875" style="1" bestFit="1" customWidth="1"/>
    <col min="8449" max="8449" width="8.5546875" style="1" customWidth="1"/>
    <col min="8450" max="8450" width="11.21875" style="1" customWidth="1"/>
    <col min="8451" max="8451" width="13.77734375" style="1" bestFit="1" customWidth="1"/>
    <col min="8452" max="8452" width="17.44140625" style="1" bestFit="1" customWidth="1"/>
    <col min="8453" max="8453" width="12.77734375" style="1" bestFit="1" customWidth="1"/>
    <col min="8454" max="8703" width="11.44140625" style="1"/>
    <col min="8704" max="8704" width="88.5546875" style="1" bestFit="1" customWidth="1"/>
    <col min="8705" max="8705" width="8.5546875" style="1" customWidth="1"/>
    <col min="8706" max="8706" width="11.21875" style="1" customWidth="1"/>
    <col min="8707" max="8707" width="13.77734375" style="1" bestFit="1" customWidth="1"/>
    <col min="8708" max="8708" width="17.44140625" style="1" bestFit="1" customWidth="1"/>
    <col min="8709" max="8709" width="12.77734375" style="1" bestFit="1" customWidth="1"/>
    <col min="8710" max="8959" width="11.44140625" style="1"/>
    <col min="8960" max="8960" width="88.5546875" style="1" bestFit="1" customWidth="1"/>
    <col min="8961" max="8961" width="8.5546875" style="1" customWidth="1"/>
    <col min="8962" max="8962" width="11.21875" style="1" customWidth="1"/>
    <col min="8963" max="8963" width="13.77734375" style="1" bestFit="1" customWidth="1"/>
    <col min="8964" max="8964" width="17.44140625" style="1" bestFit="1" customWidth="1"/>
    <col min="8965" max="8965" width="12.77734375" style="1" bestFit="1" customWidth="1"/>
    <col min="8966" max="9215" width="11.44140625" style="1"/>
    <col min="9216" max="9216" width="88.5546875" style="1" bestFit="1" customWidth="1"/>
    <col min="9217" max="9217" width="8.5546875" style="1" customWidth="1"/>
    <col min="9218" max="9218" width="11.21875" style="1" customWidth="1"/>
    <col min="9219" max="9219" width="13.77734375" style="1" bestFit="1" customWidth="1"/>
    <col min="9220" max="9220" width="17.44140625" style="1" bestFit="1" customWidth="1"/>
    <col min="9221" max="9221" width="12.77734375" style="1" bestFit="1" customWidth="1"/>
    <col min="9222" max="9471" width="11.44140625" style="1"/>
    <col min="9472" max="9472" width="88.5546875" style="1" bestFit="1" customWidth="1"/>
    <col min="9473" max="9473" width="8.5546875" style="1" customWidth="1"/>
    <col min="9474" max="9474" width="11.21875" style="1" customWidth="1"/>
    <col min="9475" max="9475" width="13.77734375" style="1" bestFit="1" customWidth="1"/>
    <col min="9476" max="9476" width="17.44140625" style="1" bestFit="1" customWidth="1"/>
    <col min="9477" max="9477" width="12.77734375" style="1" bestFit="1" customWidth="1"/>
    <col min="9478" max="9727" width="11.44140625" style="1"/>
    <col min="9728" max="9728" width="88.5546875" style="1" bestFit="1" customWidth="1"/>
    <col min="9729" max="9729" width="8.5546875" style="1" customWidth="1"/>
    <col min="9730" max="9730" width="11.21875" style="1" customWidth="1"/>
    <col min="9731" max="9731" width="13.77734375" style="1" bestFit="1" customWidth="1"/>
    <col min="9732" max="9732" width="17.44140625" style="1" bestFit="1" customWidth="1"/>
    <col min="9733" max="9733" width="12.77734375" style="1" bestFit="1" customWidth="1"/>
    <col min="9734" max="9983" width="11.44140625" style="1"/>
    <col min="9984" max="9984" width="88.5546875" style="1" bestFit="1" customWidth="1"/>
    <col min="9985" max="9985" width="8.5546875" style="1" customWidth="1"/>
    <col min="9986" max="9986" width="11.21875" style="1" customWidth="1"/>
    <col min="9987" max="9987" width="13.77734375" style="1" bestFit="1" customWidth="1"/>
    <col min="9988" max="9988" width="17.44140625" style="1" bestFit="1" customWidth="1"/>
    <col min="9989" max="9989" width="12.77734375" style="1" bestFit="1" customWidth="1"/>
    <col min="9990" max="10239" width="11.44140625" style="1"/>
    <col min="10240" max="10240" width="88.5546875" style="1" bestFit="1" customWidth="1"/>
    <col min="10241" max="10241" width="8.5546875" style="1" customWidth="1"/>
    <col min="10242" max="10242" width="11.21875" style="1" customWidth="1"/>
    <col min="10243" max="10243" width="13.77734375" style="1" bestFit="1" customWidth="1"/>
    <col min="10244" max="10244" width="17.44140625" style="1" bestFit="1" customWidth="1"/>
    <col min="10245" max="10245" width="12.77734375" style="1" bestFit="1" customWidth="1"/>
    <col min="10246" max="10495" width="11.44140625" style="1"/>
    <col min="10496" max="10496" width="88.5546875" style="1" bestFit="1" customWidth="1"/>
    <col min="10497" max="10497" width="8.5546875" style="1" customWidth="1"/>
    <col min="10498" max="10498" width="11.21875" style="1" customWidth="1"/>
    <col min="10499" max="10499" width="13.77734375" style="1" bestFit="1" customWidth="1"/>
    <col min="10500" max="10500" width="17.44140625" style="1" bestFit="1" customWidth="1"/>
    <col min="10501" max="10501" width="12.77734375" style="1" bestFit="1" customWidth="1"/>
    <col min="10502" max="10751" width="11.44140625" style="1"/>
    <col min="10752" max="10752" width="88.5546875" style="1" bestFit="1" customWidth="1"/>
    <col min="10753" max="10753" width="8.5546875" style="1" customWidth="1"/>
    <col min="10754" max="10754" width="11.21875" style="1" customWidth="1"/>
    <col min="10755" max="10755" width="13.77734375" style="1" bestFit="1" customWidth="1"/>
    <col min="10756" max="10756" width="17.44140625" style="1" bestFit="1" customWidth="1"/>
    <col min="10757" max="10757" width="12.77734375" style="1" bestFit="1" customWidth="1"/>
    <col min="10758" max="11007" width="11.44140625" style="1"/>
    <col min="11008" max="11008" width="88.5546875" style="1" bestFit="1" customWidth="1"/>
    <col min="11009" max="11009" width="8.5546875" style="1" customWidth="1"/>
    <col min="11010" max="11010" width="11.21875" style="1" customWidth="1"/>
    <col min="11011" max="11011" width="13.77734375" style="1" bestFit="1" customWidth="1"/>
    <col min="11012" max="11012" width="17.44140625" style="1" bestFit="1" customWidth="1"/>
    <col min="11013" max="11013" width="12.77734375" style="1" bestFit="1" customWidth="1"/>
    <col min="11014" max="11263" width="11.44140625" style="1"/>
    <col min="11264" max="11264" width="88.5546875" style="1" bestFit="1" customWidth="1"/>
    <col min="11265" max="11265" width="8.5546875" style="1" customWidth="1"/>
    <col min="11266" max="11266" width="11.21875" style="1" customWidth="1"/>
    <col min="11267" max="11267" width="13.77734375" style="1" bestFit="1" customWidth="1"/>
    <col min="11268" max="11268" width="17.44140625" style="1" bestFit="1" customWidth="1"/>
    <col min="11269" max="11269" width="12.77734375" style="1" bestFit="1" customWidth="1"/>
    <col min="11270" max="11519" width="11.44140625" style="1"/>
    <col min="11520" max="11520" width="88.5546875" style="1" bestFit="1" customWidth="1"/>
    <col min="11521" max="11521" width="8.5546875" style="1" customWidth="1"/>
    <col min="11522" max="11522" width="11.21875" style="1" customWidth="1"/>
    <col min="11523" max="11523" width="13.77734375" style="1" bestFit="1" customWidth="1"/>
    <col min="11524" max="11524" width="17.44140625" style="1" bestFit="1" customWidth="1"/>
    <col min="11525" max="11525" width="12.77734375" style="1" bestFit="1" customWidth="1"/>
    <col min="11526" max="11775" width="11.44140625" style="1"/>
    <col min="11776" max="11776" width="88.5546875" style="1" bestFit="1" customWidth="1"/>
    <col min="11777" max="11777" width="8.5546875" style="1" customWidth="1"/>
    <col min="11778" max="11778" width="11.21875" style="1" customWidth="1"/>
    <col min="11779" max="11779" width="13.77734375" style="1" bestFit="1" customWidth="1"/>
    <col min="11780" max="11780" width="17.44140625" style="1" bestFit="1" customWidth="1"/>
    <col min="11781" max="11781" width="12.77734375" style="1" bestFit="1" customWidth="1"/>
    <col min="11782" max="12031" width="11.44140625" style="1"/>
    <col min="12032" max="12032" width="88.5546875" style="1" bestFit="1" customWidth="1"/>
    <col min="12033" max="12033" width="8.5546875" style="1" customWidth="1"/>
    <col min="12034" max="12034" width="11.21875" style="1" customWidth="1"/>
    <col min="12035" max="12035" width="13.77734375" style="1" bestFit="1" customWidth="1"/>
    <col min="12036" max="12036" width="17.44140625" style="1" bestFit="1" customWidth="1"/>
    <col min="12037" max="12037" width="12.77734375" style="1" bestFit="1" customWidth="1"/>
    <col min="12038" max="12287" width="11.44140625" style="1"/>
    <col min="12288" max="12288" width="88.5546875" style="1" bestFit="1" customWidth="1"/>
    <col min="12289" max="12289" width="8.5546875" style="1" customWidth="1"/>
    <col min="12290" max="12290" width="11.21875" style="1" customWidth="1"/>
    <col min="12291" max="12291" width="13.77734375" style="1" bestFit="1" customWidth="1"/>
    <col min="12292" max="12292" width="17.44140625" style="1" bestFit="1" customWidth="1"/>
    <col min="12293" max="12293" width="12.77734375" style="1" bestFit="1" customWidth="1"/>
    <col min="12294" max="12543" width="11.44140625" style="1"/>
    <col min="12544" max="12544" width="88.5546875" style="1" bestFit="1" customWidth="1"/>
    <col min="12545" max="12545" width="8.5546875" style="1" customWidth="1"/>
    <col min="12546" max="12546" width="11.21875" style="1" customWidth="1"/>
    <col min="12547" max="12547" width="13.77734375" style="1" bestFit="1" customWidth="1"/>
    <col min="12548" max="12548" width="17.44140625" style="1" bestFit="1" customWidth="1"/>
    <col min="12549" max="12549" width="12.77734375" style="1" bestFit="1" customWidth="1"/>
    <col min="12550" max="12799" width="11.44140625" style="1"/>
    <col min="12800" max="12800" width="88.5546875" style="1" bestFit="1" customWidth="1"/>
    <col min="12801" max="12801" width="8.5546875" style="1" customWidth="1"/>
    <col min="12802" max="12802" width="11.21875" style="1" customWidth="1"/>
    <col min="12803" max="12803" width="13.77734375" style="1" bestFit="1" customWidth="1"/>
    <col min="12804" max="12804" width="17.44140625" style="1" bestFit="1" customWidth="1"/>
    <col min="12805" max="12805" width="12.77734375" style="1" bestFit="1" customWidth="1"/>
    <col min="12806" max="13055" width="11.44140625" style="1"/>
    <col min="13056" max="13056" width="88.5546875" style="1" bestFit="1" customWidth="1"/>
    <col min="13057" max="13057" width="8.5546875" style="1" customWidth="1"/>
    <col min="13058" max="13058" width="11.21875" style="1" customWidth="1"/>
    <col min="13059" max="13059" width="13.77734375" style="1" bestFit="1" customWidth="1"/>
    <col min="13060" max="13060" width="17.44140625" style="1" bestFit="1" customWidth="1"/>
    <col min="13061" max="13061" width="12.77734375" style="1" bestFit="1" customWidth="1"/>
    <col min="13062" max="13311" width="11.44140625" style="1"/>
    <col min="13312" max="13312" width="88.5546875" style="1" bestFit="1" customWidth="1"/>
    <col min="13313" max="13313" width="8.5546875" style="1" customWidth="1"/>
    <col min="13314" max="13314" width="11.21875" style="1" customWidth="1"/>
    <col min="13315" max="13315" width="13.77734375" style="1" bestFit="1" customWidth="1"/>
    <col min="13316" max="13316" width="17.44140625" style="1" bestFit="1" customWidth="1"/>
    <col min="13317" max="13317" width="12.77734375" style="1" bestFit="1" customWidth="1"/>
    <col min="13318" max="13567" width="11.44140625" style="1"/>
    <col min="13568" max="13568" width="88.5546875" style="1" bestFit="1" customWidth="1"/>
    <col min="13569" max="13569" width="8.5546875" style="1" customWidth="1"/>
    <col min="13570" max="13570" width="11.21875" style="1" customWidth="1"/>
    <col min="13571" max="13571" width="13.77734375" style="1" bestFit="1" customWidth="1"/>
    <col min="13572" max="13572" width="17.44140625" style="1" bestFit="1" customWidth="1"/>
    <col min="13573" max="13573" width="12.77734375" style="1" bestFit="1" customWidth="1"/>
    <col min="13574" max="13823" width="11.44140625" style="1"/>
    <col min="13824" max="13824" width="88.5546875" style="1" bestFit="1" customWidth="1"/>
    <col min="13825" max="13825" width="8.5546875" style="1" customWidth="1"/>
    <col min="13826" max="13826" width="11.21875" style="1" customWidth="1"/>
    <col min="13827" max="13827" width="13.77734375" style="1" bestFit="1" customWidth="1"/>
    <col min="13828" max="13828" width="17.44140625" style="1" bestFit="1" customWidth="1"/>
    <col min="13829" max="13829" width="12.77734375" style="1" bestFit="1" customWidth="1"/>
    <col min="13830" max="14079" width="11.44140625" style="1"/>
    <col min="14080" max="14080" width="88.5546875" style="1" bestFit="1" customWidth="1"/>
    <col min="14081" max="14081" width="8.5546875" style="1" customWidth="1"/>
    <col min="14082" max="14082" width="11.21875" style="1" customWidth="1"/>
    <col min="14083" max="14083" width="13.77734375" style="1" bestFit="1" customWidth="1"/>
    <col min="14084" max="14084" width="17.44140625" style="1" bestFit="1" customWidth="1"/>
    <col min="14085" max="14085" width="12.77734375" style="1" bestFit="1" customWidth="1"/>
    <col min="14086" max="14335" width="11.44140625" style="1"/>
    <col min="14336" max="14336" width="88.5546875" style="1" bestFit="1" customWidth="1"/>
    <col min="14337" max="14337" width="8.5546875" style="1" customWidth="1"/>
    <col min="14338" max="14338" width="11.21875" style="1" customWidth="1"/>
    <col min="14339" max="14339" width="13.77734375" style="1" bestFit="1" customWidth="1"/>
    <col min="14340" max="14340" width="17.44140625" style="1" bestFit="1" customWidth="1"/>
    <col min="14341" max="14341" width="12.77734375" style="1" bestFit="1" customWidth="1"/>
    <col min="14342" max="14591" width="11.44140625" style="1"/>
    <col min="14592" max="14592" width="88.5546875" style="1" bestFit="1" customWidth="1"/>
    <col min="14593" max="14593" width="8.5546875" style="1" customWidth="1"/>
    <col min="14594" max="14594" width="11.21875" style="1" customWidth="1"/>
    <col min="14595" max="14595" width="13.77734375" style="1" bestFit="1" customWidth="1"/>
    <col min="14596" max="14596" width="17.44140625" style="1" bestFit="1" customWidth="1"/>
    <col min="14597" max="14597" width="12.77734375" style="1" bestFit="1" customWidth="1"/>
    <col min="14598" max="14847" width="11.44140625" style="1"/>
    <col min="14848" max="14848" width="88.5546875" style="1" bestFit="1" customWidth="1"/>
    <col min="14849" max="14849" width="8.5546875" style="1" customWidth="1"/>
    <col min="14850" max="14850" width="11.21875" style="1" customWidth="1"/>
    <col min="14851" max="14851" width="13.77734375" style="1" bestFit="1" customWidth="1"/>
    <col min="14852" max="14852" width="17.44140625" style="1" bestFit="1" customWidth="1"/>
    <col min="14853" max="14853" width="12.77734375" style="1" bestFit="1" customWidth="1"/>
    <col min="14854" max="15103" width="11.44140625" style="1"/>
    <col min="15104" max="15104" width="88.5546875" style="1" bestFit="1" customWidth="1"/>
    <col min="15105" max="15105" width="8.5546875" style="1" customWidth="1"/>
    <col min="15106" max="15106" width="11.21875" style="1" customWidth="1"/>
    <col min="15107" max="15107" width="13.77734375" style="1" bestFit="1" customWidth="1"/>
    <col min="15108" max="15108" width="17.44140625" style="1" bestFit="1" customWidth="1"/>
    <col min="15109" max="15109" width="12.77734375" style="1" bestFit="1" customWidth="1"/>
    <col min="15110" max="15359" width="11.44140625" style="1"/>
    <col min="15360" max="15360" width="88.5546875" style="1" bestFit="1" customWidth="1"/>
    <col min="15361" max="15361" width="8.5546875" style="1" customWidth="1"/>
    <col min="15362" max="15362" width="11.21875" style="1" customWidth="1"/>
    <col min="15363" max="15363" width="13.77734375" style="1" bestFit="1" customWidth="1"/>
    <col min="15364" max="15364" width="17.44140625" style="1" bestFit="1" customWidth="1"/>
    <col min="15365" max="15365" width="12.77734375" style="1" bestFit="1" customWidth="1"/>
    <col min="15366" max="15615" width="11.44140625" style="1"/>
    <col min="15616" max="15616" width="88.5546875" style="1" bestFit="1" customWidth="1"/>
    <col min="15617" max="15617" width="8.5546875" style="1" customWidth="1"/>
    <col min="15618" max="15618" width="11.21875" style="1" customWidth="1"/>
    <col min="15619" max="15619" width="13.77734375" style="1" bestFit="1" customWidth="1"/>
    <col min="15620" max="15620" width="17.44140625" style="1" bestFit="1" customWidth="1"/>
    <col min="15621" max="15621" width="12.77734375" style="1" bestFit="1" customWidth="1"/>
    <col min="15622" max="15871" width="11.44140625" style="1"/>
    <col min="15872" max="15872" width="88.5546875" style="1" bestFit="1" customWidth="1"/>
    <col min="15873" max="15873" width="8.5546875" style="1" customWidth="1"/>
    <col min="15874" max="15874" width="11.21875" style="1" customWidth="1"/>
    <col min="15875" max="15875" width="13.77734375" style="1" bestFit="1" customWidth="1"/>
    <col min="15876" max="15876" width="17.44140625" style="1" bestFit="1" customWidth="1"/>
    <col min="15877" max="15877" width="12.77734375" style="1" bestFit="1" customWidth="1"/>
    <col min="15878" max="16127" width="11.44140625" style="1"/>
    <col min="16128" max="16128" width="88.5546875" style="1" bestFit="1" customWidth="1"/>
    <col min="16129" max="16129" width="8.5546875" style="1" customWidth="1"/>
    <col min="16130" max="16130" width="11.21875" style="1" customWidth="1"/>
    <col min="16131" max="16131" width="13.77734375" style="1" bestFit="1" customWidth="1"/>
    <col min="16132" max="16132" width="17.44140625" style="1" bestFit="1" customWidth="1"/>
    <col min="16133" max="16133" width="12.77734375" style="1" bestFit="1" customWidth="1"/>
    <col min="16134" max="16379" width="11.44140625" style="1"/>
    <col min="16380" max="16384" width="11.44140625" style="1" customWidth="1"/>
  </cols>
  <sheetData>
    <row r="1" spans="1:9" ht="30" customHeight="1" thickBot="1" x14ac:dyDescent="0.35">
      <c r="A1" s="207" t="s">
        <v>278</v>
      </c>
      <c r="B1" s="208"/>
      <c r="C1" s="208"/>
      <c r="D1" s="208"/>
    </row>
    <row r="2" spans="1:9" ht="41.4" customHeight="1" thickBot="1" x14ac:dyDescent="0.35">
      <c r="A2" s="209" t="s">
        <v>279</v>
      </c>
      <c r="B2" s="210"/>
      <c r="C2" s="210"/>
      <c r="D2" s="210"/>
    </row>
    <row r="3" spans="1:9" ht="15" customHeight="1" thickBot="1" x14ac:dyDescent="0.35">
      <c r="A3" s="187"/>
      <c r="B3" s="188"/>
      <c r="C3" s="188"/>
      <c r="D3" s="188"/>
    </row>
    <row r="4" spans="1:9" ht="16.2" thickBot="1" x14ac:dyDescent="0.35">
      <c r="A4" s="75" t="s">
        <v>0</v>
      </c>
      <c r="B4" s="76" t="s">
        <v>1</v>
      </c>
      <c r="C4" s="57" t="s">
        <v>30</v>
      </c>
      <c r="D4" s="57" t="s">
        <v>2</v>
      </c>
      <c r="E4" s="132"/>
      <c r="F4" s="137"/>
    </row>
    <row r="5" spans="1:9" ht="15.6" x14ac:dyDescent="0.3">
      <c r="A5" s="32"/>
      <c r="B5" s="58"/>
      <c r="C5" s="58"/>
      <c r="D5" s="58"/>
    </row>
    <row r="6" spans="1:9" ht="30" customHeight="1" x14ac:dyDescent="0.3">
      <c r="A6" s="120" t="s">
        <v>4</v>
      </c>
      <c r="B6" s="121" t="s">
        <v>5</v>
      </c>
      <c r="C6" s="43" t="s">
        <v>30</v>
      </c>
      <c r="D6" s="44" t="s">
        <v>6</v>
      </c>
    </row>
    <row r="7" spans="1:9" ht="24" customHeight="1" x14ac:dyDescent="0.3">
      <c r="A7" s="116" t="s">
        <v>7</v>
      </c>
      <c r="B7" s="117" t="s">
        <v>8</v>
      </c>
      <c r="C7" s="118"/>
      <c r="D7" s="119"/>
      <c r="H7" s="33"/>
      <c r="I7" s="33"/>
    </row>
    <row r="8" spans="1:9" ht="59.4" customHeight="1" x14ac:dyDescent="0.3">
      <c r="A8" s="2" t="s">
        <v>9</v>
      </c>
      <c r="B8" s="19" t="s">
        <v>227</v>
      </c>
      <c r="C8" s="18" t="s">
        <v>28</v>
      </c>
      <c r="D8" s="152"/>
      <c r="H8" s="33"/>
      <c r="I8" s="33"/>
    </row>
    <row r="9" spans="1:9" ht="39" customHeight="1" x14ac:dyDescent="0.3">
      <c r="A9" s="124" t="s">
        <v>91</v>
      </c>
      <c r="B9" s="129" t="s">
        <v>192</v>
      </c>
      <c r="C9" s="125" t="s">
        <v>27</v>
      </c>
      <c r="D9" s="144"/>
    </row>
    <row r="10" spans="1:9" ht="36.6" customHeight="1" x14ac:dyDescent="0.3">
      <c r="A10" s="178" t="s">
        <v>113</v>
      </c>
      <c r="B10" s="195" t="s">
        <v>197</v>
      </c>
      <c r="C10" s="196" t="s">
        <v>28</v>
      </c>
      <c r="D10" s="67"/>
    </row>
    <row r="11" spans="1:9" ht="22.2" customHeight="1" x14ac:dyDescent="0.3">
      <c r="A11" s="29" t="s">
        <v>10</v>
      </c>
      <c r="B11" s="30" t="s">
        <v>62</v>
      </c>
      <c r="C11" s="31"/>
      <c r="D11" s="153"/>
    </row>
    <row r="12" spans="1:9" ht="49.8" customHeight="1" x14ac:dyDescent="0.3">
      <c r="A12" s="37" t="s">
        <v>11</v>
      </c>
      <c r="B12" s="19" t="s">
        <v>116</v>
      </c>
      <c r="C12" s="18" t="s">
        <v>28</v>
      </c>
      <c r="D12" s="152"/>
    </row>
    <row r="13" spans="1:9" ht="31.8" customHeight="1" x14ac:dyDescent="0.3">
      <c r="A13" s="128" t="s">
        <v>12</v>
      </c>
      <c r="B13" s="129" t="s">
        <v>41</v>
      </c>
      <c r="C13" s="130" t="s">
        <v>122</v>
      </c>
      <c r="D13" s="144"/>
    </row>
    <row r="14" spans="1:9" ht="30.6" customHeight="1" x14ac:dyDescent="0.3">
      <c r="A14" s="37" t="s">
        <v>13</v>
      </c>
      <c r="B14" s="19" t="s">
        <v>125</v>
      </c>
      <c r="C14" s="18" t="s">
        <v>23</v>
      </c>
      <c r="D14" s="152"/>
    </row>
    <row r="15" spans="1:9" ht="24.6" customHeight="1" x14ac:dyDescent="0.3">
      <c r="A15" s="128" t="s">
        <v>43</v>
      </c>
      <c r="B15" s="129" t="s">
        <v>231</v>
      </c>
      <c r="C15" s="130" t="s">
        <v>122</v>
      </c>
      <c r="D15" s="144"/>
    </row>
    <row r="16" spans="1:9" ht="37.200000000000003" customHeight="1" x14ac:dyDescent="0.3">
      <c r="A16" s="37" t="s">
        <v>228</v>
      </c>
      <c r="B16" s="19" t="s">
        <v>167</v>
      </c>
      <c r="C16" s="18" t="s">
        <v>27</v>
      </c>
      <c r="D16" s="152"/>
    </row>
    <row r="17" spans="1:10" ht="32.4" customHeight="1" x14ac:dyDescent="0.3">
      <c r="A17" s="128" t="s">
        <v>229</v>
      </c>
      <c r="B17" s="129" t="s">
        <v>42</v>
      </c>
      <c r="C17" s="130" t="s">
        <v>28</v>
      </c>
      <c r="D17" s="144"/>
    </row>
    <row r="18" spans="1:10" x14ac:dyDescent="0.3">
      <c r="A18" s="4" t="s">
        <v>36</v>
      </c>
      <c r="B18" s="5"/>
      <c r="C18" s="6"/>
      <c r="D18" s="7"/>
    </row>
    <row r="19" spans="1:10" x14ac:dyDescent="0.3">
      <c r="A19" s="8"/>
      <c r="B19" s="9"/>
      <c r="C19" s="10"/>
      <c r="D19" s="11"/>
    </row>
    <row r="20" spans="1:10" ht="15.6" x14ac:dyDescent="0.3">
      <c r="A20" s="21" t="s">
        <v>230</v>
      </c>
      <c r="B20" s="22" t="s">
        <v>168</v>
      </c>
      <c r="C20" s="23" t="s">
        <v>30</v>
      </c>
      <c r="D20" s="24" t="s">
        <v>6</v>
      </c>
    </row>
    <row r="21" spans="1:10" ht="16.8" customHeight="1" x14ac:dyDescent="0.3">
      <c r="A21" s="29" t="s">
        <v>14</v>
      </c>
      <c r="B21" s="122" t="s">
        <v>205</v>
      </c>
      <c r="C21" s="123"/>
      <c r="D21" s="123"/>
    </row>
    <row r="22" spans="1:10" ht="40.799999999999997" customHeight="1" x14ac:dyDescent="0.3">
      <c r="A22" s="37" t="s">
        <v>14</v>
      </c>
      <c r="B22" s="34" t="s">
        <v>191</v>
      </c>
      <c r="C22" s="35" t="s">
        <v>24</v>
      </c>
      <c r="D22" s="152"/>
      <c r="I22" s="133"/>
      <c r="J22" s="133"/>
    </row>
    <row r="23" spans="1:10" x14ac:dyDescent="0.3">
      <c r="A23" s="4" t="s">
        <v>37</v>
      </c>
      <c r="B23" s="5"/>
      <c r="C23" s="6"/>
      <c r="D23" s="7"/>
    </row>
    <row r="24" spans="1:10" ht="15.6" customHeight="1" x14ac:dyDescent="0.3">
      <c r="A24" s="8"/>
      <c r="B24" s="9"/>
      <c r="C24" s="10"/>
      <c r="D24" s="11"/>
    </row>
    <row r="25" spans="1:10" ht="29.55" customHeight="1" x14ac:dyDescent="0.3">
      <c r="A25" s="21" t="s">
        <v>15</v>
      </c>
      <c r="B25" s="22" t="s">
        <v>45</v>
      </c>
      <c r="C25" s="23" t="s">
        <v>30</v>
      </c>
      <c r="D25" s="24" t="s">
        <v>6</v>
      </c>
    </row>
    <row r="26" spans="1:10" ht="18" customHeight="1" x14ac:dyDescent="0.3">
      <c r="A26" s="29" t="s">
        <v>66</v>
      </c>
      <c r="B26" s="122" t="s">
        <v>202</v>
      </c>
      <c r="C26" s="123"/>
      <c r="D26" s="123"/>
    </row>
    <row r="27" spans="1:10" ht="28.8" x14ac:dyDescent="0.3">
      <c r="A27" s="37" t="s">
        <v>111</v>
      </c>
      <c r="B27" s="19" t="s">
        <v>47</v>
      </c>
      <c r="C27" s="18" t="s">
        <v>27</v>
      </c>
      <c r="D27" s="152"/>
    </row>
    <row r="28" spans="1:10" ht="19.8" customHeight="1" x14ac:dyDescent="0.3">
      <c r="A28" s="29" t="s">
        <v>220</v>
      </c>
      <c r="B28" s="122" t="s">
        <v>210</v>
      </c>
      <c r="C28" s="123"/>
      <c r="D28" s="123"/>
    </row>
    <row r="29" spans="1:10" ht="30.6" customHeight="1" x14ac:dyDescent="0.3">
      <c r="A29" s="128" t="s">
        <v>215</v>
      </c>
      <c r="B29" s="193" t="s">
        <v>44</v>
      </c>
      <c r="C29" s="125" t="s">
        <v>27</v>
      </c>
      <c r="D29" s="144"/>
      <c r="E29" s="191"/>
      <c r="F29" s="138"/>
      <c r="G29" s="45"/>
    </row>
    <row r="30" spans="1:10" ht="30.6" customHeight="1" x14ac:dyDescent="0.3">
      <c r="A30" s="37" t="s">
        <v>211</v>
      </c>
      <c r="B30" s="19" t="s">
        <v>206</v>
      </c>
      <c r="C30" s="18" t="s">
        <v>27</v>
      </c>
      <c r="D30" s="152"/>
      <c r="F30" s="136"/>
      <c r="G30" s="139"/>
    </row>
    <row r="31" spans="1:10" ht="30.6" customHeight="1" x14ac:dyDescent="0.3">
      <c r="A31" s="128" t="s">
        <v>212</v>
      </c>
      <c r="B31" s="193" t="s">
        <v>207</v>
      </c>
      <c r="C31" s="125" t="s">
        <v>27</v>
      </c>
      <c r="D31" s="144"/>
      <c r="F31" s="136"/>
      <c r="G31" s="139"/>
    </row>
    <row r="32" spans="1:10" ht="30.6" customHeight="1" x14ac:dyDescent="0.3">
      <c r="A32" s="37" t="s">
        <v>213</v>
      </c>
      <c r="B32" s="19" t="s">
        <v>221</v>
      </c>
      <c r="C32" s="18" t="s">
        <v>23</v>
      </c>
      <c r="D32" s="152"/>
      <c r="F32" s="59"/>
      <c r="H32" s="59"/>
    </row>
    <row r="33" spans="1:6" ht="30.6" customHeight="1" x14ac:dyDescent="0.3">
      <c r="A33" s="128" t="s">
        <v>214</v>
      </c>
      <c r="B33" s="193" t="s">
        <v>114</v>
      </c>
      <c r="C33" s="125" t="s">
        <v>27</v>
      </c>
      <c r="D33" s="144"/>
    </row>
    <row r="34" spans="1:6" ht="18.600000000000001" customHeight="1" x14ac:dyDescent="0.3">
      <c r="A34" s="29" t="s">
        <v>216</v>
      </c>
      <c r="B34" s="122" t="s">
        <v>96</v>
      </c>
      <c r="C34" s="123"/>
      <c r="D34" s="154"/>
    </row>
    <row r="35" spans="1:6" ht="30" customHeight="1" x14ac:dyDescent="0.3">
      <c r="A35" s="37" t="s">
        <v>217</v>
      </c>
      <c r="B35" s="19" t="s">
        <v>179</v>
      </c>
      <c r="C35" s="18" t="s">
        <v>27</v>
      </c>
      <c r="D35" s="152"/>
    </row>
    <row r="36" spans="1:6" ht="35.4" customHeight="1" x14ac:dyDescent="0.3">
      <c r="A36" s="128" t="s">
        <v>218</v>
      </c>
      <c r="B36" s="193" t="s">
        <v>203</v>
      </c>
      <c r="C36" s="125" t="s">
        <v>29</v>
      </c>
      <c r="D36" s="144"/>
      <c r="F36" s="189"/>
    </row>
    <row r="37" spans="1:6" ht="35.4" customHeight="1" x14ac:dyDescent="0.3">
      <c r="A37" s="37" t="s">
        <v>219</v>
      </c>
      <c r="B37" s="194" t="s">
        <v>204</v>
      </c>
      <c r="C37" s="18" t="s">
        <v>29</v>
      </c>
      <c r="D37" s="152"/>
      <c r="F37" s="189"/>
    </row>
    <row r="38" spans="1:6" x14ac:dyDescent="0.3">
      <c r="A38" s="4" t="s">
        <v>38</v>
      </c>
      <c r="B38" s="5"/>
      <c r="C38" s="6"/>
      <c r="D38" s="7"/>
    </row>
    <row r="39" spans="1:6" x14ac:dyDescent="0.3">
      <c r="A39" s="8"/>
      <c r="B39" s="9"/>
      <c r="C39" s="10"/>
      <c r="D39" s="11"/>
    </row>
    <row r="40" spans="1:6" ht="15.6" x14ac:dyDescent="0.3">
      <c r="A40" s="21" t="s">
        <v>16</v>
      </c>
      <c r="B40" s="22" t="s">
        <v>46</v>
      </c>
      <c r="C40" s="23" t="s">
        <v>30</v>
      </c>
      <c r="D40" s="24" t="s">
        <v>6</v>
      </c>
    </row>
    <row r="41" spans="1:6" ht="19.2" customHeight="1" x14ac:dyDescent="0.3">
      <c r="A41" s="29" t="s">
        <v>18</v>
      </c>
      <c r="B41" s="122" t="s">
        <v>195</v>
      </c>
      <c r="C41" s="123"/>
      <c r="D41" s="154"/>
    </row>
    <row r="42" spans="1:6" ht="29.4" customHeight="1" x14ac:dyDescent="0.3">
      <c r="A42" s="37" t="s">
        <v>193</v>
      </c>
      <c r="B42" s="135" t="s">
        <v>196</v>
      </c>
      <c r="C42" s="35" t="s">
        <v>24</v>
      </c>
      <c r="D42" s="38"/>
    </row>
    <row r="43" spans="1:6" ht="29.4" customHeight="1" x14ac:dyDescent="0.3">
      <c r="A43" s="128" t="s">
        <v>223</v>
      </c>
      <c r="B43" s="197" t="s">
        <v>222</v>
      </c>
      <c r="C43" s="198" t="s">
        <v>24</v>
      </c>
      <c r="D43" s="127"/>
      <c r="E43" s="192"/>
    </row>
    <row r="44" spans="1:6" ht="24" customHeight="1" x14ac:dyDescent="0.3">
      <c r="A44" s="29" t="s">
        <v>18</v>
      </c>
      <c r="B44" s="122" t="s">
        <v>194</v>
      </c>
      <c r="C44" s="123"/>
      <c r="D44" s="154"/>
    </row>
    <row r="45" spans="1:6" ht="24.6" customHeight="1" x14ac:dyDescent="0.3">
      <c r="A45" s="37" t="s">
        <v>124</v>
      </c>
      <c r="B45" s="34" t="s">
        <v>198</v>
      </c>
      <c r="C45" s="46" t="s">
        <v>24</v>
      </c>
      <c r="D45" s="38"/>
      <c r="F45" s="140"/>
    </row>
    <row r="46" spans="1:6" x14ac:dyDescent="0.3">
      <c r="A46" s="4" t="s">
        <v>65</v>
      </c>
      <c r="B46" s="5"/>
      <c r="C46" s="6"/>
      <c r="D46" s="7"/>
    </row>
    <row r="47" spans="1:6" s="206" customFormat="1" x14ac:dyDescent="0.3">
      <c r="A47" s="202"/>
      <c r="B47" s="203"/>
      <c r="C47" s="204"/>
      <c r="D47" s="205"/>
    </row>
    <row r="48" spans="1:6" ht="15.6" x14ac:dyDescent="0.3">
      <c r="A48" s="21" t="s">
        <v>19</v>
      </c>
      <c r="B48" s="22" t="s">
        <v>225</v>
      </c>
      <c r="C48" s="23" t="s">
        <v>30</v>
      </c>
      <c r="D48" s="24" t="s">
        <v>6</v>
      </c>
    </row>
    <row r="49" spans="1:4" ht="21" customHeight="1" x14ac:dyDescent="0.3">
      <c r="A49" s="37" t="s">
        <v>25</v>
      </c>
      <c r="B49" s="34" t="s">
        <v>232</v>
      </c>
      <c r="C49" s="18" t="s">
        <v>29</v>
      </c>
      <c r="D49" s="38"/>
    </row>
    <row r="50" spans="1:4" x14ac:dyDescent="0.3">
      <c r="A50" s="4" t="s">
        <v>39</v>
      </c>
      <c r="B50" s="5"/>
      <c r="C50" s="6"/>
      <c r="D50" s="7"/>
    </row>
    <row r="51" spans="1:4" s="206" customFormat="1" x14ac:dyDescent="0.3">
      <c r="A51" s="39"/>
      <c r="B51" s="40"/>
      <c r="C51" s="41"/>
      <c r="D51" s="42"/>
    </row>
    <row r="52" spans="1:4" ht="15.6" x14ac:dyDescent="0.3">
      <c r="A52" s="21" t="s">
        <v>21</v>
      </c>
      <c r="B52" s="22" t="s">
        <v>190</v>
      </c>
      <c r="C52" s="23" t="s">
        <v>30</v>
      </c>
      <c r="D52" s="24" t="s">
        <v>6</v>
      </c>
    </row>
    <row r="53" spans="1:4" x14ac:dyDescent="0.3">
      <c r="A53" s="186" t="s">
        <v>162</v>
      </c>
      <c r="B53" s="122" t="s">
        <v>170</v>
      </c>
      <c r="C53" s="184"/>
      <c r="D53" s="185"/>
    </row>
    <row r="54" spans="1:4" x14ac:dyDescent="0.3">
      <c r="A54" s="178" t="s">
        <v>233</v>
      </c>
      <c r="B54" s="179" t="s">
        <v>169</v>
      </c>
      <c r="C54" s="180" t="s">
        <v>29</v>
      </c>
      <c r="D54" s="109"/>
    </row>
    <row r="55" spans="1:4" x14ac:dyDescent="0.3">
      <c r="A55" s="128" t="s">
        <v>234</v>
      </c>
      <c r="B55" s="182" t="s">
        <v>186</v>
      </c>
      <c r="C55" s="183" t="s">
        <v>29</v>
      </c>
      <c r="D55" s="190"/>
    </row>
    <row r="56" spans="1:4" x14ac:dyDescent="0.3">
      <c r="A56" s="178" t="s">
        <v>235</v>
      </c>
      <c r="B56" s="179" t="s">
        <v>185</v>
      </c>
      <c r="C56" s="180" t="s">
        <v>29</v>
      </c>
      <c r="D56" s="109"/>
    </row>
    <row r="57" spans="1:4" x14ac:dyDescent="0.3">
      <c r="A57" s="186" t="s">
        <v>32</v>
      </c>
      <c r="B57" s="122" t="s">
        <v>171</v>
      </c>
      <c r="C57" s="184"/>
      <c r="D57" s="185"/>
    </row>
    <row r="58" spans="1:4" x14ac:dyDescent="0.3">
      <c r="A58" s="178" t="s">
        <v>236</v>
      </c>
      <c r="B58" s="179" t="s">
        <v>169</v>
      </c>
      <c r="C58" s="180" t="s">
        <v>29</v>
      </c>
      <c r="D58" s="109"/>
    </row>
    <row r="59" spans="1:4" x14ac:dyDescent="0.3">
      <c r="A59" s="128" t="s">
        <v>237</v>
      </c>
      <c r="B59" s="182" t="s">
        <v>186</v>
      </c>
      <c r="C59" s="183" t="s">
        <v>29</v>
      </c>
      <c r="D59" s="190"/>
    </row>
    <row r="60" spans="1:4" x14ac:dyDescent="0.3">
      <c r="A60" s="178" t="s">
        <v>238</v>
      </c>
      <c r="B60" s="179" t="s">
        <v>185</v>
      </c>
      <c r="C60" s="180" t="s">
        <v>29</v>
      </c>
      <c r="D60" s="109"/>
    </row>
    <row r="61" spans="1:4" x14ac:dyDescent="0.3">
      <c r="A61" s="186" t="s">
        <v>61</v>
      </c>
      <c r="B61" s="122" t="s">
        <v>172</v>
      </c>
      <c r="C61" s="184"/>
      <c r="D61" s="185"/>
    </row>
    <row r="62" spans="1:4" x14ac:dyDescent="0.3">
      <c r="A62" s="178" t="s">
        <v>239</v>
      </c>
      <c r="B62" s="179" t="s">
        <v>169</v>
      </c>
      <c r="C62" s="180" t="s">
        <v>29</v>
      </c>
      <c r="D62" s="109"/>
    </row>
    <row r="63" spans="1:4" x14ac:dyDescent="0.3">
      <c r="A63" s="128" t="s">
        <v>240</v>
      </c>
      <c r="B63" s="182" t="s">
        <v>186</v>
      </c>
      <c r="C63" s="183" t="s">
        <v>29</v>
      </c>
      <c r="D63" s="190"/>
    </row>
    <row r="64" spans="1:4" x14ac:dyDescent="0.3">
      <c r="A64" s="178" t="s">
        <v>241</v>
      </c>
      <c r="B64" s="179" t="s">
        <v>185</v>
      </c>
      <c r="C64" s="180" t="s">
        <v>29</v>
      </c>
      <c r="D64" s="109"/>
    </row>
    <row r="65" spans="1:4" x14ac:dyDescent="0.3">
      <c r="A65" s="186" t="s">
        <v>242</v>
      </c>
      <c r="B65" s="122" t="s">
        <v>173</v>
      </c>
      <c r="C65" s="184"/>
      <c r="D65" s="185"/>
    </row>
    <row r="66" spans="1:4" x14ac:dyDescent="0.3">
      <c r="A66" s="178" t="s">
        <v>243</v>
      </c>
      <c r="B66" s="179" t="s">
        <v>169</v>
      </c>
      <c r="C66" s="180" t="s">
        <v>29</v>
      </c>
      <c r="D66" s="109"/>
    </row>
    <row r="67" spans="1:4" x14ac:dyDescent="0.3">
      <c r="A67" s="128" t="s">
        <v>244</v>
      </c>
      <c r="B67" s="182" t="s">
        <v>186</v>
      </c>
      <c r="C67" s="183" t="s">
        <v>29</v>
      </c>
      <c r="D67" s="190"/>
    </row>
    <row r="68" spans="1:4" x14ac:dyDescent="0.3">
      <c r="A68" s="178" t="s">
        <v>245</v>
      </c>
      <c r="B68" s="179" t="s">
        <v>185</v>
      </c>
      <c r="C68" s="180" t="s">
        <v>29</v>
      </c>
      <c r="D68" s="109"/>
    </row>
    <row r="69" spans="1:4" x14ac:dyDescent="0.3">
      <c r="A69" s="186" t="s">
        <v>246</v>
      </c>
      <c r="B69" s="122" t="s">
        <v>174</v>
      </c>
      <c r="C69" s="184"/>
      <c r="D69" s="185"/>
    </row>
    <row r="70" spans="1:4" x14ac:dyDescent="0.3">
      <c r="A70" s="178" t="s">
        <v>247</v>
      </c>
      <c r="B70" s="179" t="s">
        <v>169</v>
      </c>
      <c r="C70" s="180" t="s">
        <v>29</v>
      </c>
      <c r="D70" s="109"/>
    </row>
    <row r="71" spans="1:4" x14ac:dyDescent="0.3">
      <c r="A71" s="128" t="s">
        <v>248</v>
      </c>
      <c r="B71" s="182" t="s">
        <v>186</v>
      </c>
      <c r="C71" s="183" t="s">
        <v>29</v>
      </c>
      <c r="D71" s="190"/>
    </row>
    <row r="72" spans="1:4" x14ac:dyDescent="0.3">
      <c r="A72" s="178" t="s">
        <v>249</v>
      </c>
      <c r="B72" s="179" t="s">
        <v>185</v>
      </c>
      <c r="C72" s="180" t="s">
        <v>29</v>
      </c>
      <c r="D72" s="109"/>
    </row>
    <row r="73" spans="1:4" x14ac:dyDescent="0.3">
      <c r="A73" s="186" t="s">
        <v>250</v>
      </c>
      <c r="B73" s="122" t="s">
        <v>175</v>
      </c>
      <c r="C73" s="184"/>
      <c r="D73" s="185"/>
    </row>
    <row r="74" spans="1:4" x14ac:dyDescent="0.3">
      <c r="A74" s="178" t="s">
        <v>251</v>
      </c>
      <c r="B74" s="179" t="s">
        <v>169</v>
      </c>
      <c r="C74" s="180" t="s">
        <v>29</v>
      </c>
      <c r="D74" s="109"/>
    </row>
    <row r="75" spans="1:4" x14ac:dyDescent="0.3">
      <c r="A75" s="128" t="s">
        <v>252</v>
      </c>
      <c r="B75" s="182" t="s">
        <v>186</v>
      </c>
      <c r="C75" s="183" t="s">
        <v>29</v>
      </c>
      <c r="D75" s="190"/>
    </row>
    <row r="76" spans="1:4" x14ac:dyDescent="0.3">
      <c r="A76" s="178" t="s">
        <v>253</v>
      </c>
      <c r="B76" s="179" t="s">
        <v>185</v>
      </c>
      <c r="C76" s="180" t="s">
        <v>29</v>
      </c>
      <c r="D76" s="109"/>
    </row>
    <row r="77" spans="1:4" x14ac:dyDescent="0.3">
      <c r="A77" s="186" t="s">
        <v>254</v>
      </c>
      <c r="B77" s="122" t="s">
        <v>176</v>
      </c>
      <c r="C77" s="184"/>
      <c r="D77" s="185"/>
    </row>
    <row r="78" spans="1:4" x14ac:dyDescent="0.3">
      <c r="A78" s="178" t="s">
        <v>255</v>
      </c>
      <c r="B78" s="179" t="s">
        <v>169</v>
      </c>
      <c r="C78" s="180" t="s">
        <v>29</v>
      </c>
      <c r="D78" s="109"/>
    </row>
    <row r="79" spans="1:4" x14ac:dyDescent="0.3">
      <c r="A79" s="128" t="s">
        <v>256</v>
      </c>
      <c r="B79" s="182" t="s">
        <v>186</v>
      </c>
      <c r="C79" s="183" t="s">
        <v>29</v>
      </c>
      <c r="D79" s="190"/>
    </row>
    <row r="80" spans="1:4" x14ac:dyDescent="0.3">
      <c r="A80" s="178" t="s">
        <v>257</v>
      </c>
      <c r="B80" s="179" t="s">
        <v>185</v>
      </c>
      <c r="C80" s="180" t="s">
        <v>29</v>
      </c>
      <c r="D80" s="109"/>
    </row>
    <row r="81" spans="1:4" x14ac:dyDescent="0.3">
      <c r="A81" s="186" t="s">
        <v>258</v>
      </c>
      <c r="B81" s="122" t="s">
        <v>178</v>
      </c>
      <c r="C81" s="184"/>
      <c r="D81" s="185"/>
    </row>
    <row r="82" spans="1:4" x14ac:dyDescent="0.3">
      <c r="A82" s="178" t="s">
        <v>259</v>
      </c>
      <c r="B82" s="179" t="s">
        <v>169</v>
      </c>
      <c r="C82" s="180" t="s">
        <v>29</v>
      </c>
      <c r="D82" s="109"/>
    </row>
    <row r="83" spans="1:4" x14ac:dyDescent="0.3">
      <c r="A83" s="128" t="s">
        <v>260</v>
      </c>
      <c r="B83" s="182" t="s">
        <v>186</v>
      </c>
      <c r="C83" s="183" t="s">
        <v>29</v>
      </c>
      <c r="D83" s="190"/>
    </row>
    <row r="84" spans="1:4" x14ac:dyDescent="0.3">
      <c r="A84" s="178" t="s">
        <v>261</v>
      </c>
      <c r="B84" s="179" t="s">
        <v>185</v>
      </c>
      <c r="C84" s="180" t="s">
        <v>29</v>
      </c>
      <c r="D84" s="109"/>
    </row>
    <row r="85" spans="1:4" x14ac:dyDescent="0.3">
      <c r="A85" s="186" t="s">
        <v>262</v>
      </c>
      <c r="B85" s="122" t="s">
        <v>177</v>
      </c>
      <c r="C85" s="184"/>
      <c r="D85" s="185"/>
    </row>
    <row r="86" spans="1:4" x14ac:dyDescent="0.3">
      <c r="A86" s="178" t="s">
        <v>263</v>
      </c>
      <c r="B86" s="179" t="s">
        <v>169</v>
      </c>
      <c r="C86" s="180" t="s">
        <v>29</v>
      </c>
      <c r="D86" s="109"/>
    </row>
    <row r="87" spans="1:4" x14ac:dyDescent="0.3">
      <c r="A87" s="128" t="s">
        <v>264</v>
      </c>
      <c r="B87" s="182" t="s">
        <v>186</v>
      </c>
      <c r="C87" s="183" t="s">
        <v>29</v>
      </c>
      <c r="D87" s="190"/>
    </row>
    <row r="88" spans="1:4" x14ac:dyDescent="0.3">
      <c r="A88" s="178" t="s">
        <v>265</v>
      </c>
      <c r="B88" s="179" t="s">
        <v>185</v>
      </c>
      <c r="C88" s="180" t="s">
        <v>29</v>
      </c>
      <c r="D88" s="109"/>
    </row>
    <row r="89" spans="1:4" x14ac:dyDescent="0.3">
      <c r="A89" s="186" t="s">
        <v>266</v>
      </c>
      <c r="B89" s="122" t="s">
        <v>180</v>
      </c>
      <c r="C89" s="184"/>
      <c r="D89" s="185"/>
    </row>
    <row r="90" spans="1:4" x14ac:dyDescent="0.3">
      <c r="A90" s="178" t="s">
        <v>267</v>
      </c>
      <c r="B90" s="179" t="s">
        <v>200</v>
      </c>
      <c r="C90" s="180" t="s">
        <v>29</v>
      </c>
      <c r="D90" s="181"/>
    </row>
    <row r="91" spans="1:4" x14ac:dyDescent="0.3">
      <c r="A91" s="186" t="s">
        <v>268</v>
      </c>
      <c r="B91" s="122" t="s">
        <v>181</v>
      </c>
      <c r="C91" s="184"/>
      <c r="D91" s="185"/>
    </row>
    <row r="92" spans="1:4" x14ac:dyDescent="0.3">
      <c r="A92" s="178" t="s">
        <v>269</v>
      </c>
      <c r="B92" s="179" t="s">
        <v>199</v>
      </c>
      <c r="C92" s="180" t="s">
        <v>29</v>
      </c>
      <c r="D92" s="181"/>
    </row>
    <row r="93" spans="1:4" x14ac:dyDescent="0.3">
      <c r="A93" s="186" t="s">
        <v>270</v>
      </c>
      <c r="B93" s="122" t="s">
        <v>201</v>
      </c>
      <c r="C93" s="184"/>
      <c r="D93" s="185"/>
    </row>
    <row r="94" spans="1:4" ht="22.8" customHeight="1" x14ac:dyDescent="0.3">
      <c r="A94" s="178" t="s">
        <v>271</v>
      </c>
      <c r="B94" s="179" t="s">
        <v>182</v>
      </c>
      <c r="C94" s="180" t="s">
        <v>28</v>
      </c>
      <c r="D94" s="109"/>
    </row>
    <row r="95" spans="1:4" ht="22.8" customHeight="1" x14ac:dyDescent="0.3">
      <c r="A95" s="128" t="s">
        <v>272</v>
      </c>
      <c r="B95" s="182" t="s">
        <v>183</v>
      </c>
      <c r="C95" s="183" t="s">
        <v>29</v>
      </c>
      <c r="D95" s="190"/>
    </row>
    <row r="96" spans="1:4" ht="22.8" customHeight="1" x14ac:dyDescent="0.3">
      <c r="A96" s="178" t="s">
        <v>273</v>
      </c>
      <c r="B96" s="179" t="s">
        <v>184</v>
      </c>
      <c r="C96" s="180" t="s">
        <v>29</v>
      </c>
      <c r="D96" s="109"/>
    </row>
    <row r="97" spans="1:5" x14ac:dyDescent="0.3">
      <c r="A97" s="4" t="s">
        <v>40</v>
      </c>
      <c r="B97" s="5"/>
      <c r="C97" s="6"/>
      <c r="D97" s="7"/>
    </row>
    <row r="98" spans="1:5" x14ac:dyDescent="0.3">
      <c r="A98" s="39"/>
      <c r="B98" s="40"/>
      <c r="C98" s="41"/>
      <c r="D98" s="42"/>
    </row>
    <row r="99" spans="1:5" ht="15.6" x14ac:dyDescent="0.3">
      <c r="A99" s="21" t="s">
        <v>63</v>
      </c>
      <c r="B99" s="22" t="s">
        <v>20</v>
      </c>
      <c r="C99" s="23" t="s">
        <v>30</v>
      </c>
      <c r="D99" s="24" t="s">
        <v>6</v>
      </c>
    </row>
    <row r="100" spans="1:5" ht="22.2" customHeight="1" x14ac:dyDescent="0.3">
      <c r="A100" s="178" t="s">
        <v>64</v>
      </c>
      <c r="B100" s="179" t="s">
        <v>224</v>
      </c>
      <c r="C100" s="180" t="s">
        <v>23</v>
      </c>
      <c r="D100" s="109"/>
    </row>
    <row r="101" spans="1:5" ht="22.2" customHeight="1" x14ac:dyDescent="0.3">
      <c r="A101" s="128" t="s">
        <v>119</v>
      </c>
      <c r="B101" s="182" t="s">
        <v>208</v>
      </c>
      <c r="C101" s="183" t="s">
        <v>27</v>
      </c>
      <c r="D101" s="190"/>
    </row>
    <row r="102" spans="1:5" ht="22.2" customHeight="1" x14ac:dyDescent="0.3">
      <c r="A102" s="178" t="s">
        <v>120</v>
      </c>
      <c r="B102" s="179" t="s">
        <v>209</v>
      </c>
      <c r="C102" s="180" t="s">
        <v>24</v>
      </c>
      <c r="D102" s="109"/>
    </row>
    <row r="103" spans="1:5" x14ac:dyDescent="0.3">
      <c r="A103" s="4" t="s">
        <v>109</v>
      </c>
      <c r="B103" s="5"/>
      <c r="C103" s="6"/>
      <c r="D103" s="7"/>
    </row>
    <row r="104" spans="1:5" x14ac:dyDescent="0.3">
      <c r="A104" s="8"/>
      <c r="B104" s="9"/>
      <c r="C104" s="10"/>
      <c r="D104" s="11"/>
    </row>
    <row r="105" spans="1:5" ht="15.6" x14ac:dyDescent="0.3">
      <c r="A105" s="21" t="s">
        <v>274</v>
      </c>
      <c r="B105" s="22" t="s">
        <v>22</v>
      </c>
      <c r="C105" s="23" t="s">
        <v>30</v>
      </c>
      <c r="D105" s="24" t="s">
        <v>6</v>
      </c>
    </row>
    <row r="106" spans="1:5" ht="21" customHeight="1" x14ac:dyDescent="0.3">
      <c r="A106" s="178" t="s">
        <v>275</v>
      </c>
      <c r="B106" s="179" t="s">
        <v>187</v>
      </c>
      <c r="C106" s="180" t="s">
        <v>27</v>
      </c>
      <c r="D106" s="109"/>
      <c r="E106" s="134"/>
    </row>
    <row r="107" spans="1:5" ht="21" customHeight="1" x14ac:dyDescent="0.3">
      <c r="A107" s="128" t="s">
        <v>276</v>
      </c>
      <c r="B107" s="182" t="s">
        <v>188</v>
      </c>
      <c r="C107" s="183" t="s">
        <v>28</v>
      </c>
      <c r="D107" s="190"/>
    </row>
    <row r="108" spans="1:5" ht="21" customHeight="1" x14ac:dyDescent="0.3">
      <c r="A108" s="178" t="s">
        <v>277</v>
      </c>
      <c r="B108" s="179" t="s">
        <v>115</v>
      </c>
      <c r="C108" s="180" t="s">
        <v>28</v>
      </c>
      <c r="D108" s="109"/>
    </row>
    <row r="109" spans="1:5" x14ac:dyDescent="0.3">
      <c r="A109" s="4" t="s">
        <v>280</v>
      </c>
      <c r="B109" s="5"/>
      <c r="C109" s="6"/>
      <c r="D109" s="7"/>
    </row>
    <row r="110" spans="1:5" x14ac:dyDescent="0.3">
      <c r="A110" s="13"/>
      <c r="B110" s="14"/>
      <c r="C110" s="15"/>
      <c r="D110" s="16"/>
    </row>
    <row r="112" spans="1:5" x14ac:dyDescent="0.3">
      <c r="A112" s="92" t="s">
        <v>99</v>
      </c>
    </row>
    <row r="118" spans="2:2" x14ac:dyDescent="0.3">
      <c r="B118" s="60"/>
    </row>
  </sheetData>
  <mergeCells count="2">
    <mergeCell ref="A1:D1"/>
    <mergeCell ref="A2:D2"/>
  </mergeCells>
  <phoneticPr fontId="11" type="noConversion"/>
  <printOptions horizontalCentered="1" verticalCentered="1"/>
  <pageMargins left="0.23622047244094491" right="0.23622047244094491" top="0.74803149606299213" bottom="0.74803149606299213" header="0.31496062992125984" footer="0.31496062992125984"/>
  <pageSetup paperSize="9" scale="76" fitToHeight="0" orientation="portrait" r:id="rId1"/>
  <headerFooter>
    <oddHeader>&amp;L&amp;G&amp;C&amp;"Calibri,Gras"&amp;14Travaux de curage, de désamiantage et de déconstruction des bâtiments de l'ex-base aérienne BA217</oddHeader>
    <oddFooter>&amp;LIDFP240022&amp;C&amp;"Calibri,Normal"Estimation - Version A du 16/04/2025&amp;R&amp;"Calibri,Normal"&amp;P/&amp;N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E159F-53A9-41C4-AA87-81555ADEF4A5}">
  <sheetPr>
    <pageSetUpPr fitToPage="1"/>
  </sheetPr>
  <dimension ref="A1:G17"/>
  <sheetViews>
    <sheetView view="pageBreakPreview" zoomScaleNormal="85" zoomScaleSheetLayoutView="100" zoomScalePageLayoutView="70" workbookViewId="0">
      <selection activeCell="B17" sqref="B17"/>
    </sheetView>
  </sheetViews>
  <sheetFormatPr baseColWidth="10" defaultRowHeight="14.4" x14ac:dyDescent="0.3"/>
  <cols>
    <col min="1" max="1" width="11.5546875" style="1"/>
    <col min="2" max="2" width="96.21875" style="17" customWidth="1"/>
    <col min="3" max="3" width="8.5546875" style="1" customWidth="1"/>
    <col min="4" max="4" width="18.77734375" style="1" hidden="1" customWidth="1"/>
    <col min="5" max="5" width="13.77734375" style="1" customWidth="1"/>
    <col min="6" max="6" width="15.44140625" style="1" customWidth="1"/>
    <col min="7" max="7" width="12.77734375" style="1" bestFit="1" customWidth="1"/>
    <col min="8" max="8" width="16.44140625" style="1" customWidth="1"/>
    <col min="9" max="9" width="6.5546875" style="1" customWidth="1"/>
    <col min="10" max="10" width="14.5546875" style="1" bestFit="1" customWidth="1"/>
    <col min="11" max="256" width="11.5546875" style="1"/>
    <col min="257" max="257" width="88.5546875" style="1" bestFit="1" customWidth="1"/>
    <col min="258" max="258" width="8.5546875" style="1" customWidth="1"/>
    <col min="259" max="259" width="11.21875" style="1" customWidth="1"/>
    <col min="260" max="260" width="13.77734375" style="1" bestFit="1" customWidth="1"/>
    <col min="261" max="261" width="17.44140625" style="1" bestFit="1" customWidth="1"/>
    <col min="262" max="262" width="12.77734375" style="1" bestFit="1" customWidth="1"/>
    <col min="263" max="512" width="11.5546875" style="1"/>
    <col min="513" max="513" width="88.5546875" style="1" bestFit="1" customWidth="1"/>
    <col min="514" max="514" width="8.5546875" style="1" customWidth="1"/>
    <col min="515" max="515" width="11.21875" style="1" customWidth="1"/>
    <col min="516" max="516" width="13.77734375" style="1" bestFit="1" customWidth="1"/>
    <col min="517" max="517" width="17.44140625" style="1" bestFit="1" customWidth="1"/>
    <col min="518" max="518" width="12.77734375" style="1" bestFit="1" customWidth="1"/>
    <col min="519" max="768" width="11.5546875" style="1"/>
    <col min="769" max="769" width="88.5546875" style="1" bestFit="1" customWidth="1"/>
    <col min="770" max="770" width="8.5546875" style="1" customWidth="1"/>
    <col min="771" max="771" width="11.21875" style="1" customWidth="1"/>
    <col min="772" max="772" width="13.77734375" style="1" bestFit="1" customWidth="1"/>
    <col min="773" max="773" width="17.44140625" style="1" bestFit="1" customWidth="1"/>
    <col min="774" max="774" width="12.77734375" style="1" bestFit="1" customWidth="1"/>
    <col min="775" max="1024" width="11.5546875" style="1"/>
    <col min="1025" max="1025" width="88.5546875" style="1" bestFit="1" customWidth="1"/>
    <col min="1026" max="1026" width="8.5546875" style="1" customWidth="1"/>
    <col min="1027" max="1027" width="11.21875" style="1" customWidth="1"/>
    <col min="1028" max="1028" width="13.77734375" style="1" bestFit="1" customWidth="1"/>
    <col min="1029" max="1029" width="17.44140625" style="1" bestFit="1" customWidth="1"/>
    <col min="1030" max="1030" width="12.77734375" style="1" bestFit="1" customWidth="1"/>
    <col min="1031" max="1280" width="11.5546875" style="1"/>
    <col min="1281" max="1281" width="88.5546875" style="1" bestFit="1" customWidth="1"/>
    <col min="1282" max="1282" width="8.5546875" style="1" customWidth="1"/>
    <col min="1283" max="1283" width="11.21875" style="1" customWidth="1"/>
    <col min="1284" max="1284" width="13.77734375" style="1" bestFit="1" customWidth="1"/>
    <col min="1285" max="1285" width="17.44140625" style="1" bestFit="1" customWidth="1"/>
    <col min="1286" max="1286" width="12.77734375" style="1" bestFit="1" customWidth="1"/>
    <col min="1287" max="1536" width="11.5546875" style="1"/>
    <col min="1537" max="1537" width="88.5546875" style="1" bestFit="1" customWidth="1"/>
    <col min="1538" max="1538" width="8.5546875" style="1" customWidth="1"/>
    <col min="1539" max="1539" width="11.21875" style="1" customWidth="1"/>
    <col min="1540" max="1540" width="13.77734375" style="1" bestFit="1" customWidth="1"/>
    <col min="1541" max="1541" width="17.44140625" style="1" bestFit="1" customWidth="1"/>
    <col min="1542" max="1542" width="12.77734375" style="1" bestFit="1" customWidth="1"/>
    <col min="1543" max="1792" width="11.5546875" style="1"/>
    <col min="1793" max="1793" width="88.5546875" style="1" bestFit="1" customWidth="1"/>
    <col min="1794" max="1794" width="8.5546875" style="1" customWidth="1"/>
    <col min="1795" max="1795" width="11.21875" style="1" customWidth="1"/>
    <col min="1796" max="1796" width="13.77734375" style="1" bestFit="1" customWidth="1"/>
    <col min="1797" max="1797" width="17.44140625" style="1" bestFit="1" customWidth="1"/>
    <col min="1798" max="1798" width="12.77734375" style="1" bestFit="1" customWidth="1"/>
    <col min="1799" max="2048" width="11.5546875" style="1"/>
    <col min="2049" max="2049" width="88.5546875" style="1" bestFit="1" customWidth="1"/>
    <col min="2050" max="2050" width="8.5546875" style="1" customWidth="1"/>
    <col min="2051" max="2051" width="11.21875" style="1" customWidth="1"/>
    <col min="2052" max="2052" width="13.77734375" style="1" bestFit="1" customWidth="1"/>
    <col min="2053" max="2053" width="17.44140625" style="1" bestFit="1" customWidth="1"/>
    <col min="2054" max="2054" width="12.77734375" style="1" bestFit="1" customWidth="1"/>
    <col min="2055" max="2304" width="11.5546875" style="1"/>
    <col min="2305" max="2305" width="88.5546875" style="1" bestFit="1" customWidth="1"/>
    <col min="2306" max="2306" width="8.5546875" style="1" customWidth="1"/>
    <col min="2307" max="2307" width="11.21875" style="1" customWidth="1"/>
    <col min="2308" max="2308" width="13.77734375" style="1" bestFit="1" customWidth="1"/>
    <col min="2309" max="2309" width="17.44140625" style="1" bestFit="1" customWidth="1"/>
    <col min="2310" max="2310" width="12.77734375" style="1" bestFit="1" customWidth="1"/>
    <col min="2311" max="2560" width="11.5546875" style="1"/>
    <col min="2561" max="2561" width="88.5546875" style="1" bestFit="1" customWidth="1"/>
    <col min="2562" max="2562" width="8.5546875" style="1" customWidth="1"/>
    <col min="2563" max="2563" width="11.21875" style="1" customWidth="1"/>
    <col min="2564" max="2564" width="13.77734375" style="1" bestFit="1" customWidth="1"/>
    <col min="2565" max="2565" width="17.44140625" style="1" bestFit="1" customWidth="1"/>
    <col min="2566" max="2566" width="12.77734375" style="1" bestFit="1" customWidth="1"/>
    <col min="2567" max="2816" width="11.5546875" style="1"/>
    <col min="2817" max="2817" width="88.5546875" style="1" bestFit="1" customWidth="1"/>
    <col min="2818" max="2818" width="8.5546875" style="1" customWidth="1"/>
    <col min="2819" max="2819" width="11.21875" style="1" customWidth="1"/>
    <col min="2820" max="2820" width="13.77734375" style="1" bestFit="1" customWidth="1"/>
    <col min="2821" max="2821" width="17.44140625" style="1" bestFit="1" customWidth="1"/>
    <col min="2822" max="2822" width="12.77734375" style="1" bestFit="1" customWidth="1"/>
    <col min="2823" max="3072" width="11.5546875" style="1"/>
    <col min="3073" max="3073" width="88.5546875" style="1" bestFit="1" customWidth="1"/>
    <col min="3074" max="3074" width="8.5546875" style="1" customWidth="1"/>
    <col min="3075" max="3075" width="11.21875" style="1" customWidth="1"/>
    <col min="3076" max="3076" width="13.77734375" style="1" bestFit="1" customWidth="1"/>
    <col min="3077" max="3077" width="17.44140625" style="1" bestFit="1" customWidth="1"/>
    <col min="3078" max="3078" width="12.77734375" style="1" bestFit="1" customWidth="1"/>
    <col min="3079" max="3328" width="11.5546875" style="1"/>
    <col min="3329" max="3329" width="88.5546875" style="1" bestFit="1" customWidth="1"/>
    <col min="3330" max="3330" width="8.5546875" style="1" customWidth="1"/>
    <col min="3331" max="3331" width="11.21875" style="1" customWidth="1"/>
    <col min="3332" max="3332" width="13.77734375" style="1" bestFit="1" customWidth="1"/>
    <col min="3333" max="3333" width="17.44140625" style="1" bestFit="1" customWidth="1"/>
    <col min="3334" max="3334" width="12.77734375" style="1" bestFit="1" customWidth="1"/>
    <col min="3335" max="3584" width="11.5546875" style="1"/>
    <col min="3585" max="3585" width="88.5546875" style="1" bestFit="1" customWidth="1"/>
    <col min="3586" max="3586" width="8.5546875" style="1" customWidth="1"/>
    <col min="3587" max="3587" width="11.21875" style="1" customWidth="1"/>
    <col min="3588" max="3588" width="13.77734375" style="1" bestFit="1" customWidth="1"/>
    <col min="3589" max="3589" width="17.44140625" style="1" bestFit="1" customWidth="1"/>
    <col min="3590" max="3590" width="12.77734375" style="1" bestFit="1" customWidth="1"/>
    <col min="3591" max="3840" width="11.5546875" style="1"/>
    <col min="3841" max="3841" width="88.5546875" style="1" bestFit="1" customWidth="1"/>
    <col min="3842" max="3842" width="8.5546875" style="1" customWidth="1"/>
    <col min="3843" max="3843" width="11.21875" style="1" customWidth="1"/>
    <col min="3844" max="3844" width="13.77734375" style="1" bestFit="1" customWidth="1"/>
    <col min="3845" max="3845" width="17.44140625" style="1" bestFit="1" customWidth="1"/>
    <col min="3846" max="3846" width="12.77734375" style="1" bestFit="1" customWidth="1"/>
    <col min="3847" max="4096" width="11.5546875" style="1"/>
    <col min="4097" max="4097" width="88.5546875" style="1" bestFit="1" customWidth="1"/>
    <col min="4098" max="4098" width="8.5546875" style="1" customWidth="1"/>
    <col min="4099" max="4099" width="11.21875" style="1" customWidth="1"/>
    <col min="4100" max="4100" width="13.77734375" style="1" bestFit="1" customWidth="1"/>
    <col min="4101" max="4101" width="17.44140625" style="1" bestFit="1" customWidth="1"/>
    <col min="4102" max="4102" width="12.77734375" style="1" bestFit="1" customWidth="1"/>
    <col min="4103" max="4352" width="11.5546875" style="1"/>
    <col min="4353" max="4353" width="88.5546875" style="1" bestFit="1" customWidth="1"/>
    <col min="4354" max="4354" width="8.5546875" style="1" customWidth="1"/>
    <col min="4355" max="4355" width="11.21875" style="1" customWidth="1"/>
    <col min="4356" max="4356" width="13.77734375" style="1" bestFit="1" customWidth="1"/>
    <col min="4357" max="4357" width="17.44140625" style="1" bestFit="1" customWidth="1"/>
    <col min="4358" max="4358" width="12.77734375" style="1" bestFit="1" customWidth="1"/>
    <col min="4359" max="4608" width="11.5546875" style="1"/>
    <col min="4609" max="4609" width="88.5546875" style="1" bestFit="1" customWidth="1"/>
    <col min="4610" max="4610" width="8.5546875" style="1" customWidth="1"/>
    <col min="4611" max="4611" width="11.21875" style="1" customWidth="1"/>
    <col min="4612" max="4612" width="13.77734375" style="1" bestFit="1" customWidth="1"/>
    <col min="4613" max="4613" width="17.44140625" style="1" bestFit="1" customWidth="1"/>
    <col min="4614" max="4614" width="12.77734375" style="1" bestFit="1" customWidth="1"/>
    <col min="4615" max="4864" width="11.5546875" style="1"/>
    <col min="4865" max="4865" width="88.5546875" style="1" bestFit="1" customWidth="1"/>
    <col min="4866" max="4866" width="8.5546875" style="1" customWidth="1"/>
    <col min="4867" max="4867" width="11.21875" style="1" customWidth="1"/>
    <col min="4868" max="4868" width="13.77734375" style="1" bestFit="1" customWidth="1"/>
    <col min="4869" max="4869" width="17.44140625" style="1" bestFit="1" customWidth="1"/>
    <col min="4870" max="4870" width="12.77734375" style="1" bestFit="1" customWidth="1"/>
    <col min="4871" max="5120" width="11.5546875" style="1"/>
    <col min="5121" max="5121" width="88.5546875" style="1" bestFit="1" customWidth="1"/>
    <col min="5122" max="5122" width="8.5546875" style="1" customWidth="1"/>
    <col min="5123" max="5123" width="11.21875" style="1" customWidth="1"/>
    <col min="5124" max="5124" width="13.77734375" style="1" bestFit="1" customWidth="1"/>
    <col min="5125" max="5125" width="17.44140625" style="1" bestFit="1" customWidth="1"/>
    <col min="5126" max="5126" width="12.77734375" style="1" bestFit="1" customWidth="1"/>
    <col min="5127" max="5376" width="11.5546875" style="1"/>
    <col min="5377" max="5377" width="88.5546875" style="1" bestFit="1" customWidth="1"/>
    <col min="5378" max="5378" width="8.5546875" style="1" customWidth="1"/>
    <col min="5379" max="5379" width="11.21875" style="1" customWidth="1"/>
    <col min="5380" max="5380" width="13.77734375" style="1" bestFit="1" customWidth="1"/>
    <col min="5381" max="5381" width="17.44140625" style="1" bestFit="1" customWidth="1"/>
    <col min="5382" max="5382" width="12.77734375" style="1" bestFit="1" customWidth="1"/>
    <col min="5383" max="5632" width="11.5546875" style="1"/>
    <col min="5633" max="5633" width="88.5546875" style="1" bestFit="1" customWidth="1"/>
    <col min="5634" max="5634" width="8.5546875" style="1" customWidth="1"/>
    <col min="5635" max="5635" width="11.21875" style="1" customWidth="1"/>
    <col min="5636" max="5636" width="13.77734375" style="1" bestFit="1" customWidth="1"/>
    <col min="5637" max="5637" width="17.44140625" style="1" bestFit="1" customWidth="1"/>
    <col min="5638" max="5638" width="12.77734375" style="1" bestFit="1" customWidth="1"/>
    <col min="5639" max="5888" width="11.5546875" style="1"/>
    <col min="5889" max="5889" width="88.5546875" style="1" bestFit="1" customWidth="1"/>
    <col min="5890" max="5890" width="8.5546875" style="1" customWidth="1"/>
    <col min="5891" max="5891" width="11.21875" style="1" customWidth="1"/>
    <col min="5892" max="5892" width="13.77734375" style="1" bestFit="1" customWidth="1"/>
    <col min="5893" max="5893" width="17.44140625" style="1" bestFit="1" customWidth="1"/>
    <col min="5894" max="5894" width="12.77734375" style="1" bestFit="1" customWidth="1"/>
    <col min="5895" max="6144" width="11.5546875" style="1"/>
    <col min="6145" max="6145" width="88.5546875" style="1" bestFit="1" customWidth="1"/>
    <col min="6146" max="6146" width="8.5546875" style="1" customWidth="1"/>
    <col min="6147" max="6147" width="11.21875" style="1" customWidth="1"/>
    <col min="6148" max="6148" width="13.77734375" style="1" bestFit="1" customWidth="1"/>
    <col min="6149" max="6149" width="17.44140625" style="1" bestFit="1" customWidth="1"/>
    <col min="6150" max="6150" width="12.77734375" style="1" bestFit="1" customWidth="1"/>
    <col min="6151" max="6400" width="11.5546875" style="1"/>
    <col min="6401" max="6401" width="88.5546875" style="1" bestFit="1" customWidth="1"/>
    <col min="6402" max="6402" width="8.5546875" style="1" customWidth="1"/>
    <col min="6403" max="6403" width="11.21875" style="1" customWidth="1"/>
    <col min="6404" max="6404" width="13.77734375" style="1" bestFit="1" customWidth="1"/>
    <col min="6405" max="6405" width="17.44140625" style="1" bestFit="1" customWidth="1"/>
    <col min="6406" max="6406" width="12.77734375" style="1" bestFit="1" customWidth="1"/>
    <col min="6407" max="6656" width="11.5546875" style="1"/>
    <col min="6657" max="6657" width="88.5546875" style="1" bestFit="1" customWidth="1"/>
    <col min="6658" max="6658" width="8.5546875" style="1" customWidth="1"/>
    <col min="6659" max="6659" width="11.21875" style="1" customWidth="1"/>
    <col min="6660" max="6660" width="13.77734375" style="1" bestFit="1" customWidth="1"/>
    <col min="6661" max="6661" width="17.44140625" style="1" bestFit="1" customWidth="1"/>
    <col min="6662" max="6662" width="12.77734375" style="1" bestFit="1" customWidth="1"/>
    <col min="6663" max="6912" width="11.5546875" style="1"/>
    <col min="6913" max="6913" width="88.5546875" style="1" bestFit="1" customWidth="1"/>
    <col min="6914" max="6914" width="8.5546875" style="1" customWidth="1"/>
    <col min="6915" max="6915" width="11.21875" style="1" customWidth="1"/>
    <col min="6916" max="6916" width="13.77734375" style="1" bestFit="1" customWidth="1"/>
    <col min="6917" max="6917" width="17.44140625" style="1" bestFit="1" customWidth="1"/>
    <col min="6918" max="6918" width="12.77734375" style="1" bestFit="1" customWidth="1"/>
    <col min="6919" max="7168" width="11.5546875" style="1"/>
    <col min="7169" max="7169" width="88.5546875" style="1" bestFit="1" customWidth="1"/>
    <col min="7170" max="7170" width="8.5546875" style="1" customWidth="1"/>
    <col min="7171" max="7171" width="11.21875" style="1" customWidth="1"/>
    <col min="7172" max="7172" width="13.77734375" style="1" bestFit="1" customWidth="1"/>
    <col min="7173" max="7173" width="17.44140625" style="1" bestFit="1" customWidth="1"/>
    <col min="7174" max="7174" width="12.77734375" style="1" bestFit="1" customWidth="1"/>
    <col min="7175" max="7424" width="11.5546875" style="1"/>
    <col min="7425" max="7425" width="88.5546875" style="1" bestFit="1" customWidth="1"/>
    <col min="7426" max="7426" width="8.5546875" style="1" customWidth="1"/>
    <col min="7427" max="7427" width="11.21875" style="1" customWidth="1"/>
    <col min="7428" max="7428" width="13.77734375" style="1" bestFit="1" customWidth="1"/>
    <col min="7429" max="7429" width="17.44140625" style="1" bestFit="1" customWidth="1"/>
    <col min="7430" max="7430" width="12.77734375" style="1" bestFit="1" customWidth="1"/>
    <col min="7431" max="7680" width="11.5546875" style="1"/>
    <col min="7681" max="7681" width="88.5546875" style="1" bestFit="1" customWidth="1"/>
    <col min="7682" max="7682" width="8.5546875" style="1" customWidth="1"/>
    <col min="7683" max="7683" width="11.21875" style="1" customWidth="1"/>
    <col min="7684" max="7684" width="13.77734375" style="1" bestFit="1" customWidth="1"/>
    <col min="7685" max="7685" width="17.44140625" style="1" bestFit="1" customWidth="1"/>
    <col min="7686" max="7686" width="12.77734375" style="1" bestFit="1" customWidth="1"/>
    <col min="7687" max="7936" width="11.5546875" style="1"/>
    <col min="7937" max="7937" width="88.5546875" style="1" bestFit="1" customWidth="1"/>
    <col min="7938" max="7938" width="8.5546875" style="1" customWidth="1"/>
    <col min="7939" max="7939" width="11.21875" style="1" customWidth="1"/>
    <col min="7940" max="7940" width="13.77734375" style="1" bestFit="1" customWidth="1"/>
    <col min="7941" max="7941" width="17.44140625" style="1" bestFit="1" customWidth="1"/>
    <col min="7942" max="7942" width="12.77734375" style="1" bestFit="1" customWidth="1"/>
    <col min="7943" max="8192" width="11.5546875" style="1"/>
    <col min="8193" max="8193" width="88.5546875" style="1" bestFit="1" customWidth="1"/>
    <col min="8194" max="8194" width="8.5546875" style="1" customWidth="1"/>
    <col min="8195" max="8195" width="11.21875" style="1" customWidth="1"/>
    <col min="8196" max="8196" width="13.77734375" style="1" bestFit="1" customWidth="1"/>
    <col min="8197" max="8197" width="17.44140625" style="1" bestFit="1" customWidth="1"/>
    <col min="8198" max="8198" width="12.77734375" style="1" bestFit="1" customWidth="1"/>
    <col min="8199" max="8448" width="11.5546875" style="1"/>
    <col min="8449" max="8449" width="88.5546875" style="1" bestFit="1" customWidth="1"/>
    <col min="8450" max="8450" width="8.5546875" style="1" customWidth="1"/>
    <col min="8451" max="8451" width="11.21875" style="1" customWidth="1"/>
    <col min="8452" max="8452" width="13.77734375" style="1" bestFit="1" customWidth="1"/>
    <col min="8453" max="8453" width="17.44140625" style="1" bestFit="1" customWidth="1"/>
    <col min="8454" max="8454" width="12.77734375" style="1" bestFit="1" customWidth="1"/>
    <col min="8455" max="8704" width="11.5546875" style="1"/>
    <col min="8705" max="8705" width="88.5546875" style="1" bestFit="1" customWidth="1"/>
    <col min="8706" max="8706" width="8.5546875" style="1" customWidth="1"/>
    <col min="8707" max="8707" width="11.21875" style="1" customWidth="1"/>
    <col min="8708" max="8708" width="13.77734375" style="1" bestFit="1" customWidth="1"/>
    <col min="8709" max="8709" width="17.44140625" style="1" bestFit="1" customWidth="1"/>
    <col min="8710" max="8710" width="12.77734375" style="1" bestFit="1" customWidth="1"/>
    <col min="8711" max="8960" width="11.5546875" style="1"/>
    <col min="8961" max="8961" width="88.5546875" style="1" bestFit="1" customWidth="1"/>
    <col min="8962" max="8962" width="8.5546875" style="1" customWidth="1"/>
    <col min="8963" max="8963" width="11.21875" style="1" customWidth="1"/>
    <col min="8964" max="8964" width="13.77734375" style="1" bestFit="1" customWidth="1"/>
    <col min="8965" max="8965" width="17.44140625" style="1" bestFit="1" customWidth="1"/>
    <col min="8966" max="8966" width="12.77734375" style="1" bestFit="1" customWidth="1"/>
    <col min="8967" max="9216" width="11.5546875" style="1"/>
    <col min="9217" max="9217" width="88.5546875" style="1" bestFit="1" customWidth="1"/>
    <col min="9218" max="9218" width="8.5546875" style="1" customWidth="1"/>
    <col min="9219" max="9219" width="11.21875" style="1" customWidth="1"/>
    <col min="9220" max="9220" width="13.77734375" style="1" bestFit="1" customWidth="1"/>
    <col min="9221" max="9221" width="17.44140625" style="1" bestFit="1" customWidth="1"/>
    <col min="9222" max="9222" width="12.77734375" style="1" bestFit="1" customWidth="1"/>
    <col min="9223" max="9472" width="11.5546875" style="1"/>
    <col min="9473" max="9473" width="88.5546875" style="1" bestFit="1" customWidth="1"/>
    <col min="9474" max="9474" width="8.5546875" style="1" customWidth="1"/>
    <col min="9475" max="9475" width="11.21875" style="1" customWidth="1"/>
    <col min="9476" max="9476" width="13.77734375" style="1" bestFit="1" customWidth="1"/>
    <col min="9477" max="9477" width="17.44140625" style="1" bestFit="1" customWidth="1"/>
    <col min="9478" max="9478" width="12.77734375" style="1" bestFit="1" customWidth="1"/>
    <col min="9479" max="9728" width="11.5546875" style="1"/>
    <col min="9729" max="9729" width="88.5546875" style="1" bestFit="1" customWidth="1"/>
    <col min="9730" max="9730" width="8.5546875" style="1" customWidth="1"/>
    <col min="9731" max="9731" width="11.21875" style="1" customWidth="1"/>
    <col min="9732" max="9732" width="13.77734375" style="1" bestFit="1" customWidth="1"/>
    <col min="9733" max="9733" width="17.44140625" style="1" bestFit="1" customWidth="1"/>
    <col min="9734" max="9734" width="12.77734375" style="1" bestFit="1" customWidth="1"/>
    <col min="9735" max="9984" width="11.5546875" style="1"/>
    <col min="9985" max="9985" width="88.5546875" style="1" bestFit="1" customWidth="1"/>
    <col min="9986" max="9986" width="8.5546875" style="1" customWidth="1"/>
    <col min="9987" max="9987" width="11.21875" style="1" customWidth="1"/>
    <col min="9988" max="9988" width="13.77734375" style="1" bestFit="1" customWidth="1"/>
    <col min="9989" max="9989" width="17.44140625" style="1" bestFit="1" customWidth="1"/>
    <col min="9990" max="9990" width="12.77734375" style="1" bestFit="1" customWidth="1"/>
    <col min="9991" max="10240" width="11.5546875" style="1"/>
    <col min="10241" max="10241" width="88.5546875" style="1" bestFit="1" customWidth="1"/>
    <col min="10242" max="10242" width="8.5546875" style="1" customWidth="1"/>
    <col min="10243" max="10243" width="11.21875" style="1" customWidth="1"/>
    <col min="10244" max="10244" width="13.77734375" style="1" bestFit="1" customWidth="1"/>
    <col min="10245" max="10245" width="17.44140625" style="1" bestFit="1" customWidth="1"/>
    <col min="10246" max="10246" width="12.77734375" style="1" bestFit="1" customWidth="1"/>
    <col min="10247" max="10496" width="11.5546875" style="1"/>
    <col min="10497" max="10497" width="88.5546875" style="1" bestFit="1" customWidth="1"/>
    <col min="10498" max="10498" width="8.5546875" style="1" customWidth="1"/>
    <col min="10499" max="10499" width="11.21875" style="1" customWidth="1"/>
    <col min="10500" max="10500" width="13.77734375" style="1" bestFit="1" customWidth="1"/>
    <col min="10501" max="10501" width="17.44140625" style="1" bestFit="1" customWidth="1"/>
    <col min="10502" max="10502" width="12.77734375" style="1" bestFit="1" customWidth="1"/>
    <col min="10503" max="10752" width="11.5546875" style="1"/>
    <col min="10753" max="10753" width="88.5546875" style="1" bestFit="1" customWidth="1"/>
    <col min="10754" max="10754" width="8.5546875" style="1" customWidth="1"/>
    <col min="10755" max="10755" width="11.21875" style="1" customWidth="1"/>
    <col min="10756" max="10756" width="13.77734375" style="1" bestFit="1" customWidth="1"/>
    <col min="10757" max="10757" width="17.44140625" style="1" bestFit="1" customWidth="1"/>
    <col min="10758" max="10758" width="12.77734375" style="1" bestFit="1" customWidth="1"/>
    <col min="10759" max="11008" width="11.5546875" style="1"/>
    <col min="11009" max="11009" width="88.5546875" style="1" bestFit="1" customWidth="1"/>
    <col min="11010" max="11010" width="8.5546875" style="1" customWidth="1"/>
    <col min="11011" max="11011" width="11.21875" style="1" customWidth="1"/>
    <col min="11012" max="11012" width="13.77734375" style="1" bestFit="1" customWidth="1"/>
    <col min="11013" max="11013" width="17.44140625" style="1" bestFit="1" customWidth="1"/>
    <col min="11014" max="11014" width="12.77734375" style="1" bestFit="1" customWidth="1"/>
    <col min="11015" max="11264" width="11.5546875" style="1"/>
    <col min="11265" max="11265" width="88.5546875" style="1" bestFit="1" customWidth="1"/>
    <col min="11266" max="11266" width="8.5546875" style="1" customWidth="1"/>
    <col min="11267" max="11267" width="11.21875" style="1" customWidth="1"/>
    <col min="11268" max="11268" width="13.77734375" style="1" bestFit="1" customWidth="1"/>
    <col min="11269" max="11269" width="17.44140625" style="1" bestFit="1" customWidth="1"/>
    <col min="11270" max="11270" width="12.77734375" style="1" bestFit="1" customWidth="1"/>
    <col min="11271" max="11520" width="11.5546875" style="1"/>
    <col min="11521" max="11521" width="88.5546875" style="1" bestFit="1" customWidth="1"/>
    <col min="11522" max="11522" width="8.5546875" style="1" customWidth="1"/>
    <col min="11523" max="11523" width="11.21875" style="1" customWidth="1"/>
    <col min="11524" max="11524" width="13.77734375" style="1" bestFit="1" customWidth="1"/>
    <col min="11525" max="11525" width="17.44140625" style="1" bestFit="1" customWidth="1"/>
    <col min="11526" max="11526" width="12.77734375" style="1" bestFit="1" customWidth="1"/>
    <col min="11527" max="11776" width="11.5546875" style="1"/>
    <col min="11777" max="11777" width="88.5546875" style="1" bestFit="1" customWidth="1"/>
    <col min="11778" max="11778" width="8.5546875" style="1" customWidth="1"/>
    <col min="11779" max="11779" width="11.21875" style="1" customWidth="1"/>
    <col min="11780" max="11780" width="13.77734375" style="1" bestFit="1" customWidth="1"/>
    <col min="11781" max="11781" width="17.44140625" style="1" bestFit="1" customWidth="1"/>
    <col min="11782" max="11782" width="12.77734375" style="1" bestFit="1" customWidth="1"/>
    <col min="11783" max="12032" width="11.5546875" style="1"/>
    <col min="12033" max="12033" width="88.5546875" style="1" bestFit="1" customWidth="1"/>
    <col min="12034" max="12034" width="8.5546875" style="1" customWidth="1"/>
    <col min="12035" max="12035" width="11.21875" style="1" customWidth="1"/>
    <col min="12036" max="12036" width="13.77734375" style="1" bestFit="1" customWidth="1"/>
    <col min="12037" max="12037" width="17.44140625" style="1" bestFit="1" customWidth="1"/>
    <col min="12038" max="12038" width="12.77734375" style="1" bestFit="1" customWidth="1"/>
    <col min="12039" max="12288" width="11.5546875" style="1"/>
    <col min="12289" max="12289" width="88.5546875" style="1" bestFit="1" customWidth="1"/>
    <col min="12290" max="12290" width="8.5546875" style="1" customWidth="1"/>
    <col min="12291" max="12291" width="11.21875" style="1" customWidth="1"/>
    <col min="12292" max="12292" width="13.77734375" style="1" bestFit="1" customWidth="1"/>
    <col min="12293" max="12293" width="17.44140625" style="1" bestFit="1" customWidth="1"/>
    <col min="12294" max="12294" width="12.77734375" style="1" bestFit="1" customWidth="1"/>
    <col min="12295" max="12544" width="11.5546875" style="1"/>
    <col min="12545" max="12545" width="88.5546875" style="1" bestFit="1" customWidth="1"/>
    <col min="12546" max="12546" width="8.5546875" style="1" customWidth="1"/>
    <col min="12547" max="12547" width="11.21875" style="1" customWidth="1"/>
    <col min="12548" max="12548" width="13.77734375" style="1" bestFit="1" customWidth="1"/>
    <col min="12549" max="12549" width="17.44140625" style="1" bestFit="1" customWidth="1"/>
    <col min="12550" max="12550" width="12.77734375" style="1" bestFit="1" customWidth="1"/>
    <col min="12551" max="12800" width="11.5546875" style="1"/>
    <col min="12801" max="12801" width="88.5546875" style="1" bestFit="1" customWidth="1"/>
    <col min="12802" max="12802" width="8.5546875" style="1" customWidth="1"/>
    <col min="12803" max="12803" width="11.21875" style="1" customWidth="1"/>
    <col min="12804" max="12804" width="13.77734375" style="1" bestFit="1" customWidth="1"/>
    <col min="12805" max="12805" width="17.44140625" style="1" bestFit="1" customWidth="1"/>
    <col min="12806" max="12806" width="12.77734375" style="1" bestFit="1" customWidth="1"/>
    <col min="12807" max="13056" width="11.5546875" style="1"/>
    <col min="13057" max="13057" width="88.5546875" style="1" bestFit="1" customWidth="1"/>
    <col min="13058" max="13058" width="8.5546875" style="1" customWidth="1"/>
    <col min="13059" max="13059" width="11.21875" style="1" customWidth="1"/>
    <col min="13060" max="13060" width="13.77734375" style="1" bestFit="1" customWidth="1"/>
    <col min="13061" max="13061" width="17.44140625" style="1" bestFit="1" customWidth="1"/>
    <col min="13062" max="13062" width="12.77734375" style="1" bestFit="1" customWidth="1"/>
    <col min="13063" max="13312" width="11.5546875" style="1"/>
    <col min="13313" max="13313" width="88.5546875" style="1" bestFit="1" customWidth="1"/>
    <col min="13314" max="13314" width="8.5546875" style="1" customWidth="1"/>
    <col min="13315" max="13315" width="11.21875" style="1" customWidth="1"/>
    <col min="13316" max="13316" width="13.77734375" style="1" bestFit="1" customWidth="1"/>
    <col min="13317" max="13317" width="17.44140625" style="1" bestFit="1" customWidth="1"/>
    <col min="13318" max="13318" width="12.77734375" style="1" bestFit="1" customWidth="1"/>
    <col min="13319" max="13568" width="11.5546875" style="1"/>
    <col min="13569" max="13569" width="88.5546875" style="1" bestFit="1" customWidth="1"/>
    <col min="13570" max="13570" width="8.5546875" style="1" customWidth="1"/>
    <col min="13571" max="13571" width="11.21875" style="1" customWidth="1"/>
    <col min="13572" max="13572" width="13.77734375" style="1" bestFit="1" customWidth="1"/>
    <col min="13573" max="13573" width="17.44140625" style="1" bestFit="1" customWidth="1"/>
    <col min="13574" max="13574" width="12.77734375" style="1" bestFit="1" customWidth="1"/>
    <col min="13575" max="13824" width="11.5546875" style="1"/>
    <col min="13825" max="13825" width="88.5546875" style="1" bestFit="1" customWidth="1"/>
    <col min="13826" max="13826" width="8.5546875" style="1" customWidth="1"/>
    <col min="13827" max="13827" width="11.21875" style="1" customWidth="1"/>
    <col min="13828" max="13828" width="13.77734375" style="1" bestFit="1" customWidth="1"/>
    <col min="13829" max="13829" width="17.44140625" style="1" bestFit="1" customWidth="1"/>
    <col min="13830" max="13830" width="12.77734375" style="1" bestFit="1" customWidth="1"/>
    <col min="13831" max="14080" width="11.5546875" style="1"/>
    <col min="14081" max="14081" width="88.5546875" style="1" bestFit="1" customWidth="1"/>
    <col min="14082" max="14082" width="8.5546875" style="1" customWidth="1"/>
    <col min="14083" max="14083" width="11.21875" style="1" customWidth="1"/>
    <col min="14084" max="14084" width="13.77734375" style="1" bestFit="1" customWidth="1"/>
    <col min="14085" max="14085" width="17.44140625" style="1" bestFit="1" customWidth="1"/>
    <col min="14086" max="14086" width="12.77734375" style="1" bestFit="1" customWidth="1"/>
    <col min="14087" max="14336" width="11.5546875" style="1"/>
    <col min="14337" max="14337" width="88.5546875" style="1" bestFit="1" customWidth="1"/>
    <col min="14338" max="14338" width="8.5546875" style="1" customWidth="1"/>
    <col min="14339" max="14339" width="11.21875" style="1" customWidth="1"/>
    <col min="14340" max="14340" width="13.77734375" style="1" bestFit="1" customWidth="1"/>
    <col min="14341" max="14341" width="17.44140625" style="1" bestFit="1" customWidth="1"/>
    <col min="14342" max="14342" width="12.77734375" style="1" bestFit="1" customWidth="1"/>
    <col min="14343" max="14592" width="11.5546875" style="1"/>
    <col min="14593" max="14593" width="88.5546875" style="1" bestFit="1" customWidth="1"/>
    <col min="14594" max="14594" width="8.5546875" style="1" customWidth="1"/>
    <col min="14595" max="14595" width="11.21875" style="1" customWidth="1"/>
    <col min="14596" max="14596" width="13.77734375" style="1" bestFit="1" customWidth="1"/>
    <col min="14597" max="14597" width="17.44140625" style="1" bestFit="1" customWidth="1"/>
    <col min="14598" max="14598" width="12.77734375" style="1" bestFit="1" customWidth="1"/>
    <col min="14599" max="14848" width="11.5546875" style="1"/>
    <col min="14849" max="14849" width="88.5546875" style="1" bestFit="1" customWidth="1"/>
    <col min="14850" max="14850" width="8.5546875" style="1" customWidth="1"/>
    <col min="14851" max="14851" width="11.21875" style="1" customWidth="1"/>
    <col min="14852" max="14852" width="13.77734375" style="1" bestFit="1" customWidth="1"/>
    <col min="14853" max="14853" width="17.44140625" style="1" bestFit="1" customWidth="1"/>
    <col min="14854" max="14854" width="12.77734375" style="1" bestFit="1" customWidth="1"/>
    <col min="14855" max="15104" width="11.5546875" style="1"/>
    <col min="15105" max="15105" width="88.5546875" style="1" bestFit="1" customWidth="1"/>
    <col min="15106" max="15106" width="8.5546875" style="1" customWidth="1"/>
    <col min="15107" max="15107" width="11.21875" style="1" customWidth="1"/>
    <col min="15108" max="15108" width="13.77734375" style="1" bestFit="1" customWidth="1"/>
    <col min="15109" max="15109" width="17.44140625" style="1" bestFit="1" customWidth="1"/>
    <col min="15110" max="15110" width="12.77734375" style="1" bestFit="1" customWidth="1"/>
    <col min="15111" max="15360" width="11.5546875" style="1"/>
    <col min="15361" max="15361" width="88.5546875" style="1" bestFit="1" customWidth="1"/>
    <col min="15362" max="15362" width="8.5546875" style="1" customWidth="1"/>
    <col min="15363" max="15363" width="11.21875" style="1" customWidth="1"/>
    <col min="15364" max="15364" width="13.77734375" style="1" bestFit="1" customWidth="1"/>
    <col min="15365" max="15365" width="17.44140625" style="1" bestFit="1" customWidth="1"/>
    <col min="15366" max="15366" width="12.77734375" style="1" bestFit="1" customWidth="1"/>
    <col min="15367" max="15616" width="11.5546875" style="1"/>
    <col min="15617" max="15617" width="88.5546875" style="1" bestFit="1" customWidth="1"/>
    <col min="15618" max="15618" width="8.5546875" style="1" customWidth="1"/>
    <col min="15619" max="15619" width="11.21875" style="1" customWidth="1"/>
    <col min="15620" max="15620" width="13.77734375" style="1" bestFit="1" customWidth="1"/>
    <col min="15621" max="15621" width="17.44140625" style="1" bestFit="1" customWidth="1"/>
    <col min="15622" max="15622" width="12.77734375" style="1" bestFit="1" customWidth="1"/>
    <col min="15623" max="15872" width="11.5546875" style="1"/>
    <col min="15873" max="15873" width="88.5546875" style="1" bestFit="1" customWidth="1"/>
    <col min="15874" max="15874" width="8.5546875" style="1" customWidth="1"/>
    <col min="15875" max="15875" width="11.21875" style="1" customWidth="1"/>
    <col min="15876" max="15876" width="13.77734375" style="1" bestFit="1" customWidth="1"/>
    <col min="15877" max="15877" width="17.44140625" style="1" bestFit="1" customWidth="1"/>
    <col min="15878" max="15878" width="12.77734375" style="1" bestFit="1" customWidth="1"/>
    <col min="15879" max="16128" width="11.5546875" style="1"/>
    <col min="16129" max="16129" width="88.5546875" style="1" bestFit="1" customWidth="1"/>
    <col min="16130" max="16130" width="8.5546875" style="1" customWidth="1"/>
    <col min="16131" max="16131" width="11.21875" style="1" customWidth="1"/>
    <col min="16132" max="16132" width="13.77734375" style="1" bestFit="1" customWidth="1"/>
    <col min="16133" max="16133" width="17.44140625" style="1" bestFit="1" customWidth="1"/>
    <col min="16134" max="16134" width="12.77734375" style="1" bestFit="1" customWidth="1"/>
    <col min="16135" max="16380" width="11.5546875" style="1"/>
    <col min="16381" max="16384" width="11.44140625" style="1" customWidth="1"/>
  </cols>
  <sheetData>
    <row r="1" spans="1:7" ht="22.5" customHeight="1" thickBot="1" x14ac:dyDescent="0.35">
      <c r="A1" s="207" t="s">
        <v>278</v>
      </c>
      <c r="B1" s="208"/>
      <c r="C1" s="208"/>
      <c r="D1" s="208"/>
      <c r="E1" s="208"/>
    </row>
    <row r="2" spans="1:7" ht="15" customHeight="1" thickBot="1" x14ac:dyDescent="0.35">
      <c r="A2" s="209" t="s">
        <v>189</v>
      </c>
      <c r="B2" s="210"/>
      <c r="C2" s="210"/>
      <c r="D2" s="210"/>
      <c r="E2" s="210"/>
    </row>
    <row r="3" spans="1:7" ht="15" customHeight="1" thickBot="1" x14ac:dyDescent="0.35">
      <c r="A3" s="187"/>
      <c r="B3" s="188"/>
      <c r="C3" s="188"/>
      <c r="D3" s="188"/>
      <c r="E3" s="188"/>
    </row>
    <row r="4" spans="1:7" ht="31.8" thickBot="1" x14ac:dyDescent="0.35">
      <c r="A4" s="75" t="s">
        <v>0</v>
      </c>
      <c r="B4" s="76" t="s">
        <v>1</v>
      </c>
      <c r="C4" s="57" t="s">
        <v>30</v>
      </c>
      <c r="D4" s="76" t="s">
        <v>134</v>
      </c>
      <c r="E4" s="57" t="s">
        <v>2</v>
      </c>
      <c r="F4" s="132"/>
      <c r="G4" s="137"/>
    </row>
    <row r="5" spans="1:7" ht="15.6" x14ac:dyDescent="0.3">
      <c r="A5" s="32"/>
      <c r="B5" s="58"/>
      <c r="C5" s="58"/>
      <c r="D5" s="58"/>
      <c r="E5" s="58"/>
    </row>
    <row r="6" spans="1:7" ht="31.2" x14ac:dyDescent="0.3">
      <c r="A6" s="21" t="s">
        <v>4</v>
      </c>
      <c r="B6" s="22" t="s">
        <v>225</v>
      </c>
      <c r="C6" s="23" t="s">
        <v>30</v>
      </c>
      <c r="D6" s="141" t="s">
        <v>134</v>
      </c>
      <c r="E6" s="24" t="s">
        <v>6</v>
      </c>
    </row>
    <row r="7" spans="1:7" ht="31.2" x14ac:dyDescent="0.3">
      <c r="A7" s="199" t="s">
        <v>7</v>
      </c>
      <c r="B7" s="200" t="s">
        <v>226</v>
      </c>
      <c r="C7" s="201" t="s">
        <v>24</v>
      </c>
      <c r="D7" s="3"/>
      <c r="E7" s="38"/>
    </row>
    <row r="8" spans="1:7" x14ac:dyDescent="0.3">
      <c r="A8" s="4" t="s">
        <v>40</v>
      </c>
      <c r="B8" s="5"/>
      <c r="C8" s="6"/>
      <c r="D8" s="6"/>
      <c r="E8" s="7"/>
    </row>
    <row r="9" spans="1:7" x14ac:dyDescent="0.3">
      <c r="A9" s="13"/>
      <c r="B9" s="14"/>
      <c r="C9" s="15"/>
      <c r="D9" s="15"/>
      <c r="E9" s="16"/>
    </row>
    <row r="11" spans="1:7" x14ac:dyDescent="0.3">
      <c r="A11" s="92" t="s">
        <v>99</v>
      </c>
    </row>
    <row r="17" spans="2:2" x14ac:dyDescent="0.3">
      <c r="B17" s="60"/>
    </row>
  </sheetData>
  <mergeCells count="2">
    <mergeCell ref="A1:E1"/>
    <mergeCell ref="A2:E2"/>
  </mergeCells>
  <phoneticPr fontId="11" type="noConversion"/>
  <printOptions horizontalCentered="1" verticalCentered="1"/>
  <pageMargins left="0.23622047244094491" right="0.23622047244094491" top="0.74803149606299213" bottom="0.74803149606299213" header="0.31496062992125984" footer="0.31496062992125984"/>
  <pageSetup paperSize="9" scale="76" fitToHeight="0" orientation="portrait" r:id="rId1"/>
  <headerFooter>
    <oddHeader>&amp;L&amp;G&amp;C&amp;"Calibri,Gras"&amp;14Travaux de curage, de désamiantage et de déconstruction des bâtiments de l'ex-base aérienne BA217</oddHeader>
    <oddFooter>&amp;LIDFP240647&amp;C&amp;"Calibri,Normal"Estimation - Version A du 13/12/2024&amp;R&amp;"Calibri,Normal"&amp;P/&amp;N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A31DE-313D-4C47-B2FC-E68173C09014}">
  <sheetPr>
    <pageSetUpPr fitToPage="1"/>
  </sheetPr>
  <dimension ref="A1:F59"/>
  <sheetViews>
    <sheetView view="pageBreakPreview" zoomScaleNormal="85" zoomScaleSheetLayoutView="100" zoomScalePageLayoutView="70" workbookViewId="0">
      <selection activeCell="B31" sqref="B31"/>
    </sheetView>
  </sheetViews>
  <sheetFormatPr baseColWidth="10" defaultRowHeight="14.4" x14ac:dyDescent="0.3"/>
  <cols>
    <col min="1" max="1" width="11.5546875" style="1"/>
    <col min="2" max="2" width="88.5546875" style="17" bestFit="1" customWidth="1"/>
    <col min="3" max="3" width="6.44140625" style="1" bestFit="1" customWidth="1"/>
    <col min="4" max="4" width="9.5546875" style="1" bestFit="1" customWidth="1"/>
    <col min="5" max="5" width="13.77734375" style="1" bestFit="1" customWidth="1"/>
    <col min="6" max="6" width="17.5546875" style="1" customWidth="1"/>
    <col min="7" max="7" width="12.77734375" style="1" bestFit="1" customWidth="1"/>
    <col min="8" max="252" width="11.5546875" style="1"/>
    <col min="253" max="253" width="88.5546875" style="1" bestFit="1" customWidth="1"/>
    <col min="254" max="254" width="8.5546875" style="1" customWidth="1"/>
    <col min="255" max="255" width="11.21875" style="1" customWidth="1"/>
    <col min="256" max="256" width="13.77734375" style="1" bestFit="1" customWidth="1"/>
    <col min="257" max="257" width="17.44140625" style="1" bestFit="1" customWidth="1"/>
    <col min="258" max="258" width="12.77734375" style="1" bestFit="1" customWidth="1"/>
    <col min="259" max="508" width="11.5546875" style="1"/>
    <col min="509" max="509" width="88.5546875" style="1" bestFit="1" customWidth="1"/>
    <col min="510" max="510" width="8.5546875" style="1" customWidth="1"/>
    <col min="511" max="511" width="11.21875" style="1" customWidth="1"/>
    <col min="512" max="512" width="13.77734375" style="1" bestFit="1" customWidth="1"/>
    <col min="513" max="513" width="17.44140625" style="1" bestFit="1" customWidth="1"/>
    <col min="514" max="514" width="12.77734375" style="1" bestFit="1" customWidth="1"/>
    <col min="515" max="764" width="11.5546875" style="1"/>
    <col min="765" max="765" width="88.5546875" style="1" bestFit="1" customWidth="1"/>
    <col min="766" max="766" width="8.5546875" style="1" customWidth="1"/>
    <col min="767" max="767" width="11.21875" style="1" customWidth="1"/>
    <col min="768" max="768" width="13.77734375" style="1" bestFit="1" customWidth="1"/>
    <col min="769" max="769" width="17.44140625" style="1" bestFit="1" customWidth="1"/>
    <col min="770" max="770" width="12.77734375" style="1" bestFit="1" customWidth="1"/>
    <col min="771" max="1020" width="11.5546875" style="1"/>
    <col min="1021" max="1021" width="88.5546875" style="1" bestFit="1" customWidth="1"/>
    <col min="1022" max="1022" width="8.5546875" style="1" customWidth="1"/>
    <col min="1023" max="1023" width="11.21875" style="1" customWidth="1"/>
    <col min="1024" max="1024" width="13.77734375" style="1" bestFit="1" customWidth="1"/>
    <col min="1025" max="1025" width="17.44140625" style="1" bestFit="1" customWidth="1"/>
    <col min="1026" max="1026" width="12.77734375" style="1" bestFit="1" customWidth="1"/>
    <col min="1027" max="1276" width="11.5546875" style="1"/>
    <col min="1277" max="1277" width="88.5546875" style="1" bestFit="1" customWidth="1"/>
    <col min="1278" max="1278" width="8.5546875" style="1" customWidth="1"/>
    <col min="1279" max="1279" width="11.21875" style="1" customWidth="1"/>
    <col min="1280" max="1280" width="13.77734375" style="1" bestFit="1" customWidth="1"/>
    <col min="1281" max="1281" width="17.44140625" style="1" bestFit="1" customWidth="1"/>
    <col min="1282" max="1282" width="12.77734375" style="1" bestFit="1" customWidth="1"/>
    <col min="1283" max="1532" width="11.5546875" style="1"/>
    <col min="1533" max="1533" width="88.5546875" style="1" bestFit="1" customWidth="1"/>
    <col min="1534" max="1534" width="8.5546875" style="1" customWidth="1"/>
    <col min="1535" max="1535" width="11.21875" style="1" customWidth="1"/>
    <col min="1536" max="1536" width="13.77734375" style="1" bestFit="1" customWidth="1"/>
    <col min="1537" max="1537" width="17.44140625" style="1" bestFit="1" customWidth="1"/>
    <col min="1538" max="1538" width="12.77734375" style="1" bestFit="1" customWidth="1"/>
    <col min="1539" max="1788" width="11.5546875" style="1"/>
    <col min="1789" max="1789" width="88.5546875" style="1" bestFit="1" customWidth="1"/>
    <col min="1790" max="1790" width="8.5546875" style="1" customWidth="1"/>
    <col min="1791" max="1791" width="11.21875" style="1" customWidth="1"/>
    <col min="1792" max="1792" width="13.77734375" style="1" bestFit="1" customWidth="1"/>
    <col min="1793" max="1793" width="17.44140625" style="1" bestFit="1" customWidth="1"/>
    <col min="1794" max="1794" width="12.77734375" style="1" bestFit="1" customWidth="1"/>
    <col min="1795" max="2044" width="11.5546875" style="1"/>
    <col min="2045" max="2045" width="88.5546875" style="1" bestFit="1" customWidth="1"/>
    <col min="2046" max="2046" width="8.5546875" style="1" customWidth="1"/>
    <col min="2047" max="2047" width="11.21875" style="1" customWidth="1"/>
    <col min="2048" max="2048" width="13.77734375" style="1" bestFit="1" customWidth="1"/>
    <col min="2049" max="2049" width="17.44140625" style="1" bestFit="1" customWidth="1"/>
    <col min="2050" max="2050" width="12.77734375" style="1" bestFit="1" customWidth="1"/>
    <col min="2051" max="2300" width="11.5546875" style="1"/>
    <col min="2301" max="2301" width="88.5546875" style="1" bestFit="1" customWidth="1"/>
    <col min="2302" max="2302" width="8.5546875" style="1" customWidth="1"/>
    <col min="2303" max="2303" width="11.21875" style="1" customWidth="1"/>
    <col min="2304" max="2304" width="13.77734375" style="1" bestFit="1" customWidth="1"/>
    <col min="2305" max="2305" width="17.44140625" style="1" bestFit="1" customWidth="1"/>
    <col min="2306" max="2306" width="12.77734375" style="1" bestFit="1" customWidth="1"/>
    <col min="2307" max="2556" width="11.5546875" style="1"/>
    <col min="2557" max="2557" width="88.5546875" style="1" bestFit="1" customWidth="1"/>
    <col min="2558" max="2558" width="8.5546875" style="1" customWidth="1"/>
    <col min="2559" max="2559" width="11.21875" style="1" customWidth="1"/>
    <col min="2560" max="2560" width="13.77734375" style="1" bestFit="1" customWidth="1"/>
    <col min="2561" max="2561" width="17.44140625" style="1" bestFit="1" customWidth="1"/>
    <col min="2562" max="2562" width="12.77734375" style="1" bestFit="1" customWidth="1"/>
    <col min="2563" max="2812" width="11.5546875" style="1"/>
    <col min="2813" max="2813" width="88.5546875" style="1" bestFit="1" customWidth="1"/>
    <col min="2814" max="2814" width="8.5546875" style="1" customWidth="1"/>
    <col min="2815" max="2815" width="11.21875" style="1" customWidth="1"/>
    <col min="2816" max="2816" width="13.77734375" style="1" bestFit="1" customWidth="1"/>
    <col min="2817" max="2817" width="17.44140625" style="1" bestFit="1" customWidth="1"/>
    <col min="2818" max="2818" width="12.77734375" style="1" bestFit="1" customWidth="1"/>
    <col min="2819" max="3068" width="11.5546875" style="1"/>
    <col min="3069" max="3069" width="88.5546875" style="1" bestFit="1" customWidth="1"/>
    <col min="3070" max="3070" width="8.5546875" style="1" customWidth="1"/>
    <col min="3071" max="3071" width="11.21875" style="1" customWidth="1"/>
    <col min="3072" max="3072" width="13.77734375" style="1" bestFit="1" customWidth="1"/>
    <col min="3073" max="3073" width="17.44140625" style="1" bestFit="1" customWidth="1"/>
    <col min="3074" max="3074" width="12.77734375" style="1" bestFit="1" customWidth="1"/>
    <col min="3075" max="3324" width="11.5546875" style="1"/>
    <col min="3325" max="3325" width="88.5546875" style="1" bestFit="1" customWidth="1"/>
    <col min="3326" max="3326" width="8.5546875" style="1" customWidth="1"/>
    <col min="3327" max="3327" width="11.21875" style="1" customWidth="1"/>
    <col min="3328" max="3328" width="13.77734375" style="1" bestFit="1" customWidth="1"/>
    <col min="3329" max="3329" width="17.44140625" style="1" bestFit="1" customWidth="1"/>
    <col min="3330" max="3330" width="12.77734375" style="1" bestFit="1" customWidth="1"/>
    <col min="3331" max="3580" width="11.5546875" style="1"/>
    <col min="3581" max="3581" width="88.5546875" style="1" bestFit="1" customWidth="1"/>
    <col min="3582" max="3582" width="8.5546875" style="1" customWidth="1"/>
    <col min="3583" max="3583" width="11.21875" style="1" customWidth="1"/>
    <col min="3584" max="3584" width="13.77734375" style="1" bestFit="1" customWidth="1"/>
    <col min="3585" max="3585" width="17.44140625" style="1" bestFit="1" customWidth="1"/>
    <col min="3586" max="3586" width="12.77734375" style="1" bestFit="1" customWidth="1"/>
    <col min="3587" max="3836" width="11.5546875" style="1"/>
    <col min="3837" max="3837" width="88.5546875" style="1" bestFit="1" customWidth="1"/>
    <col min="3838" max="3838" width="8.5546875" style="1" customWidth="1"/>
    <col min="3839" max="3839" width="11.21875" style="1" customWidth="1"/>
    <col min="3840" max="3840" width="13.77734375" style="1" bestFit="1" customWidth="1"/>
    <col min="3841" max="3841" width="17.44140625" style="1" bestFit="1" customWidth="1"/>
    <col min="3842" max="3842" width="12.77734375" style="1" bestFit="1" customWidth="1"/>
    <col min="3843" max="4092" width="11.5546875" style="1"/>
    <col min="4093" max="4093" width="88.5546875" style="1" bestFit="1" customWidth="1"/>
    <col min="4094" max="4094" width="8.5546875" style="1" customWidth="1"/>
    <col min="4095" max="4095" width="11.21875" style="1" customWidth="1"/>
    <col min="4096" max="4096" width="13.77734375" style="1" bestFit="1" customWidth="1"/>
    <col min="4097" max="4097" width="17.44140625" style="1" bestFit="1" customWidth="1"/>
    <col min="4098" max="4098" width="12.77734375" style="1" bestFit="1" customWidth="1"/>
    <col min="4099" max="4348" width="11.5546875" style="1"/>
    <col min="4349" max="4349" width="88.5546875" style="1" bestFit="1" customWidth="1"/>
    <col min="4350" max="4350" width="8.5546875" style="1" customWidth="1"/>
    <col min="4351" max="4351" width="11.21875" style="1" customWidth="1"/>
    <col min="4352" max="4352" width="13.77734375" style="1" bestFit="1" customWidth="1"/>
    <col min="4353" max="4353" width="17.44140625" style="1" bestFit="1" customWidth="1"/>
    <col min="4354" max="4354" width="12.77734375" style="1" bestFit="1" customWidth="1"/>
    <col min="4355" max="4604" width="11.5546875" style="1"/>
    <col min="4605" max="4605" width="88.5546875" style="1" bestFit="1" customWidth="1"/>
    <col min="4606" max="4606" width="8.5546875" style="1" customWidth="1"/>
    <col min="4607" max="4607" width="11.21875" style="1" customWidth="1"/>
    <col min="4608" max="4608" width="13.77734375" style="1" bestFit="1" customWidth="1"/>
    <col min="4609" max="4609" width="17.44140625" style="1" bestFit="1" customWidth="1"/>
    <col min="4610" max="4610" width="12.77734375" style="1" bestFit="1" customWidth="1"/>
    <col min="4611" max="4860" width="11.5546875" style="1"/>
    <col min="4861" max="4861" width="88.5546875" style="1" bestFit="1" customWidth="1"/>
    <col min="4862" max="4862" width="8.5546875" style="1" customWidth="1"/>
    <col min="4863" max="4863" width="11.21875" style="1" customWidth="1"/>
    <col min="4864" max="4864" width="13.77734375" style="1" bestFit="1" customWidth="1"/>
    <col min="4865" max="4865" width="17.44140625" style="1" bestFit="1" customWidth="1"/>
    <col min="4866" max="4866" width="12.77734375" style="1" bestFit="1" customWidth="1"/>
    <col min="4867" max="5116" width="11.5546875" style="1"/>
    <col min="5117" max="5117" width="88.5546875" style="1" bestFit="1" customWidth="1"/>
    <col min="5118" max="5118" width="8.5546875" style="1" customWidth="1"/>
    <col min="5119" max="5119" width="11.21875" style="1" customWidth="1"/>
    <col min="5120" max="5120" width="13.77734375" style="1" bestFit="1" customWidth="1"/>
    <col min="5121" max="5121" width="17.44140625" style="1" bestFit="1" customWidth="1"/>
    <col min="5122" max="5122" width="12.77734375" style="1" bestFit="1" customWidth="1"/>
    <col min="5123" max="5372" width="11.5546875" style="1"/>
    <col min="5373" max="5373" width="88.5546875" style="1" bestFit="1" customWidth="1"/>
    <col min="5374" max="5374" width="8.5546875" style="1" customWidth="1"/>
    <col min="5375" max="5375" width="11.21875" style="1" customWidth="1"/>
    <col min="5376" max="5376" width="13.77734375" style="1" bestFit="1" customWidth="1"/>
    <col min="5377" max="5377" width="17.44140625" style="1" bestFit="1" customWidth="1"/>
    <col min="5378" max="5378" width="12.77734375" style="1" bestFit="1" customWidth="1"/>
    <col min="5379" max="5628" width="11.5546875" style="1"/>
    <col min="5629" max="5629" width="88.5546875" style="1" bestFit="1" customWidth="1"/>
    <col min="5630" max="5630" width="8.5546875" style="1" customWidth="1"/>
    <col min="5631" max="5631" width="11.21875" style="1" customWidth="1"/>
    <col min="5632" max="5632" width="13.77734375" style="1" bestFit="1" customWidth="1"/>
    <col min="5633" max="5633" width="17.44140625" style="1" bestFit="1" customWidth="1"/>
    <col min="5634" max="5634" width="12.77734375" style="1" bestFit="1" customWidth="1"/>
    <col min="5635" max="5884" width="11.5546875" style="1"/>
    <col min="5885" max="5885" width="88.5546875" style="1" bestFit="1" customWidth="1"/>
    <col min="5886" max="5886" width="8.5546875" style="1" customWidth="1"/>
    <col min="5887" max="5887" width="11.21875" style="1" customWidth="1"/>
    <col min="5888" max="5888" width="13.77734375" style="1" bestFit="1" customWidth="1"/>
    <col min="5889" max="5889" width="17.44140625" style="1" bestFit="1" customWidth="1"/>
    <col min="5890" max="5890" width="12.77734375" style="1" bestFit="1" customWidth="1"/>
    <col min="5891" max="6140" width="11.5546875" style="1"/>
    <col min="6141" max="6141" width="88.5546875" style="1" bestFit="1" customWidth="1"/>
    <col min="6142" max="6142" width="8.5546875" style="1" customWidth="1"/>
    <col min="6143" max="6143" width="11.21875" style="1" customWidth="1"/>
    <col min="6144" max="6144" width="13.77734375" style="1" bestFit="1" customWidth="1"/>
    <col min="6145" max="6145" width="17.44140625" style="1" bestFit="1" customWidth="1"/>
    <col min="6146" max="6146" width="12.77734375" style="1" bestFit="1" customWidth="1"/>
    <col min="6147" max="6396" width="11.5546875" style="1"/>
    <col min="6397" max="6397" width="88.5546875" style="1" bestFit="1" customWidth="1"/>
    <col min="6398" max="6398" width="8.5546875" style="1" customWidth="1"/>
    <col min="6399" max="6399" width="11.21875" style="1" customWidth="1"/>
    <col min="6400" max="6400" width="13.77734375" style="1" bestFit="1" customWidth="1"/>
    <col min="6401" max="6401" width="17.44140625" style="1" bestFit="1" customWidth="1"/>
    <col min="6402" max="6402" width="12.77734375" style="1" bestFit="1" customWidth="1"/>
    <col min="6403" max="6652" width="11.5546875" style="1"/>
    <col min="6653" max="6653" width="88.5546875" style="1" bestFit="1" customWidth="1"/>
    <col min="6654" max="6654" width="8.5546875" style="1" customWidth="1"/>
    <col min="6655" max="6655" width="11.21875" style="1" customWidth="1"/>
    <col min="6656" max="6656" width="13.77734375" style="1" bestFit="1" customWidth="1"/>
    <col min="6657" max="6657" width="17.44140625" style="1" bestFit="1" customWidth="1"/>
    <col min="6658" max="6658" width="12.77734375" style="1" bestFit="1" customWidth="1"/>
    <col min="6659" max="6908" width="11.5546875" style="1"/>
    <col min="6909" max="6909" width="88.5546875" style="1" bestFit="1" customWidth="1"/>
    <col min="6910" max="6910" width="8.5546875" style="1" customWidth="1"/>
    <col min="6911" max="6911" width="11.21875" style="1" customWidth="1"/>
    <col min="6912" max="6912" width="13.77734375" style="1" bestFit="1" customWidth="1"/>
    <col min="6913" max="6913" width="17.44140625" style="1" bestFit="1" customWidth="1"/>
    <col min="6914" max="6914" width="12.77734375" style="1" bestFit="1" customWidth="1"/>
    <col min="6915" max="7164" width="11.5546875" style="1"/>
    <col min="7165" max="7165" width="88.5546875" style="1" bestFit="1" customWidth="1"/>
    <col min="7166" max="7166" width="8.5546875" style="1" customWidth="1"/>
    <col min="7167" max="7167" width="11.21875" style="1" customWidth="1"/>
    <col min="7168" max="7168" width="13.77734375" style="1" bestFit="1" customWidth="1"/>
    <col min="7169" max="7169" width="17.44140625" style="1" bestFit="1" customWidth="1"/>
    <col min="7170" max="7170" width="12.77734375" style="1" bestFit="1" customWidth="1"/>
    <col min="7171" max="7420" width="11.5546875" style="1"/>
    <col min="7421" max="7421" width="88.5546875" style="1" bestFit="1" customWidth="1"/>
    <col min="7422" max="7422" width="8.5546875" style="1" customWidth="1"/>
    <col min="7423" max="7423" width="11.21875" style="1" customWidth="1"/>
    <col min="7424" max="7424" width="13.77734375" style="1" bestFit="1" customWidth="1"/>
    <col min="7425" max="7425" width="17.44140625" style="1" bestFit="1" customWidth="1"/>
    <col min="7426" max="7426" width="12.77734375" style="1" bestFit="1" customWidth="1"/>
    <col min="7427" max="7676" width="11.5546875" style="1"/>
    <col min="7677" max="7677" width="88.5546875" style="1" bestFit="1" customWidth="1"/>
    <col min="7678" max="7678" width="8.5546875" style="1" customWidth="1"/>
    <col min="7679" max="7679" width="11.21875" style="1" customWidth="1"/>
    <col min="7680" max="7680" width="13.77734375" style="1" bestFit="1" customWidth="1"/>
    <col min="7681" max="7681" width="17.44140625" style="1" bestFit="1" customWidth="1"/>
    <col min="7682" max="7682" width="12.77734375" style="1" bestFit="1" customWidth="1"/>
    <col min="7683" max="7932" width="11.5546875" style="1"/>
    <col min="7933" max="7933" width="88.5546875" style="1" bestFit="1" customWidth="1"/>
    <col min="7934" max="7934" width="8.5546875" style="1" customWidth="1"/>
    <col min="7935" max="7935" width="11.21875" style="1" customWidth="1"/>
    <col min="7936" max="7936" width="13.77734375" style="1" bestFit="1" customWidth="1"/>
    <col min="7937" max="7937" width="17.44140625" style="1" bestFit="1" customWidth="1"/>
    <col min="7938" max="7938" width="12.77734375" style="1" bestFit="1" customWidth="1"/>
    <col min="7939" max="8188" width="11.5546875" style="1"/>
    <col min="8189" max="8189" width="88.5546875" style="1" bestFit="1" customWidth="1"/>
    <col min="8190" max="8190" width="8.5546875" style="1" customWidth="1"/>
    <col min="8191" max="8191" width="11.21875" style="1" customWidth="1"/>
    <col min="8192" max="8192" width="13.77734375" style="1" bestFit="1" customWidth="1"/>
    <col min="8193" max="8193" width="17.44140625" style="1" bestFit="1" customWidth="1"/>
    <col min="8194" max="8194" width="12.77734375" style="1" bestFit="1" customWidth="1"/>
    <col min="8195" max="8444" width="11.5546875" style="1"/>
    <col min="8445" max="8445" width="88.5546875" style="1" bestFit="1" customWidth="1"/>
    <col min="8446" max="8446" width="8.5546875" style="1" customWidth="1"/>
    <col min="8447" max="8447" width="11.21875" style="1" customWidth="1"/>
    <col min="8448" max="8448" width="13.77734375" style="1" bestFit="1" customWidth="1"/>
    <col min="8449" max="8449" width="17.44140625" style="1" bestFit="1" customWidth="1"/>
    <col min="8450" max="8450" width="12.77734375" style="1" bestFit="1" customWidth="1"/>
    <col min="8451" max="8700" width="11.5546875" style="1"/>
    <col min="8701" max="8701" width="88.5546875" style="1" bestFit="1" customWidth="1"/>
    <col min="8702" max="8702" width="8.5546875" style="1" customWidth="1"/>
    <col min="8703" max="8703" width="11.21875" style="1" customWidth="1"/>
    <col min="8704" max="8704" width="13.77734375" style="1" bestFit="1" customWidth="1"/>
    <col min="8705" max="8705" width="17.44140625" style="1" bestFit="1" customWidth="1"/>
    <col min="8706" max="8706" width="12.77734375" style="1" bestFit="1" customWidth="1"/>
    <col min="8707" max="8956" width="11.5546875" style="1"/>
    <col min="8957" max="8957" width="88.5546875" style="1" bestFit="1" customWidth="1"/>
    <col min="8958" max="8958" width="8.5546875" style="1" customWidth="1"/>
    <col min="8959" max="8959" width="11.21875" style="1" customWidth="1"/>
    <col min="8960" max="8960" width="13.77734375" style="1" bestFit="1" customWidth="1"/>
    <col min="8961" max="8961" width="17.44140625" style="1" bestFit="1" customWidth="1"/>
    <col min="8962" max="8962" width="12.77734375" style="1" bestFit="1" customWidth="1"/>
    <col min="8963" max="9212" width="11.5546875" style="1"/>
    <col min="9213" max="9213" width="88.5546875" style="1" bestFit="1" customWidth="1"/>
    <col min="9214" max="9214" width="8.5546875" style="1" customWidth="1"/>
    <col min="9215" max="9215" width="11.21875" style="1" customWidth="1"/>
    <col min="9216" max="9216" width="13.77734375" style="1" bestFit="1" customWidth="1"/>
    <col min="9217" max="9217" width="17.44140625" style="1" bestFit="1" customWidth="1"/>
    <col min="9218" max="9218" width="12.77734375" style="1" bestFit="1" customWidth="1"/>
    <col min="9219" max="9468" width="11.5546875" style="1"/>
    <col min="9469" max="9469" width="88.5546875" style="1" bestFit="1" customWidth="1"/>
    <col min="9470" max="9470" width="8.5546875" style="1" customWidth="1"/>
    <col min="9471" max="9471" width="11.21875" style="1" customWidth="1"/>
    <col min="9472" max="9472" width="13.77734375" style="1" bestFit="1" customWidth="1"/>
    <col min="9473" max="9473" width="17.44140625" style="1" bestFit="1" customWidth="1"/>
    <col min="9474" max="9474" width="12.77734375" style="1" bestFit="1" customWidth="1"/>
    <col min="9475" max="9724" width="11.5546875" style="1"/>
    <col min="9725" max="9725" width="88.5546875" style="1" bestFit="1" customWidth="1"/>
    <col min="9726" max="9726" width="8.5546875" style="1" customWidth="1"/>
    <col min="9727" max="9727" width="11.21875" style="1" customWidth="1"/>
    <col min="9728" max="9728" width="13.77734375" style="1" bestFit="1" customWidth="1"/>
    <col min="9729" max="9729" width="17.44140625" style="1" bestFit="1" customWidth="1"/>
    <col min="9730" max="9730" width="12.77734375" style="1" bestFit="1" customWidth="1"/>
    <col min="9731" max="9980" width="11.5546875" style="1"/>
    <col min="9981" max="9981" width="88.5546875" style="1" bestFit="1" customWidth="1"/>
    <col min="9982" max="9982" width="8.5546875" style="1" customWidth="1"/>
    <col min="9983" max="9983" width="11.21875" style="1" customWidth="1"/>
    <col min="9984" max="9984" width="13.77734375" style="1" bestFit="1" customWidth="1"/>
    <col min="9985" max="9985" width="17.44140625" style="1" bestFit="1" customWidth="1"/>
    <col min="9986" max="9986" width="12.77734375" style="1" bestFit="1" customWidth="1"/>
    <col min="9987" max="10236" width="11.5546875" style="1"/>
    <col min="10237" max="10237" width="88.5546875" style="1" bestFit="1" customWidth="1"/>
    <col min="10238" max="10238" width="8.5546875" style="1" customWidth="1"/>
    <col min="10239" max="10239" width="11.21875" style="1" customWidth="1"/>
    <col min="10240" max="10240" width="13.77734375" style="1" bestFit="1" customWidth="1"/>
    <col min="10241" max="10241" width="17.44140625" style="1" bestFit="1" customWidth="1"/>
    <col min="10242" max="10242" width="12.77734375" style="1" bestFit="1" customWidth="1"/>
    <col min="10243" max="10492" width="11.5546875" style="1"/>
    <col min="10493" max="10493" width="88.5546875" style="1" bestFit="1" customWidth="1"/>
    <col min="10494" max="10494" width="8.5546875" style="1" customWidth="1"/>
    <col min="10495" max="10495" width="11.21875" style="1" customWidth="1"/>
    <col min="10496" max="10496" width="13.77734375" style="1" bestFit="1" customWidth="1"/>
    <col min="10497" max="10497" width="17.44140625" style="1" bestFit="1" customWidth="1"/>
    <col min="10498" max="10498" width="12.77734375" style="1" bestFit="1" customWidth="1"/>
    <col min="10499" max="10748" width="11.5546875" style="1"/>
    <col min="10749" max="10749" width="88.5546875" style="1" bestFit="1" customWidth="1"/>
    <col min="10750" max="10750" width="8.5546875" style="1" customWidth="1"/>
    <col min="10751" max="10751" width="11.21875" style="1" customWidth="1"/>
    <col min="10752" max="10752" width="13.77734375" style="1" bestFit="1" customWidth="1"/>
    <col min="10753" max="10753" width="17.44140625" style="1" bestFit="1" customWidth="1"/>
    <col min="10754" max="10754" width="12.77734375" style="1" bestFit="1" customWidth="1"/>
    <col min="10755" max="11004" width="11.5546875" style="1"/>
    <col min="11005" max="11005" width="88.5546875" style="1" bestFit="1" customWidth="1"/>
    <col min="11006" max="11006" width="8.5546875" style="1" customWidth="1"/>
    <col min="11007" max="11007" width="11.21875" style="1" customWidth="1"/>
    <col min="11008" max="11008" width="13.77734375" style="1" bestFit="1" customWidth="1"/>
    <col min="11009" max="11009" width="17.44140625" style="1" bestFit="1" customWidth="1"/>
    <col min="11010" max="11010" width="12.77734375" style="1" bestFit="1" customWidth="1"/>
    <col min="11011" max="11260" width="11.5546875" style="1"/>
    <col min="11261" max="11261" width="88.5546875" style="1" bestFit="1" customWidth="1"/>
    <col min="11262" max="11262" width="8.5546875" style="1" customWidth="1"/>
    <col min="11263" max="11263" width="11.21875" style="1" customWidth="1"/>
    <col min="11264" max="11264" width="13.77734375" style="1" bestFit="1" customWidth="1"/>
    <col min="11265" max="11265" width="17.44140625" style="1" bestFit="1" customWidth="1"/>
    <col min="11266" max="11266" width="12.77734375" style="1" bestFit="1" customWidth="1"/>
    <col min="11267" max="11516" width="11.5546875" style="1"/>
    <col min="11517" max="11517" width="88.5546875" style="1" bestFit="1" customWidth="1"/>
    <col min="11518" max="11518" width="8.5546875" style="1" customWidth="1"/>
    <col min="11519" max="11519" width="11.21875" style="1" customWidth="1"/>
    <col min="11520" max="11520" width="13.77734375" style="1" bestFit="1" customWidth="1"/>
    <col min="11521" max="11521" width="17.44140625" style="1" bestFit="1" customWidth="1"/>
    <col min="11522" max="11522" width="12.77734375" style="1" bestFit="1" customWidth="1"/>
    <col min="11523" max="11772" width="11.5546875" style="1"/>
    <col min="11773" max="11773" width="88.5546875" style="1" bestFit="1" customWidth="1"/>
    <col min="11774" max="11774" width="8.5546875" style="1" customWidth="1"/>
    <col min="11775" max="11775" width="11.21875" style="1" customWidth="1"/>
    <col min="11776" max="11776" width="13.77734375" style="1" bestFit="1" customWidth="1"/>
    <col min="11777" max="11777" width="17.44140625" style="1" bestFit="1" customWidth="1"/>
    <col min="11778" max="11778" width="12.77734375" style="1" bestFit="1" customWidth="1"/>
    <col min="11779" max="12028" width="11.5546875" style="1"/>
    <col min="12029" max="12029" width="88.5546875" style="1" bestFit="1" customWidth="1"/>
    <col min="12030" max="12030" width="8.5546875" style="1" customWidth="1"/>
    <col min="12031" max="12031" width="11.21875" style="1" customWidth="1"/>
    <col min="12032" max="12032" width="13.77734375" style="1" bestFit="1" customWidth="1"/>
    <col min="12033" max="12033" width="17.44140625" style="1" bestFit="1" customWidth="1"/>
    <col min="12034" max="12034" width="12.77734375" style="1" bestFit="1" customWidth="1"/>
    <col min="12035" max="12284" width="11.5546875" style="1"/>
    <col min="12285" max="12285" width="88.5546875" style="1" bestFit="1" customWidth="1"/>
    <col min="12286" max="12286" width="8.5546875" style="1" customWidth="1"/>
    <col min="12287" max="12287" width="11.21875" style="1" customWidth="1"/>
    <col min="12288" max="12288" width="13.77734375" style="1" bestFit="1" customWidth="1"/>
    <col min="12289" max="12289" width="17.44140625" style="1" bestFit="1" customWidth="1"/>
    <col min="12290" max="12290" width="12.77734375" style="1" bestFit="1" customWidth="1"/>
    <col min="12291" max="12540" width="11.5546875" style="1"/>
    <col min="12541" max="12541" width="88.5546875" style="1" bestFit="1" customWidth="1"/>
    <col min="12542" max="12542" width="8.5546875" style="1" customWidth="1"/>
    <col min="12543" max="12543" width="11.21875" style="1" customWidth="1"/>
    <col min="12544" max="12544" width="13.77734375" style="1" bestFit="1" customWidth="1"/>
    <col min="12545" max="12545" width="17.44140625" style="1" bestFit="1" customWidth="1"/>
    <col min="12546" max="12546" width="12.77734375" style="1" bestFit="1" customWidth="1"/>
    <col min="12547" max="12796" width="11.5546875" style="1"/>
    <col min="12797" max="12797" width="88.5546875" style="1" bestFit="1" customWidth="1"/>
    <col min="12798" max="12798" width="8.5546875" style="1" customWidth="1"/>
    <col min="12799" max="12799" width="11.21875" style="1" customWidth="1"/>
    <col min="12800" max="12800" width="13.77734375" style="1" bestFit="1" customWidth="1"/>
    <col min="12801" max="12801" width="17.44140625" style="1" bestFit="1" customWidth="1"/>
    <col min="12802" max="12802" width="12.77734375" style="1" bestFit="1" customWidth="1"/>
    <col min="12803" max="13052" width="11.5546875" style="1"/>
    <col min="13053" max="13053" width="88.5546875" style="1" bestFit="1" customWidth="1"/>
    <col min="13054" max="13054" width="8.5546875" style="1" customWidth="1"/>
    <col min="13055" max="13055" width="11.21875" style="1" customWidth="1"/>
    <col min="13056" max="13056" width="13.77734375" style="1" bestFit="1" customWidth="1"/>
    <col min="13057" max="13057" width="17.44140625" style="1" bestFit="1" customWidth="1"/>
    <col min="13058" max="13058" width="12.77734375" style="1" bestFit="1" customWidth="1"/>
    <col min="13059" max="13308" width="11.5546875" style="1"/>
    <col min="13309" max="13309" width="88.5546875" style="1" bestFit="1" customWidth="1"/>
    <col min="13310" max="13310" width="8.5546875" style="1" customWidth="1"/>
    <col min="13311" max="13311" width="11.21875" style="1" customWidth="1"/>
    <col min="13312" max="13312" width="13.77734375" style="1" bestFit="1" customWidth="1"/>
    <col min="13313" max="13313" width="17.44140625" style="1" bestFit="1" customWidth="1"/>
    <col min="13314" max="13314" width="12.77734375" style="1" bestFit="1" customWidth="1"/>
    <col min="13315" max="13564" width="11.5546875" style="1"/>
    <col min="13565" max="13565" width="88.5546875" style="1" bestFit="1" customWidth="1"/>
    <col min="13566" max="13566" width="8.5546875" style="1" customWidth="1"/>
    <col min="13567" max="13567" width="11.21875" style="1" customWidth="1"/>
    <col min="13568" max="13568" width="13.77734375" style="1" bestFit="1" customWidth="1"/>
    <col min="13569" max="13569" width="17.44140625" style="1" bestFit="1" customWidth="1"/>
    <col min="13570" max="13570" width="12.77734375" style="1" bestFit="1" customWidth="1"/>
    <col min="13571" max="13820" width="11.5546875" style="1"/>
    <col min="13821" max="13821" width="88.5546875" style="1" bestFit="1" customWidth="1"/>
    <col min="13822" max="13822" width="8.5546875" style="1" customWidth="1"/>
    <col min="13823" max="13823" width="11.21875" style="1" customWidth="1"/>
    <col min="13824" max="13824" width="13.77734375" style="1" bestFit="1" customWidth="1"/>
    <col min="13825" max="13825" width="17.44140625" style="1" bestFit="1" customWidth="1"/>
    <col min="13826" max="13826" width="12.77734375" style="1" bestFit="1" customWidth="1"/>
    <col min="13827" max="14076" width="11.5546875" style="1"/>
    <col min="14077" max="14077" width="88.5546875" style="1" bestFit="1" customWidth="1"/>
    <col min="14078" max="14078" width="8.5546875" style="1" customWidth="1"/>
    <col min="14079" max="14079" width="11.21875" style="1" customWidth="1"/>
    <col min="14080" max="14080" width="13.77734375" style="1" bestFit="1" customWidth="1"/>
    <col min="14081" max="14081" width="17.44140625" style="1" bestFit="1" customWidth="1"/>
    <col min="14082" max="14082" width="12.77734375" style="1" bestFit="1" customWidth="1"/>
    <col min="14083" max="14332" width="11.5546875" style="1"/>
    <col min="14333" max="14333" width="88.5546875" style="1" bestFit="1" customWidth="1"/>
    <col min="14334" max="14334" width="8.5546875" style="1" customWidth="1"/>
    <col min="14335" max="14335" width="11.21875" style="1" customWidth="1"/>
    <col min="14336" max="14336" width="13.77734375" style="1" bestFit="1" customWidth="1"/>
    <col min="14337" max="14337" width="17.44140625" style="1" bestFit="1" customWidth="1"/>
    <col min="14338" max="14338" width="12.77734375" style="1" bestFit="1" customWidth="1"/>
    <col min="14339" max="14588" width="11.5546875" style="1"/>
    <col min="14589" max="14589" width="88.5546875" style="1" bestFit="1" customWidth="1"/>
    <col min="14590" max="14590" width="8.5546875" style="1" customWidth="1"/>
    <col min="14591" max="14591" width="11.21875" style="1" customWidth="1"/>
    <col min="14592" max="14592" width="13.77734375" style="1" bestFit="1" customWidth="1"/>
    <col min="14593" max="14593" width="17.44140625" style="1" bestFit="1" customWidth="1"/>
    <col min="14594" max="14594" width="12.77734375" style="1" bestFit="1" customWidth="1"/>
    <col min="14595" max="14844" width="11.5546875" style="1"/>
    <col min="14845" max="14845" width="88.5546875" style="1" bestFit="1" customWidth="1"/>
    <col min="14846" max="14846" width="8.5546875" style="1" customWidth="1"/>
    <col min="14847" max="14847" width="11.21875" style="1" customWidth="1"/>
    <col min="14848" max="14848" width="13.77734375" style="1" bestFit="1" customWidth="1"/>
    <col min="14849" max="14849" width="17.44140625" style="1" bestFit="1" customWidth="1"/>
    <col min="14850" max="14850" width="12.77734375" style="1" bestFit="1" customWidth="1"/>
    <col min="14851" max="15100" width="11.5546875" style="1"/>
    <col min="15101" max="15101" width="88.5546875" style="1" bestFit="1" customWidth="1"/>
    <col min="15102" max="15102" width="8.5546875" style="1" customWidth="1"/>
    <col min="15103" max="15103" width="11.21875" style="1" customWidth="1"/>
    <col min="15104" max="15104" width="13.77734375" style="1" bestFit="1" customWidth="1"/>
    <col min="15105" max="15105" width="17.44140625" style="1" bestFit="1" customWidth="1"/>
    <col min="15106" max="15106" width="12.77734375" style="1" bestFit="1" customWidth="1"/>
    <col min="15107" max="15356" width="11.5546875" style="1"/>
    <col min="15357" max="15357" width="88.5546875" style="1" bestFit="1" customWidth="1"/>
    <col min="15358" max="15358" width="8.5546875" style="1" customWidth="1"/>
    <col min="15359" max="15359" width="11.21875" style="1" customWidth="1"/>
    <col min="15360" max="15360" width="13.77734375" style="1" bestFit="1" customWidth="1"/>
    <col min="15361" max="15361" width="17.44140625" style="1" bestFit="1" customWidth="1"/>
    <col min="15362" max="15362" width="12.77734375" style="1" bestFit="1" customWidth="1"/>
    <col min="15363" max="15612" width="11.5546875" style="1"/>
    <col min="15613" max="15613" width="88.5546875" style="1" bestFit="1" customWidth="1"/>
    <col min="15614" max="15614" width="8.5546875" style="1" customWidth="1"/>
    <col min="15615" max="15615" width="11.21875" style="1" customWidth="1"/>
    <col min="15616" max="15616" width="13.77734375" style="1" bestFit="1" customWidth="1"/>
    <col min="15617" max="15617" width="17.44140625" style="1" bestFit="1" customWidth="1"/>
    <col min="15618" max="15618" width="12.77734375" style="1" bestFit="1" customWidth="1"/>
    <col min="15619" max="15868" width="11.5546875" style="1"/>
    <col min="15869" max="15869" width="88.5546875" style="1" bestFit="1" customWidth="1"/>
    <col min="15870" max="15870" width="8.5546875" style="1" customWidth="1"/>
    <col min="15871" max="15871" width="11.21875" style="1" customWidth="1"/>
    <col min="15872" max="15872" width="13.77734375" style="1" bestFit="1" customWidth="1"/>
    <col min="15873" max="15873" width="17.44140625" style="1" bestFit="1" customWidth="1"/>
    <col min="15874" max="15874" width="12.77734375" style="1" bestFit="1" customWidth="1"/>
    <col min="15875" max="16124" width="11.5546875" style="1"/>
    <col min="16125" max="16125" width="88.5546875" style="1" bestFit="1" customWidth="1"/>
    <col min="16126" max="16126" width="8.5546875" style="1" customWidth="1"/>
    <col min="16127" max="16127" width="11.21875" style="1" customWidth="1"/>
    <col min="16128" max="16128" width="13.77734375" style="1" bestFit="1" customWidth="1"/>
    <col min="16129" max="16129" width="17.44140625" style="1" bestFit="1" customWidth="1"/>
    <col min="16130" max="16130" width="12.77734375" style="1" bestFit="1" customWidth="1"/>
    <col min="16131" max="16380" width="11.5546875" style="1"/>
    <col min="16381" max="16384" width="11.5546875" style="1" customWidth="1"/>
  </cols>
  <sheetData>
    <row r="1" spans="1:6" ht="22.5" customHeight="1" thickBot="1" x14ac:dyDescent="0.35">
      <c r="A1" s="207" t="s">
        <v>68</v>
      </c>
      <c r="B1" s="211"/>
      <c r="C1" s="211"/>
      <c r="D1" s="211"/>
      <c r="E1" s="211"/>
      <c r="F1" s="212"/>
    </row>
    <row r="2" spans="1:6" ht="80.25" customHeight="1" thickBot="1" x14ac:dyDescent="0.35">
      <c r="A2" s="213" t="s">
        <v>69</v>
      </c>
      <c r="B2" s="214"/>
      <c r="C2" s="214"/>
      <c r="D2" s="214"/>
      <c r="E2" s="214"/>
      <c r="F2" s="215"/>
    </row>
    <row r="3" spans="1:6" ht="31.8" thickBot="1" x14ac:dyDescent="0.35">
      <c r="A3" s="56" t="s">
        <v>0</v>
      </c>
      <c r="B3" s="71" t="s">
        <v>1</v>
      </c>
      <c r="C3" s="72" t="s">
        <v>30</v>
      </c>
      <c r="D3" s="71" t="s">
        <v>135</v>
      </c>
      <c r="E3" s="72" t="s">
        <v>6</v>
      </c>
      <c r="F3" s="73" t="s">
        <v>3</v>
      </c>
    </row>
    <row r="4" spans="1:6" ht="34.799999999999997" customHeight="1" thickBot="1" x14ac:dyDescent="0.35">
      <c r="A4" s="216" t="s">
        <v>70</v>
      </c>
      <c r="B4" s="217"/>
      <c r="C4" s="217"/>
      <c r="D4" s="217"/>
      <c r="E4" s="217"/>
      <c r="F4" s="218"/>
    </row>
    <row r="5" spans="1:6" ht="30" customHeight="1" thickBot="1" x14ac:dyDescent="0.35">
      <c r="A5" s="93" t="s">
        <v>49</v>
      </c>
      <c r="B5" s="94" t="s">
        <v>50</v>
      </c>
      <c r="C5" s="95" t="s">
        <v>30</v>
      </c>
      <c r="D5" s="155" t="s">
        <v>135</v>
      </c>
      <c r="E5" s="103" t="s">
        <v>6</v>
      </c>
      <c r="F5" s="104" t="s">
        <v>3</v>
      </c>
    </row>
    <row r="6" spans="1:6" x14ac:dyDescent="0.3">
      <c r="A6" s="96" t="s">
        <v>51</v>
      </c>
      <c r="B6" s="97" t="s">
        <v>52</v>
      </c>
      <c r="C6" s="98" t="s">
        <v>27</v>
      </c>
      <c r="D6" s="105">
        <v>1</v>
      </c>
      <c r="E6" s="106"/>
      <c r="F6" s="107">
        <f>E6*D6</f>
        <v>0</v>
      </c>
    </row>
    <row r="7" spans="1:6" s="36" customFormat="1" ht="28.8" x14ac:dyDescent="0.3">
      <c r="A7" s="146" t="s">
        <v>53</v>
      </c>
      <c r="B7" s="129" t="s">
        <v>71</v>
      </c>
      <c r="C7" s="131" t="s">
        <v>23</v>
      </c>
      <c r="D7" s="126">
        <v>150</v>
      </c>
      <c r="E7" s="144"/>
      <c r="F7" s="145">
        <f t="shared" ref="F7:F18" si="0">E7*D7</f>
        <v>0</v>
      </c>
    </row>
    <row r="8" spans="1:6" s="36" customFormat="1" ht="45" x14ac:dyDescent="0.3">
      <c r="A8" s="12" t="s">
        <v>54</v>
      </c>
      <c r="B8" s="34" t="s">
        <v>74</v>
      </c>
      <c r="C8" s="35" t="s">
        <v>27</v>
      </c>
      <c r="D8" s="3">
        <v>1</v>
      </c>
      <c r="E8" s="152"/>
      <c r="F8" s="177">
        <f t="shared" si="0"/>
        <v>0</v>
      </c>
    </row>
    <row r="9" spans="1:6" s="36" customFormat="1" ht="16.2" x14ac:dyDescent="0.3">
      <c r="A9" s="146" t="s">
        <v>157</v>
      </c>
      <c r="B9" s="129" t="s">
        <v>75</v>
      </c>
      <c r="C9" s="131" t="s">
        <v>26</v>
      </c>
      <c r="D9" s="126">
        <v>1</v>
      </c>
      <c r="E9" s="144"/>
      <c r="F9" s="145">
        <f t="shared" si="0"/>
        <v>0</v>
      </c>
    </row>
    <row r="10" spans="1:6" s="36" customFormat="1" ht="28.8" x14ac:dyDescent="0.3">
      <c r="A10" s="12" t="s">
        <v>55</v>
      </c>
      <c r="B10" s="34" t="s">
        <v>77</v>
      </c>
      <c r="C10" s="35" t="s">
        <v>27</v>
      </c>
      <c r="D10" s="3">
        <v>1</v>
      </c>
      <c r="E10" s="152"/>
      <c r="F10" s="177">
        <f t="shared" si="0"/>
        <v>0</v>
      </c>
    </row>
    <row r="11" spans="1:6" s="36" customFormat="1" x14ac:dyDescent="0.3">
      <c r="A11" s="146" t="s">
        <v>158</v>
      </c>
      <c r="B11" s="129" t="s">
        <v>101</v>
      </c>
      <c r="C11" s="131" t="s">
        <v>24</v>
      </c>
      <c r="D11" s="126">
        <v>1</v>
      </c>
      <c r="E11" s="144"/>
      <c r="F11" s="145">
        <f t="shared" si="0"/>
        <v>0</v>
      </c>
    </row>
    <row r="12" spans="1:6" s="36" customFormat="1" ht="28.8" x14ac:dyDescent="0.3">
      <c r="A12" s="12" t="s">
        <v>56</v>
      </c>
      <c r="B12" s="34" t="s">
        <v>90</v>
      </c>
      <c r="C12" s="35" t="s">
        <v>27</v>
      </c>
      <c r="D12" s="3">
        <v>1</v>
      </c>
      <c r="E12" s="152"/>
      <c r="F12" s="177">
        <f t="shared" si="0"/>
        <v>0</v>
      </c>
    </row>
    <row r="13" spans="1:6" s="36" customFormat="1" x14ac:dyDescent="0.3">
      <c r="A13" s="146" t="s">
        <v>159</v>
      </c>
      <c r="B13" s="129" t="s">
        <v>100</v>
      </c>
      <c r="C13" s="131" t="s">
        <v>23</v>
      </c>
      <c r="D13" s="126">
        <v>20</v>
      </c>
      <c r="E13" s="144"/>
      <c r="F13" s="145">
        <f t="shared" si="0"/>
        <v>0</v>
      </c>
    </row>
    <row r="14" spans="1:6" s="36" customFormat="1" ht="43.2" x14ac:dyDescent="0.3">
      <c r="A14" s="12" t="s">
        <v>57</v>
      </c>
      <c r="B14" s="34" t="s">
        <v>104</v>
      </c>
      <c r="C14" s="35" t="s">
        <v>27</v>
      </c>
      <c r="D14" s="3">
        <v>1</v>
      </c>
      <c r="E14" s="152"/>
      <c r="F14" s="177">
        <f t="shared" si="0"/>
        <v>0</v>
      </c>
    </row>
    <row r="15" spans="1:6" s="36" customFormat="1" x14ac:dyDescent="0.3">
      <c r="A15" s="146" t="s">
        <v>129</v>
      </c>
      <c r="B15" s="129" t="s">
        <v>102</v>
      </c>
      <c r="C15" s="131" t="s">
        <v>23</v>
      </c>
      <c r="D15" s="126">
        <v>15</v>
      </c>
      <c r="E15" s="144"/>
      <c r="F15" s="145">
        <f t="shared" si="0"/>
        <v>0</v>
      </c>
    </row>
    <row r="16" spans="1:6" s="36" customFormat="1" ht="43.2" x14ac:dyDescent="0.3">
      <c r="A16" s="12" t="s">
        <v>72</v>
      </c>
      <c r="B16" s="34" t="s">
        <v>107</v>
      </c>
      <c r="C16" s="35" t="s">
        <v>27</v>
      </c>
      <c r="D16" s="3">
        <v>1</v>
      </c>
      <c r="E16" s="152"/>
      <c r="F16" s="177">
        <f t="shared" si="0"/>
        <v>0</v>
      </c>
    </row>
    <row r="17" spans="1:6" s="36" customFormat="1" x14ac:dyDescent="0.3">
      <c r="A17" s="146" t="s">
        <v>130</v>
      </c>
      <c r="B17" s="129" t="s">
        <v>105</v>
      </c>
      <c r="C17" s="131" t="s">
        <v>23</v>
      </c>
      <c r="D17" s="126">
        <v>15</v>
      </c>
      <c r="E17" s="144"/>
      <c r="F17" s="145">
        <f t="shared" si="0"/>
        <v>0</v>
      </c>
    </row>
    <row r="18" spans="1:6" s="36" customFormat="1" ht="43.2" x14ac:dyDescent="0.3">
      <c r="A18" s="12" t="s">
        <v>160</v>
      </c>
      <c r="B18" s="34" t="s">
        <v>106</v>
      </c>
      <c r="C18" s="35" t="s">
        <v>27</v>
      </c>
      <c r="D18" s="3">
        <v>1</v>
      </c>
      <c r="E18" s="152"/>
      <c r="F18" s="177">
        <f t="shared" si="0"/>
        <v>0</v>
      </c>
    </row>
    <row r="19" spans="1:6" x14ac:dyDescent="0.3">
      <c r="A19" s="146" t="s">
        <v>161</v>
      </c>
      <c r="B19" s="129" t="s">
        <v>105</v>
      </c>
      <c r="C19" s="131" t="s">
        <v>23</v>
      </c>
      <c r="D19" s="126">
        <v>10</v>
      </c>
      <c r="E19" s="144"/>
      <c r="F19" s="145">
        <f t="shared" ref="F19:F21" si="1">D19*E19</f>
        <v>0</v>
      </c>
    </row>
    <row r="20" spans="1:6" ht="28.8" x14ac:dyDescent="0.3">
      <c r="A20" s="12" t="s">
        <v>73</v>
      </c>
      <c r="B20" s="34" t="s">
        <v>103</v>
      </c>
      <c r="C20" s="35" t="s">
        <v>23</v>
      </c>
      <c r="D20" s="3">
        <v>1</v>
      </c>
      <c r="E20" s="152"/>
      <c r="F20" s="177">
        <f t="shared" si="1"/>
        <v>0</v>
      </c>
    </row>
    <row r="21" spans="1:6" ht="29.4" thickBot="1" x14ac:dyDescent="0.35">
      <c r="A21" s="167" t="s">
        <v>76</v>
      </c>
      <c r="B21" s="168" t="s">
        <v>108</v>
      </c>
      <c r="C21" s="169" t="s">
        <v>27</v>
      </c>
      <c r="D21" s="170">
        <v>2</v>
      </c>
      <c r="E21" s="144"/>
      <c r="F21" s="145">
        <f t="shared" si="1"/>
        <v>0</v>
      </c>
    </row>
    <row r="22" spans="1:6" ht="15" thickBot="1" x14ac:dyDescent="0.35">
      <c r="A22" s="81" t="s">
        <v>58</v>
      </c>
      <c r="B22" s="82"/>
      <c r="C22" s="83"/>
      <c r="D22" s="83"/>
      <c r="E22" s="84"/>
      <c r="F22" s="85">
        <f>SUM(F6:F21)</f>
        <v>0</v>
      </c>
    </row>
    <row r="23" spans="1:6" x14ac:dyDescent="0.3">
      <c r="A23" s="80"/>
      <c r="B23" s="77"/>
      <c r="C23" s="78"/>
      <c r="D23" s="78"/>
      <c r="E23" s="79"/>
    </row>
    <row r="24" spans="1:6" x14ac:dyDescent="0.3">
      <c r="A24" s="219" t="s">
        <v>99</v>
      </c>
      <c r="B24" s="219"/>
      <c r="C24" s="219"/>
      <c r="D24" s="219"/>
      <c r="E24" s="79"/>
    </row>
    <row r="25" spans="1:6" x14ac:dyDescent="0.3">
      <c r="A25" s="80"/>
      <c r="B25" s="77"/>
      <c r="C25" s="78"/>
      <c r="D25" s="78"/>
      <c r="E25" s="79"/>
    </row>
    <row r="26" spans="1:6" x14ac:dyDescent="0.3">
      <c r="A26" s="80"/>
      <c r="B26" s="77"/>
      <c r="C26" s="78"/>
      <c r="D26" s="78"/>
      <c r="E26" s="79"/>
    </row>
    <row r="27" spans="1:6" x14ac:dyDescent="0.3">
      <c r="A27" s="80"/>
      <c r="B27" s="77"/>
      <c r="C27" s="78"/>
      <c r="D27" s="78"/>
      <c r="E27" s="79"/>
    </row>
    <row r="28" spans="1:6" x14ac:dyDescent="0.3">
      <c r="A28" s="80"/>
      <c r="B28" s="77"/>
      <c r="C28" s="78"/>
      <c r="D28" s="78"/>
      <c r="E28" s="79"/>
    </row>
    <row r="29" spans="1:6" x14ac:dyDescent="0.3">
      <c r="A29" s="80"/>
      <c r="B29" s="77"/>
      <c r="C29" s="78"/>
      <c r="D29" s="78"/>
      <c r="E29" s="79"/>
    </row>
    <row r="30" spans="1:6" x14ac:dyDescent="0.3">
      <c r="A30" s="80"/>
      <c r="B30" s="77"/>
      <c r="C30" s="78"/>
      <c r="D30" s="78"/>
      <c r="E30" s="79"/>
    </row>
    <row r="31" spans="1:6" x14ac:dyDescent="0.3">
      <c r="A31" s="80"/>
      <c r="B31" s="77"/>
      <c r="C31" s="78"/>
      <c r="D31" s="78"/>
      <c r="E31" s="79"/>
    </row>
    <row r="32" spans="1:6" ht="15" thickBot="1" x14ac:dyDescent="0.35">
      <c r="A32" s="80"/>
      <c r="B32" s="77"/>
      <c r="C32" s="78"/>
      <c r="D32" s="78"/>
      <c r="E32" s="79"/>
    </row>
    <row r="33" spans="1:6" ht="30" customHeight="1" thickBot="1" x14ac:dyDescent="0.35">
      <c r="A33" s="93" t="s">
        <v>59</v>
      </c>
      <c r="B33" s="99" t="s">
        <v>133</v>
      </c>
      <c r="C33" s="100" t="s">
        <v>30</v>
      </c>
      <c r="D33" s="100" t="s">
        <v>31</v>
      </c>
      <c r="E33" s="110" t="s">
        <v>6</v>
      </c>
      <c r="F33" s="101" t="s">
        <v>3</v>
      </c>
    </row>
    <row r="34" spans="1:6" ht="16.2" x14ac:dyDescent="0.3">
      <c r="A34" s="86" t="s">
        <v>78</v>
      </c>
      <c r="B34" s="87" t="s">
        <v>79</v>
      </c>
      <c r="C34" s="88" t="s">
        <v>27</v>
      </c>
      <c r="D34" s="108">
        <v>6</v>
      </c>
      <c r="E34" s="109"/>
      <c r="F34" s="102">
        <f>E34*D34</f>
        <v>0</v>
      </c>
    </row>
    <row r="35" spans="1:6" ht="16.2" x14ac:dyDescent="0.3">
      <c r="A35" s="142" t="s">
        <v>80</v>
      </c>
      <c r="B35" s="129" t="s">
        <v>165</v>
      </c>
      <c r="C35" s="131" t="s">
        <v>27</v>
      </c>
      <c r="D35" s="143">
        <v>3</v>
      </c>
      <c r="E35" s="144"/>
      <c r="F35" s="145">
        <f>E35*D35</f>
        <v>0</v>
      </c>
    </row>
    <row r="36" spans="1:6" ht="16.8" thickBot="1" x14ac:dyDescent="0.35">
      <c r="A36" s="86" t="s">
        <v>81</v>
      </c>
      <c r="B36" s="34" t="s">
        <v>166</v>
      </c>
      <c r="C36" s="35" t="s">
        <v>27</v>
      </c>
      <c r="D36" s="54">
        <v>2</v>
      </c>
      <c r="E36" s="67"/>
      <c r="F36" s="61">
        <f t="shared" ref="F36" si="2">E36*D36</f>
        <v>0</v>
      </c>
    </row>
    <row r="37" spans="1:6" ht="15" thickBot="1" x14ac:dyDescent="0.35">
      <c r="A37" s="81" t="s">
        <v>82</v>
      </c>
      <c r="B37" s="82"/>
      <c r="C37" s="83"/>
      <c r="D37" s="83"/>
      <c r="E37" s="84"/>
      <c r="F37" s="111">
        <f>SUM(F34:F36)</f>
        <v>0</v>
      </c>
    </row>
    <row r="38" spans="1:6" ht="15" thickBot="1" x14ac:dyDescent="0.35">
      <c r="A38" s="62"/>
      <c r="B38" s="63"/>
      <c r="C38" s="64"/>
      <c r="D38" s="64"/>
      <c r="E38" s="65"/>
      <c r="F38" s="66"/>
    </row>
    <row r="39" spans="1:6" ht="30" customHeight="1" thickBot="1" x14ac:dyDescent="0.35">
      <c r="A39" s="89" t="s">
        <v>60</v>
      </c>
      <c r="B39" s="90" t="s">
        <v>83</v>
      </c>
      <c r="C39" s="91" t="s">
        <v>30</v>
      </c>
      <c r="D39" s="91" t="s">
        <v>31</v>
      </c>
      <c r="E39" s="112" t="s">
        <v>6</v>
      </c>
      <c r="F39" s="101" t="s">
        <v>3</v>
      </c>
    </row>
    <row r="40" spans="1:6" ht="28.8" x14ac:dyDescent="0.3">
      <c r="A40" s="96" t="s">
        <v>84</v>
      </c>
      <c r="B40" s="97" t="s">
        <v>85</v>
      </c>
      <c r="C40" s="98" t="s">
        <v>27</v>
      </c>
      <c r="D40" s="114">
        <v>5</v>
      </c>
      <c r="E40" s="115"/>
      <c r="F40" s="107">
        <f>E40*D40</f>
        <v>0</v>
      </c>
    </row>
    <row r="41" spans="1:6" ht="28.8" x14ac:dyDescent="0.3">
      <c r="A41" s="147" t="s">
        <v>86</v>
      </c>
      <c r="B41" s="129" t="s">
        <v>131</v>
      </c>
      <c r="C41" s="148" t="s">
        <v>27</v>
      </c>
      <c r="D41" s="149">
        <v>4</v>
      </c>
      <c r="E41" s="150"/>
      <c r="F41" s="151">
        <f>E41*D41</f>
        <v>0</v>
      </c>
    </row>
    <row r="42" spans="1:6" ht="28.8" x14ac:dyDescent="0.3">
      <c r="A42" s="12" t="s">
        <v>88</v>
      </c>
      <c r="B42" s="87" t="s">
        <v>132</v>
      </c>
      <c r="C42" s="35" t="s">
        <v>29</v>
      </c>
      <c r="D42" s="20">
        <v>1</v>
      </c>
      <c r="E42" s="67"/>
      <c r="F42" s="61">
        <f>E42*D42</f>
        <v>0</v>
      </c>
    </row>
    <row r="43" spans="1:6" ht="43.2" x14ac:dyDescent="0.3">
      <c r="A43" s="147" t="s">
        <v>93</v>
      </c>
      <c r="B43" s="129" t="s">
        <v>87</v>
      </c>
      <c r="C43" s="148" t="s">
        <v>29</v>
      </c>
      <c r="D43" s="149">
        <v>3</v>
      </c>
      <c r="E43" s="150"/>
      <c r="F43" s="151">
        <f t="shared" ref="F43:F45" si="3">E43*D43</f>
        <v>0</v>
      </c>
    </row>
    <row r="44" spans="1:6" ht="43.2" x14ac:dyDescent="0.3">
      <c r="A44" s="12" t="s">
        <v>94</v>
      </c>
      <c r="B44" s="87" t="s">
        <v>89</v>
      </c>
      <c r="C44" s="35" t="s">
        <v>29</v>
      </c>
      <c r="D44" s="20">
        <v>10</v>
      </c>
      <c r="E44" s="67"/>
      <c r="F44" s="61">
        <f t="shared" si="3"/>
        <v>0</v>
      </c>
    </row>
    <row r="45" spans="1:6" ht="28.8" x14ac:dyDescent="0.3">
      <c r="A45" s="147" t="s">
        <v>95</v>
      </c>
      <c r="B45" s="129" t="s">
        <v>126</v>
      </c>
      <c r="C45" s="148" t="s">
        <v>29</v>
      </c>
      <c r="D45" s="149">
        <v>500</v>
      </c>
      <c r="E45" s="150"/>
      <c r="F45" s="151">
        <f t="shared" si="3"/>
        <v>0</v>
      </c>
    </row>
    <row r="46" spans="1:6" ht="28.8" x14ac:dyDescent="0.3">
      <c r="A46" s="12" t="s">
        <v>98</v>
      </c>
      <c r="B46" s="87" t="s">
        <v>127</v>
      </c>
      <c r="C46" s="35" t="s">
        <v>29</v>
      </c>
      <c r="D46" s="20">
        <v>500</v>
      </c>
      <c r="E46" s="67"/>
      <c r="F46" s="61">
        <f t="shared" ref="F46" si="4">E46*D46</f>
        <v>0</v>
      </c>
    </row>
    <row r="47" spans="1:6" ht="29.4" thickBot="1" x14ac:dyDescent="0.35">
      <c r="A47" s="147" t="s">
        <v>110</v>
      </c>
      <c r="B47" s="129" t="s">
        <v>128</v>
      </c>
      <c r="C47" s="148" t="s">
        <v>27</v>
      </c>
      <c r="D47" s="149">
        <v>3</v>
      </c>
      <c r="E47" s="150"/>
      <c r="F47" s="151">
        <f t="shared" ref="F47" si="5">E47*D47</f>
        <v>0</v>
      </c>
    </row>
    <row r="48" spans="1:6" ht="15" thickBot="1" x14ac:dyDescent="0.35">
      <c r="A48" s="81" t="s">
        <v>97</v>
      </c>
      <c r="B48" s="82"/>
      <c r="C48" s="83"/>
      <c r="D48" s="83"/>
      <c r="E48" s="113"/>
      <c r="F48" s="85">
        <f>SUM(F40:F47)</f>
        <v>0</v>
      </c>
    </row>
    <row r="49" spans="1:6" ht="15" thickBot="1" x14ac:dyDescent="0.35">
      <c r="A49" s="47"/>
      <c r="B49" s="48"/>
      <c r="C49" s="49"/>
      <c r="D49" s="49"/>
      <c r="E49" s="50"/>
      <c r="F49" s="55"/>
    </row>
    <row r="50" spans="1:6" x14ac:dyDescent="0.3">
      <c r="A50" s="25" t="s">
        <v>34</v>
      </c>
      <c r="B50" s="26"/>
      <c r="C50" s="26"/>
      <c r="D50" s="26"/>
      <c r="E50" s="26"/>
      <c r="F50" s="68">
        <f>F48+F37+F22</f>
        <v>0</v>
      </c>
    </row>
    <row r="51" spans="1:6" x14ac:dyDescent="0.3">
      <c r="A51" s="51" t="s">
        <v>33</v>
      </c>
      <c r="B51" s="52"/>
      <c r="C51" s="52"/>
      <c r="D51" s="52"/>
      <c r="E51" s="53"/>
      <c r="F51" s="69">
        <f>20%*F50</f>
        <v>0</v>
      </c>
    </row>
    <row r="52" spans="1:6" ht="15" thickBot="1" x14ac:dyDescent="0.35">
      <c r="A52" s="27" t="s">
        <v>35</v>
      </c>
      <c r="B52" s="28"/>
      <c r="C52" s="28"/>
      <c r="D52" s="28"/>
      <c r="E52" s="28"/>
      <c r="F52" s="70">
        <f>F50+F51</f>
        <v>0</v>
      </c>
    </row>
    <row r="54" spans="1:6" x14ac:dyDescent="0.3">
      <c r="A54" s="219" t="s">
        <v>99</v>
      </c>
      <c r="B54" s="219"/>
    </row>
    <row r="55" spans="1:6" x14ac:dyDescent="0.3">
      <c r="B55" s="1"/>
    </row>
    <row r="59" spans="1:6" x14ac:dyDescent="0.3">
      <c r="B59" s="60"/>
    </row>
  </sheetData>
  <mergeCells count="5">
    <mergeCell ref="A1:F1"/>
    <mergeCell ref="A2:F2"/>
    <mergeCell ref="A4:F4"/>
    <mergeCell ref="A54:B54"/>
    <mergeCell ref="A24:D24"/>
  </mergeCells>
  <phoneticPr fontId="11" type="noConversion"/>
  <printOptions horizontalCentered="1"/>
  <pageMargins left="0.11811023622047245" right="0.11811023622047245" top="0.86614173228346458" bottom="0.74803149606299213" header="0.31496062992125984" footer="0.31496062992125984"/>
  <pageSetup paperSize="9" scale="51" orientation="portrait" r:id="rId1"/>
  <headerFooter>
    <oddHeader>&amp;L&amp;G&amp;C&amp;"Calibri,Gras"&amp;14hartres-Champhol et de pavillons contenus dans le périmètre de la ZAC du PNE - Chartres (28)</oddHeader>
    <oddFooter>&amp;LCENP230326&amp;C&amp;"Calibri,Normal"DQE valant BPU - Version D du 22/04/2024&amp;R&amp;"Calibri,Normal"&amp;P/&amp;N</oddFooter>
  </headerFooter>
  <rowBreaks count="1" manualBreakCount="1">
    <brk id="32" max="5"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FD2FC-4382-41F1-9396-B62E536E279A}">
  <sheetPr>
    <pageSetUpPr fitToPage="1"/>
  </sheetPr>
  <dimension ref="A1:C62"/>
  <sheetViews>
    <sheetView view="pageBreakPreview" topLeftCell="A14" zoomScaleNormal="85" zoomScaleSheetLayoutView="100" zoomScalePageLayoutView="70" workbookViewId="0">
      <selection activeCell="A62" sqref="A62"/>
    </sheetView>
  </sheetViews>
  <sheetFormatPr baseColWidth="10" defaultRowHeight="14.4" x14ac:dyDescent="0.3"/>
  <cols>
    <col min="1" max="1" width="14.21875" style="1" bestFit="1" customWidth="1"/>
    <col min="2" max="2" width="88.5546875" style="17" bestFit="1" customWidth="1"/>
    <col min="3" max="3" width="15.77734375" style="1" bestFit="1" customWidth="1"/>
    <col min="4" max="4" width="12.77734375" style="1" bestFit="1" customWidth="1"/>
    <col min="5" max="249" width="11.44140625" style="1"/>
    <col min="250" max="250" width="88.5546875" style="1" bestFit="1" customWidth="1"/>
    <col min="251" max="251" width="8.5546875" style="1" customWidth="1"/>
    <col min="252" max="252" width="11.21875" style="1" customWidth="1"/>
    <col min="253" max="253" width="13.77734375" style="1" bestFit="1" customWidth="1"/>
    <col min="254" max="254" width="17.44140625" style="1" bestFit="1" customWidth="1"/>
    <col min="255" max="255" width="12.77734375" style="1" bestFit="1" customWidth="1"/>
    <col min="256" max="505" width="11.44140625" style="1"/>
    <col min="506" max="506" width="88.5546875" style="1" bestFit="1" customWidth="1"/>
    <col min="507" max="507" width="8.5546875" style="1" customWidth="1"/>
    <col min="508" max="508" width="11.21875" style="1" customWidth="1"/>
    <col min="509" max="509" width="13.77734375" style="1" bestFit="1" customWidth="1"/>
    <col min="510" max="510" width="17.44140625" style="1" bestFit="1" customWidth="1"/>
    <col min="511" max="511" width="12.77734375" style="1" bestFit="1" customWidth="1"/>
    <col min="512" max="761" width="11.44140625" style="1"/>
    <col min="762" max="762" width="88.5546875" style="1" bestFit="1" customWidth="1"/>
    <col min="763" max="763" width="8.5546875" style="1" customWidth="1"/>
    <col min="764" max="764" width="11.21875" style="1" customWidth="1"/>
    <col min="765" max="765" width="13.77734375" style="1" bestFit="1" customWidth="1"/>
    <col min="766" max="766" width="17.44140625" style="1" bestFit="1" customWidth="1"/>
    <col min="767" max="767" width="12.77734375" style="1" bestFit="1" customWidth="1"/>
    <col min="768" max="1017" width="11.44140625" style="1"/>
    <col min="1018" max="1018" width="88.5546875" style="1" bestFit="1" customWidth="1"/>
    <col min="1019" max="1019" width="8.5546875" style="1" customWidth="1"/>
    <col min="1020" max="1020" width="11.21875" style="1" customWidth="1"/>
    <col min="1021" max="1021" width="13.77734375" style="1" bestFit="1" customWidth="1"/>
    <col min="1022" max="1022" width="17.44140625" style="1" bestFit="1" customWidth="1"/>
    <col min="1023" max="1023" width="12.77734375" style="1" bestFit="1" customWidth="1"/>
    <col min="1024" max="1273" width="11.44140625" style="1"/>
    <col min="1274" max="1274" width="88.5546875" style="1" bestFit="1" customWidth="1"/>
    <col min="1275" max="1275" width="8.5546875" style="1" customWidth="1"/>
    <col min="1276" max="1276" width="11.21875" style="1" customWidth="1"/>
    <col min="1277" max="1277" width="13.77734375" style="1" bestFit="1" customWidth="1"/>
    <col min="1278" max="1278" width="17.44140625" style="1" bestFit="1" customWidth="1"/>
    <col min="1279" max="1279" width="12.77734375" style="1" bestFit="1" customWidth="1"/>
    <col min="1280" max="1529" width="11.44140625" style="1"/>
    <col min="1530" max="1530" width="88.5546875" style="1" bestFit="1" customWidth="1"/>
    <col min="1531" max="1531" width="8.5546875" style="1" customWidth="1"/>
    <col min="1532" max="1532" width="11.21875" style="1" customWidth="1"/>
    <col min="1533" max="1533" width="13.77734375" style="1" bestFit="1" customWidth="1"/>
    <col min="1534" max="1534" width="17.44140625" style="1" bestFit="1" customWidth="1"/>
    <col min="1535" max="1535" width="12.77734375" style="1" bestFit="1" customWidth="1"/>
    <col min="1536" max="1785" width="11.44140625" style="1"/>
    <col min="1786" max="1786" width="88.5546875" style="1" bestFit="1" customWidth="1"/>
    <col min="1787" max="1787" width="8.5546875" style="1" customWidth="1"/>
    <col min="1788" max="1788" width="11.21875" style="1" customWidth="1"/>
    <col min="1789" max="1789" width="13.77734375" style="1" bestFit="1" customWidth="1"/>
    <col min="1790" max="1790" width="17.44140625" style="1" bestFit="1" customWidth="1"/>
    <col min="1791" max="1791" width="12.77734375" style="1" bestFit="1" customWidth="1"/>
    <col min="1792" max="2041" width="11.44140625" style="1"/>
    <col min="2042" max="2042" width="88.5546875" style="1" bestFit="1" customWidth="1"/>
    <col min="2043" max="2043" width="8.5546875" style="1" customWidth="1"/>
    <col min="2044" max="2044" width="11.21875" style="1" customWidth="1"/>
    <col min="2045" max="2045" width="13.77734375" style="1" bestFit="1" customWidth="1"/>
    <col min="2046" max="2046" width="17.44140625" style="1" bestFit="1" customWidth="1"/>
    <col min="2047" max="2047" width="12.77734375" style="1" bestFit="1" customWidth="1"/>
    <col min="2048" max="2297" width="11.44140625" style="1"/>
    <col min="2298" max="2298" width="88.5546875" style="1" bestFit="1" customWidth="1"/>
    <col min="2299" max="2299" width="8.5546875" style="1" customWidth="1"/>
    <col min="2300" max="2300" width="11.21875" style="1" customWidth="1"/>
    <col min="2301" max="2301" width="13.77734375" style="1" bestFit="1" customWidth="1"/>
    <col min="2302" max="2302" width="17.44140625" style="1" bestFit="1" customWidth="1"/>
    <col min="2303" max="2303" width="12.77734375" style="1" bestFit="1" customWidth="1"/>
    <col min="2304" max="2553" width="11.44140625" style="1"/>
    <col min="2554" max="2554" width="88.5546875" style="1" bestFit="1" customWidth="1"/>
    <col min="2555" max="2555" width="8.5546875" style="1" customWidth="1"/>
    <col min="2556" max="2556" width="11.21875" style="1" customWidth="1"/>
    <col min="2557" max="2557" width="13.77734375" style="1" bestFit="1" customWidth="1"/>
    <col min="2558" max="2558" width="17.44140625" style="1" bestFit="1" customWidth="1"/>
    <col min="2559" max="2559" width="12.77734375" style="1" bestFit="1" customWidth="1"/>
    <col min="2560" max="2809" width="11.44140625" style="1"/>
    <col min="2810" max="2810" width="88.5546875" style="1" bestFit="1" customWidth="1"/>
    <col min="2811" max="2811" width="8.5546875" style="1" customWidth="1"/>
    <col min="2812" max="2812" width="11.21875" style="1" customWidth="1"/>
    <col min="2813" max="2813" width="13.77734375" style="1" bestFit="1" customWidth="1"/>
    <col min="2814" max="2814" width="17.44140625" style="1" bestFit="1" customWidth="1"/>
    <col min="2815" max="2815" width="12.77734375" style="1" bestFit="1" customWidth="1"/>
    <col min="2816" max="3065" width="11.44140625" style="1"/>
    <col min="3066" max="3066" width="88.5546875" style="1" bestFit="1" customWidth="1"/>
    <col min="3067" max="3067" width="8.5546875" style="1" customWidth="1"/>
    <col min="3068" max="3068" width="11.21875" style="1" customWidth="1"/>
    <col min="3069" max="3069" width="13.77734375" style="1" bestFit="1" customWidth="1"/>
    <col min="3070" max="3070" width="17.44140625" style="1" bestFit="1" customWidth="1"/>
    <col min="3071" max="3071" width="12.77734375" style="1" bestFit="1" customWidth="1"/>
    <col min="3072" max="3321" width="11.44140625" style="1"/>
    <col min="3322" max="3322" width="88.5546875" style="1" bestFit="1" customWidth="1"/>
    <col min="3323" max="3323" width="8.5546875" style="1" customWidth="1"/>
    <col min="3324" max="3324" width="11.21875" style="1" customWidth="1"/>
    <col min="3325" max="3325" width="13.77734375" style="1" bestFit="1" customWidth="1"/>
    <col min="3326" max="3326" width="17.44140625" style="1" bestFit="1" customWidth="1"/>
    <col min="3327" max="3327" width="12.77734375" style="1" bestFit="1" customWidth="1"/>
    <col min="3328" max="3577" width="11.44140625" style="1"/>
    <col min="3578" max="3578" width="88.5546875" style="1" bestFit="1" customWidth="1"/>
    <col min="3579" max="3579" width="8.5546875" style="1" customWidth="1"/>
    <col min="3580" max="3580" width="11.21875" style="1" customWidth="1"/>
    <col min="3581" max="3581" width="13.77734375" style="1" bestFit="1" customWidth="1"/>
    <col min="3582" max="3582" width="17.44140625" style="1" bestFit="1" customWidth="1"/>
    <col min="3583" max="3583" width="12.77734375" style="1" bestFit="1" customWidth="1"/>
    <col min="3584" max="3833" width="11.44140625" style="1"/>
    <col min="3834" max="3834" width="88.5546875" style="1" bestFit="1" customWidth="1"/>
    <col min="3835" max="3835" width="8.5546875" style="1" customWidth="1"/>
    <col min="3836" max="3836" width="11.21875" style="1" customWidth="1"/>
    <col min="3837" max="3837" width="13.77734375" style="1" bestFit="1" customWidth="1"/>
    <col min="3838" max="3838" width="17.44140625" style="1" bestFit="1" customWidth="1"/>
    <col min="3839" max="3839" width="12.77734375" style="1" bestFit="1" customWidth="1"/>
    <col min="3840" max="4089" width="11.44140625" style="1"/>
    <col min="4090" max="4090" width="88.5546875" style="1" bestFit="1" customWidth="1"/>
    <col min="4091" max="4091" width="8.5546875" style="1" customWidth="1"/>
    <col min="4092" max="4092" width="11.21875" style="1" customWidth="1"/>
    <col min="4093" max="4093" width="13.77734375" style="1" bestFit="1" customWidth="1"/>
    <col min="4094" max="4094" width="17.44140625" style="1" bestFit="1" customWidth="1"/>
    <col min="4095" max="4095" width="12.77734375" style="1" bestFit="1" customWidth="1"/>
    <col min="4096" max="4345" width="11.44140625" style="1"/>
    <col min="4346" max="4346" width="88.5546875" style="1" bestFit="1" customWidth="1"/>
    <col min="4347" max="4347" width="8.5546875" style="1" customWidth="1"/>
    <col min="4348" max="4348" width="11.21875" style="1" customWidth="1"/>
    <col min="4349" max="4349" width="13.77734375" style="1" bestFit="1" customWidth="1"/>
    <col min="4350" max="4350" width="17.44140625" style="1" bestFit="1" customWidth="1"/>
    <col min="4351" max="4351" width="12.77734375" style="1" bestFit="1" customWidth="1"/>
    <col min="4352" max="4601" width="11.44140625" style="1"/>
    <col min="4602" max="4602" width="88.5546875" style="1" bestFit="1" customWidth="1"/>
    <col min="4603" max="4603" width="8.5546875" style="1" customWidth="1"/>
    <col min="4604" max="4604" width="11.21875" style="1" customWidth="1"/>
    <col min="4605" max="4605" width="13.77734375" style="1" bestFit="1" customWidth="1"/>
    <col min="4606" max="4606" width="17.44140625" style="1" bestFit="1" customWidth="1"/>
    <col min="4607" max="4607" width="12.77734375" style="1" bestFit="1" customWidth="1"/>
    <col min="4608" max="4857" width="11.44140625" style="1"/>
    <col min="4858" max="4858" width="88.5546875" style="1" bestFit="1" customWidth="1"/>
    <col min="4859" max="4859" width="8.5546875" style="1" customWidth="1"/>
    <col min="4860" max="4860" width="11.21875" style="1" customWidth="1"/>
    <col min="4861" max="4861" width="13.77734375" style="1" bestFit="1" customWidth="1"/>
    <col min="4862" max="4862" width="17.44140625" style="1" bestFit="1" customWidth="1"/>
    <col min="4863" max="4863" width="12.77734375" style="1" bestFit="1" customWidth="1"/>
    <col min="4864" max="5113" width="11.44140625" style="1"/>
    <col min="5114" max="5114" width="88.5546875" style="1" bestFit="1" customWidth="1"/>
    <col min="5115" max="5115" width="8.5546875" style="1" customWidth="1"/>
    <col min="5116" max="5116" width="11.21875" style="1" customWidth="1"/>
    <col min="5117" max="5117" width="13.77734375" style="1" bestFit="1" customWidth="1"/>
    <col min="5118" max="5118" width="17.44140625" style="1" bestFit="1" customWidth="1"/>
    <col min="5119" max="5119" width="12.77734375" style="1" bestFit="1" customWidth="1"/>
    <col min="5120" max="5369" width="11.44140625" style="1"/>
    <col min="5370" max="5370" width="88.5546875" style="1" bestFit="1" customWidth="1"/>
    <col min="5371" max="5371" width="8.5546875" style="1" customWidth="1"/>
    <col min="5372" max="5372" width="11.21875" style="1" customWidth="1"/>
    <col min="5373" max="5373" width="13.77734375" style="1" bestFit="1" customWidth="1"/>
    <col min="5374" max="5374" width="17.44140625" style="1" bestFit="1" customWidth="1"/>
    <col min="5375" max="5375" width="12.77734375" style="1" bestFit="1" customWidth="1"/>
    <col min="5376" max="5625" width="11.44140625" style="1"/>
    <col min="5626" max="5626" width="88.5546875" style="1" bestFit="1" customWidth="1"/>
    <col min="5627" max="5627" width="8.5546875" style="1" customWidth="1"/>
    <col min="5628" max="5628" width="11.21875" style="1" customWidth="1"/>
    <col min="5629" max="5629" width="13.77734375" style="1" bestFit="1" customWidth="1"/>
    <col min="5630" max="5630" width="17.44140625" style="1" bestFit="1" customWidth="1"/>
    <col min="5631" max="5631" width="12.77734375" style="1" bestFit="1" customWidth="1"/>
    <col min="5632" max="5881" width="11.44140625" style="1"/>
    <col min="5882" max="5882" width="88.5546875" style="1" bestFit="1" customWidth="1"/>
    <col min="5883" max="5883" width="8.5546875" style="1" customWidth="1"/>
    <col min="5884" max="5884" width="11.21875" style="1" customWidth="1"/>
    <col min="5885" max="5885" width="13.77734375" style="1" bestFit="1" customWidth="1"/>
    <col min="5886" max="5886" width="17.44140625" style="1" bestFit="1" customWidth="1"/>
    <col min="5887" max="5887" width="12.77734375" style="1" bestFit="1" customWidth="1"/>
    <col min="5888" max="6137" width="11.44140625" style="1"/>
    <col min="6138" max="6138" width="88.5546875" style="1" bestFit="1" customWidth="1"/>
    <col min="6139" max="6139" width="8.5546875" style="1" customWidth="1"/>
    <col min="6140" max="6140" width="11.21875" style="1" customWidth="1"/>
    <col min="6141" max="6141" width="13.77734375" style="1" bestFit="1" customWidth="1"/>
    <col min="6142" max="6142" width="17.44140625" style="1" bestFit="1" customWidth="1"/>
    <col min="6143" max="6143" width="12.77734375" style="1" bestFit="1" customWidth="1"/>
    <col min="6144" max="6393" width="11.44140625" style="1"/>
    <col min="6394" max="6394" width="88.5546875" style="1" bestFit="1" customWidth="1"/>
    <col min="6395" max="6395" width="8.5546875" style="1" customWidth="1"/>
    <col min="6396" max="6396" width="11.21875" style="1" customWidth="1"/>
    <col min="6397" max="6397" width="13.77734375" style="1" bestFit="1" customWidth="1"/>
    <col min="6398" max="6398" width="17.44140625" style="1" bestFit="1" customWidth="1"/>
    <col min="6399" max="6399" width="12.77734375" style="1" bestFit="1" customWidth="1"/>
    <col min="6400" max="6649" width="11.44140625" style="1"/>
    <col min="6650" max="6650" width="88.5546875" style="1" bestFit="1" customWidth="1"/>
    <col min="6651" max="6651" width="8.5546875" style="1" customWidth="1"/>
    <col min="6652" max="6652" width="11.21875" style="1" customWidth="1"/>
    <col min="6653" max="6653" width="13.77734375" style="1" bestFit="1" customWidth="1"/>
    <col min="6654" max="6654" width="17.44140625" style="1" bestFit="1" customWidth="1"/>
    <col min="6655" max="6655" width="12.77734375" style="1" bestFit="1" customWidth="1"/>
    <col min="6656" max="6905" width="11.44140625" style="1"/>
    <col min="6906" max="6906" width="88.5546875" style="1" bestFit="1" customWidth="1"/>
    <col min="6907" max="6907" width="8.5546875" style="1" customWidth="1"/>
    <col min="6908" max="6908" width="11.21875" style="1" customWidth="1"/>
    <col min="6909" max="6909" width="13.77734375" style="1" bestFit="1" customWidth="1"/>
    <col min="6910" max="6910" width="17.44140625" style="1" bestFit="1" customWidth="1"/>
    <col min="6911" max="6911" width="12.77734375" style="1" bestFit="1" customWidth="1"/>
    <col min="6912" max="7161" width="11.44140625" style="1"/>
    <col min="7162" max="7162" width="88.5546875" style="1" bestFit="1" customWidth="1"/>
    <col min="7163" max="7163" width="8.5546875" style="1" customWidth="1"/>
    <col min="7164" max="7164" width="11.21875" style="1" customWidth="1"/>
    <col min="7165" max="7165" width="13.77734375" style="1" bestFit="1" customWidth="1"/>
    <col min="7166" max="7166" width="17.44140625" style="1" bestFit="1" customWidth="1"/>
    <col min="7167" max="7167" width="12.77734375" style="1" bestFit="1" customWidth="1"/>
    <col min="7168" max="7417" width="11.44140625" style="1"/>
    <col min="7418" max="7418" width="88.5546875" style="1" bestFit="1" customWidth="1"/>
    <col min="7419" max="7419" width="8.5546875" style="1" customWidth="1"/>
    <col min="7420" max="7420" width="11.21875" style="1" customWidth="1"/>
    <col min="7421" max="7421" width="13.77734375" style="1" bestFit="1" customWidth="1"/>
    <col min="7422" max="7422" width="17.44140625" style="1" bestFit="1" customWidth="1"/>
    <col min="7423" max="7423" width="12.77734375" style="1" bestFit="1" customWidth="1"/>
    <col min="7424" max="7673" width="11.44140625" style="1"/>
    <col min="7674" max="7674" width="88.5546875" style="1" bestFit="1" customWidth="1"/>
    <col min="7675" max="7675" width="8.5546875" style="1" customWidth="1"/>
    <col min="7676" max="7676" width="11.21875" style="1" customWidth="1"/>
    <col min="7677" max="7677" width="13.77734375" style="1" bestFit="1" customWidth="1"/>
    <col min="7678" max="7678" width="17.44140625" style="1" bestFit="1" customWidth="1"/>
    <col min="7679" max="7679" width="12.77734375" style="1" bestFit="1" customWidth="1"/>
    <col min="7680" max="7929" width="11.44140625" style="1"/>
    <col min="7930" max="7930" width="88.5546875" style="1" bestFit="1" customWidth="1"/>
    <col min="7931" max="7931" width="8.5546875" style="1" customWidth="1"/>
    <col min="7932" max="7932" width="11.21875" style="1" customWidth="1"/>
    <col min="7933" max="7933" width="13.77734375" style="1" bestFit="1" customWidth="1"/>
    <col min="7934" max="7934" width="17.44140625" style="1" bestFit="1" customWidth="1"/>
    <col min="7935" max="7935" width="12.77734375" style="1" bestFit="1" customWidth="1"/>
    <col min="7936" max="8185" width="11.44140625" style="1"/>
    <col min="8186" max="8186" width="88.5546875" style="1" bestFit="1" customWidth="1"/>
    <col min="8187" max="8187" width="8.5546875" style="1" customWidth="1"/>
    <col min="8188" max="8188" width="11.21875" style="1" customWidth="1"/>
    <col min="8189" max="8189" width="13.77734375" style="1" bestFit="1" customWidth="1"/>
    <col min="8190" max="8190" width="17.44140625" style="1" bestFit="1" customWidth="1"/>
    <col min="8191" max="8191" width="12.77734375" style="1" bestFit="1" customWidth="1"/>
    <col min="8192" max="8441" width="11.44140625" style="1"/>
    <col min="8442" max="8442" width="88.5546875" style="1" bestFit="1" customWidth="1"/>
    <col min="8443" max="8443" width="8.5546875" style="1" customWidth="1"/>
    <col min="8444" max="8444" width="11.21875" style="1" customWidth="1"/>
    <col min="8445" max="8445" width="13.77734375" style="1" bestFit="1" customWidth="1"/>
    <col min="8446" max="8446" width="17.44140625" style="1" bestFit="1" customWidth="1"/>
    <col min="8447" max="8447" width="12.77734375" style="1" bestFit="1" customWidth="1"/>
    <col min="8448" max="8697" width="11.44140625" style="1"/>
    <col min="8698" max="8698" width="88.5546875" style="1" bestFit="1" customWidth="1"/>
    <col min="8699" max="8699" width="8.5546875" style="1" customWidth="1"/>
    <col min="8700" max="8700" width="11.21875" style="1" customWidth="1"/>
    <col min="8701" max="8701" width="13.77734375" style="1" bestFit="1" customWidth="1"/>
    <col min="8702" max="8702" width="17.44140625" style="1" bestFit="1" customWidth="1"/>
    <col min="8703" max="8703" width="12.77734375" style="1" bestFit="1" customWidth="1"/>
    <col min="8704" max="8953" width="11.44140625" style="1"/>
    <col min="8954" max="8954" width="88.5546875" style="1" bestFit="1" customWidth="1"/>
    <col min="8955" max="8955" width="8.5546875" style="1" customWidth="1"/>
    <col min="8956" max="8956" width="11.21875" style="1" customWidth="1"/>
    <col min="8957" max="8957" width="13.77734375" style="1" bestFit="1" customWidth="1"/>
    <col min="8958" max="8958" width="17.44140625" style="1" bestFit="1" customWidth="1"/>
    <col min="8959" max="8959" width="12.77734375" style="1" bestFit="1" customWidth="1"/>
    <col min="8960" max="9209" width="11.44140625" style="1"/>
    <col min="9210" max="9210" width="88.5546875" style="1" bestFit="1" customWidth="1"/>
    <col min="9211" max="9211" width="8.5546875" style="1" customWidth="1"/>
    <col min="9212" max="9212" width="11.21875" style="1" customWidth="1"/>
    <col min="9213" max="9213" width="13.77734375" style="1" bestFit="1" customWidth="1"/>
    <col min="9214" max="9214" width="17.44140625" style="1" bestFit="1" customWidth="1"/>
    <col min="9215" max="9215" width="12.77734375" style="1" bestFit="1" customWidth="1"/>
    <col min="9216" max="9465" width="11.44140625" style="1"/>
    <col min="9466" max="9466" width="88.5546875" style="1" bestFit="1" customWidth="1"/>
    <col min="9467" max="9467" width="8.5546875" style="1" customWidth="1"/>
    <col min="9468" max="9468" width="11.21875" style="1" customWidth="1"/>
    <col min="9469" max="9469" width="13.77734375" style="1" bestFit="1" customWidth="1"/>
    <col min="9470" max="9470" width="17.44140625" style="1" bestFit="1" customWidth="1"/>
    <col min="9471" max="9471" width="12.77734375" style="1" bestFit="1" customWidth="1"/>
    <col min="9472" max="9721" width="11.44140625" style="1"/>
    <col min="9722" max="9722" width="88.5546875" style="1" bestFit="1" customWidth="1"/>
    <col min="9723" max="9723" width="8.5546875" style="1" customWidth="1"/>
    <col min="9724" max="9724" width="11.21875" style="1" customWidth="1"/>
    <col min="9725" max="9725" width="13.77734375" style="1" bestFit="1" customWidth="1"/>
    <col min="9726" max="9726" width="17.44140625" style="1" bestFit="1" customWidth="1"/>
    <col min="9727" max="9727" width="12.77734375" style="1" bestFit="1" customWidth="1"/>
    <col min="9728" max="9977" width="11.44140625" style="1"/>
    <col min="9978" max="9978" width="88.5546875" style="1" bestFit="1" customWidth="1"/>
    <col min="9979" max="9979" width="8.5546875" style="1" customWidth="1"/>
    <col min="9980" max="9980" width="11.21875" style="1" customWidth="1"/>
    <col min="9981" max="9981" width="13.77734375" style="1" bestFit="1" customWidth="1"/>
    <col min="9982" max="9982" width="17.44140625" style="1" bestFit="1" customWidth="1"/>
    <col min="9983" max="9983" width="12.77734375" style="1" bestFit="1" customWidth="1"/>
    <col min="9984" max="10233" width="11.44140625" style="1"/>
    <col min="10234" max="10234" width="88.5546875" style="1" bestFit="1" customWidth="1"/>
    <col min="10235" max="10235" width="8.5546875" style="1" customWidth="1"/>
    <col min="10236" max="10236" width="11.21875" style="1" customWidth="1"/>
    <col min="10237" max="10237" width="13.77734375" style="1" bestFit="1" customWidth="1"/>
    <col min="10238" max="10238" width="17.44140625" style="1" bestFit="1" customWidth="1"/>
    <col min="10239" max="10239" width="12.77734375" style="1" bestFit="1" customWidth="1"/>
    <col min="10240" max="10489" width="11.44140625" style="1"/>
    <col min="10490" max="10490" width="88.5546875" style="1" bestFit="1" customWidth="1"/>
    <col min="10491" max="10491" width="8.5546875" style="1" customWidth="1"/>
    <col min="10492" max="10492" width="11.21875" style="1" customWidth="1"/>
    <col min="10493" max="10493" width="13.77734375" style="1" bestFit="1" customWidth="1"/>
    <col min="10494" max="10494" width="17.44140625" style="1" bestFit="1" customWidth="1"/>
    <col min="10495" max="10495" width="12.77734375" style="1" bestFit="1" customWidth="1"/>
    <col min="10496" max="10745" width="11.44140625" style="1"/>
    <col min="10746" max="10746" width="88.5546875" style="1" bestFit="1" customWidth="1"/>
    <col min="10747" max="10747" width="8.5546875" style="1" customWidth="1"/>
    <col min="10748" max="10748" width="11.21875" style="1" customWidth="1"/>
    <col min="10749" max="10749" width="13.77734375" style="1" bestFit="1" customWidth="1"/>
    <col min="10750" max="10750" width="17.44140625" style="1" bestFit="1" customWidth="1"/>
    <col min="10751" max="10751" width="12.77734375" style="1" bestFit="1" customWidth="1"/>
    <col min="10752" max="11001" width="11.44140625" style="1"/>
    <col min="11002" max="11002" width="88.5546875" style="1" bestFit="1" customWidth="1"/>
    <col min="11003" max="11003" width="8.5546875" style="1" customWidth="1"/>
    <col min="11004" max="11004" width="11.21875" style="1" customWidth="1"/>
    <col min="11005" max="11005" width="13.77734375" style="1" bestFit="1" customWidth="1"/>
    <col min="11006" max="11006" width="17.44140625" style="1" bestFit="1" customWidth="1"/>
    <col min="11007" max="11007" width="12.77734375" style="1" bestFit="1" customWidth="1"/>
    <col min="11008" max="11257" width="11.44140625" style="1"/>
    <col min="11258" max="11258" width="88.5546875" style="1" bestFit="1" customWidth="1"/>
    <col min="11259" max="11259" width="8.5546875" style="1" customWidth="1"/>
    <col min="11260" max="11260" width="11.21875" style="1" customWidth="1"/>
    <col min="11261" max="11261" width="13.77734375" style="1" bestFit="1" customWidth="1"/>
    <col min="11262" max="11262" width="17.44140625" style="1" bestFit="1" customWidth="1"/>
    <col min="11263" max="11263" width="12.77734375" style="1" bestFit="1" customWidth="1"/>
    <col min="11264" max="11513" width="11.44140625" style="1"/>
    <col min="11514" max="11514" width="88.5546875" style="1" bestFit="1" customWidth="1"/>
    <col min="11515" max="11515" width="8.5546875" style="1" customWidth="1"/>
    <col min="11516" max="11516" width="11.21875" style="1" customWidth="1"/>
    <col min="11517" max="11517" width="13.77734375" style="1" bestFit="1" customWidth="1"/>
    <col min="11518" max="11518" width="17.44140625" style="1" bestFit="1" customWidth="1"/>
    <col min="11519" max="11519" width="12.77734375" style="1" bestFit="1" customWidth="1"/>
    <col min="11520" max="11769" width="11.44140625" style="1"/>
    <col min="11770" max="11770" width="88.5546875" style="1" bestFit="1" customWidth="1"/>
    <col min="11771" max="11771" width="8.5546875" style="1" customWidth="1"/>
    <col min="11772" max="11772" width="11.21875" style="1" customWidth="1"/>
    <col min="11773" max="11773" width="13.77734375" style="1" bestFit="1" customWidth="1"/>
    <col min="11774" max="11774" width="17.44140625" style="1" bestFit="1" customWidth="1"/>
    <col min="11775" max="11775" width="12.77734375" style="1" bestFit="1" customWidth="1"/>
    <col min="11776" max="12025" width="11.44140625" style="1"/>
    <col min="12026" max="12026" width="88.5546875" style="1" bestFit="1" customWidth="1"/>
    <col min="12027" max="12027" width="8.5546875" style="1" customWidth="1"/>
    <col min="12028" max="12028" width="11.21875" style="1" customWidth="1"/>
    <col min="12029" max="12029" width="13.77734375" style="1" bestFit="1" customWidth="1"/>
    <col min="12030" max="12030" width="17.44140625" style="1" bestFit="1" customWidth="1"/>
    <col min="12031" max="12031" width="12.77734375" style="1" bestFit="1" customWidth="1"/>
    <col min="12032" max="12281" width="11.44140625" style="1"/>
    <col min="12282" max="12282" width="88.5546875" style="1" bestFit="1" customWidth="1"/>
    <col min="12283" max="12283" width="8.5546875" style="1" customWidth="1"/>
    <col min="12284" max="12284" width="11.21875" style="1" customWidth="1"/>
    <col min="12285" max="12285" width="13.77734375" style="1" bestFit="1" customWidth="1"/>
    <col min="12286" max="12286" width="17.44140625" style="1" bestFit="1" customWidth="1"/>
    <col min="12287" max="12287" width="12.77734375" style="1" bestFit="1" customWidth="1"/>
    <col min="12288" max="12537" width="11.44140625" style="1"/>
    <col min="12538" max="12538" width="88.5546875" style="1" bestFit="1" customWidth="1"/>
    <col min="12539" max="12539" width="8.5546875" style="1" customWidth="1"/>
    <col min="12540" max="12540" width="11.21875" style="1" customWidth="1"/>
    <col min="12541" max="12541" width="13.77734375" style="1" bestFit="1" customWidth="1"/>
    <col min="12542" max="12542" width="17.44140625" style="1" bestFit="1" customWidth="1"/>
    <col min="12543" max="12543" width="12.77734375" style="1" bestFit="1" customWidth="1"/>
    <col min="12544" max="12793" width="11.44140625" style="1"/>
    <col min="12794" max="12794" width="88.5546875" style="1" bestFit="1" customWidth="1"/>
    <col min="12795" max="12795" width="8.5546875" style="1" customWidth="1"/>
    <col min="12796" max="12796" width="11.21875" style="1" customWidth="1"/>
    <col min="12797" max="12797" width="13.77734375" style="1" bestFit="1" customWidth="1"/>
    <col min="12798" max="12798" width="17.44140625" style="1" bestFit="1" customWidth="1"/>
    <col min="12799" max="12799" width="12.77734375" style="1" bestFit="1" customWidth="1"/>
    <col min="12800" max="13049" width="11.44140625" style="1"/>
    <col min="13050" max="13050" width="88.5546875" style="1" bestFit="1" customWidth="1"/>
    <col min="13051" max="13051" width="8.5546875" style="1" customWidth="1"/>
    <col min="13052" max="13052" width="11.21875" style="1" customWidth="1"/>
    <col min="13053" max="13053" width="13.77734375" style="1" bestFit="1" customWidth="1"/>
    <col min="13054" max="13054" width="17.44140625" style="1" bestFit="1" customWidth="1"/>
    <col min="13055" max="13055" width="12.77734375" style="1" bestFit="1" customWidth="1"/>
    <col min="13056" max="13305" width="11.44140625" style="1"/>
    <col min="13306" max="13306" width="88.5546875" style="1" bestFit="1" customWidth="1"/>
    <col min="13307" max="13307" width="8.5546875" style="1" customWidth="1"/>
    <col min="13308" max="13308" width="11.21875" style="1" customWidth="1"/>
    <col min="13309" max="13309" width="13.77734375" style="1" bestFit="1" customWidth="1"/>
    <col min="13310" max="13310" width="17.44140625" style="1" bestFit="1" customWidth="1"/>
    <col min="13311" max="13311" width="12.77734375" style="1" bestFit="1" customWidth="1"/>
    <col min="13312" max="13561" width="11.44140625" style="1"/>
    <col min="13562" max="13562" width="88.5546875" style="1" bestFit="1" customWidth="1"/>
    <col min="13563" max="13563" width="8.5546875" style="1" customWidth="1"/>
    <col min="13564" max="13564" width="11.21875" style="1" customWidth="1"/>
    <col min="13565" max="13565" width="13.77734375" style="1" bestFit="1" customWidth="1"/>
    <col min="13566" max="13566" width="17.44140625" style="1" bestFit="1" customWidth="1"/>
    <col min="13567" max="13567" width="12.77734375" style="1" bestFit="1" customWidth="1"/>
    <col min="13568" max="13817" width="11.44140625" style="1"/>
    <col min="13818" max="13818" width="88.5546875" style="1" bestFit="1" customWidth="1"/>
    <col min="13819" max="13819" width="8.5546875" style="1" customWidth="1"/>
    <col min="13820" max="13820" width="11.21875" style="1" customWidth="1"/>
    <col min="13821" max="13821" width="13.77734375" style="1" bestFit="1" customWidth="1"/>
    <col min="13822" max="13822" width="17.44140625" style="1" bestFit="1" customWidth="1"/>
    <col min="13823" max="13823" width="12.77734375" style="1" bestFit="1" customWidth="1"/>
    <col min="13824" max="14073" width="11.44140625" style="1"/>
    <col min="14074" max="14074" width="88.5546875" style="1" bestFit="1" customWidth="1"/>
    <col min="14075" max="14075" width="8.5546875" style="1" customWidth="1"/>
    <col min="14076" max="14076" width="11.21875" style="1" customWidth="1"/>
    <col min="14077" max="14077" width="13.77734375" style="1" bestFit="1" customWidth="1"/>
    <col min="14078" max="14078" width="17.44140625" style="1" bestFit="1" customWidth="1"/>
    <col min="14079" max="14079" width="12.77734375" style="1" bestFit="1" customWidth="1"/>
    <col min="14080" max="14329" width="11.44140625" style="1"/>
    <col min="14330" max="14330" width="88.5546875" style="1" bestFit="1" customWidth="1"/>
    <col min="14331" max="14331" width="8.5546875" style="1" customWidth="1"/>
    <col min="14332" max="14332" width="11.21875" style="1" customWidth="1"/>
    <col min="14333" max="14333" width="13.77734375" style="1" bestFit="1" customWidth="1"/>
    <col min="14334" max="14334" width="17.44140625" style="1" bestFit="1" customWidth="1"/>
    <col min="14335" max="14335" width="12.77734375" style="1" bestFit="1" customWidth="1"/>
    <col min="14336" max="14585" width="11.44140625" style="1"/>
    <col min="14586" max="14586" width="88.5546875" style="1" bestFit="1" customWidth="1"/>
    <col min="14587" max="14587" width="8.5546875" style="1" customWidth="1"/>
    <col min="14588" max="14588" width="11.21875" style="1" customWidth="1"/>
    <col min="14589" max="14589" width="13.77734375" style="1" bestFit="1" customWidth="1"/>
    <col min="14590" max="14590" width="17.44140625" style="1" bestFit="1" customWidth="1"/>
    <col min="14591" max="14591" width="12.77734375" style="1" bestFit="1" customWidth="1"/>
    <col min="14592" max="14841" width="11.44140625" style="1"/>
    <col min="14842" max="14842" width="88.5546875" style="1" bestFit="1" customWidth="1"/>
    <col min="14843" max="14843" width="8.5546875" style="1" customWidth="1"/>
    <col min="14844" max="14844" width="11.21875" style="1" customWidth="1"/>
    <col min="14845" max="14845" width="13.77734375" style="1" bestFit="1" customWidth="1"/>
    <col min="14846" max="14846" width="17.44140625" style="1" bestFit="1" customWidth="1"/>
    <col min="14847" max="14847" width="12.77734375" style="1" bestFit="1" customWidth="1"/>
    <col min="14848" max="15097" width="11.44140625" style="1"/>
    <col min="15098" max="15098" width="88.5546875" style="1" bestFit="1" customWidth="1"/>
    <col min="15099" max="15099" width="8.5546875" style="1" customWidth="1"/>
    <col min="15100" max="15100" width="11.21875" style="1" customWidth="1"/>
    <col min="15101" max="15101" width="13.77734375" style="1" bestFit="1" customWidth="1"/>
    <col min="15102" max="15102" width="17.44140625" style="1" bestFit="1" customWidth="1"/>
    <col min="15103" max="15103" width="12.77734375" style="1" bestFit="1" customWidth="1"/>
    <col min="15104" max="15353" width="11.44140625" style="1"/>
    <col min="15354" max="15354" width="88.5546875" style="1" bestFit="1" customWidth="1"/>
    <col min="15355" max="15355" width="8.5546875" style="1" customWidth="1"/>
    <col min="15356" max="15356" width="11.21875" style="1" customWidth="1"/>
    <col min="15357" max="15357" width="13.77734375" style="1" bestFit="1" customWidth="1"/>
    <col min="15358" max="15358" width="17.44140625" style="1" bestFit="1" customWidth="1"/>
    <col min="15359" max="15359" width="12.77734375" style="1" bestFit="1" customWidth="1"/>
    <col min="15360" max="15609" width="11.44140625" style="1"/>
    <col min="15610" max="15610" width="88.5546875" style="1" bestFit="1" customWidth="1"/>
    <col min="15611" max="15611" width="8.5546875" style="1" customWidth="1"/>
    <col min="15612" max="15612" width="11.21875" style="1" customWidth="1"/>
    <col min="15613" max="15613" width="13.77734375" style="1" bestFit="1" customWidth="1"/>
    <col min="15614" max="15614" width="17.44140625" style="1" bestFit="1" customWidth="1"/>
    <col min="15615" max="15615" width="12.77734375" style="1" bestFit="1" customWidth="1"/>
    <col min="15616" max="15865" width="11.44140625" style="1"/>
    <col min="15866" max="15866" width="88.5546875" style="1" bestFit="1" customWidth="1"/>
    <col min="15867" max="15867" width="8.5546875" style="1" customWidth="1"/>
    <col min="15868" max="15868" width="11.21875" style="1" customWidth="1"/>
    <col min="15869" max="15869" width="13.77734375" style="1" bestFit="1" customWidth="1"/>
    <col min="15870" max="15870" width="17.44140625" style="1" bestFit="1" customWidth="1"/>
    <col min="15871" max="15871" width="12.77734375" style="1" bestFit="1" customWidth="1"/>
    <col min="15872" max="16121" width="11.44140625" style="1"/>
    <col min="16122" max="16122" width="88.5546875" style="1" bestFit="1" customWidth="1"/>
    <col min="16123" max="16123" width="8.5546875" style="1" customWidth="1"/>
    <col min="16124" max="16124" width="11.21875" style="1" customWidth="1"/>
    <col min="16125" max="16125" width="13.77734375" style="1" bestFit="1" customWidth="1"/>
    <col min="16126" max="16126" width="17.44140625" style="1" bestFit="1" customWidth="1"/>
    <col min="16127" max="16127" width="12.77734375" style="1" bestFit="1" customWidth="1"/>
    <col min="16128" max="16377" width="11.44140625" style="1"/>
    <col min="16378" max="16384" width="11.5546875" style="1" customWidth="1"/>
  </cols>
  <sheetData>
    <row r="1" spans="1:3" ht="22.5" customHeight="1" thickBot="1" x14ac:dyDescent="0.35">
      <c r="A1" s="207" t="s">
        <v>136</v>
      </c>
      <c r="B1" s="211"/>
      <c r="C1" s="211"/>
    </row>
    <row r="2" spans="1:3" ht="15" thickBot="1" x14ac:dyDescent="0.35">
      <c r="A2" s="216"/>
      <c r="B2" s="217"/>
      <c r="C2" s="217"/>
    </row>
    <row r="3" spans="1:3" ht="32.25" customHeight="1" thickBot="1" x14ac:dyDescent="0.35">
      <c r="A3" s="89" t="s">
        <v>137</v>
      </c>
      <c r="B3" s="156"/>
      <c r="C3" s="157"/>
    </row>
    <row r="4" spans="1:3" ht="15.6" x14ac:dyDescent="0.3">
      <c r="A4" s="158">
        <v>1</v>
      </c>
      <c r="B4" s="159" t="s">
        <v>5</v>
      </c>
      <c r="C4" s="160"/>
    </row>
    <row r="5" spans="1:3" s="36" customFormat="1" x14ac:dyDescent="0.3">
      <c r="A5" s="12" t="s">
        <v>7</v>
      </c>
      <c r="B5" s="34" t="s">
        <v>8</v>
      </c>
      <c r="C5" s="74" t="e">
        <f>SUM('BPU (TF)'!#REF!)</f>
        <v>#REF!</v>
      </c>
    </row>
    <row r="6" spans="1:3" s="36" customFormat="1" x14ac:dyDescent="0.3">
      <c r="A6" s="12" t="s">
        <v>10</v>
      </c>
      <c r="B6" s="34" t="s">
        <v>138</v>
      </c>
      <c r="C6" s="74" t="e">
        <f>SUM('BPU (TF)'!#REF!)</f>
        <v>#REF!</v>
      </c>
    </row>
    <row r="7" spans="1:3" s="36" customFormat="1" ht="15" thickBot="1" x14ac:dyDescent="0.35">
      <c r="A7" s="161" t="s">
        <v>36</v>
      </c>
      <c r="B7" s="162"/>
      <c r="C7" s="163" t="e">
        <f>C5+C6</f>
        <v>#REF!</v>
      </c>
    </row>
    <row r="8" spans="1:3" s="36" customFormat="1" ht="15.6" x14ac:dyDescent="0.3">
      <c r="A8" s="158">
        <v>2</v>
      </c>
      <c r="B8" s="159" t="s">
        <v>48</v>
      </c>
      <c r="C8" s="160"/>
    </row>
    <row r="9" spans="1:3" s="36" customFormat="1" x14ac:dyDescent="0.3">
      <c r="A9" s="12" t="s">
        <v>14</v>
      </c>
      <c r="B9" s="34" t="s">
        <v>139</v>
      </c>
      <c r="C9" s="74" t="e">
        <f>SUM('BPU (TF)'!#REF!)</f>
        <v>#REF!</v>
      </c>
    </row>
    <row r="10" spans="1:3" s="36" customFormat="1" x14ac:dyDescent="0.3">
      <c r="A10" s="12" t="s">
        <v>140</v>
      </c>
      <c r="B10" s="34" t="s">
        <v>141</v>
      </c>
      <c r="C10" s="74" t="e">
        <f>SUM('BPU (TF)'!#REF!)</f>
        <v>#REF!</v>
      </c>
    </row>
    <row r="11" spans="1:3" s="36" customFormat="1" ht="15" thickBot="1" x14ac:dyDescent="0.35">
      <c r="A11" s="161" t="s">
        <v>37</v>
      </c>
      <c r="B11" s="162"/>
      <c r="C11" s="163" t="e">
        <f>C9+C10</f>
        <v>#REF!</v>
      </c>
    </row>
    <row r="12" spans="1:3" s="36" customFormat="1" ht="15.6" x14ac:dyDescent="0.3">
      <c r="A12" s="158">
        <v>3</v>
      </c>
      <c r="B12" s="159" t="s">
        <v>45</v>
      </c>
      <c r="C12" s="160"/>
    </row>
    <row r="13" spans="1:3" s="36" customFormat="1" x14ac:dyDescent="0.3">
      <c r="A13" s="12" t="s">
        <v>66</v>
      </c>
      <c r="B13" s="34" t="s">
        <v>142</v>
      </c>
      <c r="C13" s="152" t="e">
        <f>'BPU (TF)'!#REF!</f>
        <v>#REF!</v>
      </c>
    </row>
    <row r="14" spans="1:3" s="36" customFormat="1" x14ac:dyDescent="0.3">
      <c r="A14" s="12" t="s">
        <v>143</v>
      </c>
      <c r="B14" s="34" t="s">
        <v>139</v>
      </c>
      <c r="C14" s="152" t="e">
        <f>SUM('BPU (TF)'!#REF!)</f>
        <v>#REF!</v>
      </c>
    </row>
    <row r="15" spans="1:3" s="36" customFormat="1" x14ac:dyDescent="0.3">
      <c r="A15" s="12" t="s">
        <v>164</v>
      </c>
      <c r="B15" s="34" t="s">
        <v>141</v>
      </c>
      <c r="C15" s="152" t="e">
        <f>SUM('BPU (TF)'!#REF!)</f>
        <v>#REF!</v>
      </c>
    </row>
    <row r="16" spans="1:3" s="36" customFormat="1" x14ac:dyDescent="0.3">
      <c r="A16" s="12" t="s">
        <v>112</v>
      </c>
      <c r="B16" s="34" t="s">
        <v>123</v>
      </c>
      <c r="C16" s="152" t="e">
        <f>SUM('BPU (TF)'!#REF!)</f>
        <v>#REF!</v>
      </c>
    </row>
    <row r="17" spans="1:3" x14ac:dyDescent="0.3">
      <c r="A17" s="12" t="s">
        <v>163</v>
      </c>
      <c r="B17" s="34" t="s">
        <v>96</v>
      </c>
      <c r="C17" s="152" t="e">
        <f>+SUM('BPU (TF)'!#REF!)</f>
        <v>#REF!</v>
      </c>
    </row>
    <row r="18" spans="1:3" ht="15" thickBot="1" x14ac:dyDescent="0.35">
      <c r="A18" s="161" t="s">
        <v>38</v>
      </c>
      <c r="B18" s="162"/>
      <c r="C18" s="163" t="e">
        <f>SUM(C13:C17)</f>
        <v>#REF!</v>
      </c>
    </row>
    <row r="19" spans="1:3" ht="15.6" x14ac:dyDescent="0.3">
      <c r="A19" s="158">
        <v>4</v>
      </c>
      <c r="B19" s="159" t="s">
        <v>46</v>
      </c>
      <c r="C19" s="160"/>
    </row>
    <row r="20" spans="1:3" x14ac:dyDescent="0.3">
      <c r="A20" s="12" t="s">
        <v>17</v>
      </c>
      <c r="B20" s="34" t="s">
        <v>139</v>
      </c>
      <c r="C20" s="152" t="e">
        <f>+'BPU (TF)'!#REF!</f>
        <v>#REF!</v>
      </c>
    </row>
    <row r="21" spans="1:3" x14ac:dyDescent="0.3">
      <c r="A21" s="12" t="s">
        <v>18</v>
      </c>
      <c r="B21" s="34" t="s">
        <v>141</v>
      </c>
      <c r="C21" s="152" t="e">
        <f>+SUM('BPU (TF)'!#REF!)</f>
        <v>#REF!</v>
      </c>
    </row>
    <row r="22" spans="1:3" x14ac:dyDescent="0.3">
      <c r="A22" s="12" t="s">
        <v>92</v>
      </c>
      <c r="B22" s="34" t="s">
        <v>144</v>
      </c>
      <c r="C22" s="152" t="e">
        <f>+SUM('BPU (TF)'!#REF!)</f>
        <v>#REF!</v>
      </c>
    </row>
    <row r="23" spans="1:3" ht="15" thickBot="1" x14ac:dyDescent="0.35">
      <c r="A23" s="161" t="s">
        <v>65</v>
      </c>
      <c r="B23" s="162"/>
      <c r="C23" s="163" t="e">
        <f>SUM(C20:C22)</f>
        <v>#REF!</v>
      </c>
    </row>
    <row r="24" spans="1:3" ht="15.6" x14ac:dyDescent="0.3">
      <c r="A24" s="158">
        <v>5</v>
      </c>
      <c r="B24" s="159" t="s">
        <v>117</v>
      </c>
      <c r="C24" s="160"/>
    </row>
    <row r="25" spans="1:3" x14ac:dyDescent="0.3">
      <c r="A25" s="12" t="s">
        <v>25</v>
      </c>
      <c r="B25" s="34" t="s">
        <v>118</v>
      </c>
      <c r="C25" s="74" t="e">
        <f>+SUM('BPU (TF)'!#REF!)</f>
        <v>#REF!</v>
      </c>
    </row>
    <row r="26" spans="1:3" x14ac:dyDescent="0.3">
      <c r="A26" s="12" t="s">
        <v>67</v>
      </c>
      <c r="B26" s="34" t="s">
        <v>121</v>
      </c>
      <c r="C26" s="74" t="e">
        <f>+SUM('BPU (TF)'!#REF!)</f>
        <v>#REF!</v>
      </c>
    </row>
    <row r="27" spans="1:3" ht="15" thickBot="1" x14ac:dyDescent="0.35">
      <c r="A27" s="161" t="s">
        <v>39</v>
      </c>
      <c r="B27" s="162"/>
      <c r="C27" s="163" t="e">
        <f>C25+C26</f>
        <v>#REF!</v>
      </c>
    </row>
    <row r="28" spans="1:3" ht="15.6" x14ac:dyDescent="0.3">
      <c r="A28" s="158">
        <v>6</v>
      </c>
      <c r="B28" s="159" t="s">
        <v>20</v>
      </c>
      <c r="C28" s="160"/>
    </row>
    <row r="29" spans="1:3" x14ac:dyDescent="0.3">
      <c r="A29" s="12" t="s">
        <v>145</v>
      </c>
      <c r="B29" s="34" t="s">
        <v>20</v>
      </c>
      <c r="C29" s="74" t="e">
        <f>+SUM('BPU (TF)'!#REF!)</f>
        <v>#REF!</v>
      </c>
    </row>
    <row r="30" spans="1:3" ht="15" thickBot="1" x14ac:dyDescent="0.35">
      <c r="A30" s="161" t="s">
        <v>40</v>
      </c>
      <c r="B30" s="162"/>
      <c r="C30" s="163" t="e">
        <f>C29</f>
        <v>#REF!</v>
      </c>
    </row>
    <row r="31" spans="1:3" ht="15.6" x14ac:dyDescent="0.3">
      <c r="A31" s="158">
        <v>7</v>
      </c>
      <c r="B31" s="159" t="s">
        <v>22</v>
      </c>
      <c r="C31" s="160"/>
    </row>
    <row r="32" spans="1:3" x14ac:dyDescent="0.3">
      <c r="A32" s="12" t="s">
        <v>146</v>
      </c>
      <c r="B32" s="34" t="s">
        <v>22</v>
      </c>
      <c r="C32" s="74" t="e">
        <f>+SUM('BPU (TF)'!#REF!)</f>
        <v>#REF!</v>
      </c>
    </row>
    <row r="33" spans="1:3" ht="15" thickBot="1" x14ac:dyDescent="0.35">
      <c r="A33" s="161" t="s">
        <v>109</v>
      </c>
      <c r="B33" s="162"/>
      <c r="C33" s="163" t="e">
        <f>C32</f>
        <v>#REF!</v>
      </c>
    </row>
    <row r="34" spans="1:3" ht="30.75" customHeight="1" thickBot="1" x14ac:dyDescent="0.35">
      <c r="A34" s="164" t="s">
        <v>147</v>
      </c>
      <c r="B34" s="165"/>
      <c r="C34" s="166" t="e">
        <f>C33+C30+C27+C23+C18+C11+C7</f>
        <v>#REF!</v>
      </c>
    </row>
    <row r="35" spans="1:3" ht="15" thickBot="1" x14ac:dyDescent="0.35">
      <c r="A35" s="80"/>
      <c r="B35" s="77"/>
      <c r="C35" s="79"/>
    </row>
    <row r="36" spans="1:3" ht="32.25" customHeight="1" thickBot="1" x14ac:dyDescent="0.35">
      <c r="A36" s="89" t="s">
        <v>148</v>
      </c>
      <c r="B36" s="156"/>
      <c r="C36" s="157"/>
    </row>
    <row r="37" spans="1:3" ht="15.6" x14ac:dyDescent="0.3">
      <c r="A37" s="158" t="s">
        <v>49</v>
      </c>
      <c r="B37" s="159" t="s">
        <v>50</v>
      </c>
      <c r="C37" s="160"/>
    </row>
    <row r="38" spans="1:3" x14ac:dyDescent="0.3">
      <c r="A38" s="12" t="s">
        <v>149</v>
      </c>
      <c r="B38" s="34" t="s">
        <v>50</v>
      </c>
      <c r="C38" s="74">
        <f>+SUM(DQE!F6:F21)</f>
        <v>0</v>
      </c>
    </row>
    <row r="39" spans="1:3" ht="15" thickBot="1" x14ac:dyDescent="0.35">
      <c r="A39" s="161" t="s">
        <v>150</v>
      </c>
      <c r="B39" s="162"/>
      <c r="C39" s="163">
        <f>C38</f>
        <v>0</v>
      </c>
    </row>
    <row r="40" spans="1:3" ht="31.2" x14ac:dyDescent="0.3">
      <c r="A40" s="158" t="s">
        <v>59</v>
      </c>
      <c r="B40" s="159" t="s">
        <v>133</v>
      </c>
      <c r="C40" s="160"/>
    </row>
    <row r="41" spans="1:3" ht="28.8" x14ac:dyDescent="0.3">
      <c r="A41" s="12" t="s">
        <v>151</v>
      </c>
      <c r="B41" s="34" t="s">
        <v>133</v>
      </c>
      <c r="C41" s="74">
        <f>+SUM(DQE!F34:F36)</f>
        <v>0</v>
      </c>
    </row>
    <row r="42" spans="1:3" ht="15" thickBot="1" x14ac:dyDescent="0.35">
      <c r="A42" s="161" t="s">
        <v>152</v>
      </c>
      <c r="B42" s="162"/>
      <c r="C42" s="163">
        <f>C41</f>
        <v>0</v>
      </c>
    </row>
    <row r="43" spans="1:3" ht="15.6" x14ac:dyDescent="0.3">
      <c r="A43" s="158" t="s">
        <v>60</v>
      </c>
      <c r="B43" s="159" t="s">
        <v>83</v>
      </c>
      <c r="C43" s="160"/>
    </row>
    <row r="44" spans="1:3" x14ac:dyDescent="0.3">
      <c r="A44" s="12" t="s">
        <v>153</v>
      </c>
      <c r="B44" s="34" t="s">
        <v>83</v>
      </c>
      <c r="C44" s="74">
        <f>+SUM(DQE!F40:F47)</f>
        <v>0</v>
      </c>
    </row>
    <row r="45" spans="1:3" ht="15" thickBot="1" x14ac:dyDescent="0.35">
      <c r="A45" s="161" t="s">
        <v>154</v>
      </c>
      <c r="B45" s="162"/>
      <c r="C45" s="163">
        <f>C44</f>
        <v>0</v>
      </c>
    </row>
    <row r="46" spans="1:3" ht="30.75" customHeight="1" thickBot="1" x14ac:dyDescent="0.35">
      <c r="A46" s="164" t="s">
        <v>155</v>
      </c>
      <c r="B46" s="165"/>
      <c r="C46" s="166">
        <f>C45+C42+C39</f>
        <v>0</v>
      </c>
    </row>
    <row r="47" spans="1:3" ht="15" thickBot="1" x14ac:dyDescent="0.35">
      <c r="A47" s="47"/>
      <c r="B47" s="48"/>
      <c r="C47" s="50"/>
    </row>
    <row r="48" spans="1:3" ht="29.25" customHeight="1" x14ac:dyDescent="0.3">
      <c r="A48" s="171" t="s">
        <v>156</v>
      </c>
      <c r="B48" s="26"/>
      <c r="C48" s="174" t="e">
        <f>C46+C34</f>
        <v>#REF!</v>
      </c>
    </row>
    <row r="49" spans="1:3" ht="31.5" customHeight="1" x14ac:dyDescent="0.3">
      <c r="A49" s="172" t="s">
        <v>33</v>
      </c>
      <c r="B49" s="52"/>
      <c r="C49" s="175" t="e">
        <f>0.2*C48</f>
        <v>#REF!</v>
      </c>
    </row>
    <row r="50" spans="1:3" ht="31.5" customHeight="1" thickBot="1" x14ac:dyDescent="0.35">
      <c r="A50" s="173" t="s">
        <v>35</v>
      </c>
      <c r="B50" s="28"/>
      <c r="C50" s="176" t="e">
        <f>C49+C48</f>
        <v>#REF!</v>
      </c>
    </row>
    <row r="52" spans="1:3" x14ac:dyDescent="0.3">
      <c r="A52" s="219" t="s">
        <v>99</v>
      </c>
      <c r="B52" s="219"/>
    </row>
    <row r="53" spans="1:3" x14ac:dyDescent="0.3">
      <c r="B53" s="1"/>
    </row>
    <row r="57" spans="1:3" x14ac:dyDescent="0.3">
      <c r="B57" s="60"/>
    </row>
    <row r="62" spans="1:3" x14ac:dyDescent="0.3">
      <c r="A62" s="133"/>
    </row>
  </sheetData>
  <mergeCells count="3">
    <mergeCell ref="A1:C1"/>
    <mergeCell ref="A2:C2"/>
    <mergeCell ref="A52:B52"/>
  </mergeCells>
  <printOptions horizontalCentered="1"/>
  <pageMargins left="0.11811023622047245" right="0.11811023622047245" top="0.86614173228346458" bottom="0.74803149606299213" header="0.31496062992125984" footer="0.31496062992125984"/>
  <pageSetup paperSize="9" scale="69" orientation="portrait" r:id="rId1"/>
  <headerFooter>
    <oddHeader>&amp;L&amp;G&amp;C&amp;"Calibri,Gras"&amp;12Désamiantage et démolition des bâtiments de l’ex-Base Aérienne 122 de Chartres-Champhol et de pavillons contenus dans le périmètre de la ZAC du PNE - Chartres (28)</oddHeader>
    <oddFooter>&amp;LCENP230326&amp;C&amp;"Calibri,Normal"Synthèse DPGF + DQE valant BPU - Version D du 22/04/2024&amp;R&amp;"Calibri,Normal"&amp;P/&amp;N</oddFooter>
  </headerFooter>
  <rowBreaks count="1" manualBreakCount="1">
    <brk id="35"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BPU (TF)</vt:lpstr>
      <vt:lpstr>BPU TO1</vt:lpstr>
      <vt:lpstr>DQE</vt:lpstr>
      <vt:lpstr>Synthèse</vt:lpstr>
      <vt:lpstr>'BPU (TF)'!Zone_d_impression</vt:lpstr>
      <vt:lpstr>'BPU TO1'!Zone_d_impression</vt:lpstr>
      <vt:lpstr>DQE!Zone_d_impression</vt:lpstr>
      <vt:lpstr>Synthèse!Zone_d_impression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2025-05-13T15:53:53Z</dcterms:modified>
</cp:coreProperties>
</file>