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Achats - marchés\Services\2025\2025FCS0014_Déchets\1_CONSULTATION\2_DCE\"/>
    </mc:Choice>
  </mc:AlternateContent>
  <xr:revisionPtr revIDLastSave="0" documentId="13_ncr:1_{0EE82BE2-2605-48CA-8A9E-05EBE8FA36C3}" xr6:coauthVersionLast="3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calcPr calcId="191029"/>
  <extLst>
    <ext uri="GoogleSheetsCustomDataVersion1">
      <go:sheetsCustomData xmlns:go="http://customooxmlschemas.google.com/" r:id="rId5" roundtripDataSignature="AMtx7mh94aYUJJj3YPh0A706a6l127hLjA=="/>
    </ext>
  </extLst>
</workbook>
</file>

<file path=xl/calcChain.xml><?xml version="1.0" encoding="utf-8"?>
<calcChain xmlns="http://schemas.openxmlformats.org/spreadsheetml/2006/main">
  <c r="D45" i="1" l="1"/>
  <c r="E31" i="1"/>
  <c r="G25" i="1" l="1"/>
  <c r="G26" i="1"/>
  <c r="G27" i="1"/>
  <c r="G28" i="1"/>
  <c r="G29" i="1"/>
  <c r="G30" i="1"/>
  <c r="G23" i="1"/>
  <c r="G24" i="1"/>
  <c r="F11" i="1" l="1"/>
  <c r="F13" i="1" l="1"/>
  <c r="D44" i="1"/>
  <c r="D43" i="1"/>
  <c r="D42" i="1"/>
  <c r="D41" i="1"/>
  <c r="D40" i="1"/>
  <c r="D39" i="1"/>
  <c r="G31" i="1"/>
  <c r="F15" i="1"/>
  <c r="F14" i="1"/>
  <c r="F12" i="1"/>
  <c r="F10" i="1"/>
  <c r="F9" i="1"/>
  <c r="F8" i="1"/>
  <c r="G33" i="1" l="1"/>
  <c r="F17" i="1"/>
  <c r="D48" i="1" l="1"/>
  <c r="D49" i="1" s="1"/>
</calcChain>
</file>

<file path=xl/sharedStrings.xml><?xml version="1.0" encoding="utf-8"?>
<sst xmlns="http://schemas.openxmlformats.org/spreadsheetml/2006/main" count="77" uniqueCount="45">
  <si>
    <t>ANNEXE 1 A L'ACTE D'ENGAGEMENT - LOT 1 POSTE 1</t>
  </si>
  <si>
    <t>DECOMPOSITION DU PRIX GLOBAL FORFAITAIRE</t>
  </si>
  <si>
    <t>Type de contenant</t>
  </si>
  <si>
    <t>Volume en litre
(m3 pour benne)</t>
  </si>
  <si>
    <t>Nombre</t>
  </si>
  <si>
    <t>Déchets Résiduels</t>
  </si>
  <si>
    <t>Benne</t>
  </si>
  <si>
    <t>Ordures ménagères</t>
  </si>
  <si>
    <t>Bac</t>
  </si>
  <si>
    <t>Papier</t>
  </si>
  <si>
    <t>Carton</t>
  </si>
  <si>
    <t>Caisse palette</t>
  </si>
  <si>
    <t>Carton/papier (site de Lasbordes)</t>
  </si>
  <si>
    <t>Fréquence</t>
  </si>
  <si>
    <t>Fréquence de passage/an</t>
  </si>
  <si>
    <t>3. Traitement des déchets</t>
  </si>
  <si>
    <t>Montant en € HT/tonne (0 si pas de traitement)</t>
  </si>
  <si>
    <t>Totaux ISAE-SUPAERO en € TTC annuel</t>
  </si>
  <si>
    <t>Tous emballages</t>
  </si>
  <si>
    <t>Total annuel en € HT :</t>
  </si>
  <si>
    <t>Benne fermée à fenêtres</t>
  </si>
  <si>
    <t>trimestrielle</t>
  </si>
  <si>
    <t>* Le montant comprend le transport et la première mise en place du contenant</t>
  </si>
  <si>
    <t>Type de déchet</t>
  </si>
  <si>
    <t>bi-hebdomadaire</t>
  </si>
  <si>
    <t>hebdomadaire</t>
  </si>
  <si>
    <t>toutes les 3 semaines</t>
  </si>
  <si>
    <t>bimestrielle</t>
  </si>
  <si>
    <t>Tournée pour enlèvement par passage pour bacs (si moins de 5 bacs collectés et hors Lasbordes)</t>
  </si>
  <si>
    <t xml:space="preserve">Totaux 1+2+3 en € HT annuel </t>
  </si>
  <si>
    <r>
      <t>2. Collecte</t>
    </r>
    <r>
      <rPr>
        <b/>
        <u/>
        <sz val="14"/>
        <rFont val="Calibri"/>
        <family val="2"/>
      </rPr>
      <t>s</t>
    </r>
    <r>
      <rPr>
        <b/>
        <u/>
        <sz val="14"/>
        <color theme="1"/>
        <rFont val="Calibri"/>
      </rPr>
      <t>, rotation</t>
    </r>
    <r>
      <rPr>
        <b/>
        <u/>
        <sz val="14"/>
        <rFont val="Calibri"/>
        <family val="2"/>
      </rPr>
      <t>s</t>
    </r>
  </si>
  <si>
    <t>1. Mise à disposition, location de contenants</t>
  </si>
  <si>
    <t>Bac avec fente sur capot en forme de casquette horizontale et fermeture par triangle</t>
  </si>
  <si>
    <t xml:space="preserve"> Métaux, copeaux métalliques</t>
  </si>
  <si>
    <r>
      <rPr>
        <sz val="11"/>
        <rFont val="Calibri"/>
        <family val="2"/>
      </rPr>
      <t>** Le montant comprend le transport</t>
    </r>
    <r>
      <rPr>
        <strike/>
        <sz val="11"/>
        <rFont val="Calibri"/>
        <family val="2"/>
      </rPr>
      <t xml:space="preserve"> </t>
    </r>
  </si>
  <si>
    <t>Montant ** en 
€ HT/collecte</t>
  </si>
  <si>
    <t>Montant ** en 
€ HT/an</t>
  </si>
  <si>
    <t>Montant * en 
€ HT/contenant/mois</t>
  </si>
  <si>
    <t>Montant * en 
€ HT/an</t>
  </si>
  <si>
    <t>*** Taxe Générale sur les Activités Polluantes (TGAP) incluse</t>
  </si>
  <si>
    <t>Déchets Résiduels ***</t>
  </si>
  <si>
    <t>Ordures ménagères ***</t>
  </si>
  <si>
    <t>Métaux, copeaux métalliques</t>
  </si>
  <si>
    <t>Montant en 
€ HT/an</t>
  </si>
  <si>
    <t>Quantité estimée en Tonne (sur la base des quantités constatées les années précédentes)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</si>
</sst>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>
    <font>
      <sz val="11"/>
      <color theme="1"/>
      <name val="Calibri"/>
      <scheme val="minor"/>
    </font>
    <font>
      <b/>
      <u/>
      <sz val="18"/>
      <color theme="1"/>
      <name val="Calibri"/>
    </font>
    <font>
      <sz val="11"/>
      <color theme="1"/>
      <name val="Calibri"/>
    </font>
    <font>
      <b/>
      <sz val="16"/>
      <color theme="1"/>
      <name val="Calibri"/>
    </font>
    <font>
      <b/>
      <u/>
      <sz val="14"/>
      <color theme="1"/>
      <name val="Calibri"/>
    </font>
    <font>
      <b/>
      <sz val="11"/>
      <color theme="1"/>
      <name val="Calibri"/>
    </font>
    <font>
      <strike/>
      <u/>
      <sz val="11"/>
      <color theme="1"/>
      <name val="Calibri"/>
    </font>
    <font>
      <sz val="11"/>
      <name val="Calibri"/>
    </font>
    <font>
      <strike/>
      <sz val="11"/>
      <color theme="1"/>
      <name val="Calibri"/>
    </font>
    <font>
      <b/>
      <sz val="14"/>
      <color theme="1"/>
      <name val="Calibri"/>
    </font>
    <font>
      <sz val="11"/>
      <color rgb="FF000000"/>
      <name val="Calibri"/>
    </font>
    <font>
      <sz val="16"/>
      <color theme="1"/>
      <name val="Calibri"/>
    </font>
    <font>
      <b/>
      <u/>
      <sz val="14"/>
      <color theme="1"/>
      <name val="Calibri"/>
      <family val="2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</font>
    <font>
      <strike/>
      <sz val="11"/>
      <color rgb="FFFF0000"/>
      <name val="Calibri"/>
      <family val="2"/>
    </font>
    <font>
      <sz val="11"/>
      <color rgb="FF00B050"/>
      <name val="Calibri"/>
      <family val="2"/>
    </font>
    <font>
      <b/>
      <sz val="11"/>
      <color theme="1"/>
      <name val="Calibri"/>
      <family val="2"/>
    </font>
    <font>
      <sz val="14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b/>
      <sz val="11"/>
      <name val="Calibri"/>
      <family val="2"/>
    </font>
    <font>
      <b/>
      <u/>
      <sz val="14"/>
      <name val="Calibri"/>
      <family val="2"/>
    </font>
    <font>
      <b/>
      <u/>
      <sz val="16"/>
      <color theme="1"/>
      <name val="Calibri"/>
      <family val="2"/>
    </font>
    <font>
      <sz val="16"/>
      <color theme="1"/>
      <name val="Calibri"/>
      <family val="2"/>
      <scheme val="minor"/>
    </font>
    <font>
      <strike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/>
    <xf numFmtId="0" fontId="2" fillId="0" borderId="4" xfId="0" applyFont="1" applyBorder="1" applyAlignment="1">
      <alignment horizontal="left"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4" xfId="0" applyFont="1" applyBorder="1"/>
    <xf numFmtId="0" fontId="6" fillId="0" borderId="4" xfId="0" applyFont="1" applyBorder="1"/>
    <xf numFmtId="0" fontId="2" fillId="0" borderId="7" xfId="0" applyFont="1" applyBorder="1" applyAlignment="1">
      <alignment horizontal="center" vertical="center"/>
    </xf>
    <xf numFmtId="164" fontId="2" fillId="0" borderId="13" xfId="0" applyNumberFormat="1" applyFont="1" applyBorder="1"/>
    <xf numFmtId="164" fontId="2" fillId="0" borderId="0" xfId="0" applyNumberFormat="1" applyFont="1"/>
    <xf numFmtId="0" fontId="5" fillId="0" borderId="0" xfId="0" applyFont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9" fillId="0" borderId="0" xfId="0" applyFont="1"/>
    <xf numFmtId="164" fontId="5" fillId="0" borderId="0" xfId="0" applyNumberFormat="1" applyFont="1"/>
    <xf numFmtId="0" fontId="10" fillId="0" borderId="15" xfId="0" applyFont="1" applyBorder="1" applyAlignment="1">
      <alignment horizontal="center"/>
    </xf>
    <xf numFmtId="0" fontId="2" fillId="0" borderId="16" xfId="0" applyFont="1" applyBorder="1"/>
    <xf numFmtId="0" fontId="10" fillId="0" borderId="5" xfId="0" applyFont="1" applyBorder="1" applyAlignment="1">
      <alignment horizontal="center"/>
    </xf>
    <xf numFmtId="0" fontId="2" fillId="0" borderId="6" xfId="0" applyFont="1" applyBorder="1"/>
    <xf numFmtId="164" fontId="3" fillId="0" borderId="0" xfId="0" applyNumberFormat="1" applyFont="1"/>
    <xf numFmtId="0" fontId="11" fillId="0" borderId="0" xfId="0" applyFont="1"/>
    <xf numFmtId="0" fontId="3" fillId="0" borderId="0" xfId="0" applyFont="1"/>
    <xf numFmtId="0" fontId="12" fillId="0" borderId="0" xfId="0" applyFont="1"/>
    <xf numFmtId="0" fontId="2" fillId="0" borderId="14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7" fillId="2" borderId="14" xfId="0" applyFont="1" applyFill="1" applyBorder="1"/>
    <xf numFmtId="0" fontId="17" fillId="2" borderId="14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8" fillId="0" borderId="1" xfId="0" applyFont="1" applyBorder="1" applyAlignment="1">
      <alignment horizontal="center" vertical="top"/>
    </xf>
    <xf numFmtId="0" fontId="19" fillId="0" borderId="9" xfId="0" applyFont="1" applyBorder="1"/>
    <xf numFmtId="0" fontId="15" fillId="0" borderId="14" xfId="0" applyFont="1" applyBorder="1" applyAlignment="1">
      <alignment horizontal="center"/>
    </xf>
    <xf numFmtId="0" fontId="0" fillId="0" borderId="0" xfId="0" applyFont="1" applyAlignment="1"/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right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/>
    <xf numFmtId="0" fontId="15" fillId="0" borderId="5" xfId="0" applyFont="1" applyBorder="1"/>
    <xf numFmtId="3" fontId="15" fillId="0" borderId="5" xfId="0" applyNumberFormat="1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4" xfId="0" applyFont="1" applyBorder="1" applyAlignment="1">
      <alignment horizontal="left" vertical="center"/>
    </xf>
    <xf numFmtId="0" fontId="7" fillId="0" borderId="0" xfId="0" applyFont="1" applyBorder="1"/>
    <xf numFmtId="164" fontId="2" fillId="0" borderId="0" xfId="0" applyNumberFormat="1" applyFont="1" applyBorder="1"/>
    <xf numFmtId="0" fontId="18" fillId="0" borderId="3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4" xfId="0" applyFont="1" applyBorder="1" applyAlignment="1">
      <alignment vertical="center"/>
    </xf>
    <xf numFmtId="0" fontId="23" fillId="0" borderId="0" xfId="0" applyFont="1"/>
    <xf numFmtId="0" fontId="15" fillId="0" borderId="5" xfId="0" applyFont="1" applyBorder="1" applyAlignment="1">
      <alignment wrapText="1"/>
    </xf>
    <xf numFmtId="0" fontId="15" fillId="0" borderId="0" xfId="0" applyFont="1" applyAlignment="1">
      <alignment vertical="center"/>
    </xf>
    <xf numFmtId="0" fontId="26" fillId="0" borderId="7" xfId="0" applyFont="1" applyBorder="1" applyAlignment="1">
      <alignment horizontal="center"/>
    </xf>
    <xf numFmtId="0" fontId="26" fillId="0" borderId="0" xfId="0" applyFont="1" applyAlignment="1">
      <alignment vertical="center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15" fillId="0" borderId="0" xfId="0" applyFont="1"/>
    <xf numFmtId="0" fontId="3" fillId="0" borderId="0" xfId="0" applyFont="1" applyAlignment="1">
      <alignment horizontal="left"/>
    </xf>
    <xf numFmtId="0" fontId="0" fillId="0" borderId="0" xfId="0" applyFont="1" applyAlignment="1"/>
    <xf numFmtId="0" fontId="24" fillId="0" borderId="0" xfId="0" applyFont="1" applyAlignment="1">
      <alignment horizontal="center"/>
    </xf>
    <xf numFmtId="0" fontId="25" fillId="0" borderId="0" xfId="0" applyFont="1" applyAlignment="1"/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21" fillId="0" borderId="0" xfId="0" applyFont="1" applyAlignment="1">
      <alignment horizontal="center"/>
    </xf>
    <xf numFmtId="0" fontId="20" fillId="0" borderId="0" xfId="0" applyFont="1" applyAlignment="1"/>
    <xf numFmtId="0" fontId="15" fillId="0" borderId="4" xfId="0" applyFont="1" applyBorder="1" applyAlignment="1">
      <alignment horizontal="left" wrapText="1"/>
    </xf>
    <xf numFmtId="0" fontId="15" fillId="0" borderId="17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topLeftCell="A13" workbookViewId="0">
      <selection activeCell="B42" sqref="B42"/>
    </sheetView>
  </sheetViews>
  <sheetFormatPr baseColWidth="10" defaultColWidth="14.44140625" defaultRowHeight="15" customHeight="1"/>
  <cols>
    <col min="1" max="1" width="66.33203125" customWidth="1"/>
    <col min="2" max="2" width="39.6640625" customWidth="1"/>
    <col min="3" max="3" width="23" customWidth="1"/>
    <col min="4" max="4" width="22.109375" bestFit="1" customWidth="1"/>
    <col min="5" max="5" width="29.33203125" customWidth="1"/>
    <col min="7" max="10" width="11.44140625" customWidth="1"/>
    <col min="11" max="26" width="10.6640625" customWidth="1"/>
  </cols>
  <sheetData>
    <row r="1" spans="1:26" ht="21">
      <c r="A1" s="70" t="s">
        <v>0</v>
      </c>
      <c r="B1" s="71"/>
      <c r="C1" s="71"/>
      <c r="D1" s="71"/>
      <c r="E1" s="71"/>
      <c r="F1" s="7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3.4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8.75" customHeight="1">
      <c r="A3" s="72" t="s">
        <v>1</v>
      </c>
      <c r="B3" s="69"/>
      <c r="C3" s="69"/>
      <c r="D3" s="69"/>
      <c r="E3" s="69"/>
      <c r="F3" s="6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>
      <c r="A5" s="60" t="s">
        <v>31</v>
      </c>
      <c r="B5" s="2"/>
      <c r="C5" s="2"/>
      <c r="D5" s="2"/>
      <c r="E5" s="2"/>
      <c r="F5" s="2"/>
      <c r="G5" s="2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0" customHeight="1">
      <c r="A7" s="41" t="s">
        <v>23</v>
      </c>
      <c r="B7" s="5" t="s">
        <v>2</v>
      </c>
      <c r="C7" s="5" t="s">
        <v>3</v>
      </c>
      <c r="D7" s="6" t="s">
        <v>4</v>
      </c>
      <c r="E7" s="65" t="s">
        <v>37</v>
      </c>
      <c r="F7" s="66" t="s">
        <v>38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4.4">
      <c r="A8" s="8" t="s">
        <v>5</v>
      </c>
      <c r="B8" s="9" t="s">
        <v>6</v>
      </c>
      <c r="C8" s="45">
        <v>20</v>
      </c>
      <c r="D8" s="45">
        <v>1</v>
      </c>
      <c r="E8" s="45"/>
      <c r="F8" s="47">
        <f t="shared" ref="F8:F15" si="0">12*D8*E8</f>
        <v>0</v>
      </c>
      <c r="G8" s="2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4">
      <c r="A9" s="8" t="s">
        <v>7</v>
      </c>
      <c r="B9" s="9" t="s">
        <v>8</v>
      </c>
      <c r="C9" s="51">
        <v>770</v>
      </c>
      <c r="D9" s="45">
        <v>17</v>
      </c>
      <c r="E9" s="45"/>
      <c r="F9" s="47">
        <f t="shared" si="0"/>
        <v>0</v>
      </c>
      <c r="G9" s="2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8.8">
      <c r="A10" s="59" t="s">
        <v>9</v>
      </c>
      <c r="B10" s="61" t="s">
        <v>32</v>
      </c>
      <c r="C10" s="45">
        <v>770</v>
      </c>
      <c r="D10" s="45">
        <v>17</v>
      </c>
      <c r="E10" s="45"/>
      <c r="F10" s="47">
        <f t="shared" si="0"/>
        <v>0</v>
      </c>
      <c r="G10" s="2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s="37" customFormat="1" ht="14.4">
      <c r="A11" s="49" t="s">
        <v>10</v>
      </c>
      <c r="B11" s="50" t="s">
        <v>20</v>
      </c>
      <c r="C11" s="45">
        <v>20</v>
      </c>
      <c r="D11" s="43">
        <v>1</v>
      </c>
      <c r="E11" s="43"/>
      <c r="F11" s="47">
        <f t="shared" si="0"/>
        <v>0</v>
      </c>
      <c r="G11" s="35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4.4">
      <c r="A12" s="49" t="s">
        <v>10</v>
      </c>
      <c r="B12" s="9" t="s">
        <v>8</v>
      </c>
      <c r="C12" s="45">
        <v>1100</v>
      </c>
      <c r="D12" s="45">
        <v>14</v>
      </c>
      <c r="E12" s="45"/>
      <c r="F12" s="47">
        <f t="shared" si="0"/>
        <v>0</v>
      </c>
      <c r="G12" s="2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s="37" customFormat="1" ht="14.4">
      <c r="A13" s="49" t="s">
        <v>18</v>
      </c>
      <c r="B13" s="50" t="s">
        <v>8</v>
      </c>
      <c r="C13" s="45">
        <v>770</v>
      </c>
      <c r="D13" s="43">
        <v>6</v>
      </c>
      <c r="E13" s="43"/>
      <c r="F13" s="47">
        <f t="shared" si="0"/>
        <v>0</v>
      </c>
      <c r="G13" s="35"/>
      <c r="H13" s="36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 ht="14.4">
      <c r="A14" s="49" t="s">
        <v>33</v>
      </c>
      <c r="B14" s="9" t="s">
        <v>11</v>
      </c>
      <c r="C14" s="45">
        <v>500</v>
      </c>
      <c r="D14" s="45">
        <v>3</v>
      </c>
      <c r="E14" s="45"/>
      <c r="F14" s="47">
        <f t="shared" si="0"/>
        <v>0</v>
      </c>
      <c r="G14" s="2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4">
      <c r="A15" s="13" t="s">
        <v>12</v>
      </c>
      <c r="B15" s="9" t="s">
        <v>8</v>
      </c>
      <c r="C15" s="45">
        <v>1100</v>
      </c>
      <c r="D15" s="45">
        <v>1</v>
      </c>
      <c r="E15" s="45"/>
      <c r="F15" s="47">
        <f t="shared" si="0"/>
        <v>0</v>
      </c>
      <c r="G15" s="2"/>
      <c r="H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4">
      <c r="A16" s="14"/>
      <c r="B16" s="15"/>
      <c r="C16" s="46"/>
      <c r="D16" s="46"/>
      <c r="E16" s="46"/>
      <c r="F16" s="4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8">
      <c r="A17" s="42" t="s">
        <v>19</v>
      </c>
      <c r="B17" s="73"/>
      <c r="C17" s="74"/>
      <c r="D17" s="74"/>
      <c r="E17" s="75"/>
      <c r="F17" s="16">
        <f>SUM(F8:F16)</f>
        <v>0</v>
      </c>
      <c r="G17" s="2"/>
      <c r="H17" s="2"/>
      <c r="I17" s="2"/>
      <c r="J17" s="1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s="44" customFormat="1" ht="14.4">
      <c r="A18" s="62" t="s">
        <v>22</v>
      </c>
      <c r="B18" s="57"/>
      <c r="C18" s="54"/>
      <c r="D18" s="54"/>
      <c r="E18" s="54"/>
      <c r="F18" s="55"/>
      <c r="G18" s="2"/>
      <c r="H18" s="2"/>
      <c r="I18" s="2"/>
      <c r="J18" s="1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8">
      <c r="A20" s="33" t="s">
        <v>30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0" customHeight="1">
      <c r="A22" s="41" t="s">
        <v>23</v>
      </c>
      <c r="B22" s="5" t="s">
        <v>2</v>
      </c>
      <c r="C22" s="6" t="s">
        <v>4</v>
      </c>
      <c r="D22" s="6" t="s">
        <v>13</v>
      </c>
      <c r="E22" s="5" t="s">
        <v>14</v>
      </c>
      <c r="F22" s="65" t="s">
        <v>35</v>
      </c>
      <c r="G22" s="66" t="s">
        <v>36</v>
      </c>
      <c r="H22" s="2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4">
      <c r="A23" s="8" t="s">
        <v>5</v>
      </c>
      <c r="B23" s="9" t="s">
        <v>6</v>
      </c>
      <c r="C23" s="45">
        <v>1</v>
      </c>
      <c r="D23" s="45" t="s">
        <v>21</v>
      </c>
      <c r="E23" s="45">
        <v>4</v>
      </c>
      <c r="F23" s="10"/>
      <c r="G23" s="11">
        <f>E23*F23</f>
        <v>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8" t="s">
        <v>7</v>
      </c>
      <c r="B24" s="9" t="s">
        <v>8</v>
      </c>
      <c r="C24" s="45">
        <v>17</v>
      </c>
      <c r="D24" s="45" t="s">
        <v>24</v>
      </c>
      <c r="E24" s="51">
        <v>100</v>
      </c>
      <c r="F24" s="10"/>
      <c r="G24" s="11">
        <f>E24*F24</f>
        <v>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44.25" customHeight="1">
      <c r="A25" s="13" t="s">
        <v>9</v>
      </c>
      <c r="B25" s="61" t="s">
        <v>32</v>
      </c>
      <c r="C25" s="45">
        <v>17</v>
      </c>
      <c r="D25" s="45" t="s">
        <v>26</v>
      </c>
      <c r="E25" s="45">
        <v>17</v>
      </c>
      <c r="F25" s="10"/>
      <c r="G25" s="11">
        <f t="shared" ref="G25:G31" si="1">E25*F25</f>
        <v>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49" t="s">
        <v>10</v>
      </c>
      <c r="B26" s="50" t="s">
        <v>20</v>
      </c>
      <c r="C26" s="43">
        <v>1</v>
      </c>
      <c r="D26" s="43" t="s">
        <v>21</v>
      </c>
      <c r="E26" s="43">
        <v>4</v>
      </c>
      <c r="F26" s="43"/>
      <c r="G26" s="11">
        <f t="shared" si="1"/>
        <v>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49" t="s">
        <v>10</v>
      </c>
      <c r="B27" s="50" t="s">
        <v>8</v>
      </c>
      <c r="C27" s="45">
        <v>14</v>
      </c>
      <c r="D27" s="45" t="s">
        <v>26</v>
      </c>
      <c r="E27" s="45">
        <v>17</v>
      </c>
      <c r="F27" s="10"/>
      <c r="G27" s="11">
        <f t="shared" si="1"/>
        <v>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49" t="s">
        <v>18</v>
      </c>
      <c r="B28" s="50" t="s">
        <v>8</v>
      </c>
      <c r="C28" s="43">
        <v>6</v>
      </c>
      <c r="D28" s="43" t="s">
        <v>25</v>
      </c>
      <c r="E28" s="43">
        <v>50</v>
      </c>
      <c r="F28" s="34"/>
      <c r="G28" s="11">
        <f t="shared" si="1"/>
        <v>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49" t="s">
        <v>33</v>
      </c>
      <c r="B29" s="9" t="s">
        <v>11</v>
      </c>
      <c r="C29" s="45">
        <v>2</v>
      </c>
      <c r="D29" s="45" t="s">
        <v>21</v>
      </c>
      <c r="E29" s="45">
        <v>4</v>
      </c>
      <c r="F29" s="10"/>
      <c r="G29" s="11">
        <f t="shared" si="1"/>
        <v>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13" t="s">
        <v>12</v>
      </c>
      <c r="B30" s="9" t="s">
        <v>8</v>
      </c>
      <c r="C30" s="45">
        <v>1</v>
      </c>
      <c r="D30" s="45" t="s">
        <v>27</v>
      </c>
      <c r="E30" s="45">
        <v>6</v>
      </c>
      <c r="F30" s="12"/>
      <c r="G30" s="11">
        <f t="shared" si="1"/>
        <v>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78" t="s">
        <v>28</v>
      </c>
      <c r="B31" s="38"/>
      <c r="C31" s="39"/>
      <c r="D31" s="39"/>
      <c r="E31" s="51">
        <f>E24+E25+E28</f>
        <v>167</v>
      </c>
      <c r="F31" s="40"/>
      <c r="G31" s="11">
        <f t="shared" si="1"/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79"/>
      <c r="B32" s="19"/>
      <c r="C32" s="19"/>
      <c r="D32" s="19"/>
      <c r="E32" s="63"/>
      <c r="F32" s="19"/>
      <c r="G32" s="20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thickBot="1">
      <c r="A33" s="42" t="s">
        <v>19</v>
      </c>
      <c r="B33" s="21"/>
      <c r="C33" s="22"/>
      <c r="D33" s="22"/>
      <c r="E33" s="22"/>
      <c r="F33" s="23"/>
      <c r="G33" s="16">
        <f>SUM(G23:G32)</f>
        <v>0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64" t="s">
        <v>34</v>
      </c>
      <c r="B34" s="58"/>
      <c r="C34" s="4"/>
      <c r="D34" s="4"/>
      <c r="E34" s="4"/>
      <c r="F34" s="25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76"/>
      <c r="B35" s="77"/>
      <c r="C35" s="77"/>
      <c r="D35" s="77"/>
      <c r="E35" s="4"/>
      <c r="F35" s="2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3" t="s">
        <v>15</v>
      </c>
      <c r="B36" s="2"/>
      <c r="C36" s="2"/>
      <c r="D36" s="2"/>
      <c r="E36" s="4"/>
      <c r="F36" s="2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4"/>
      <c r="F37" s="2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45" customHeight="1">
      <c r="A38" s="41" t="s">
        <v>23</v>
      </c>
      <c r="B38" s="5" t="s">
        <v>44</v>
      </c>
      <c r="C38" s="5" t="s">
        <v>16</v>
      </c>
      <c r="D38" s="56" t="s">
        <v>43</v>
      </c>
      <c r="E38" s="4"/>
      <c r="F38" s="2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53" t="s">
        <v>40</v>
      </c>
      <c r="B39" s="52">
        <v>10</v>
      </c>
      <c r="C39" s="26"/>
      <c r="D39" s="27">
        <f t="shared" ref="D39:D44" si="2">+B39*C39</f>
        <v>0</v>
      </c>
      <c r="E39" s="4"/>
      <c r="F39" s="25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49" t="s">
        <v>41</v>
      </c>
      <c r="B40" s="45">
        <v>100</v>
      </c>
      <c r="C40" s="28"/>
      <c r="D40" s="29">
        <f t="shared" si="2"/>
        <v>0</v>
      </c>
      <c r="E40" s="4"/>
      <c r="F40" s="25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49" t="s">
        <v>9</v>
      </c>
      <c r="B41" s="45">
        <v>15</v>
      </c>
      <c r="C41" s="10"/>
      <c r="D41" s="29">
        <f t="shared" si="2"/>
        <v>0</v>
      </c>
      <c r="E41" s="4"/>
      <c r="F41" s="25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49" t="s">
        <v>10</v>
      </c>
      <c r="B42" s="45">
        <v>15</v>
      </c>
      <c r="C42" s="10"/>
      <c r="D42" s="29">
        <f t="shared" si="2"/>
        <v>0</v>
      </c>
      <c r="E42" s="4"/>
      <c r="F42" s="25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49" t="s">
        <v>18</v>
      </c>
      <c r="B43" s="45">
        <v>1</v>
      </c>
      <c r="C43" s="10"/>
      <c r="D43" s="29">
        <f t="shared" si="2"/>
        <v>0</v>
      </c>
      <c r="E43" s="4"/>
      <c r="F43" s="25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49" t="s">
        <v>42</v>
      </c>
      <c r="B44" s="45">
        <v>5</v>
      </c>
      <c r="C44" s="10"/>
      <c r="D44" s="29">
        <f t="shared" si="2"/>
        <v>0</v>
      </c>
      <c r="E44" s="4"/>
      <c r="F44" s="25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thickBot="1">
      <c r="A45" s="42" t="s">
        <v>19</v>
      </c>
      <c r="B45" s="73"/>
      <c r="C45" s="75"/>
      <c r="D45" s="16">
        <f>SUM(D39:D44)</f>
        <v>0</v>
      </c>
      <c r="E45" s="4"/>
      <c r="F45" s="25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67" t="s">
        <v>39</v>
      </c>
      <c r="B46" s="4"/>
      <c r="C46" s="4"/>
      <c r="D46" s="4"/>
      <c r="E46" s="4"/>
      <c r="F46" s="25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4"/>
      <c r="B47" s="4"/>
      <c r="C47" s="4"/>
      <c r="D47" s="4"/>
      <c r="E47" s="4"/>
      <c r="F47" s="25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8.75" customHeight="1">
      <c r="A48" s="68" t="s">
        <v>29</v>
      </c>
      <c r="B48" s="69"/>
      <c r="C48" s="69"/>
      <c r="D48" s="30">
        <f>F17+G33+D45</f>
        <v>0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1:26" ht="19.5" customHeight="1">
      <c r="A49" s="68" t="s">
        <v>17</v>
      </c>
      <c r="B49" s="69"/>
      <c r="C49" s="69"/>
      <c r="D49" s="30">
        <f>D48*1.2</f>
        <v>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8">
    <mergeCell ref="A48:C48"/>
    <mergeCell ref="A49:C49"/>
    <mergeCell ref="A1:F1"/>
    <mergeCell ref="A3:F3"/>
    <mergeCell ref="B17:E17"/>
    <mergeCell ref="A35:D35"/>
    <mergeCell ref="B45:C45"/>
    <mergeCell ref="A31:A32"/>
  </mergeCells>
  <pageMargins left="0.25" right="0.25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Maryline CAYROU-ESTRIPEAU</cp:lastModifiedBy>
  <dcterms:created xsi:type="dcterms:W3CDTF">2013-04-16T15:27:36Z</dcterms:created>
  <dcterms:modified xsi:type="dcterms:W3CDTF">2025-05-14T08:45:35Z</dcterms:modified>
</cp:coreProperties>
</file>