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81"/>
  </bookViews>
  <sheets>
    <sheet name="Page de garde" sheetId="5" r:id="rId1"/>
    <sheet name="0_Liste des sites concernés" sheetId="6" r:id="rId2"/>
    <sheet name="1 DPGF P2" sheetId="2" r:id="rId3"/>
    <sheet name="2 Chauffage BPU et DQE" sheetId="13" r:id="rId4"/>
    <sheet name="3 Plomberie BPU et DQE" sheetId="15" r:id="rId5"/>
    <sheet name="4 Synthèse" sheetId="8" r:id="rId6"/>
  </sheets>
  <externalReferences>
    <externalReference r:id="rId7"/>
    <externalReference r:id="rId8"/>
    <externalReference r:id="rId9"/>
    <externalReference r:id="rId10"/>
    <externalReference r:id="rId11"/>
    <externalReference r:id="rId12"/>
    <externalReference r:id="rId13"/>
    <externalReference r:id="rId14"/>
  </externalReferences>
  <definedNames>
    <definedName name="_xlnm._FilterDatabase" localSheetId="2" hidden="1">'1 DPGF P2'!$B$12:$O$13</definedName>
    <definedName name="Accessibilité" localSheetId="3">!#REF!</definedName>
    <definedName name="Accessibilité" localSheetId="4">!#REF!</definedName>
    <definedName name="Accessibilité">!#REF!</definedName>
    <definedName name="adaptation_site" localSheetId="3">!#REF!</definedName>
    <definedName name="adaptation_site" localSheetId="4">!#REF!</definedName>
    <definedName name="adaptation_site">!#REF!</definedName>
    <definedName name="ALTEREA" localSheetId="3">!#REF!</definedName>
    <definedName name="ALTEREA" localSheetId="4">!#REF!</definedName>
    <definedName name="ALTEREA">!#REF!</definedName>
    <definedName name="amenagement_ext" localSheetId="3">!#REF!</definedName>
    <definedName name="amenagement_ext" localSheetId="4">!#REF!</definedName>
    <definedName name="amenagement_ext">!#REF!</definedName>
    <definedName name="b">!#REF!</definedName>
    <definedName name="Base" localSheetId="3">#REF!</definedName>
    <definedName name="Base" localSheetId="4">#REF!</definedName>
    <definedName name="Base">[1]IMPORT!$D$8:$AH$100</definedName>
    <definedName name="Carto" localSheetId="3">#REF!</definedName>
    <definedName name="Carto" localSheetId="4">#REF!</definedName>
    <definedName name="Carto">'[2]5_PROJET'!$A$15:$AM$63</definedName>
    <definedName name="CoeffNRJ" localSheetId="3">#REF!</definedName>
    <definedName name="CoeffNRJ" localSheetId="4">#REF!</definedName>
    <definedName name="CoeffNRJ">[1]Paramètre!$A$23:$D$26</definedName>
    <definedName name="Colleges" localSheetId="3">!#REF!</definedName>
    <definedName name="Colleges" localSheetId="4">!#REF!</definedName>
    <definedName name="Colleges">!#REF!</definedName>
    <definedName name="coutCEE" localSheetId="3">#REF!</definedName>
    <definedName name="coutCEE" localSheetId="4">#REF!</definedName>
    <definedName name="coutCEE">[3]DG!$C$3</definedName>
    <definedName name="couvertures_terrasses" localSheetId="3">!#REF!</definedName>
    <definedName name="couvertures_terrasses" localSheetId="4">!#REF!</definedName>
    <definedName name="couvertures_terrasses">!#REF!</definedName>
    <definedName name="dist" localSheetId="3">!#REF!</definedName>
    <definedName name="dist" localSheetId="4">!#REF!</definedName>
    <definedName name="dist">!#REF!</definedName>
    <definedName name="Distribution_chauffage" localSheetId="3">!#REF!</definedName>
    <definedName name="Distribution_chauffage" localSheetId="4">!#REF!</definedName>
    <definedName name="Distribution_chauffage">!#REF!</definedName>
    <definedName name="Distribution_ECS" localSheetId="3">!#REF!</definedName>
    <definedName name="Distribution_ECS" localSheetId="4">!#REF!</definedName>
    <definedName name="Distribution_ECS">!#REF!</definedName>
    <definedName name="DJU" localSheetId="3">#REF!</definedName>
    <definedName name="DJU" localSheetId="4">#REF!</definedName>
    <definedName name="DJU">[4]SITUATION_DE_REFERENCE!$B$2</definedName>
    <definedName name="Eau" localSheetId="3">!#REF!</definedName>
    <definedName name="Eau" localSheetId="4">!#REF!</definedName>
    <definedName name="Eau">!#REF!</definedName>
    <definedName name="Eclairage" localSheetId="3">!#REF!</definedName>
    <definedName name="Eclairage" localSheetId="4">!#REF!</definedName>
    <definedName name="Eclairage">!#REF!</definedName>
    <definedName name="Eclairage_de_sécurité" localSheetId="3">!#REF!</definedName>
    <definedName name="Eclairage_de_sécurité" localSheetId="4">!#REF!</definedName>
    <definedName name="Eclairage_de_sécurité">!#REF!</definedName>
    <definedName name="Ecs" localSheetId="3">!#REF!</definedName>
    <definedName name="Ecs" localSheetId="4">!#REF!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 localSheetId="3">#REF!</definedName>
    <definedName name="Equilibre" localSheetId="4">#REF!</definedName>
    <definedName name="Equilibre">'[1]Equilibre_technico-économique'!$A$2:$ZZ$94</definedName>
    <definedName name="equip_spe" localSheetId="3">!#REF!</definedName>
    <definedName name="equip_spe" localSheetId="4">!#REF!</definedName>
    <definedName name="equip_spe">!#REF!</definedName>
    <definedName name="equip_struc" localSheetId="3">!#REF!</definedName>
    <definedName name="equip_struc" localSheetId="4">!#REF!</definedName>
    <definedName name="equip_struc">!#REF!</definedName>
    <definedName name="equip_tech" localSheetId="3">!#REF!</definedName>
    <definedName name="equip_tech" localSheetId="4">!#REF!</definedName>
    <definedName name="equip_tech">!#REF!</definedName>
    <definedName name="estival" localSheetId="3">!#REF!</definedName>
    <definedName name="estival" localSheetId="4">!#REF!</definedName>
    <definedName name="estival">!#REF!</definedName>
    <definedName name="ete">!#REF!</definedName>
    <definedName name="etiquetteNRJ" localSheetId="3">#REF!</definedName>
    <definedName name="etiquetteNRJ" localSheetId="4">#REF!</definedName>
    <definedName name="etiquetteNRJ">[1]Paramètre!$A$12:$B$19</definedName>
    <definedName name="fac" localSheetId="3">!#REF!</definedName>
    <definedName name="fac" localSheetId="4">!#REF!</definedName>
    <definedName name="fac">!#REF!</definedName>
    <definedName name="facades" localSheetId="3">!#REF!</definedName>
    <definedName name="facades" localSheetId="4">!#REF!</definedName>
    <definedName name="facades">!#REF!</definedName>
    <definedName name="façades" localSheetId="3">!#REF!</definedName>
    <definedName name="façades" localSheetId="4">!#REF!</definedName>
    <definedName name="façades">!#REF!</definedName>
    <definedName name="gros_oeuvre" localSheetId="3">!#REF!</definedName>
    <definedName name="gros_oeuvre" localSheetId="4">!#REF!</definedName>
    <definedName name="gros_oeuvre">!#REF!</definedName>
    <definedName name="h">!#REF!</definedName>
    <definedName name="hiver">!#REF!</definedName>
    <definedName name="_xlnm.Print_Titles" localSheetId="3">'2 Chauffage BPU et DQE'!$11:$11</definedName>
    <definedName name="_xlnm.Print_Titles" localSheetId="4">'3 Plomberie BPU et DQE'!$11:$11</definedName>
    <definedName name="IndicEco" localSheetId="3">#REF!</definedName>
    <definedName name="IndicEco" localSheetId="4">#REF!</definedName>
    <definedName name="IndicEco">[1]Paramètre!$A$38:$B$41</definedName>
    <definedName name="IndicReno" localSheetId="3">#REF!</definedName>
    <definedName name="IndicReno" localSheetId="4">#REF!</definedName>
    <definedName name="IndicReno">[1]Paramètre!$A$30:$B$34</definedName>
    <definedName name="INT_Accessibilité" localSheetId="3">!#REF!</definedName>
    <definedName name="INT_Accessibilité" localSheetId="4">!#REF!</definedName>
    <definedName name="INT_Accessibilité">!#REF!</definedName>
    <definedName name="INT_Distribution_chauffage" localSheetId="3">!#REF!</definedName>
    <definedName name="INT_Distribution_chauffage" localSheetId="4">!#REF!</definedName>
    <definedName name="INT_Distribution_chauffage">!#REF!</definedName>
    <definedName name="INT_Distribution_ECS" localSheetId="3">!#REF!</definedName>
    <definedName name="INT_Distribution_ECS" localSheetId="4">!#REF!</definedName>
    <definedName name="INT_Distribution_ECS">!#REF!</definedName>
    <definedName name="INT_Eclairage" localSheetId="3">!#REF!</definedName>
    <definedName name="INT_Eclairage" localSheetId="4">!#REF!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 localSheetId="3">#REF!</definedName>
    <definedName name="moistxt" localSheetId="4">#REF!</definedName>
    <definedName name="moistxt">[5]data!$D$2:$E$13</definedName>
    <definedName name="mu" localSheetId="3">!#REF!</definedName>
    <definedName name="mu" localSheetId="4">!#REF!</definedName>
    <definedName name="mu">!#REF!</definedName>
    <definedName name="murs" localSheetId="3">!#REF!</definedName>
    <definedName name="murs" localSheetId="4">!#REF!</definedName>
    <definedName name="murs">!#REF!</definedName>
    <definedName name="Nbj" localSheetId="3">#REF!</definedName>
    <definedName name="Nbj" localSheetId="4">#REF!</definedName>
    <definedName name="Nbj">[4]SITUATION_DE_REFERENCE!$B$3</definedName>
    <definedName name="Nbj_HPC_HVSE" localSheetId="3">#REF!</definedName>
    <definedName name="Nbj_HPC_HVSE" localSheetId="4">#REF!</definedName>
    <definedName name="Nbj_HPC_HVSE">[4]SITUATION_DE_REFERENCE!$B$6</definedName>
    <definedName name="Nbj_HVSE" localSheetId="3">#REF!</definedName>
    <definedName name="Nbj_HVSE" localSheetId="4">#REF!</definedName>
    <definedName name="Nbj_HVSE">[4]SITUATION_DE_REFERENCE!$B$3</definedName>
    <definedName name="Nbj_VSE" localSheetId="3">#REF!</definedName>
    <definedName name="Nbj_VSE" localSheetId="4">#REF!</definedName>
    <definedName name="Nbj_VSE">[4]SITUATION_DE_REFERENCE!$B$5</definedName>
    <definedName name="NBLOG" localSheetId="3">#REF!</definedName>
    <definedName name="NBLOG" localSheetId="4">#REF!</definedName>
    <definedName name="NBLOG">#REF!</definedName>
    <definedName name="NOM_SITES" localSheetId="3">!#REF!</definedName>
    <definedName name="NOM_SITES" localSheetId="4">!#REF!</definedName>
    <definedName name="NOM_SITES">!#REF!</definedName>
    <definedName name="Paroi_opaque" localSheetId="3">!#REF!</definedName>
    <definedName name="Paroi_opaque" localSheetId="4">!#REF!</definedName>
    <definedName name="Paroi_opaque">!#REF!</definedName>
    <definedName name="Paroi_vitrée" localSheetId="3">!#REF!</definedName>
    <definedName name="Paroi_vitrée" localSheetId="4">!#REF!</definedName>
    <definedName name="Paroi_vitrée">!#REF!</definedName>
    <definedName name="Plancher_bas" localSheetId="3">!#REF!</definedName>
    <definedName name="Plancher_bas" localSheetId="4">!#REF!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 localSheetId="3">#REF!</definedName>
    <definedName name="SDO" localSheetId="4">#REF!</definedName>
    <definedName name="SDO">[6]Paramètres!$L$27</definedName>
    <definedName name="Sécurité_électrique" localSheetId="3">!#REF!</definedName>
    <definedName name="Sécurité_électrique" localSheetId="4">!#REF!</definedName>
    <definedName name="Sécurité_électrique">!#REF!</definedName>
    <definedName name="Sécurité_incendie" localSheetId="3">!#REF!</definedName>
    <definedName name="Sécurité_incendie" localSheetId="4">!#REF!</definedName>
    <definedName name="Sécurité_incendie">!#REF!</definedName>
    <definedName name="SHON" localSheetId="3">#REF!</definedName>
    <definedName name="SHON" localSheetId="4">#REF!</definedName>
    <definedName name="SHON">[7]Feuil2!$C$2</definedName>
    <definedName name="Sismicité" localSheetId="3">!#REF!</definedName>
    <definedName name="Sismicité" localSheetId="4">!#REF!</definedName>
    <definedName name="Sismicité">!#REF!</definedName>
    <definedName name="SOFIA" localSheetId="3">!#REF!</definedName>
    <definedName name="SOFIA" localSheetId="4">!#REF!</definedName>
    <definedName name="SOFIA">!#REF!</definedName>
    <definedName name="sols" localSheetId="3">!#REF!</definedName>
    <definedName name="sols" localSheetId="4">!#REF!</definedName>
    <definedName name="sols">!#REF!</definedName>
    <definedName name="Sources" localSheetId="3">#REF!</definedName>
    <definedName name="Sources" localSheetId="4">#REF!</definedName>
    <definedName name="Sources">[8]Feuil1!$F$12:$F$18</definedName>
    <definedName name="toit" localSheetId="3">!#REF!</definedName>
    <definedName name="toit" localSheetId="4">!#REF!</definedName>
    <definedName name="toit">!#REF!</definedName>
    <definedName name="toitures" localSheetId="3">!#REF!</definedName>
    <definedName name="toitures" localSheetId="4">!#REF!</definedName>
    <definedName name="toitures">!#REF!</definedName>
    <definedName name="TYPE" localSheetId="3">!#REF!</definedName>
    <definedName name="TYPE" localSheetId="4">!#REF!</definedName>
    <definedName name="TYPE">!#REF!</definedName>
    <definedName name="TYPE_TABLE" localSheetId="3">#REF!</definedName>
    <definedName name="TYPE_TABLE" localSheetId="4">#REF!</definedName>
    <definedName name="TYPE_TABLE">[1]Type_!$D$6:$G$1000</definedName>
    <definedName name="Vent" localSheetId="3">!#REF!</definedName>
    <definedName name="Vent" localSheetId="4">!#REF!</definedName>
    <definedName name="Vent">!#REF!</definedName>
    <definedName name="Ventilation" localSheetId="3">!#REF!</definedName>
    <definedName name="Ventilation" localSheetId="4">!#REF!</definedName>
    <definedName name="Ventilation">!#REF!</definedName>
    <definedName name="_xlnm.Print_Area" localSheetId="1">'0_Liste des sites concernés'!$A$1:$G$8</definedName>
    <definedName name="_xlnm.Print_Area" localSheetId="2">'1 DPGF P2'!$A$1:$Q$34</definedName>
    <definedName name="_xlnm.Print_Area" localSheetId="3">'2 Chauffage BPU et DQE'!$A$1:$I$315</definedName>
    <definedName name="_xlnm.Print_Area" localSheetId="4">'3 Plomberie BPU et DQE'!$A$1:$I$160</definedName>
    <definedName name="_xlnm.Print_Area" localSheetId="5">'4 Synthèse'!$A$1:$L$21</definedName>
    <definedName name="_xlnm.Print_Area" localSheetId="0">'Page de garde'!$A$1:$C$30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3" l="1"/>
  <c r="I16" i="13"/>
  <c r="I17" i="13"/>
  <c r="I18" i="13"/>
  <c r="I19" i="13"/>
  <c r="I20" i="13"/>
  <c r="I21" i="13"/>
  <c r="I22" i="13"/>
  <c r="I23" i="13"/>
  <c r="I25" i="13"/>
  <c r="I26" i="13"/>
  <c r="I27" i="13"/>
  <c r="I28" i="13"/>
  <c r="I29" i="13"/>
  <c r="I30" i="13"/>
  <c r="I31" i="13"/>
  <c r="I32" i="13"/>
  <c r="I33" i="13"/>
  <c r="I34" i="13"/>
  <c r="I36" i="13"/>
  <c r="I37" i="13"/>
  <c r="I38" i="13"/>
  <c r="I39" i="13"/>
  <c r="I40" i="13"/>
  <c r="I41" i="13"/>
  <c r="I42" i="13"/>
  <c r="I43" i="13"/>
  <c r="I44" i="13"/>
  <c r="I45" i="13"/>
  <c r="I47" i="13"/>
  <c r="I48" i="13"/>
  <c r="I49" i="13"/>
  <c r="I50" i="13"/>
  <c r="I51" i="13"/>
  <c r="I52" i="13"/>
  <c r="I53" i="13"/>
  <c r="I54" i="13"/>
  <c r="I55" i="13"/>
  <c r="I56" i="13"/>
  <c r="I58" i="13"/>
  <c r="I59" i="13"/>
  <c r="I60" i="13"/>
  <c r="I61" i="13"/>
  <c r="I62" i="13"/>
  <c r="I63" i="13"/>
  <c r="I64" i="13"/>
  <c r="I65" i="13"/>
  <c r="I66" i="13"/>
  <c r="I67" i="13"/>
  <c r="I70" i="13"/>
  <c r="I71" i="13"/>
  <c r="I72" i="13"/>
  <c r="I73" i="13"/>
  <c r="I74" i="13"/>
  <c r="I75" i="13"/>
  <c r="I76" i="13"/>
  <c r="I77" i="13"/>
  <c r="I78" i="13"/>
  <c r="I79" i="13"/>
  <c r="I81" i="13"/>
  <c r="I82" i="13"/>
  <c r="I83" i="13"/>
  <c r="I84" i="13"/>
  <c r="I85" i="13"/>
  <c r="I86" i="13"/>
  <c r="I87" i="13"/>
  <c r="I88" i="13"/>
  <c r="I89" i="13"/>
  <c r="I90" i="13"/>
  <c r="I93" i="13"/>
  <c r="I94" i="13"/>
  <c r="I95" i="13"/>
  <c r="I96" i="13"/>
  <c r="I97" i="13"/>
  <c r="I98" i="13"/>
  <c r="I99" i="13"/>
  <c r="I100" i="13"/>
  <c r="I101" i="13"/>
  <c r="I102" i="13"/>
  <c r="I104" i="13"/>
  <c r="I105" i="13"/>
  <c r="I106" i="13"/>
  <c r="I107" i="13"/>
  <c r="I108" i="13"/>
  <c r="I109" i="13"/>
  <c r="I110" i="13"/>
  <c r="I111" i="13"/>
  <c r="I112" i="13"/>
  <c r="I113" i="13"/>
  <c r="I115" i="13"/>
  <c r="I116" i="13"/>
  <c r="I117" i="13"/>
  <c r="I118" i="13"/>
  <c r="I119" i="13"/>
  <c r="I120" i="13"/>
  <c r="I121" i="13"/>
  <c r="I122" i="13"/>
  <c r="I123" i="13"/>
  <c r="I124" i="13"/>
  <c r="I126" i="13"/>
  <c r="I127" i="13"/>
  <c r="I128" i="13"/>
  <c r="I129" i="13"/>
  <c r="I130" i="13"/>
  <c r="I131" i="13"/>
  <c r="I132" i="13"/>
  <c r="I133" i="13"/>
  <c r="I134" i="13"/>
  <c r="I135" i="13"/>
  <c r="I136" i="13"/>
  <c r="I138" i="13"/>
  <c r="I139" i="13"/>
  <c r="I140" i="13"/>
  <c r="I141" i="13"/>
  <c r="I142" i="13"/>
  <c r="I143" i="13"/>
  <c r="I144" i="13"/>
  <c r="I145" i="13"/>
  <c r="I147" i="13"/>
  <c r="I148" i="13"/>
  <c r="I149" i="13"/>
  <c r="I151" i="13"/>
  <c r="I152" i="13"/>
  <c r="I154" i="13"/>
  <c r="I155" i="13"/>
  <c r="I157" i="13"/>
  <c r="I158" i="13"/>
  <c r="I159" i="13"/>
  <c r="I160" i="13"/>
  <c r="I161" i="13"/>
  <c r="I162" i="13"/>
  <c r="I163" i="13"/>
  <c r="I164" i="13"/>
  <c r="I165" i="13"/>
  <c r="I167" i="13"/>
  <c r="I168" i="13"/>
  <c r="I169" i="13"/>
  <c r="I170" i="13"/>
  <c r="I172" i="13"/>
  <c r="I173" i="13"/>
  <c r="I174" i="13"/>
  <c r="I175" i="13"/>
  <c r="I177" i="13"/>
  <c r="I178" i="13"/>
  <c r="I179" i="13"/>
  <c r="I180" i="13"/>
  <c r="I181" i="13"/>
  <c r="I182" i="13"/>
  <c r="I183" i="13"/>
  <c r="I184" i="13"/>
  <c r="I186" i="13"/>
  <c r="I187" i="13"/>
  <c r="I188" i="13"/>
  <c r="I189" i="13"/>
  <c r="I190" i="13"/>
  <c r="I191" i="13"/>
  <c r="I192" i="13"/>
  <c r="I193" i="13"/>
  <c r="I194" i="13"/>
  <c r="I195" i="13"/>
  <c r="I196" i="13"/>
  <c r="I197" i="13"/>
  <c r="I198" i="13"/>
  <c r="I199" i="13"/>
  <c r="I200" i="13"/>
  <c r="I201" i="13"/>
  <c r="I202" i="13"/>
  <c r="I203" i="13"/>
  <c r="I204" i="13"/>
  <c r="I205" i="13"/>
  <c r="I206" i="13"/>
  <c r="I207" i="13"/>
  <c r="I208" i="13"/>
  <c r="I209" i="13"/>
  <c r="I210" i="13"/>
  <c r="I211" i="13"/>
  <c r="I212" i="13"/>
  <c r="I213" i="13"/>
  <c r="I214" i="13"/>
  <c r="I215" i="13"/>
  <c r="I216" i="13"/>
  <c r="I217" i="13"/>
  <c r="I218" i="13"/>
  <c r="I219" i="13"/>
  <c r="I220" i="13"/>
  <c r="I221" i="13"/>
  <c r="I223" i="13"/>
  <c r="I224" i="13"/>
  <c r="I225" i="13"/>
  <c r="I226" i="13"/>
  <c r="I227" i="13"/>
  <c r="I228" i="13"/>
  <c r="I229" i="13"/>
  <c r="I230" i="13"/>
  <c r="I231" i="13"/>
  <c r="I232" i="13"/>
  <c r="I233" i="13"/>
  <c r="I234" i="13"/>
  <c r="I235" i="13"/>
  <c r="I236" i="13"/>
  <c r="I237" i="13"/>
  <c r="I238" i="13"/>
  <c r="I239" i="13"/>
  <c r="I240" i="13"/>
  <c r="I241" i="13"/>
  <c r="I242" i="13"/>
  <c r="I243" i="13"/>
  <c r="I245" i="13"/>
  <c r="I246" i="13"/>
  <c r="I247" i="13"/>
  <c r="I248" i="13"/>
  <c r="I250" i="13"/>
  <c r="I251" i="13"/>
  <c r="I252" i="13"/>
  <c r="I253" i="13"/>
  <c r="I254" i="13"/>
  <c r="I255" i="13"/>
  <c r="I256" i="13"/>
  <c r="I257" i="13"/>
  <c r="I258" i="13"/>
  <c r="I259" i="13"/>
  <c r="I260" i="13"/>
  <c r="I262" i="13"/>
  <c r="I263" i="13"/>
  <c r="I264" i="13"/>
  <c r="I265" i="13"/>
  <c r="I266" i="13"/>
  <c r="I267" i="13"/>
  <c r="I268" i="13"/>
  <c r="I269" i="13"/>
  <c r="I270" i="13"/>
  <c r="I271" i="13"/>
  <c r="I272" i="13"/>
  <c r="I274" i="13"/>
  <c r="I275" i="13"/>
  <c r="I276" i="13"/>
  <c r="I277" i="13"/>
  <c r="I278" i="13"/>
  <c r="I279" i="13"/>
  <c r="I280" i="13"/>
  <c r="I281" i="13"/>
  <c r="I282" i="13"/>
  <c r="I283" i="13"/>
  <c r="I284" i="13"/>
  <c r="I286" i="13"/>
  <c r="I287" i="13"/>
  <c r="I288" i="13"/>
  <c r="I289" i="13"/>
  <c r="I290" i="13"/>
  <c r="I291" i="13"/>
  <c r="I292" i="13"/>
  <c r="I293" i="13"/>
  <c r="I294" i="13"/>
  <c r="I295" i="13"/>
  <c r="I296" i="13"/>
  <c r="I298" i="13"/>
  <c r="I299" i="13"/>
  <c r="I300" i="13"/>
  <c r="I301" i="13"/>
  <c r="I302" i="13"/>
  <c r="I304" i="13"/>
  <c r="I305" i="13"/>
  <c r="I306" i="13"/>
  <c r="I307" i="13"/>
  <c r="I308" i="13"/>
  <c r="I309" i="13"/>
  <c r="I310" i="13"/>
  <c r="I312" i="13"/>
  <c r="I313" i="13"/>
  <c r="I14" i="13"/>
  <c r="I158" i="15"/>
  <c r="I157" i="15"/>
  <c r="I155" i="15"/>
  <c r="I154" i="15"/>
  <c r="I153" i="15"/>
  <c r="I151" i="15"/>
  <c r="I150" i="15"/>
  <c r="I149" i="15"/>
  <c r="I148" i="15"/>
  <c r="I146" i="15"/>
  <c r="I145" i="15"/>
  <c r="I143" i="15"/>
  <c r="I142" i="15"/>
  <c r="I141" i="15"/>
  <c r="I139" i="15"/>
  <c r="I138" i="15"/>
  <c r="I137" i="15"/>
  <c r="I136" i="15"/>
  <c r="I135" i="15"/>
  <c r="I134" i="15"/>
  <c r="I133" i="15"/>
  <c r="I132" i="15"/>
  <c r="I131" i="15"/>
  <c r="I130" i="15"/>
  <c r="I129" i="15"/>
  <c r="I128" i="15"/>
  <c r="I127" i="15"/>
  <c r="I126" i="15"/>
  <c r="I125" i="15"/>
  <c r="I124" i="15"/>
  <c r="I123" i="15"/>
  <c r="I122" i="15"/>
  <c r="I121" i="15"/>
  <c r="I120" i="15"/>
  <c r="I119" i="15"/>
  <c r="I118" i="15"/>
  <c r="I117" i="15"/>
  <c r="I116" i="15"/>
  <c r="I115" i="15"/>
  <c r="I113" i="15"/>
  <c r="I112" i="15"/>
  <c r="I111" i="15"/>
  <c r="I110" i="15"/>
  <c r="I109" i="15"/>
  <c r="I108" i="15"/>
  <c r="I107" i="15"/>
  <c r="I106" i="15"/>
  <c r="I105" i="15"/>
  <c r="I104" i="15"/>
  <c r="I103" i="15"/>
  <c r="I102" i="15"/>
  <c r="I101" i="15"/>
  <c r="I100" i="15"/>
  <c r="I99" i="15"/>
  <c r="I98" i="15"/>
  <c r="I97" i="15"/>
  <c r="I96" i="15"/>
  <c r="I95" i="15"/>
  <c r="I94" i="15"/>
  <c r="I93" i="15"/>
  <c r="I92" i="15"/>
  <c r="I91" i="15"/>
  <c r="I90" i="15"/>
  <c r="I89" i="15"/>
  <c r="I88" i="15"/>
  <c r="I87" i="15"/>
  <c r="I86" i="15"/>
  <c r="I85" i="15"/>
  <c r="I84" i="15"/>
  <c r="I83" i="15"/>
  <c r="I82" i="15"/>
  <c r="I81" i="15"/>
  <c r="I80" i="15"/>
  <c r="I79" i="15"/>
  <c r="I78" i="15"/>
  <c r="I77" i="15"/>
  <c r="I76" i="15"/>
  <c r="I75" i="15"/>
  <c r="I73" i="15"/>
  <c r="I72" i="15"/>
  <c r="I71" i="15"/>
  <c r="I70" i="15"/>
  <c r="I69" i="15"/>
  <c r="I68" i="15"/>
  <c r="I66" i="15"/>
  <c r="I65" i="15"/>
  <c r="I64" i="15"/>
  <c r="I63" i="15"/>
  <c r="I62" i="15"/>
  <c r="I61" i="15"/>
  <c r="I60" i="15"/>
  <c r="I59" i="15"/>
  <c r="I57" i="15"/>
  <c r="I56" i="15"/>
  <c r="I55" i="15"/>
  <c r="I54" i="15"/>
  <c r="I53" i="15"/>
  <c r="I52" i="15"/>
  <c r="I51" i="15"/>
  <c r="I50" i="15"/>
  <c r="I48" i="15"/>
  <c r="I47" i="15"/>
  <c r="I45" i="15"/>
  <c r="I44" i="15"/>
  <c r="I43" i="15"/>
  <c r="I42" i="15"/>
  <c r="I41" i="15"/>
  <c r="I40" i="15"/>
  <c r="I39" i="15"/>
  <c r="I38" i="15"/>
  <c r="I37" i="15"/>
  <c r="I36" i="15"/>
  <c r="I35" i="15"/>
  <c r="I34" i="15"/>
  <c r="I33" i="15"/>
  <c r="I32" i="15"/>
  <c r="I31" i="15"/>
  <c r="I30" i="15"/>
  <c r="I29" i="15"/>
  <c r="I28" i="15"/>
  <c r="I27" i="15"/>
  <c r="I26" i="15"/>
  <c r="I24" i="15"/>
  <c r="I23" i="15"/>
  <c r="I22" i="15"/>
  <c r="I21" i="15"/>
  <c r="I20" i="15"/>
  <c r="I19" i="15"/>
  <c r="I18" i="15"/>
  <c r="I17" i="15"/>
  <c r="I16" i="15"/>
  <c r="I15" i="15"/>
  <c r="I14" i="15"/>
  <c r="I13" i="15"/>
  <c r="H175" i="13"/>
  <c r="H174" i="13"/>
  <c r="H173" i="13"/>
  <c r="H172" i="13"/>
  <c r="H170" i="13"/>
  <c r="H169" i="13"/>
  <c r="H168" i="13"/>
  <c r="H167" i="13"/>
  <c r="O14" i="2"/>
  <c r="L8" i="2" s="1"/>
  <c r="L24" i="2"/>
  <c r="L25" i="2"/>
  <c r="L23" i="2"/>
  <c r="J24" i="2"/>
  <c r="J25" i="2"/>
  <c r="J23" i="2"/>
  <c r="H23" i="2" s="1"/>
  <c r="H22" i="2"/>
  <c r="P14" i="2"/>
  <c r="L9" i="2" s="1"/>
  <c r="L16" i="2"/>
  <c r="M16" i="2"/>
  <c r="N16" i="2"/>
  <c r="L17" i="2"/>
  <c r="M17" i="2"/>
  <c r="N17" i="2"/>
  <c r="N15" i="2"/>
  <c r="M15" i="2"/>
  <c r="L15" i="2"/>
  <c r="I16" i="2"/>
  <c r="I17" i="2"/>
  <c r="K16" i="2"/>
  <c r="K17" i="2"/>
  <c r="K15" i="2"/>
  <c r="J15" i="2"/>
  <c r="J16" i="2" s="1"/>
  <c r="I15" i="2"/>
  <c r="C17" i="2"/>
  <c r="C16" i="2"/>
  <c r="C15" i="2"/>
  <c r="B6" i="8"/>
  <c r="B4" i="15"/>
  <c r="B4" i="13"/>
  <c r="B4" i="2"/>
  <c r="I4" i="15" l="1"/>
  <c r="I4" i="13"/>
  <c r="H25" i="2"/>
  <c r="H24" i="2"/>
  <c r="J17" i="2"/>
  <c r="O17" i="2" s="1"/>
  <c r="P17" i="2"/>
  <c r="P16" i="2"/>
  <c r="H15" i="8"/>
  <c r="L29" i="2"/>
  <c r="K29" i="2"/>
  <c r="O16" i="2"/>
  <c r="J29" i="2"/>
  <c r="I29" i="2"/>
  <c r="O15" i="2"/>
  <c r="P15" i="2"/>
  <c r="I30" i="2" l="1"/>
  <c r="J30" i="2"/>
  <c r="I15" i="8"/>
  <c r="K30" i="2"/>
  <c r="L30" i="2"/>
  <c r="J31" i="2"/>
  <c r="J15" i="8"/>
  <c r="K31" i="2"/>
  <c r="L31" i="2"/>
  <c r="I31" i="2"/>
  <c r="I32" i="2"/>
  <c r="K15" i="8"/>
  <c r="L32" i="2"/>
  <c r="K32" i="2"/>
  <c r="J32" i="2"/>
  <c r="B4" i="6"/>
  <c r="K17" i="8" l="1"/>
  <c r="K18" i="8" s="1"/>
  <c r="J17" i="8"/>
  <c r="J18" i="8" s="1"/>
  <c r="I17" i="8"/>
  <c r="I18" i="8" s="1"/>
  <c r="H17" i="8"/>
  <c r="H18" i="8" s="1"/>
</calcChain>
</file>

<file path=xl/sharedStrings.xml><?xml version="1.0" encoding="utf-8"?>
<sst xmlns="http://schemas.openxmlformats.org/spreadsheetml/2006/main" count="1363" uniqueCount="825">
  <si>
    <t>LOT 4 - ANNEXES A L'ACTE D'ENGAGEMENT</t>
  </si>
  <si>
    <t xml:space="preserve">N° Installation </t>
  </si>
  <si>
    <t xml:space="preserve">Site </t>
  </si>
  <si>
    <t xml:space="preserve">Adresse </t>
  </si>
  <si>
    <t>P2</t>
  </si>
  <si>
    <t>BDC</t>
  </si>
  <si>
    <t>Site de Lodève</t>
  </si>
  <si>
    <t>Impasse des liciers – 34700 Lodève</t>
  </si>
  <si>
    <t>X</t>
  </si>
  <si>
    <t>Seules les cellules en jaune sont à renseigner</t>
  </si>
  <si>
    <t>Montant P2 sur la durée du marché pour le périmetre CVC</t>
  </si>
  <si>
    <t>Montant P2 sur la durée du marché pour le périmetre Plomberie</t>
  </si>
  <si>
    <t>CVC</t>
  </si>
  <si>
    <t>Plomberie</t>
  </si>
  <si>
    <t xml:space="preserve">Code </t>
  </si>
  <si>
    <t>Nombre d'heures total P2 annuel CVC
Heures / an</t>
  </si>
  <si>
    <t>Nombre d'heures total P2 annuel Plomberie
Heures / an</t>
  </si>
  <si>
    <t>Montant P2 
Visite annuelle + ramonage (chaudière murale) € HT / an</t>
  </si>
  <si>
    <t>Montant P2 Maintenance préventive 
€ HT /an</t>
  </si>
  <si>
    <t>Montant P2 Maintenance corrective et dépannages
€ HT /an</t>
  </si>
  <si>
    <t>Montant P2 Fournitures
€ HT /an</t>
  </si>
  <si>
    <t>Montant P2 Maintenance  corrective et dépannages
€ HT /an</t>
  </si>
  <si>
    <t xml:space="preserve">Début Période </t>
  </si>
  <si>
    <t xml:space="preserve">Fin Période </t>
  </si>
  <si>
    <t>aa-bb</t>
  </si>
  <si>
    <t>01/09/20aa - 30/11/20aa</t>
  </si>
  <si>
    <t>01/12/20aa - 28/02/20bb</t>
  </si>
  <si>
    <t>01/03/20bb - 31/05/20bb</t>
  </si>
  <si>
    <t>01/06/20bb - 31/08/20bb</t>
  </si>
  <si>
    <t>Coef</t>
  </si>
  <si>
    <t>ICHT IME</t>
  </si>
  <si>
    <t>FSD1</t>
  </si>
  <si>
    <t>25-26</t>
  </si>
  <si>
    <t>26-27</t>
  </si>
  <si>
    <t>27-28</t>
  </si>
  <si>
    <t>28-29</t>
  </si>
  <si>
    <t>Uniquement les cellules en jaune sont à renseigner</t>
  </si>
  <si>
    <t xml:space="preserve">Article N° </t>
  </si>
  <si>
    <t>DESIGNATION</t>
  </si>
  <si>
    <t>U</t>
  </si>
  <si>
    <t>P.U. HT</t>
  </si>
  <si>
    <t>Tubes de distribution</t>
  </si>
  <si>
    <t>DQE_Chauffage</t>
  </si>
  <si>
    <t>1.1</t>
  </si>
  <si>
    <t>Tube de distribution cuivre</t>
  </si>
  <si>
    <t>Quantité</t>
  </si>
  <si>
    <t>Prix</t>
  </si>
  <si>
    <t>1.1.1</t>
  </si>
  <si>
    <t>Ø 15</t>
  </si>
  <si>
    <t>1.1.2</t>
  </si>
  <si>
    <t>Ø 20</t>
  </si>
  <si>
    <t>1.1.3</t>
  </si>
  <si>
    <t>Ø 25</t>
  </si>
  <si>
    <t>1.1.4</t>
  </si>
  <si>
    <t>Ø 32</t>
  </si>
  <si>
    <t>1.1.5</t>
  </si>
  <si>
    <t>Ø 40</t>
  </si>
  <si>
    <t>1.1.6</t>
  </si>
  <si>
    <t>Ø 50</t>
  </si>
  <si>
    <t>1.1.7</t>
  </si>
  <si>
    <t>Ø 65</t>
  </si>
  <si>
    <t>1.1.8</t>
  </si>
  <si>
    <t>Ø 80</t>
  </si>
  <si>
    <t>1.1.9</t>
  </si>
  <si>
    <t>Ø 100</t>
  </si>
  <si>
    <t>1.1.10</t>
  </si>
  <si>
    <t>&gt; Ø 100</t>
  </si>
  <si>
    <t>1.2</t>
  </si>
  <si>
    <t>Tube de distribution acier noir</t>
  </si>
  <si>
    <t>1.2.1</t>
  </si>
  <si>
    <t>1.2.2</t>
  </si>
  <si>
    <t>1.2.3</t>
  </si>
  <si>
    <t>1.2.4</t>
  </si>
  <si>
    <t>1.2.5</t>
  </si>
  <si>
    <t>1.2.6</t>
  </si>
  <si>
    <t>1.2.7</t>
  </si>
  <si>
    <t>1.2.8</t>
  </si>
  <si>
    <t>1.2.9</t>
  </si>
  <si>
    <t>1.2.10</t>
  </si>
  <si>
    <t>1.3</t>
  </si>
  <si>
    <t>Tube de distribution PER</t>
  </si>
  <si>
    <t>1.3.1</t>
  </si>
  <si>
    <t>1.3.2</t>
  </si>
  <si>
    <t>1.3.3</t>
  </si>
  <si>
    <t>1.3.4</t>
  </si>
  <si>
    <t>1.3.5</t>
  </si>
  <si>
    <t>1.3.6</t>
  </si>
  <si>
    <t>1.3.7</t>
  </si>
  <si>
    <t>1.3.8</t>
  </si>
  <si>
    <t>1.3.9</t>
  </si>
  <si>
    <t>1.3.10</t>
  </si>
  <si>
    <t>1.4</t>
  </si>
  <si>
    <t>Tube de distribution multicouche</t>
  </si>
  <si>
    <t>1.4.1</t>
  </si>
  <si>
    <t>1.4.2</t>
  </si>
  <si>
    <t>1.4.3</t>
  </si>
  <si>
    <t>1.4.4</t>
  </si>
  <si>
    <t>1.4.5</t>
  </si>
  <si>
    <t>1.4.6</t>
  </si>
  <si>
    <t>1.4.7</t>
  </si>
  <si>
    <t>1.4.8</t>
  </si>
  <si>
    <t>1.4.9</t>
  </si>
  <si>
    <t>1.4.10</t>
  </si>
  <si>
    <t>1.5</t>
  </si>
  <si>
    <t>Tube de distribution électrozingué</t>
  </si>
  <si>
    <t>1.5.1</t>
  </si>
  <si>
    <t>1.5.2</t>
  </si>
  <si>
    <t>1.5.3</t>
  </si>
  <si>
    <t>1.5.4</t>
  </si>
  <si>
    <t>1.5.5</t>
  </si>
  <si>
    <t>1.5.6</t>
  </si>
  <si>
    <t>1.5.7</t>
  </si>
  <si>
    <t>1.5.8</t>
  </si>
  <si>
    <t>1.5.9</t>
  </si>
  <si>
    <t>1.5.10</t>
  </si>
  <si>
    <t>Calorifugeage canalisation</t>
  </si>
  <si>
    <t>2.1</t>
  </si>
  <si>
    <t>Laine de roche épaisseur 30 mm revétue d'un film PVC</t>
  </si>
  <si>
    <t>2.1.1</t>
  </si>
  <si>
    <t>2.1.2</t>
  </si>
  <si>
    <t>2.1.3</t>
  </si>
  <si>
    <t>2.1.4</t>
  </si>
  <si>
    <t>2.1.5</t>
  </si>
  <si>
    <t>2.1.6</t>
  </si>
  <si>
    <t>2.1.7</t>
  </si>
  <si>
    <t>2.1.8</t>
  </si>
  <si>
    <t>2.1.9</t>
  </si>
  <si>
    <t>2.1.10</t>
  </si>
  <si>
    <t>2.2</t>
  </si>
  <si>
    <t>Isolant en mousse élastomère de caoutchouc nitril M1 épaisseur 19mm</t>
  </si>
  <si>
    <t>2.2.1</t>
  </si>
  <si>
    <t>2.2.2</t>
  </si>
  <si>
    <t>2.2.3</t>
  </si>
  <si>
    <t>2.2.4</t>
  </si>
  <si>
    <t>2.2.5</t>
  </si>
  <si>
    <t>2.2.6</t>
  </si>
  <si>
    <t>2.2.7</t>
  </si>
  <si>
    <t>2.2.8</t>
  </si>
  <si>
    <t>2.2.9</t>
  </si>
  <si>
    <t>2.2.10</t>
  </si>
  <si>
    <t>Equipement de chauffage et eau chaude</t>
  </si>
  <si>
    <t>3.1</t>
  </si>
  <si>
    <t>Vanne isolement</t>
  </si>
  <si>
    <t>3.1.1</t>
  </si>
  <si>
    <t>3.1.2</t>
  </si>
  <si>
    <t>3.1.3</t>
  </si>
  <si>
    <t>3.1.4</t>
  </si>
  <si>
    <t>3.1.5</t>
  </si>
  <si>
    <t>3.1.6</t>
  </si>
  <si>
    <t>3.1.7</t>
  </si>
  <si>
    <t>3.1.8</t>
  </si>
  <si>
    <t>3.1.9</t>
  </si>
  <si>
    <t>3.1.10</t>
  </si>
  <si>
    <t>3.2</t>
  </si>
  <si>
    <t>Vanne de réglage</t>
  </si>
  <si>
    <t>3.2.1</t>
  </si>
  <si>
    <t>3.2.2</t>
  </si>
  <si>
    <t>3.2.3</t>
  </si>
  <si>
    <t>3.2.4</t>
  </si>
  <si>
    <t>3.2.5</t>
  </si>
  <si>
    <t>3.2.6</t>
  </si>
  <si>
    <t>3.2.7</t>
  </si>
  <si>
    <t>3.2.8</t>
  </si>
  <si>
    <t>3.2.9</t>
  </si>
  <si>
    <t>3.2.10</t>
  </si>
  <si>
    <t>3.3</t>
  </si>
  <si>
    <t>Manchon de dilatation</t>
  </si>
  <si>
    <t>3.3.1</t>
  </si>
  <si>
    <t>3.3.2</t>
  </si>
  <si>
    <t>3.3.3</t>
  </si>
  <si>
    <t>3.3.4</t>
  </si>
  <si>
    <t>3.3.5</t>
  </si>
  <si>
    <t>3.3.6</t>
  </si>
  <si>
    <t>3.3.7</t>
  </si>
  <si>
    <t>3.3.8</t>
  </si>
  <si>
    <t>3.3.9</t>
  </si>
  <si>
    <t>3.3.10</t>
  </si>
  <si>
    <t>4.0</t>
  </si>
  <si>
    <t xml:space="preserve">Forfait pour diagnostic préalable de l'installation et son évaluation /à rendre synoptique simplifié permettant de justifier les le chiffrage </t>
  </si>
  <si>
    <t>4.1</t>
  </si>
  <si>
    <t>Equilibrage de pieds de colonne chauffage et ECS par pied de colonne</t>
  </si>
  <si>
    <t>4.2</t>
  </si>
  <si>
    <t>Equilibrage de tés de panneaux de sol par unité</t>
  </si>
  <si>
    <t>4.3</t>
  </si>
  <si>
    <t>Equilibrage des tés de radiateurs par unité</t>
  </si>
  <si>
    <t>4.4</t>
  </si>
  <si>
    <t>Fourniture et pose d'une vanne TA DN 15</t>
  </si>
  <si>
    <t>4.5</t>
  </si>
  <si>
    <t>Fourniture et pose d'une vanne TA DN 20</t>
  </si>
  <si>
    <t>4.6</t>
  </si>
  <si>
    <t>Fourniture et pose d'une vanne TA DN 32</t>
  </si>
  <si>
    <t>4.7</t>
  </si>
  <si>
    <t>Fourniture et pose d'une vanne TA DN 40</t>
  </si>
  <si>
    <t>4.8</t>
  </si>
  <si>
    <t>Fourniture et pose d'une vanne TA DN 65</t>
  </si>
  <si>
    <t>4.9</t>
  </si>
  <si>
    <t>Fourniture et pose d'une vanne TA DN80</t>
  </si>
  <si>
    <t>4.10</t>
  </si>
  <si>
    <t>Fourniture et pose d'une vanne TA  DN100</t>
  </si>
  <si>
    <t>5.1</t>
  </si>
  <si>
    <t>Installation dont la puissance de la production est inférieure à 70 kW</t>
  </si>
  <si>
    <t>5.2</t>
  </si>
  <si>
    <t>Installation dont la puissance de la production est comprise en 70kW et 150 kW</t>
  </si>
  <si>
    <t>5.3</t>
  </si>
  <si>
    <t>Installation dont la puissance de la production est comprise en 150kW et 300 kW</t>
  </si>
  <si>
    <t>5.4</t>
  </si>
  <si>
    <t>Installation dont la puissance de la production est comprise en 300 kW et 400 kW</t>
  </si>
  <si>
    <t>5.5</t>
  </si>
  <si>
    <t>Installation dont la puissance de la production est comprise en 400 kW et 600 kW</t>
  </si>
  <si>
    <t>5.6</t>
  </si>
  <si>
    <t>Installation dont la puissance de la production est comprise en 600 kW et 800 kW</t>
  </si>
  <si>
    <t>5.7</t>
  </si>
  <si>
    <t>Installation dont la puissance de la production est comprise en 800 kW et 1000 kW</t>
  </si>
  <si>
    <t>5.8</t>
  </si>
  <si>
    <t>Installation dont la puissance de la production est supérieure à 1000 kW</t>
  </si>
  <si>
    <t>Opérations de recherche de fuite</t>
  </si>
  <si>
    <t>6.1</t>
  </si>
  <si>
    <t>Recherche de fuite d'eau de toutes natures sur canalisation encastrée</t>
  </si>
  <si>
    <t>ml</t>
  </si>
  <si>
    <t>6.2</t>
  </si>
  <si>
    <t>Recherche  d'une fuite d'eau de toutes natures sur canalisation enterrée</t>
  </si>
  <si>
    <t>6.3</t>
  </si>
  <si>
    <t>Recherche de fuite d'eau de toutes natures sur canalisation en caniveau</t>
  </si>
  <si>
    <t>Opérations sur radiateurs</t>
  </si>
  <si>
    <t>7.1</t>
  </si>
  <si>
    <t>Refixation d'un radiateur</t>
  </si>
  <si>
    <t>7.2</t>
  </si>
  <si>
    <t>Dépose et repose d'un radiateur pour travaux de peinture</t>
  </si>
  <si>
    <t>Vidange colonne</t>
  </si>
  <si>
    <t>8.1</t>
  </si>
  <si>
    <t>Vidange colonne montante sur 1er niveau</t>
  </si>
  <si>
    <t>8.2</t>
  </si>
  <si>
    <t>Plus-value par niveau supplémentaire</t>
  </si>
  <si>
    <t>%</t>
  </si>
  <si>
    <t>Main d'œuvre (déplacement compris) pour la pose de matériel non défini dans le présent bordereau.</t>
  </si>
  <si>
    <t>9.1</t>
  </si>
  <si>
    <t>Monteur CVC qualifié</t>
  </si>
  <si>
    <t>9.2</t>
  </si>
  <si>
    <t>Soudeur qualifié gaz, eau surchauffée</t>
  </si>
  <si>
    <t>9.3</t>
  </si>
  <si>
    <t xml:space="preserve">Frigoriste </t>
  </si>
  <si>
    <t>9.4</t>
  </si>
  <si>
    <t>Technicien chauffagiste</t>
  </si>
  <si>
    <t>9.5</t>
  </si>
  <si>
    <t xml:space="preserve">Automaticien </t>
  </si>
  <si>
    <t>9.6</t>
  </si>
  <si>
    <t>Traiteur d'eau</t>
  </si>
  <si>
    <t>9.7</t>
  </si>
  <si>
    <t>Majoration pour heures de nuit</t>
  </si>
  <si>
    <t>9.8</t>
  </si>
  <si>
    <t>Majoration pour intervention samedi</t>
  </si>
  <si>
    <t>9.9</t>
  </si>
  <si>
    <t>Majoration intervention dimanches et jours fériés</t>
  </si>
  <si>
    <t>Coefficient multiplicateur sur le prix d'achat HT sur les fournitures non définies dans le présent bordereau.</t>
  </si>
  <si>
    <t>Coefficient  de vente appliqué</t>
  </si>
  <si>
    <t>11.1</t>
  </si>
  <si>
    <t>200 € HT≤ coût unitaire ≤ 1 500 €HT</t>
  </si>
  <si>
    <t>11.2</t>
  </si>
  <si>
    <t>1 500€ HT&lt; coût unitaire ≤ 5 000€HT</t>
  </si>
  <si>
    <t>11.3</t>
  </si>
  <si>
    <t>5 000€ HT&lt; coût unitaire ≤ 10 000€HT</t>
  </si>
  <si>
    <t>11.4</t>
  </si>
  <si>
    <t>10 000 € HT&lt; coût unitaire</t>
  </si>
  <si>
    <t>Coefficient multiplicateur sur le prix d'achat HT sur les couts d'intervention de sous-traitance non définie dans le présent bordereau.</t>
  </si>
  <si>
    <t>12.1</t>
  </si>
  <si>
    <t>200 € HT≤ coût intervention sous-traitée ≤ 1 500 €HT</t>
  </si>
  <si>
    <t>12.2</t>
  </si>
  <si>
    <t>1 500€ HT&lt; coût intervention sous-traitée ≤ 5 000€HT</t>
  </si>
  <si>
    <t>12.3</t>
  </si>
  <si>
    <t>5 000€ HT&lt; coût intervention sous-traitée ≤ 10 000€HT</t>
  </si>
  <si>
    <t>12.4</t>
  </si>
  <si>
    <t>10 000 € HT&lt; coût intervention sous-traitée</t>
  </si>
  <si>
    <t>Mise en place d'une chaufferie mobile de secours (cas spécifique en dehors du cadre forfaitaire)</t>
  </si>
  <si>
    <t>13.1</t>
  </si>
  <si>
    <t>Mise en place d'une chaufferie de secours pour une puissance inférieure à 70 kW</t>
  </si>
  <si>
    <t>13.1.1</t>
  </si>
  <si>
    <t>€HT / J</t>
  </si>
  <si>
    <t>13.2</t>
  </si>
  <si>
    <t>Mise en place d'une chaufferie de secours pour une puissance entre 70 kW et 400 kW</t>
  </si>
  <si>
    <t>13.2.1</t>
  </si>
  <si>
    <t>13.3</t>
  </si>
  <si>
    <t>Mise en place d'une chaufferie de secours pour une puissance supérieure à 400 kW</t>
  </si>
  <si>
    <t>13.3.1</t>
  </si>
  <si>
    <t>13.4</t>
  </si>
  <si>
    <t xml:space="preserve">Mise en place d'un préparateur ECS externe de 60KW en cas de panne supérieure à 3 jours </t>
  </si>
  <si>
    <t>13.4.1</t>
  </si>
  <si>
    <t xml:space="preserve">Automatisme et Comptage Energétique </t>
  </si>
  <si>
    <t>14.1</t>
  </si>
  <si>
    <t>Fourniture, pose et programmation d'un Automate Marque SOFREL type S4TH ou équivalent</t>
  </si>
  <si>
    <t>14.2</t>
  </si>
  <si>
    <t>Fourniture, pose et programmation Sonde d'Ambiance ENLESS WIRELESS ou équivalent</t>
  </si>
  <si>
    <t>14.3</t>
  </si>
  <si>
    <t>Fourniture, pose et programmation Sonde Température Extérieure de marque PRODUAL ou techniquement équivalent</t>
  </si>
  <si>
    <t>14.4</t>
  </si>
  <si>
    <t>Fourniture, pose et programmation Sonde Doigt de Gant de marque PRODUAL ou techniquement équivalent</t>
  </si>
  <si>
    <t>14.5</t>
  </si>
  <si>
    <t>Fourniture, pose et programmation Sonde Applique de marque PRODUAL ou techniquement équivalent</t>
  </si>
  <si>
    <t>14.6</t>
  </si>
  <si>
    <t>14.7</t>
  </si>
  <si>
    <t>14.8</t>
  </si>
  <si>
    <t>14.9</t>
  </si>
  <si>
    <t>14.10</t>
  </si>
  <si>
    <t>14.11</t>
  </si>
  <si>
    <t>14.12</t>
  </si>
  <si>
    <t>14.13</t>
  </si>
  <si>
    <t>14.14</t>
  </si>
  <si>
    <t>14.15</t>
  </si>
  <si>
    <t>14.16</t>
  </si>
  <si>
    <t xml:space="preserve">Etablissement certificat VCI pour compteur Thermique après pose (Valable pour tous les DN) </t>
  </si>
  <si>
    <t>14.17</t>
  </si>
  <si>
    <t>14.18</t>
  </si>
  <si>
    <t>Fourniture, pose et programmation Compteur Electrique Calibre 40 A (Certifié MID)</t>
  </si>
  <si>
    <t>14.19</t>
  </si>
  <si>
    <t>Fourniture, pose et programmation Compteur Electrique Calibre 45 A (Certifié MID)</t>
  </si>
  <si>
    <t>14.20</t>
  </si>
  <si>
    <t>Fourniture, pose et programmation Compteur Electrique Calibre 63 A (Certifié MID)</t>
  </si>
  <si>
    <t>14.21</t>
  </si>
  <si>
    <t>Fourniture, pose et programmation Compteur Electrique Calibre 80 A (Certifié MID)</t>
  </si>
  <si>
    <t>14.22</t>
  </si>
  <si>
    <t>Fourniture, pose et programmation Compteur Electrique Calibre 100 A (Certifié MID)</t>
  </si>
  <si>
    <t>14.23</t>
  </si>
  <si>
    <t>Fourniture, pose et programmation Compteur Electrique Calibre 125 A (Certifié MID)</t>
  </si>
  <si>
    <t>14.24</t>
  </si>
  <si>
    <t>Fourniture, pose et programmation Compteur Electrique Calibre 160 A (Certifié MID)</t>
  </si>
  <si>
    <t>14.25</t>
  </si>
  <si>
    <t>Fourniture, pose et programmation Compteur eau volumétrique Ø 15</t>
  </si>
  <si>
    <t>14.26</t>
  </si>
  <si>
    <t>Fourniture, pose et programmation Compteur eau volumétrique Ø 20</t>
  </si>
  <si>
    <t>14.27</t>
  </si>
  <si>
    <t>Fourniture, pose et programmation Compteur eau volumétrique Ø 25</t>
  </si>
  <si>
    <t>14.28</t>
  </si>
  <si>
    <t>Fourniture, pose et programmation Compteur eau volumétrique Ø 32</t>
  </si>
  <si>
    <t>14.29</t>
  </si>
  <si>
    <t>Fourniture, pose et programmation Compteur eau volumétrique Ø 40</t>
  </si>
  <si>
    <t>14.30</t>
  </si>
  <si>
    <t>Fourniture, pose et programmation Compteur eau volumétrique Ø 50</t>
  </si>
  <si>
    <t>14.31</t>
  </si>
  <si>
    <t>Ligne d'alimentation Cable RJ45 cat6 0 à 10 ml y compris accessoire de pose</t>
  </si>
  <si>
    <t>14.32</t>
  </si>
  <si>
    <t>Ligne d'alimentation Cable RJ45 cat6 10 à 20 ml  y compris accessoire de pose</t>
  </si>
  <si>
    <t>14.33</t>
  </si>
  <si>
    <t>Ligne d'alimentation Cable RJ45 cat6 20 à 30 ml  y compris accessoire de pose</t>
  </si>
  <si>
    <t>14.34</t>
  </si>
  <si>
    <t>Ligne d'alimentation Cable RJ45 cat6 30 à 60 ml  y compris accessoire de pose</t>
  </si>
  <si>
    <t>14.35</t>
  </si>
  <si>
    <t>Ligne d'alimentation Cable RJ45 cat6  60 à 100 ml  y compris accessoire de pose</t>
  </si>
  <si>
    <t>NC</t>
  </si>
  <si>
    <t>16.1</t>
  </si>
  <si>
    <t>16.2</t>
  </si>
  <si>
    <t>16.3</t>
  </si>
  <si>
    <t>16.4</t>
  </si>
  <si>
    <t>16.5</t>
  </si>
  <si>
    <t xml:space="preserve">Prestation de nettoyage et de désinfection de gaine circulaire ≤ au Ø 250 </t>
  </si>
  <si>
    <t>16.6</t>
  </si>
  <si>
    <t xml:space="preserve">Prestation de nettoyage et de désinfection de gaine circulaire &gt; au Ø 250 ≤ Ø 560 </t>
  </si>
  <si>
    <t>16.7</t>
  </si>
  <si>
    <t xml:space="preserve">Prestation de nettoyage et de désinfection de gaine circulaire &gt; au Ø 560 ≤ Ø 1250 </t>
  </si>
  <si>
    <t>16.8</t>
  </si>
  <si>
    <t>Prestation de nettoyage et de désinfection de gaine rectangulaire ≤ à 0.5 m²</t>
  </si>
  <si>
    <t>16.9</t>
  </si>
  <si>
    <t>Prestation de nettoyage et de désinfection de gaine rectangulaire &gt; à 0.5 m² ≤ 1m²</t>
  </si>
  <si>
    <t>16.10</t>
  </si>
  <si>
    <t>Plus value par 0.5 m² supplémentaire</t>
  </si>
  <si>
    <t>16.11</t>
  </si>
  <si>
    <t>Prestation de nettoyage et de désinfection de caisson VMC collective à entrainement direct</t>
  </si>
  <si>
    <t>16.12</t>
  </si>
  <si>
    <t>Prestation de nettoyage et de désinfection de bouche de soufflage</t>
  </si>
  <si>
    <t>16.13</t>
  </si>
  <si>
    <t>Prestation de nettoyage et de désinfection de grille de reprise</t>
  </si>
  <si>
    <t>16.14</t>
  </si>
  <si>
    <t>Prestation de dégraissage de filtre de hotte de cuisine</t>
  </si>
  <si>
    <t>16.15</t>
  </si>
  <si>
    <t>Prestation de dégraissage de gaine d'extraction de hotte grasse</t>
  </si>
  <si>
    <t>16.16</t>
  </si>
  <si>
    <t>Prestation de dégraissage de hotte grasse</t>
  </si>
  <si>
    <t>16.17</t>
  </si>
  <si>
    <t>Prestation de dégraissage d'extracteur de hotte grasse</t>
  </si>
  <si>
    <t>16.18</t>
  </si>
  <si>
    <t>Fourniture et pose d'une trappe de visite gaine circulaire</t>
  </si>
  <si>
    <t>16.19</t>
  </si>
  <si>
    <t>Fourniture et pose d'une trappe de visite gaine rectangulaire ou oblongue</t>
  </si>
  <si>
    <t>16.20</t>
  </si>
  <si>
    <t>Fourniture filtre hotte cuisine</t>
  </si>
  <si>
    <t>16.21</t>
  </si>
  <si>
    <t>Prestation d'analyse d'air ambiant</t>
  </si>
  <si>
    <t xml:space="preserve">forfait </t>
  </si>
  <si>
    <t>17</t>
  </si>
  <si>
    <t>Prestation de recherche de fuite d'eau de toutes natures (froide et chaude sanitaire, eau glacée, chauffage)</t>
  </si>
  <si>
    <t>17.1</t>
  </si>
  <si>
    <t>1/2J</t>
  </si>
  <si>
    <t>17.2</t>
  </si>
  <si>
    <t>Recherche de fuite d'eau de toutes natures sur canalisation enterrée</t>
  </si>
  <si>
    <t>17.3</t>
  </si>
  <si>
    <t>17.4</t>
  </si>
  <si>
    <t>Mise en œuvre de machine à geler les canalisations</t>
  </si>
  <si>
    <t>17.5</t>
  </si>
  <si>
    <t>Remplacement et remise en état  d'une canalisation encastrée après une prestation de Type 17.1 - Tous types de canalisations / Canalisation de remplacement respectant les DTU et les règles de l'art</t>
  </si>
  <si>
    <t>17.5.1</t>
  </si>
  <si>
    <t>DN &lt;= 25</t>
  </si>
  <si>
    <t>17.5.2</t>
  </si>
  <si>
    <t>25 &lt;DN &lt; = 32</t>
  </si>
  <si>
    <t>17.5.3</t>
  </si>
  <si>
    <t>32 &lt;DN &lt; = 40</t>
  </si>
  <si>
    <t>17.5.4</t>
  </si>
  <si>
    <t>40&lt;DN &lt; = 50</t>
  </si>
  <si>
    <t>17.5.5</t>
  </si>
  <si>
    <t>50 &lt;DN &lt; = 60</t>
  </si>
  <si>
    <t>17.5.6</t>
  </si>
  <si>
    <t>60 &lt;DN &lt; = 70</t>
  </si>
  <si>
    <t>17.5.7</t>
  </si>
  <si>
    <t>70 &lt;DN &lt; = 80</t>
  </si>
  <si>
    <t>17.5.8</t>
  </si>
  <si>
    <t>80 &lt;DN &lt; = 100</t>
  </si>
  <si>
    <t>17.5.9</t>
  </si>
  <si>
    <t>100 &lt;DN &lt; = 125</t>
  </si>
  <si>
    <t>17.5.10</t>
  </si>
  <si>
    <t>125 &lt;DN &lt; = 150</t>
  </si>
  <si>
    <t>17.5.11</t>
  </si>
  <si>
    <t>DN&gt; 150</t>
  </si>
  <si>
    <t>17.6</t>
  </si>
  <si>
    <t>Remplacement et remise en état  d'une canalisation encastrée après une prestation de Type 17.2 - Tous types de canalisations / Canalisation de remplacement respectant les DTU et les règles de l'art</t>
  </si>
  <si>
    <t>17.6.1</t>
  </si>
  <si>
    <t>17.6.2</t>
  </si>
  <si>
    <t>17.6.3</t>
  </si>
  <si>
    <t>17.6.4</t>
  </si>
  <si>
    <t>17.6.5</t>
  </si>
  <si>
    <t>17.6.6</t>
  </si>
  <si>
    <t>17.6.7</t>
  </si>
  <si>
    <t>17.6.8</t>
  </si>
  <si>
    <t>17.6.9</t>
  </si>
  <si>
    <t>17.6.10</t>
  </si>
  <si>
    <t>17.6.11</t>
  </si>
  <si>
    <t>17.7</t>
  </si>
  <si>
    <t>Remplacement et remise en état  d'une canalisation encastrée après une prestation de Type 17.3- Tous types de canalisations / Canalisation de remplacement respectant les DTU et les règles de l'art</t>
  </si>
  <si>
    <t>17.7.1</t>
  </si>
  <si>
    <t>17.7.2</t>
  </si>
  <si>
    <t>17.7.3</t>
  </si>
  <si>
    <t>17.7.4</t>
  </si>
  <si>
    <t>17.7.5</t>
  </si>
  <si>
    <t>17.7.6</t>
  </si>
  <si>
    <t>17.7.7</t>
  </si>
  <si>
    <t>17.7.8</t>
  </si>
  <si>
    <t>17.7.9</t>
  </si>
  <si>
    <t>17.7.10</t>
  </si>
  <si>
    <t>17.7.11</t>
  </si>
  <si>
    <t>17.8</t>
  </si>
  <si>
    <t>Remplacement et remise en état  d'une canalisation encastrée après une prestation de Type 17.4 - Tous types de canalisations / Canalisation de remplacement respectant les DTU et les règles de l'art</t>
  </si>
  <si>
    <t>17.8.1</t>
  </si>
  <si>
    <t>17.8.2</t>
  </si>
  <si>
    <t>17.8.3</t>
  </si>
  <si>
    <t>17.8.4</t>
  </si>
  <si>
    <t>17.8.5</t>
  </si>
  <si>
    <t>17.8.6</t>
  </si>
  <si>
    <t>17.8.7</t>
  </si>
  <si>
    <t>17.8.8</t>
  </si>
  <si>
    <t>17.8.9</t>
  </si>
  <si>
    <t>17.8.10</t>
  </si>
  <si>
    <t>17.8.11</t>
  </si>
  <si>
    <t>18</t>
  </si>
  <si>
    <t>Travaux divers de VRD</t>
  </si>
  <si>
    <t>18.1</t>
  </si>
  <si>
    <t>Terrassement jusqu’à 130 cm de profondeur tout type de moyens utilisé, y compris blindage si nécessaire</t>
  </si>
  <si>
    <t>18.2</t>
  </si>
  <si>
    <t>Evacuation des déblais non réutilisés</t>
  </si>
  <si>
    <t>18.3</t>
  </si>
  <si>
    <t>Remise en état du support de tout types tel que béton, enrobé, béton désactivé le tout de tout type et de toute couleurs</t>
  </si>
  <si>
    <t>18.4</t>
  </si>
  <si>
    <t>18.5</t>
  </si>
  <si>
    <t>Matériaux d'apport tel que sablon, grave diverses</t>
  </si>
  <si>
    <t>19.1</t>
  </si>
  <si>
    <t>Chauffe eau électrique petite capacité &lt;= 15l</t>
  </si>
  <si>
    <t>19.2</t>
  </si>
  <si>
    <t>Chauffe eau électrique Capacité 30l</t>
  </si>
  <si>
    <t>19.3</t>
  </si>
  <si>
    <t>Chauffe eau électrique Capacité 50l</t>
  </si>
  <si>
    <t>19.4</t>
  </si>
  <si>
    <t>Chauffe eau électrique Capacité 75l</t>
  </si>
  <si>
    <t>19.5</t>
  </si>
  <si>
    <t>Chauffe eau électrique Capacité 100l</t>
  </si>
  <si>
    <t>19.6</t>
  </si>
  <si>
    <t>Chauffe eau électrique Capacité 150l</t>
  </si>
  <si>
    <t>19.7</t>
  </si>
  <si>
    <t>Chauffe eau électrique Capacité 200l</t>
  </si>
  <si>
    <t>20</t>
  </si>
  <si>
    <t>Prestations relatives à la création des schémas de principe nécéssaires pour le bon déroulement de l'exploitation / maintenance</t>
  </si>
  <si>
    <t>20.1</t>
  </si>
  <si>
    <t>20.2</t>
  </si>
  <si>
    <t>Création d'un schéma de principe Electrique d'une armoire d'un local technique :
- Mise à disposition au sein de l'armoire objet de la demande.
- Transmission d'une copie dématérialisée à destination de la MOA.</t>
  </si>
  <si>
    <t xml:space="preserve">Ne pas modifier </t>
  </si>
  <si>
    <t>DQE_Plomberie</t>
  </si>
  <si>
    <t>Lavabo</t>
  </si>
  <si>
    <t>21.1</t>
  </si>
  <si>
    <t>Lavabo simple blanc type DURAVIT 1930 ou équivalent</t>
  </si>
  <si>
    <t>21.2</t>
  </si>
  <si>
    <t>Lavabo double blanc milieu de gamme</t>
  </si>
  <si>
    <t>21.3</t>
  </si>
  <si>
    <t>Lavabo double blanc type DURAVIT 1930 ou équivalent</t>
  </si>
  <si>
    <t>21.4</t>
  </si>
  <si>
    <t>Colonne de lavabo simple blanche milieu de gamme</t>
  </si>
  <si>
    <t>21.5</t>
  </si>
  <si>
    <t>Colonne de lavabo simple blanche type DURAVIT 1930 ou équivalent</t>
  </si>
  <si>
    <t>21.6</t>
  </si>
  <si>
    <t>Vasque 56 x 43 mm blanche milieu de gamme</t>
  </si>
  <si>
    <t>21.7</t>
  </si>
  <si>
    <t>Vasque à encastrer blanche type DURAVIT 1930 ou équivalent</t>
  </si>
  <si>
    <t>21.8</t>
  </si>
  <si>
    <t>Lave-mains simple blanc milieu de gamme</t>
  </si>
  <si>
    <t>21.9</t>
  </si>
  <si>
    <t>Lave-mains simple blanc type DURAVIT 1930 ou équivalent</t>
  </si>
  <si>
    <t>21.10</t>
  </si>
  <si>
    <t>Vidoir mural en grès simple blanc milieu de gamme</t>
  </si>
  <si>
    <t>21.11</t>
  </si>
  <si>
    <t>Meuble sous lavabo avec portes blanc milieu de gamme</t>
  </si>
  <si>
    <t>21.12</t>
  </si>
  <si>
    <t>Meuble sous lavabo avec tiroirs blanc milieu de gamme</t>
  </si>
  <si>
    <t>WC</t>
  </si>
  <si>
    <t>22.1</t>
  </si>
  <si>
    <t>Cuvette WC seule blanche milieu de gamme</t>
  </si>
  <si>
    <t>22.2</t>
  </si>
  <si>
    <t>Cuvette WC seule type DURAVIT 1930 ou équivalent</t>
  </si>
  <si>
    <t>22.3</t>
  </si>
  <si>
    <t>Réservoir seul 3l/6l double touche blanc milieu de gamme</t>
  </si>
  <si>
    <t>22.4</t>
  </si>
  <si>
    <t>Réservoir seul 3l/6l double touche blanc type DURAVIT 1930 ou équivalent</t>
  </si>
  <si>
    <t>22.5</t>
  </si>
  <si>
    <t>Abattant cuvette simple blanc type OLFA Ariane ou équivalent</t>
  </si>
  <si>
    <t>22.6</t>
  </si>
  <si>
    <t>Abattant cuvette double blanc type OLFA Ariane ou équivalent</t>
  </si>
  <si>
    <t>22.7</t>
  </si>
  <si>
    <t>Abattant cuvette double blanc type DURAVIT 1930 ou équivalent</t>
  </si>
  <si>
    <t>22.8</t>
  </si>
  <si>
    <t>Ensemble cuvette + réservoir complet blanc milieu de gamme + abattant double blanc mat type OLFA Ariane ou équivalent</t>
  </si>
  <si>
    <t>22.9</t>
  </si>
  <si>
    <t>Ensemble cuvette + réservoir complet + abattant double blanc type DURAVIT 1930 ou équivalent</t>
  </si>
  <si>
    <t>22.10</t>
  </si>
  <si>
    <t>Flotteur de chasse d'eau seul</t>
  </si>
  <si>
    <t>22.11</t>
  </si>
  <si>
    <t>Mécanisme de chasse d'eau double touche complet</t>
  </si>
  <si>
    <t>22.12</t>
  </si>
  <si>
    <t>Pipe WC droite ou coudée</t>
  </si>
  <si>
    <t>22.13</t>
  </si>
  <si>
    <t>Jeu de fixation de cuvette</t>
  </si>
  <si>
    <t>22.14</t>
  </si>
  <si>
    <t>Jeu de fixation d'abattant</t>
  </si>
  <si>
    <t>22.15</t>
  </si>
  <si>
    <t>Joint de cloche</t>
  </si>
  <si>
    <t>22.16</t>
  </si>
  <si>
    <t>Tube de chasse d'eau laiton chromé pour cuvette à l'anglaise type PRESTO Eclair et Eyrem ou équivalent</t>
  </si>
  <si>
    <t>22.17</t>
  </si>
  <si>
    <t>Kit de chasse d'eau complet pour cuvette à l'anglaise type PRESTO Eclair ou équivalent</t>
  </si>
  <si>
    <t>22.18</t>
  </si>
  <si>
    <t>Kit de traversée de cloison pour chasse d'eau type PRESTO Eclair ou équivalent</t>
  </si>
  <si>
    <t>22.19</t>
  </si>
  <si>
    <t>Broyeur type SFA Sanibest Pro ou équivalent</t>
  </si>
  <si>
    <t>22.20</t>
  </si>
  <si>
    <t>WC broyeur avec cuvette porcelaine type SFA Sanicompact43 ou équivalent</t>
  </si>
  <si>
    <t>Urinoir</t>
  </si>
  <si>
    <t>23.1</t>
  </si>
  <si>
    <t>Urinoir nu blanc type JACOB DELAFON Coquille 2 ou équivalent</t>
  </si>
  <si>
    <t>23.2</t>
  </si>
  <si>
    <t>Kit d'alimentation pour urinoir (tube + nez de jonction)</t>
  </si>
  <si>
    <t>Evier</t>
  </si>
  <si>
    <t>24.1</t>
  </si>
  <si>
    <t>Evier en grès 1 cuve + 1 égouttoir 1000 x 600 mm blanc milieu de gamme</t>
  </si>
  <si>
    <t>24.2</t>
  </si>
  <si>
    <t>Evier en grès 1,5 ou 2 cuves + 1 égouttoir 1200 x 600 mm blanc milieu de gamme</t>
  </si>
  <si>
    <t>24.3</t>
  </si>
  <si>
    <t>Evier en inox 1 cuve + 1 égouttoir 1000 x 600 mm réversible milieu de gamme</t>
  </si>
  <si>
    <t>24.4</t>
  </si>
  <si>
    <t>Evier en inox 1,5 ou 2 cuves + 1 égouttoir 1000 x 600 mm réversible de gamme</t>
  </si>
  <si>
    <t>24.5</t>
  </si>
  <si>
    <t>Meuble sous évier blanc avec portes milieu de gamme 1000 x 600 mm</t>
  </si>
  <si>
    <t>24.6</t>
  </si>
  <si>
    <t>Meuble sous évier blanc avec portes milieu de gamme 1200 x 600 mm</t>
  </si>
  <si>
    <t>24.7</t>
  </si>
  <si>
    <t>Meuble sous évier blanc avec tiroirs milieu de gamme 1000 x 600 mm</t>
  </si>
  <si>
    <t>24.8</t>
  </si>
  <si>
    <t>Meuble sous évier blanc avec tiroirs milieu de gamme 1200 x 600 mm</t>
  </si>
  <si>
    <t>Baignoire</t>
  </si>
  <si>
    <t>25.1</t>
  </si>
  <si>
    <t>Baignoire acier blanche milieu de gamme 1600 x 700 mm</t>
  </si>
  <si>
    <t>25.2</t>
  </si>
  <si>
    <t>Baignoire acier blanche milieu de gamme 1700 x 700 mm</t>
  </si>
  <si>
    <t>25.3</t>
  </si>
  <si>
    <t>Baignoire fonte blanche milieu de gamme 1600 x 700 mm</t>
  </si>
  <si>
    <t>25.4</t>
  </si>
  <si>
    <t>Baignoire fonte blanche milieu de gamme 1700 x 700 mm</t>
  </si>
  <si>
    <t>25.5</t>
  </si>
  <si>
    <t>Façade de baignoire en mélaminé blanc, y compris vérins de réglage L 1600 mm</t>
  </si>
  <si>
    <t>25.6</t>
  </si>
  <si>
    <t>Façade de baignoire en mélaminé blanc, y compris vérins de réglage L 1700 mm</t>
  </si>
  <si>
    <t>25.7</t>
  </si>
  <si>
    <t>Retour de baignoire en mélaminé blanc, y compris vérins de réglage</t>
  </si>
  <si>
    <t>25.8</t>
  </si>
  <si>
    <t>Trappe de visite de baignoire</t>
  </si>
  <si>
    <t>Douche</t>
  </si>
  <si>
    <t>26.1</t>
  </si>
  <si>
    <t>Bac de douche en grès blanc milieu de gamme 800 x 800 mm</t>
  </si>
  <si>
    <t>26.2</t>
  </si>
  <si>
    <t>Bac de douche en grès blanc milieu de gamme 900 x 900 mm</t>
  </si>
  <si>
    <t>26.3</t>
  </si>
  <si>
    <t>Cabine de douche blanche milieu de gamme 800 x 800 mm</t>
  </si>
  <si>
    <t>26.4</t>
  </si>
  <si>
    <t>Paroi fixe de douche profilé blanc verre transparent, y compris accessoires</t>
  </si>
  <si>
    <t>26.5</t>
  </si>
  <si>
    <t xml:space="preserve">Porte de douche pivotante profilé blanc verre transparent, y compris accessoires 800 mm </t>
  </si>
  <si>
    <t>26.6</t>
  </si>
  <si>
    <t xml:space="preserve">Porte de douche pivotante profilé blanc verre transparent, y compris accessoires 900 mm </t>
  </si>
  <si>
    <t>Robinetterie</t>
  </si>
  <si>
    <t>27.1</t>
  </si>
  <si>
    <t>Mitigeur lavabo type GROHE Europlus ou équivalent</t>
  </si>
  <si>
    <t>27.2</t>
  </si>
  <si>
    <t>Mélangeur lavabo type GROHE Europlus ou équivalent</t>
  </si>
  <si>
    <t>27.3</t>
  </si>
  <si>
    <t>Mélangeur lavabo style rétro type ALTERNA Antica ou équivalent</t>
  </si>
  <si>
    <t>27.4</t>
  </si>
  <si>
    <t>Robinet lave-mains style rétro type ALTERNA Antica ou équivalent</t>
  </si>
  <si>
    <t>27.5</t>
  </si>
  <si>
    <t>Robinet sut table à bec orientable</t>
  </si>
  <si>
    <t>27.6</t>
  </si>
  <si>
    <t>Robinet WC équerre ou droit 12 x 17</t>
  </si>
  <si>
    <t>27.7</t>
  </si>
  <si>
    <t>Robinet d'arrêt DN 33 x 42 type PRESTO Eclair ou équivalent</t>
  </si>
  <si>
    <t>27.8</t>
  </si>
  <si>
    <t>Robinet d'arrêt DN 33 x 42 type PRESTO Eyrem ou équivalent</t>
  </si>
  <si>
    <t>27.9</t>
  </si>
  <si>
    <t>Robinet d'arrêt DN 26 x 34 type PRESTO Eclair ou équivalent</t>
  </si>
  <si>
    <t>27.10</t>
  </si>
  <si>
    <t>Robinet d'arrêt DN 26 x 34 type PRESTO Eyrem ou équivalent</t>
  </si>
  <si>
    <t>27.11</t>
  </si>
  <si>
    <t>Robinet temporisé DN 33 x 42 type PRESTO Eclair ou équivalent</t>
  </si>
  <si>
    <t>27.12</t>
  </si>
  <si>
    <t>Robinet temporisé DN 33 x 42 type PRESTO Eyrem ou équivalent</t>
  </si>
  <si>
    <t>27.13</t>
  </si>
  <si>
    <t>Robinet temporisé DN 26 x 34 type PRESTO Eclair ou équivalent</t>
  </si>
  <si>
    <t>27.14</t>
  </si>
  <si>
    <t>Robinet temporisé DN 26 x 34 type PRESTO Eyrem ou équivalent</t>
  </si>
  <si>
    <t>27.15</t>
  </si>
  <si>
    <t>Robinet temporisé pour urinoir type PRESTO ou équivalent</t>
  </si>
  <si>
    <t>27.16</t>
  </si>
  <si>
    <t>Mitigeur évier type GROHE Europlus ou équivalent</t>
  </si>
  <si>
    <t>27.17</t>
  </si>
  <si>
    <t>Mitigeur évier bec en col de sygne type GROHE Europlus ou équivalent</t>
  </si>
  <si>
    <t>27.18</t>
  </si>
  <si>
    <t>Mitigeur de baignoire bain/douche type GROHE Europlus ou équivalent</t>
  </si>
  <si>
    <t>27.19</t>
  </si>
  <si>
    <t>Colonette pour baignoire chromée type GROHE ou équivalent</t>
  </si>
  <si>
    <t>27.20</t>
  </si>
  <si>
    <t>Mitigeur de douche type GROHE Europlus ou équivalent</t>
  </si>
  <si>
    <t>27.21</t>
  </si>
  <si>
    <t>Flexible de douche chromé 1500 mm type GROHE Vitalioflex ou équivalent</t>
  </si>
  <si>
    <t>27.22</t>
  </si>
  <si>
    <t>Flexible de douche chromé 1750 mm type GROHE Vitalioflex ou équivalent</t>
  </si>
  <si>
    <t>27.23</t>
  </si>
  <si>
    <t>Flexible de douche chromé 2000 mm type GROHE Vitalioflex ou équivalent</t>
  </si>
  <si>
    <t>27.24</t>
  </si>
  <si>
    <t>Pommeau de douche chromé 2 jets type GROHE Tempesta 110 ou équivalent</t>
  </si>
  <si>
    <t>27.25</t>
  </si>
  <si>
    <t>Barre de douche chromée 600 mm type GROHE Tempesta ou équivalent</t>
  </si>
  <si>
    <t>27.26</t>
  </si>
  <si>
    <t>Ensemble pommeau et barre de douche chromés type GROHE Tempesta 110 ou équivalent (flexible)</t>
  </si>
  <si>
    <t>27.27</t>
  </si>
  <si>
    <t>Douchette à bouton poussoir pour lave-bassin type PRESTO ou équivalent</t>
  </si>
  <si>
    <t>27.28</t>
  </si>
  <si>
    <t xml:space="preserve">Flexible chromé pour douchette 1500 mm </t>
  </si>
  <si>
    <t>27.29</t>
  </si>
  <si>
    <t>Robinet bec col de cygne 15x21 - L 200 mm type DELABIE ou équivalent</t>
  </si>
  <si>
    <t>27.30</t>
  </si>
  <si>
    <t>Robinet double clapet 15x21 sans raccord nez chromé pour machine à laver</t>
  </si>
  <si>
    <t>27.31</t>
  </si>
  <si>
    <t>Robinet de puisage poli 15x21</t>
  </si>
  <si>
    <t>27.32</t>
  </si>
  <si>
    <t>Robinet de puisage brossé 15x21 avec raccord au nez</t>
  </si>
  <si>
    <t>27.33</t>
  </si>
  <si>
    <t>Robinet de puisage brossé 20x27 avec raccord au nez</t>
  </si>
  <si>
    <t>27.34</t>
  </si>
  <si>
    <t>Applique monobloc polie 15x21 diamètre 14 mm</t>
  </si>
  <si>
    <t>27.35</t>
  </si>
  <si>
    <t>Applique monobloc chromée 15x21 diamètre 14 mm</t>
  </si>
  <si>
    <t>27.36</t>
  </si>
  <si>
    <t>Applique monobloc brossée 20x27 diamètre 16 mm</t>
  </si>
  <si>
    <t>27.37</t>
  </si>
  <si>
    <t>Raccord au nez chromé</t>
  </si>
  <si>
    <t>27.38</t>
  </si>
  <si>
    <t>Raccord au nez anti-siphonage 20x27</t>
  </si>
  <si>
    <t>27.39</t>
  </si>
  <si>
    <t>Filtre pour robinet tupe APIC AFM15 ou équivalent</t>
  </si>
  <si>
    <t>Siphon</t>
  </si>
  <si>
    <t>28.1</t>
  </si>
  <si>
    <t>Siphon chromé pour lavabo</t>
  </si>
  <si>
    <t>28.2</t>
  </si>
  <si>
    <t xml:space="preserve">Siphon en PVC pour lavabo </t>
  </si>
  <si>
    <t>28.3</t>
  </si>
  <si>
    <t>Vidage d'urinoir</t>
  </si>
  <si>
    <t>28.4</t>
  </si>
  <si>
    <t>Siphon pour urinoir</t>
  </si>
  <si>
    <t>28.5</t>
  </si>
  <si>
    <t>Vidage d'évier 1 cuve</t>
  </si>
  <si>
    <t>28.6</t>
  </si>
  <si>
    <t>Vidage d'évier 2 cuves</t>
  </si>
  <si>
    <t>28.7</t>
  </si>
  <si>
    <t>Siphon chromé pour évier</t>
  </si>
  <si>
    <t>28.8</t>
  </si>
  <si>
    <t>Siphon en PVC pour évier</t>
  </si>
  <si>
    <t>28.9</t>
  </si>
  <si>
    <t>Vidage de baignoire automatique avec clapet et rosace chromée</t>
  </si>
  <si>
    <t>28.10</t>
  </si>
  <si>
    <t>Siphon en PVC pour baignoire, y compris extra-plat</t>
  </si>
  <si>
    <t>28.11</t>
  </si>
  <si>
    <t>Siphon chromé pour baignoire</t>
  </si>
  <si>
    <t>28.12</t>
  </si>
  <si>
    <t>Siphon en PVC pour douche, y compris extra-plat</t>
  </si>
  <si>
    <t>28.13</t>
  </si>
  <si>
    <t>Bondes pour lavabos, éviers, etc. toutes dimensions</t>
  </si>
  <si>
    <t>28.14</t>
  </si>
  <si>
    <t>Bondes de douches et baignoires toutes dimensions</t>
  </si>
  <si>
    <t>28.15</t>
  </si>
  <si>
    <t>Clapet anti-retour PVC diamètre 40 mm</t>
  </si>
  <si>
    <t>28.16</t>
  </si>
  <si>
    <t>Clapet anti-retour PVC autres diamètres</t>
  </si>
  <si>
    <t>28.17</t>
  </si>
  <si>
    <t>Siphon de machine à laver horinzontal simple</t>
  </si>
  <si>
    <t>28.18</t>
  </si>
  <si>
    <t>Siphon de machine à laver vertical simple</t>
  </si>
  <si>
    <t>28.19</t>
  </si>
  <si>
    <t>Siphon de machine à laver vertical double</t>
  </si>
  <si>
    <t>28.20</t>
  </si>
  <si>
    <t>Siphon de machine à laver nickelé horinzontal simple</t>
  </si>
  <si>
    <t>28.21</t>
  </si>
  <si>
    <t>Siphon de machine à laver nickelé vertical simple</t>
  </si>
  <si>
    <t>28.22</t>
  </si>
  <si>
    <t>Siphon de machine à laver nickelé vertical double</t>
  </si>
  <si>
    <t>28.23</t>
  </si>
  <si>
    <t xml:space="preserve">Grille de siphon de sol intérieur tout diamètre </t>
  </si>
  <si>
    <t>28.24</t>
  </si>
  <si>
    <t xml:space="preserve">Grille de siphon de sol extéirieur en fonte out diamètre </t>
  </si>
  <si>
    <t>28.25</t>
  </si>
  <si>
    <t>Panier de siphon de sol extérieur tout diamètre</t>
  </si>
  <si>
    <t>Prestation de dégorgement</t>
  </si>
  <si>
    <t>29.1</t>
  </si>
  <si>
    <t>Forfait déplacement A/R d'un camion de dégorgement EU/EV/EP/collecteur (yc sous-sol) + 1 heure de main d'œuvre</t>
  </si>
  <si>
    <t>Forfait</t>
  </si>
  <si>
    <t>29.2</t>
  </si>
  <si>
    <t xml:space="preserve">Dégorgement - Main d'œuvre au-delà de la 1ère heure </t>
  </si>
  <si>
    <t>H</t>
  </si>
  <si>
    <t>29.3</t>
  </si>
  <si>
    <t>Prime d'insalubrité - forfait par personne et par jour</t>
  </si>
  <si>
    <t>Prestation d'inspection vidéo</t>
  </si>
  <si>
    <t>30.1</t>
  </si>
  <si>
    <t>Passage de caméra flash</t>
  </si>
  <si>
    <t>30.2</t>
  </si>
  <si>
    <t xml:space="preserve">Inspection vidéo de canalisations avec rapport d'inspection </t>
  </si>
  <si>
    <t>Prestation de location de matériel - Echafaudage</t>
  </si>
  <si>
    <t>31.1</t>
  </si>
  <si>
    <t>Location d'échafaudage fixe - H 3 à 6 m - prix de journée pour 1 à 5 jours consécutifs de location</t>
  </si>
  <si>
    <t>Jour</t>
  </si>
  <si>
    <t>31.2</t>
  </si>
  <si>
    <t>Location d'échafaudage fixe - H 3 à 6 m - prix de journée pour 6 jours consécutifs et plus de location</t>
  </si>
  <si>
    <t>31.3</t>
  </si>
  <si>
    <t>Location d'échafaudage roulant - H 3 à 6 m - prix de journée pour 1 à 5 jours consécutifs de location</t>
  </si>
  <si>
    <t>31.4</t>
  </si>
  <si>
    <t>Location d'échafaudage roulant - H 3 à 6 m - prix de journée pour 6 jours consécutifs et plus de location</t>
  </si>
  <si>
    <t>Gestion des déchets</t>
  </si>
  <si>
    <t>32.1</t>
  </si>
  <si>
    <t>Forfait déplacement A/R + mise à disposition 1 jour + coût de traitement des déchets</t>
  </si>
  <si>
    <t>32.2</t>
  </si>
  <si>
    <t>Mise à disposition - jour supplémentaire</t>
  </si>
  <si>
    <t>32.3</t>
  </si>
  <si>
    <t>Coût de traitement des déchets</t>
  </si>
  <si>
    <t>Prestation de location de matériel - Autres</t>
  </si>
  <si>
    <t>33.1</t>
  </si>
  <si>
    <t>Location de petit matériel (nettoyeur haute pression, furet électrique, etc.)</t>
  </si>
  <si>
    <t>Location de matériel spécifique pour zone ATEX (site de Paris uniquement)</t>
  </si>
  <si>
    <t>Onglet avec formules de calcul  : Ne pas modifier.</t>
  </si>
  <si>
    <t>Année 1</t>
  </si>
  <si>
    <t>Année 2</t>
  </si>
  <si>
    <t>Année 3</t>
  </si>
  <si>
    <t>Année 4</t>
  </si>
  <si>
    <t xml:space="preserve">Taux de la TVA </t>
  </si>
  <si>
    <t xml:space="preserve">Montant de la TVA </t>
  </si>
  <si>
    <t>MARCHÉ D’EXPLOITATION ET DE MAINTENANCE DES INSTALLATIONS
DE CHAUFFAGE, VENTILATION, TRAITEMENT D’AIR, CLIMATISATION, EAU CHAUDE SANITAIRE ET PLOMBERIE 
- SITES DU MOBILIER NATIONAL : PARIS &amp; SITES RATTACHÉS -
Marché n°2025-AOO-09</t>
  </si>
  <si>
    <t>LOT 4_AE_Annexe_0_Site concerné par le marché et prestations souscrites</t>
  </si>
  <si>
    <t>LOT 4_AE_Annexe_1_DPGF du P2 site par site</t>
  </si>
  <si>
    <t>LOT 4_AE_Annexe_2_Bordereau de prix unitaire BPU_chauffage et DQE</t>
  </si>
  <si>
    <t>LOT 4_AE_Annexe_3_Bordereau de prix unitaire BPU_plomberie et DQE</t>
  </si>
  <si>
    <t>LOT 4_AE_Annexe_4_Synthèse</t>
  </si>
  <si>
    <t xml:space="preserve">Durée totale du marché en années </t>
  </si>
  <si>
    <r>
      <t xml:space="preserve">Montant total 
P2 CVC
</t>
    </r>
    <r>
      <rPr>
        <b/>
        <sz val="9"/>
        <color rgb="FFFF0000"/>
        <rFont val="Tahoma"/>
        <family val="2"/>
      </rPr>
      <t>€ HT /an</t>
    </r>
  </si>
  <si>
    <r>
      <t xml:space="preserve">Montant total 
P2 Plomberie
</t>
    </r>
    <r>
      <rPr>
        <b/>
        <sz val="9"/>
        <color rgb="FFFF0000"/>
        <rFont val="Tahoma"/>
        <family val="2"/>
      </rPr>
      <t>€ HT /an</t>
    </r>
  </si>
  <si>
    <t>Aucune intervention sur ces tableaux n'est attendue en phase candidature / offre</t>
  </si>
  <si>
    <r>
      <rPr>
        <b/>
        <sz val="9"/>
        <color rgb="FF000000"/>
        <rFont val="Tahoma"/>
        <family val="2"/>
      </rPr>
      <t xml:space="preserve">Tableau des </t>
    </r>
    <r>
      <rPr>
        <b/>
        <u/>
        <sz val="9"/>
        <color rgb="FF000000"/>
        <rFont val="Tahoma"/>
        <family val="2"/>
      </rPr>
      <t xml:space="preserve">coefficients de révision des prix
</t>
    </r>
    <r>
      <rPr>
        <sz val="9"/>
        <color rgb="FF000000"/>
        <rFont val="Tahoma"/>
        <family val="2"/>
      </rPr>
      <t xml:space="preserve">Les cellules sur fond bleu sont à mettre à jour </t>
    </r>
    <r>
      <rPr>
        <u/>
        <sz val="9"/>
        <color rgb="FF000000"/>
        <rFont val="Tahoma"/>
        <family val="2"/>
      </rPr>
      <t>pendant l'exécution du marché</t>
    </r>
    <r>
      <rPr>
        <sz val="9"/>
        <color rgb="FF000000"/>
        <rFont val="Tahoma"/>
        <family val="2"/>
      </rPr>
      <t xml:space="preserve"> conformément au paragraphe Variation des prix du CCAP</t>
    </r>
  </si>
  <si>
    <t>Coefficient</t>
  </si>
  <si>
    <r>
      <t>ICHT IME</t>
    </r>
    <r>
      <rPr>
        <b/>
        <vertAlign val="subscript"/>
        <sz val="9"/>
        <color theme="1"/>
        <rFont val="Tahoma"/>
        <family val="2"/>
      </rPr>
      <t>0</t>
    </r>
  </si>
  <si>
    <r>
      <t>FSD1</t>
    </r>
    <r>
      <rPr>
        <b/>
        <vertAlign val="subscript"/>
        <sz val="9"/>
        <color theme="1"/>
        <rFont val="Tahoma"/>
        <family val="2"/>
      </rPr>
      <t>0</t>
    </r>
  </si>
  <si>
    <r>
      <rPr>
        <b/>
        <sz val="9"/>
        <color rgb="FF000000"/>
        <rFont val="Tahoma"/>
        <family val="2"/>
      </rPr>
      <t xml:space="preserve">Tableau récapitulatif des échéanciers de facturation sur la durée totale du marché
</t>
    </r>
    <r>
      <rPr>
        <sz val="9"/>
        <color rgb="FF000000"/>
        <rFont val="Tahoma"/>
        <family val="2"/>
      </rPr>
      <t xml:space="preserve">Le calcul des montants est automatisé dans ce tableau
</t>
    </r>
    <r>
      <rPr>
        <sz val="9"/>
        <color rgb="FFFF0000"/>
        <rFont val="Tahoma"/>
        <family val="2"/>
      </rPr>
      <t>Le titulaire doit remplir uniquement le t</t>
    </r>
    <r>
      <rPr>
        <u/>
        <sz val="9"/>
        <color rgb="FFFF0000"/>
        <rFont val="Tahoma"/>
        <family val="2"/>
      </rPr>
      <t>ableau ci-dessus "coefficients de révision des prix</t>
    </r>
    <r>
      <rPr>
        <sz val="9"/>
        <color rgb="FFFF0000"/>
        <rFont val="Tahoma"/>
        <family val="2"/>
      </rPr>
      <t>" 
durant de l'exécution du marché</t>
    </r>
  </si>
  <si>
    <t>MARCHÉ D’EXPLOITATION ET DE MAINTENANCE DES INSTALLATIONS
DE CHAUFFAGE, VENTILATION, TRAITEMENT D’AIR, CLIMATISATION, EAU CHAUDE SANITAIRE ET PLOMBERIE
- SITES DU MOBILIER NATIONAL : PARIS &amp; SITES RATTACHÉS - 
Marché n°2025-AOO-09</t>
  </si>
  <si>
    <r>
      <t xml:space="preserve">Les prix unitaires comprennent le déplacement, la main d'œuvre, la fourniture, la pose, la dépose des pièces défectueuses et toutes sujétions ainsi que leur recyclage et leur valorisation dans les filières spécialisées.
Ainsi les articles du BPU relatifs à la rémunération de main d'œuvre (article 9) ne seront utilisés que lorsque les fournitures ne sont pas prévues au présent bordereau et qu'il faut recourir à un matériel fournisseur  (articles 10, 11 et 12).
</t>
    </r>
    <r>
      <rPr>
        <b/>
        <sz val="11"/>
        <color theme="1"/>
        <rFont val="Tahoma"/>
        <family val="2"/>
      </rPr>
      <t>Le Titulaire aura l’obligation de joindre les duplicata des factures de ses fournisseurs et sous-traitants lors de la présentation de ses justificatifs de dépenses.</t>
    </r>
  </si>
  <si>
    <r>
      <t xml:space="preserve">QAI et Entretien des gaines aérauliques 
</t>
    </r>
    <r>
      <rPr>
        <i/>
        <sz val="10"/>
        <color rgb="FF0070C0"/>
        <rFont val="Tahoma"/>
        <family val="2"/>
      </rPr>
      <t>(Les tarifs et les prix saisis sont réputés inclure l’ensemble du champ d’application y compris les frais généraux en lien avec l'accès pour les gaines aérauliques quelle qu'elle soit la configuration de l'installation).</t>
    </r>
  </si>
  <si>
    <r>
      <t xml:space="preserve">Mise en exploitation d'un préparateur ECS de secours pour une puissance de 60  kW (Prestation qui pourra être commandée suite à la prestation 13.4) </t>
    </r>
    <r>
      <rPr>
        <b/>
        <sz val="9"/>
        <color rgb="FFFF0000"/>
        <rFont val="Tahoma"/>
        <family val="2"/>
      </rPr>
      <t xml:space="preserve">Prix à la journée </t>
    </r>
  </si>
  <si>
    <r>
      <t>Fourniture, pose et programmation Compteur Calorie</t>
    </r>
    <r>
      <rPr>
        <sz val="9"/>
        <color rgb="FF444444"/>
        <rFont val="Tahoma"/>
        <family val="2"/>
      </rPr>
      <t xml:space="preserve"> Ø 15</t>
    </r>
  </si>
  <si>
    <r>
      <t>Fourniture, pose et programmation Compteur Calorie</t>
    </r>
    <r>
      <rPr>
        <sz val="9"/>
        <color rgb="FF444444"/>
        <rFont val="Tahoma"/>
        <family val="2"/>
      </rPr>
      <t xml:space="preserve"> Ø 20</t>
    </r>
  </si>
  <si>
    <r>
      <t>Fourniture, pose et programmation Compteur Calorie</t>
    </r>
    <r>
      <rPr>
        <sz val="9"/>
        <color rgb="FF444444"/>
        <rFont val="Tahoma"/>
        <family val="2"/>
      </rPr>
      <t xml:space="preserve"> Ø 25</t>
    </r>
  </si>
  <si>
    <r>
      <t>Fourniture, pose et programmation Compteur Calorie</t>
    </r>
    <r>
      <rPr>
        <sz val="9"/>
        <color rgb="FF444444"/>
        <rFont val="Tahoma"/>
        <family val="2"/>
      </rPr>
      <t xml:space="preserve"> Ø 40</t>
    </r>
  </si>
  <si>
    <r>
      <t>Fourniture, pose et programmation Compteur Calorie</t>
    </r>
    <r>
      <rPr>
        <sz val="9"/>
        <color rgb="FF444444"/>
        <rFont val="Tahoma"/>
        <family val="2"/>
      </rPr>
      <t xml:space="preserve"> Ø 50</t>
    </r>
  </si>
  <si>
    <r>
      <t>Fourniture, pose et programmation Compteur Calorie</t>
    </r>
    <r>
      <rPr>
        <sz val="9"/>
        <color rgb="FF444444"/>
        <rFont val="Tahoma"/>
        <family val="2"/>
      </rPr>
      <t xml:space="preserve"> Ø 65</t>
    </r>
  </si>
  <si>
    <r>
      <t>Fourniture, pose et programmation Compteur Calorie</t>
    </r>
    <r>
      <rPr>
        <sz val="9"/>
        <color rgb="FF444444"/>
        <rFont val="Tahoma"/>
        <family val="2"/>
      </rPr>
      <t xml:space="preserve"> Ø 80</t>
    </r>
  </si>
  <si>
    <r>
      <t>Fourniture, pose et programmation Compteur Calorie</t>
    </r>
    <r>
      <rPr>
        <sz val="9"/>
        <color rgb="FF444444"/>
        <rFont val="Tahoma"/>
        <family val="2"/>
      </rPr>
      <t xml:space="preserve"> Ø 100</t>
    </r>
  </si>
  <si>
    <r>
      <t>Fourniture, pose et programmation Compteur Calorie</t>
    </r>
    <r>
      <rPr>
        <sz val="9"/>
        <color rgb="FF444444"/>
        <rFont val="Tahoma"/>
        <family val="2"/>
      </rPr>
      <t xml:space="preserve"> Ø 150</t>
    </r>
  </si>
  <si>
    <r>
      <t>Fourniture, pose et programmation Compteur Calorie</t>
    </r>
    <r>
      <rPr>
        <sz val="9"/>
        <color rgb="FF444444"/>
        <rFont val="Tahoma"/>
        <family val="2"/>
      </rPr>
      <t xml:space="preserve"> Ø 200</t>
    </r>
  </si>
  <si>
    <r>
      <t xml:space="preserve">Fourniture, pose et programmation Compteur Electrique Calibre </t>
    </r>
    <r>
      <rPr>
        <sz val="9"/>
        <color rgb="FF444444"/>
        <rFont val="Tahoma"/>
        <family val="2"/>
      </rPr>
      <t>25 A</t>
    </r>
    <r>
      <rPr>
        <sz val="9"/>
        <color theme="1"/>
        <rFont val="Tahoma"/>
        <family val="2"/>
      </rPr>
      <t>(Certifié MID)</t>
    </r>
  </si>
  <si>
    <r>
      <t xml:space="preserve">Création de trappes sur les gaines aérauliques - diamètre </t>
    </r>
    <r>
      <rPr>
        <b/>
        <sz val="9"/>
        <color rgb="FFFF0000"/>
        <rFont val="Tahoma"/>
        <family val="2"/>
      </rPr>
      <t>EQUIVALENT</t>
    </r>
    <r>
      <rPr>
        <sz val="9"/>
        <color theme="1"/>
        <rFont val="Tahoma"/>
        <family val="2"/>
      </rPr>
      <t xml:space="preserve"> &lt;= 125 mm</t>
    </r>
  </si>
  <si>
    <r>
      <t xml:space="preserve">Création de trappes sur les gaines aérauliques - 125 mm &lt; diamètre </t>
    </r>
    <r>
      <rPr>
        <b/>
        <sz val="9"/>
        <color rgb="FFFF0000"/>
        <rFont val="Tahoma"/>
        <family val="2"/>
      </rPr>
      <t>EQUIVALENT</t>
    </r>
    <r>
      <rPr>
        <sz val="9"/>
        <color theme="1"/>
        <rFont val="Tahoma"/>
        <family val="2"/>
      </rPr>
      <t xml:space="preserve"> &lt; = 500 mm</t>
    </r>
  </si>
  <si>
    <r>
      <t xml:space="preserve">Création de trappes sur les gaines aérauliques - 500 mm &lt; diamètre </t>
    </r>
    <r>
      <rPr>
        <b/>
        <sz val="9"/>
        <color rgb="FFFF0000"/>
        <rFont val="Tahoma"/>
        <family val="2"/>
      </rPr>
      <t>EQUIVALENT</t>
    </r>
    <r>
      <rPr>
        <sz val="9"/>
        <color theme="1"/>
        <rFont val="Tahoma"/>
        <family val="2"/>
      </rPr>
      <t xml:space="preserve"> &lt; = 1000 mm</t>
    </r>
  </si>
  <si>
    <r>
      <t xml:space="preserve">Création de trappes sur les gaines aérauliques -  diamètre </t>
    </r>
    <r>
      <rPr>
        <b/>
        <sz val="9"/>
        <color rgb="FFFF0000"/>
        <rFont val="Tahoma"/>
        <family val="2"/>
      </rPr>
      <t>EQUIVALENT</t>
    </r>
    <r>
      <rPr>
        <sz val="9"/>
        <color theme="1"/>
        <rFont val="Tahoma"/>
        <family val="2"/>
      </rPr>
      <t xml:space="preserve"> &gt; 1000 mm</t>
    </r>
  </si>
  <si>
    <r>
      <t>m</t>
    </r>
    <r>
      <rPr>
        <vertAlign val="superscript"/>
        <sz val="9"/>
        <rFont val="Tahoma"/>
        <family val="2"/>
      </rPr>
      <t>3</t>
    </r>
  </si>
  <si>
    <r>
      <t xml:space="preserve">Création d'un schéma de principe hydraulique (PDF et DWG) + Mise à disposition du schéma au sein du local technique concerné avec :
- Plastification rigide (type 250 microns) pour éviter l’usure, l’humidité et les salissures.
- Encadrement sous verre ou plexiglas pour une fixation murale durable.
</t>
    </r>
    <r>
      <rPr>
        <sz val="9"/>
        <color rgb="FFFF0000"/>
        <rFont val="Tahoma"/>
        <family val="2"/>
      </rPr>
      <t>- Format minimum acceptable : A2 (594 × 420 mm)</t>
    </r>
  </si>
  <si>
    <r>
      <rPr>
        <b/>
        <sz val="10"/>
        <color rgb="FF000000"/>
        <rFont val="Tahoma"/>
        <family val="2"/>
      </rPr>
      <t xml:space="preserve">Opérations d'équilibrage complet de locaux reliée à une chaufferie / sous-station </t>
    </r>
    <r>
      <rPr>
        <b/>
        <u/>
        <sz val="10"/>
        <color rgb="FFFF0000"/>
        <rFont val="Tahoma"/>
        <family val="2"/>
      </rPr>
      <t>avec remise d'un rapport d'équilibrage</t>
    </r>
    <r>
      <rPr>
        <b/>
        <sz val="10"/>
        <color rgb="FF000000"/>
        <rFont val="Tahoma"/>
        <family val="2"/>
      </rPr>
      <t xml:space="preserve"> pour une chaufferie / sous-station </t>
    </r>
  </si>
  <si>
    <r>
      <rPr>
        <b/>
        <sz val="10"/>
        <color rgb="FF000000"/>
        <rFont val="Tahoma"/>
        <family val="2"/>
      </rPr>
      <t xml:space="preserve">Opérations de désembouage complet d'une installation de chauffage / ECS avec elaboration d'une analyse physico-chimique avant et après l'intervention par un organisme agrée + Rapport intervention à l'appui
L'intervention prévoit systématiquement toutes les actions de conditionnement d'eau nécéssaires permettant le fonctionnement normal de l'installation
</t>
    </r>
    <r>
      <rPr>
        <i/>
        <sz val="10"/>
        <color rgb="FFFF0000"/>
        <rFont val="Tahoma"/>
        <family val="2"/>
      </rPr>
      <t>Puissance = Somme des puissances d'équipements de production installés sur site, alimentant l'installation concernée.</t>
    </r>
  </si>
  <si>
    <r>
      <rPr>
        <sz val="9"/>
        <color rgb="FF000000"/>
        <rFont val="Tahoma"/>
        <family val="2"/>
      </rPr>
      <t xml:space="preserve">Mise en exploitation d'une chaufferie de secours pour une puissance inférieure à 70kW 
(prestation qui pourra être commandée suite à la prestation 13.1) </t>
    </r>
    <r>
      <rPr>
        <b/>
        <sz val="9"/>
        <color rgb="FFFF0000"/>
        <rFont val="Tahoma"/>
        <family val="2"/>
      </rPr>
      <t xml:space="preserve">Prix à la journée </t>
    </r>
  </si>
  <si>
    <r>
      <t xml:space="preserve">Mise en exploitation d'une chaufferie de secours pour une puissance entre 70 kW et 400 kW
(prestation qui pourra être commandée suite à la prestation 13.2) </t>
    </r>
    <r>
      <rPr>
        <b/>
        <sz val="9"/>
        <color rgb="FFFF0000"/>
        <rFont val="Tahoma"/>
        <family val="2"/>
      </rPr>
      <t xml:space="preserve">Prix à la journée </t>
    </r>
  </si>
  <si>
    <r>
      <rPr>
        <sz val="9"/>
        <color rgb="FF000000"/>
        <rFont val="Tahoma"/>
        <family val="2"/>
      </rPr>
      <t xml:space="preserve">Mise en exploitation d'une chaufferie de secours pour une puissance entre supérieure à 400  kW 
(prestation qui pourra être commandée suite à la prestation 13.3) </t>
    </r>
    <r>
      <rPr>
        <b/>
        <sz val="9"/>
        <color rgb="FFFF0000"/>
        <rFont val="Tahoma"/>
        <family val="2"/>
      </rPr>
      <t xml:space="preserve">Prix à la journée </t>
    </r>
  </si>
  <si>
    <r>
      <t xml:space="preserve">QAI et Entretien des gaines aérauliques 
</t>
    </r>
    <r>
      <rPr>
        <b/>
        <i/>
        <sz val="10"/>
        <color rgb="FF0070C0"/>
        <rFont val="Tahoma"/>
        <family val="2"/>
      </rPr>
      <t>(Les tarifs et les prix saisis sont réputés inclure l’ensemble du champ d’application, y compris les frais généraux en lien avec l'accès pour les gaines aérauliques quelle que soit la configuration de l'installation).</t>
    </r>
  </si>
  <si>
    <t>Tableau ci-dessous à retranscrire sur l'acte d'engagement</t>
  </si>
  <si>
    <t>Montant annuel HT forfaitaire au titre des prestations P2 - prestations de surveillance, conduite et petit entretien (€ HT / an)</t>
  </si>
  <si>
    <t>Montant annuel total TTC (€ TTC / 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</si>
</sst>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0\ _€_-;\-* #,##0.000\ _€_-;_-* &quot;-&quot;??\ _€_-;_-@_-"/>
  </numFmts>
  <fonts count="53"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Garamond"/>
      <family val="1"/>
    </font>
    <font>
      <b/>
      <u/>
      <sz val="18"/>
      <color theme="1"/>
      <name val="Arial"/>
      <family val="2"/>
    </font>
    <font>
      <sz val="10"/>
      <name val="Arial"/>
      <family val="2"/>
    </font>
    <font>
      <sz val="8"/>
      <name val="Calibri"/>
      <family val="2"/>
      <scheme val="minor"/>
    </font>
    <font>
      <sz val="13"/>
      <name val="Calibri"/>
      <family val="2"/>
      <scheme val="minor"/>
    </font>
    <font>
      <sz val="20"/>
      <color theme="1"/>
      <name val="Calibri"/>
      <family val="2"/>
      <scheme val="minor"/>
    </font>
    <font>
      <sz val="18"/>
      <color rgb="FFFF0000"/>
      <name val="Calibri"/>
      <family val="2"/>
      <scheme val="minor"/>
    </font>
    <font>
      <b/>
      <sz val="10"/>
      <name val="Calibri"/>
      <family val="2"/>
      <scheme val="minor"/>
    </font>
    <font>
      <b/>
      <sz val="13"/>
      <name val="Calibri"/>
      <family val="2"/>
      <scheme val="minor"/>
    </font>
    <font>
      <b/>
      <sz val="12"/>
      <name val="Tahoma"/>
      <family val="2"/>
    </font>
    <font>
      <sz val="10"/>
      <name val="Tahoma"/>
      <family val="2"/>
    </font>
    <font>
      <sz val="10"/>
      <name val="Calibri"/>
      <family val="2"/>
      <scheme val="minor"/>
    </font>
    <font>
      <sz val="10"/>
      <color theme="1"/>
      <name val="Calibri"/>
      <family val="2"/>
      <scheme val="minor"/>
    </font>
    <font>
      <sz val="11"/>
      <color rgb="FFFF0000"/>
      <name val="Calibri"/>
      <family val="2"/>
      <scheme val="minor"/>
    </font>
    <font>
      <b/>
      <sz val="11"/>
      <color theme="1"/>
      <name val="Tahoma"/>
      <family val="2"/>
    </font>
    <font>
      <sz val="11"/>
      <color theme="1"/>
      <name val="Tahoma"/>
      <family val="2"/>
    </font>
    <font>
      <b/>
      <i/>
      <sz val="20"/>
      <color rgb="FFFF0000"/>
      <name val="Tahoma"/>
      <family val="2"/>
    </font>
    <font>
      <sz val="10"/>
      <color theme="1"/>
      <name val="Tahoma"/>
      <family val="2"/>
    </font>
    <font>
      <sz val="10"/>
      <color theme="0"/>
      <name val="Tahoma"/>
      <family val="2"/>
    </font>
    <font>
      <sz val="9"/>
      <color theme="1"/>
      <name val="Tahoma"/>
      <family val="2"/>
    </font>
    <font>
      <b/>
      <sz val="10"/>
      <color theme="1"/>
      <name val="Tahoma"/>
      <family val="2"/>
    </font>
    <font>
      <sz val="9"/>
      <name val="Tahoma"/>
      <family val="2"/>
    </font>
    <font>
      <b/>
      <sz val="10"/>
      <color theme="0"/>
      <name val="Tahoma"/>
      <family val="2"/>
    </font>
    <font>
      <b/>
      <sz val="10"/>
      <name val="Tahoma"/>
      <family val="2"/>
    </font>
    <font>
      <b/>
      <sz val="9"/>
      <color theme="0"/>
      <name val="Tahoma"/>
      <family val="2"/>
    </font>
    <font>
      <b/>
      <sz val="9"/>
      <name val="Tahoma"/>
      <family val="2"/>
    </font>
    <font>
      <b/>
      <sz val="9"/>
      <color theme="1"/>
      <name val="Tahoma"/>
      <family val="2"/>
    </font>
    <font>
      <b/>
      <sz val="9"/>
      <color rgb="FFFF0000"/>
      <name val="Tahoma"/>
      <family val="2"/>
    </font>
    <font>
      <b/>
      <sz val="11"/>
      <color rgb="FFFF0000"/>
      <name val="Tahoma"/>
      <family val="2"/>
    </font>
    <font>
      <sz val="9"/>
      <color rgb="FF000000"/>
      <name val="Tahoma"/>
      <family val="2"/>
    </font>
    <font>
      <b/>
      <sz val="9"/>
      <color rgb="FF000000"/>
      <name val="Tahoma"/>
      <family val="2"/>
    </font>
    <font>
      <b/>
      <u/>
      <sz val="9"/>
      <color rgb="FF000000"/>
      <name val="Tahoma"/>
      <family val="2"/>
    </font>
    <font>
      <u/>
      <sz val="9"/>
      <color rgb="FF000000"/>
      <name val="Tahoma"/>
      <family val="2"/>
    </font>
    <font>
      <b/>
      <sz val="10"/>
      <color rgb="FF000000"/>
      <name val="Tahoma"/>
      <family val="2"/>
    </font>
    <font>
      <b/>
      <vertAlign val="subscript"/>
      <sz val="9"/>
      <color theme="1"/>
      <name val="Tahoma"/>
      <family val="2"/>
    </font>
    <font>
      <sz val="9"/>
      <color rgb="FFFF0000"/>
      <name val="Tahoma"/>
      <family val="2"/>
    </font>
    <font>
      <u/>
      <sz val="9"/>
      <color rgb="FFFF0000"/>
      <name val="Tahoma"/>
      <family val="2"/>
    </font>
    <font>
      <b/>
      <i/>
      <sz val="11"/>
      <color rgb="FFFF0000"/>
      <name val="Tahoma"/>
      <family val="2"/>
    </font>
    <font>
      <b/>
      <sz val="11"/>
      <color theme="0"/>
      <name val="Tahoma"/>
      <family val="2"/>
    </font>
    <font>
      <i/>
      <sz val="10"/>
      <color rgb="FF0070C0"/>
      <name val="Tahoma"/>
      <family val="2"/>
    </font>
    <font>
      <b/>
      <i/>
      <sz val="10"/>
      <color rgb="FF0070C0"/>
      <name val="Tahoma"/>
      <family val="2"/>
    </font>
    <font>
      <i/>
      <sz val="10"/>
      <color rgb="FFFF0000"/>
      <name val="Tahoma"/>
      <family val="2"/>
    </font>
    <font>
      <sz val="9"/>
      <color rgb="FF444444"/>
      <name val="Tahoma"/>
      <family val="2"/>
    </font>
    <font>
      <vertAlign val="superscript"/>
      <sz val="9"/>
      <name val="Tahoma"/>
      <family val="2"/>
    </font>
    <font>
      <b/>
      <u/>
      <sz val="10"/>
      <color rgb="FFFF0000"/>
      <name val="Tahoma"/>
      <family val="2"/>
    </font>
    <font>
      <b/>
      <sz val="12"/>
      <color rgb="FFFF0000"/>
      <name val="Tahoma"/>
      <family val="2"/>
    </font>
    <font>
      <b/>
      <sz val="12"/>
      <color theme="0"/>
      <name val="Tahoma"/>
      <family val="2"/>
    </font>
    <font>
      <b/>
      <sz val="12"/>
      <color theme="0" tint="-4.9989318521683403E-2"/>
      <name val="Tahoma"/>
      <family val="2"/>
    </font>
    <font>
      <b/>
      <sz val="11"/>
      <color theme="0" tint="-4.9989318521683403E-2"/>
      <name val="Tahoma"/>
      <family val="2"/>
    </font>
    <font>
      <sz val="18"/>
      <color rgb="FFFF0000"/>
      <name val="Tahoma"/>
      <family val="2"/>
    </font>
  </fonts>
  <fills count="24">
    <fill>
      <patternFill patternType="none"/>
    </fill>
    <fill>
      <patternFill patternType="gray125"/>
    </fill>
    <fill>
      <patternFill patternType="solid">
        <fgColor theme="0"/>
        <bgColor indexed="64"/>
      </patternFill>
    </fill>
    <fill>
      <patternFill patternType="solid">
        <fgColor rgb="FF0C442D"/>
        <bgColor indexed="64"/>
      </patternFill>
    </fill>
    <fill>
      <patternFill patternType="solid">
        <fgColor theme="0" tint="-0.14999847407452621"/>
        <bgColor indexed="64"/>
      </patternFill>
    </fill>
    <fill>
      <patternFill patternType="solid">
        <fgColor indexed="9"/>
        <bgColor indexed="64"/>
      </patternFill>
    </fill>
    <fill>
      <patternFill patternType="lightDown">
        <bgColor rgb="FF9FBDBE"/>
      </patternFill>
    </fill>
    <fill>
      <patternFill patternType="solid">
        <fgColor rgb="FF9FBDBE"/>
        <bgColor indexed="64"/>
      </patternFill>
    </fill>
    <fill>
      <patternFill patternType="solid">
        <fgColor rgb="FFD7DC40"/>
        <bgColor theme="4" tint="-0.499984740745262"/>
      </patternFill>
    </fill>
    <fill>
      <patternFill patternType="solid">
        <fgColor rgb="FFD7DC40"/>
        <bgColor indexed="64"/>
      </patternFill>
    </fill>
    <fill>
      <patternFill patternType="solid">
        <fgColor rgb="FF9FBDBE"/>
        <bgColor theme="4" tint="-0.499984740745262"/>
      </patternFill>
    </fill>
    <fill>
      <patternFill patternType="solid">
        <fgColor theme="4" tint="-0.499984740745262"/>
        <bgColor theme="4" tint="-0.499984740745262"/>
      </patternFill>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lightUp">
        <bgColor theme="0" tint="-0.14996795556505021"/>
      </patternFill>
    </fill>
    <fill>
      <patternFill patternType="solid">
        <fgColor theme="0" tint="-0.249977111117893"/>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499984740745262"/>
        <bgColor indexed="64"/>
      </patternFill>
    </fill>
    <fill>
      <patternFill patternType="lightDown">
        <bgColor theme="2"/>
      </patternFill>
    </fill>
    <fill>
      <patternFill patternType="solid">
        <fgColor theme="5" tint="0.79998168889431442"/>
        <bgColor indexed="64"/>
      </patternFill>
    </fill>
    <fill>
      <patternFill patternType="solid">
        <fgColor theme="2"/>
        <bgColor indexed="64"/>
      </patternFill>
    </fill>
  </fills>
  <borders count="3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8">
    <xf numFmtId="0" fontId="0" fillId="0" borderId="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9" fontId="5" fillId="0" borderId="0"/>
    <xf numFmtId="9" fontId="1" fillId="0" borderId="0" applyFont="0" applyFill="0" applyBorder="0" applyAlignment="0" applyProtection="0"/>
    <xf numFmtId="44" fontId="1" fillId="0" borderId="0" applyFont="0" applyFill="0" applyBorder="0" applyAlignment="0" applyProtection="0"/>
    <xf numFmtId="49" fontId="5" fillId="0" borderId="0"/>
  </cellStyleXfs>
  <cellXfs count="212">
    <xf numFmtId="0" fontId="0" fillId="0" borderId="0" xfId="0"/>
    <xf numFmtId="0" fontId="3" fillId="0" borderId="0" xfId="0" applyFont="1" applyAlignment="1">
      <alignment horizontal="center"/>
    </xf>
    <xf numFmtId="0" fontId="4" fillId="0" borderId="0" xfId="0" applyFont="1" applyAlignment="1">
      <alignment horizontal="center" wrapText="1"/>
    </xf>
    <xf numFmtId="0" fontId="0" fillId="0" borderId="0" xfId="0" applyAlignment="1">
      <alignment vertical="top" wrapText="1"/>
    </xf>
    <xf numFmtId="0" fontId="0" fillId="0" borderId="0" xfId="0" applyAlignment="1">
      <alignment horizontal="center"/>
    </xf>
    <xf numFmtId="0" fontId="7" fillId="0" borderId="0" xfId="0" applyFont="1" applyAlignment="1">
      <alignment horizontal="right" vertical="center"/>
    </xf>
    <xf numFmtId="0" fontId="9" fillId="0" borderId="0" xfId="0" applyFont="1" applyAlignment="1">
      <alignment horizontal="left" vertical="center"/>
    </xf>
    <xf numFmtId="0" fontId="10" fillId="7" borderId="2" xfId="0" applyFont="1" applyFill="1" applyBorder="1" applyAlignment="1">
      <alignment horizontal="center" vertical="center"/>
    </xf>
    <xf numFmtId="0" fontId="0" fillId="2" borderId="0" xfId="0" applyFill="1" applyAlignment="1">
      <alignment horizontal="center" vertical="center"/>
    </xf>
    <xf numFmtId="49" fontId="12" fillId="0" borderId="2" xfId="0" applyNumberFormat="1" applyFont="1" applyBorder="1" applyAlignment="1">
      <alignment horizontal="center" vertical="center" wrapText="1"/>
    </xf>
    <xf numFmtId="49" fontId="12" fillId="0" borderId="0" xfId="0" applyNumberFormat="1" applyFont="1" applyAlignment="1">
      <alignment vertical="center" wrapText="1"/>
    </xf>
    <xf numFmtId="49" fontId="13" fillId="0" borderId="0" xfId="0" applyNumberFormat="1" applyFont="1" applyAlignment="1">
      <alignment vertical="center"/>
    </xf>
    <xf numFmtId="49" fontId="12" fillId="0" borderId="0" xfId="0" applyNumberFormat="1" applyFont="1" applyAlignment="1">
      <alignment vertical="center"/>
    </xf>
    <xf numFmtId="49" fontId="12" fillId="0" borderId="9" xfId="0" applyNumberFormat="1" applyFont="1" applyBorder="1" applyAlignment="1">
      <alignment vertical="center" wrapText="1"/>
    </xf>
    <xf numFmtId="0" fontId="10" fillId="8" borderId="2" xfId="0" applyFont="1" applyFill="1" applyBorder="1" applyAlignment="1">
      <alignment horizontal="center" vertical="center" wrapText="1"/>
    </xf>
    <xf numFmtId="0" fontId="14" fillId="0" borderId="2" xfId="0" applyFont="1" applyBorder="1" applyAlignment="1">
      <alignment horizontal="right"/>
    </xf>
    <xf numFmtId="0" fontId="14" fillId="0" borderId="2" xfId="0" applyFont="1" applyBorder="1" applyAlignment="1">
      <alignment horizontal="right" wrapText="1"/>
    </xf>
    <xf numFmtId="0" fontId="15" fillId="0" borderId="0" xfId="0" applyFont="1"/>
    <xf numFmtId="0" fontId="0" fillId="0" borderId="0" xfId="0" applyAlignment="1">
      <alignment vertical="center"/>
    </xf>
    <xf numFmtId="44" fontId="15" fillId="12" borderId="2" xfId="1" applyFont="1" applyFill="1" applyBorder="1" applyAlignment="1">
      <alignment vertical="center"/>
    </xf>
    <xf numFmtId="0" fontId="2" fillId="0" borderId="9" xfId="0" applyFont="1" applyBorder="1" applyAlignment="1">
      <alignment vertical="center"/>
    </xf>
    <xf numFmtId="0" fontId="16" fillId="0" borderId="0" xfId="0" applyFont="1"/>
    <xf numFmtId="0" fontId="8" fillId="12" borderId="0" xfId="0" applyFont="1" applyFill="1"/>
    <xf numFmtId="0" fontId="0" fillId="12" borderId="0" xfId="0" applyFill="1"/>
    <xf numFmtId="49" fontId="12" fillId="0" borderId="3" xfId="0" applyNumberFormat="1" applyFont="1" applyBorder="1" applyAlignment="1">
      <alignment horizontal="center" vertical="center" wrapText="1"/>
    </xf>
    <xf numFmtId="49" fontId="12" fillId="0" borderId="6"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0" fillId="0" borderId="7" xfId="0" applyBorder="1" applyAlignment="1">
      <alignment horizontal="center"/>
    </xf>
    <xf numFmtId="0" fontId="17" fillId="7" borderId="2" xfId="0" applyFont="1" applyFill="1" applyBorder="1" applyAlignment="1">
      <alignment horizontal="center" vertical="center"/>
    </xf>
    <xf numFmtId="0" fontId="18" fillId="0" borderId="0" xfId="0" applyFont="1"/>
    <xf numFmtId="0" fontId="17" fillId="7" borderId="3" xfId="0" applyFont="1" applyFill="1" applyBorder="1" applyAlignment="1">
      <alignment horizontal="center" vertical="center"/>
    </xf>
    <xf numFmtId="0" fontId="17" fillId="7" borderId="6" xfId="0" applyFont="1" applyFill="1" applyBorder="1" applyAlignment="1">
      <alignment horizontal="center" vertical="center"/>
    </xf>
    <xf numFmtId="0" fontId="17" fillId="7" borderId="4" xfId="0" applyFont="1" applyFill="1" applyBorder="1" applyAlignment="1">
      <alignment horizontal="center" vertical="center"/>
    </xf>
    <xf numFmtId="165" fontId="19" fillId="12" borderId="0" xfId="0" applyNumberFormat="1" applyFont="1" applyFill="1" applyAlignment="1">
      <alignment horizontal="left" vertical="center"/>
    </xf>
    <xf numFmtId="44" fontId="21" fillId="3" borderId="2" xfId="1" applyFont="1" applyFill="1" applyBorder="1" applyAlignment="1">
      <alignment horizontal="center" vertical="center"/>
    </xf>
    <xf numFmtId="44" fontId="21" fillId="3" borderId="1" xfId="1" applyFont="1" applyFill="1" applyBorder="1" applyAlignment="1">
      <alignment horizontal="center" vertical="center"/>
    </xf>
    <xf numFmtId="0" fontId="22" fillId="0" borderId="2" xfId="0" applyFont="1" applyBorder="1" applyAlignment="1">
      <alignment horizontal="center" vertical="center"/>
    </xf>
    <xf numFmtId="0" fontId="23" fillId="0" borderId="2" xfId="0" applyFont="1" applyBorder="1" applyAlignment="1">
      <alignment horizontal="center"/>
    </xf>
    <xf numFmtId="0" fontId="23" fillId="0" borderId="2" xfId="0" applyFont="1" applyBorder="1" applyAlignment="1">
      <alignment horizontal="center" vertical="center"/>
    </xf>
    <xf numFmtId="0" fontId="24" fillId="21" borderId="11" xfId="0" applyFont="1" applyFill="1" applyBorder="1" applyAlignment="1">
      <alignment horizontal="center" vertical="center"/>
    </xf>
    <xf numFmtId="0" fontId="24" fillId="6" borderId="6" xfId="0" applyFont="1" applyFill="1" applyBorder="1" applyAlignment="1">
      <alignment horizontal="center" vertical="center"/>
    </xf>
    <xf numFmtId="0" fontId="22" fillId="0" borderId="0" xfId="0" applyFont="1"/>
    <xf numFmtId="0" fontId="27" fillId="0" borderId="0" xfId="0" applyFont="1"/>
    <xf numFmtId="0" fontId="28" fillId="8" borderId="2" xfId="0" applyFont="1" applyFill="1" applyBorder="1" applyAlignment="1">
      <alignment horizontal="center" vertical="center" wrapText="1"/>
    </xf>
    <xf numFmtId="0" fontId="22" fillId="0" borderId="2" xfId="0" applyFont="1" applyBorder="1" applyAlignment="1">
      <alignment horizontal="right"/>
    </xf>
    <xf numFmtId="44" fontId="24" fillId="12" borderId="1" xfId="1" applyFont="1" applyFill="1" applyBorder="1"/>
    <xf numFmtId="44" fontId="24" fillId="21" borderId="2" xfId="1" applyFont="1" applyFill="1" applyBorder="1"/>
    <xf numFmtId="0" fontId="28" fillId="8" borderId="12" xfId="0" applyFont="1" applyFill="1" applyBorder="1" applyAlignment="1">
      <alignment horizontal="center" vertical="center" wrapText="1"/>
    </xf>
    <xf numFmtId="0" fontId="28" fillId="8" borderId="15" xfId="0" applyFont="1" applyFill="1" applyBorder="1" applyAlignment="1">
      <alignment horizontal="center" vertical="center" wrapText="1"/>
    </xf>
    <xf numFmtId="44" fontId="24" fillId="21" borderId="16" xfId="1" applyFont="1" applyFill="1" applyBorder="1"/>
    <xf numFmtId="44" fontId="24" fillId="21" borderId="20" xfId="1" applyFont="1" applyFill="1" applyBorder="1"/>
    <xf numFmtId="0" fontId="28" fillId="8" borderId="21" xfId="0" applyFont="1" applyFill="1" applyBorder="1" applyAlignment="1">
      <alignment horizontal="center" vertical="center" wrapText="1"/>
    </xf>
    <xf numFmtId="0" fontId="22" fillId="0" borderId="11" xfId="0" applyFont="1" applyBorder="1" applyAlignment="1">
      <alignment horizontal="right"/>
    </xf>
    <xf numFmtId="0" fontId="22" fillId="0" borderId="22" xfId="0" applyFont="1" applyBorder="1" applyAlignment="1">
      <alignment horizontal="right"/>
    </xf>
    <xf numFmtId="44" fontId="24" fillId="21" borderId="4" xfId="1" applyFont="1" applyFill="1" applyBorder="1"/>
    <xf numFmtId="44" fontId="24" fillId="21" borderId="23" xfId="1" applyFont="1" applyFill="1" applyBorder="1"/>
    <xf numFmtId="0" fontId="28" fillId="8" borderId="21" xfId="0" applyFont="1" applyFill="1" applyBorder="1" applyAlignment="1">
      <alignment horizontal="center" vertical="center" wrapText="1"/>
    </xf>
    <xf numFmtId="0" fontId="28" fillId="8" borderId="24" xfId="0" applyFont="1" applyFill="1" applyBorder="1" applyAlignment="1">
      <alignment horizontal="center" vertical="center" wrapText="1"/>
    </xf>
    <xf numFmtId="0" fontId="22" fillId="7" borderId="17" xfId="0" applyFont="1" applyFill="1" applyBorder="1" applyAlignment="1">
      <alignment horizontal="center" vertical="center"/>
    </xf>
    <xf numFmtId="0" fontId="22" fillId="7" borderId="16" xfId="0" applyFont="1" applyFill="1" applyBorder="1" applyAlignment="1">
      <alignment horizontal="center" vertical="center"/>
    </xf>
    <xf numFmtId="14" fontId="22" fillId="0" borderId="17" xfId="0" applyNumberFormat="1" applyFont="1" applyBorder="1" applyAlignment="1">
      <alignment horizontal="right"/>
    </xf>
    <xf numFmtId="14" fontId="22" fillId="0" borderId="16" xfId="0" applyNumberFormat="1" applyFont="1" applyBorder="1" applyAlignment="1">
      <alignment horizontal="right"/>
    </xf>
    <xf numFmtId="14" fontId="22" fillId="0" borderId="18" xfId="0" applyNumberFormat="1" applyFont="1" applyBorder="1" applyAlignment="1">
      <alignment horizontal="right"/>
    </xf>
    <xf numFmtId="14" fontId="22" fillId="0" borderId="20" xfId="0" applyNumberFormat="1" applyFont="1" applyBorder="1"/>
    <xf numFmtId="44" fontId="22" fillId="20" borderId="2" xfId="0" applyNumberFormat="1" applyFont="1" applyFill="1" applyBorder="1"/>
    <xf numFmtId="0" fontId="15" fillId="0" borderId="0" xfId="0" applyFont="1" applyBorder="1"/>
    <xf numFmtId="0" fontId="28" fillId="7" borderId="12" xfId="0" applyFont="1" applyFill="1" applyBorder="1" applyAlignment="1">
      <alignment horizontal="center"/>
    </xf>
    <xf numFmtId="0" fontId="28" fillId="7" borderId="14" xfId="0" applyFont="1" applyFill="1" applyBorder="1" applyAlignment="1">
      <alignment horizontal="center"/>
    </xf>
    <xf numFmtId="0" fontId="28" fillId="18" borderId="14" xfId="0" applyFont="1" applyFill="1" applyBorder="1" applyAlignment="1">
      <alignment horizontal="center"/>
    </xf>
    <xf numFmtId="0" fontId="28" fillId="18" borderId="15" xfId="0" applyFont="1" applyFill="1" applyBorder="1" applyAlignment="1">
      <alignment horizontal="center"/>
    </xf>
    <xf numFmtId="0" fontId="28" fillId="8" borderId="17" xfId="0" applyFont="1" applyFill="1" applyBorder="1" applyAlignment="1">
      <alignment horizontal="center" vertical="center" wrapText="1"/>
    </xf>
    <xf numFmtId="0" fontId="28" fillId="8" borderId="16" xfId="0" applyFont="1" applyFill="1" applyBorder="1" applyAlignment="1">
      <alignment horizontal="center" vertical="center" wrapText="1"/>
    </xf>
    <xf numFmtId="44" fontId="24" fillId="21" borderId="17" xfId="1" applyFont="1" applyFill="1" applyBorder="1"/>
    <xf numFmtId="44" fontId="24" fillId="12" borderId="25" xfId="1" applyFont="1" applyFill="1" applyBorder="1"/>
    <xf numFmtId="44" fontId="24" fillId="21" borderId="11" xfId="1" applyFont="1" applyFill="1" applyBorder="1"/>
    <xf numFmtId="44" fontId="22" fillId="20" borderId="16" xfId="0" applyNumberFormat="1" applyFont="1" applyFill="1" applyBorder="1"/>
    <xf numFmtId="44" fontId="24" fillId="21" borderId="22" xfId="1" applyFont="1" applyFill="1" applyBorder="1"/>
    <xf numFmtId="44" fontId="22" fillId="20" borderId="19" xfId="0" applyNumberFormat="1" applyFont="1" applyFill="1" applyBorder="1"/>
    <xf numFmtId="44" fontId="22" fillId="20" borderId="20" xfId="0" applyNumberFormat="1" applyFont="1" applyFill="1" applyBorder="1"/>
    <xf numFmtId="0" fontId="28" fillId="18" borderId="13" xfId="0" applyFont="1" applyFill="1" applyBorder="1" applyAlignment="1">
      <alignment horizontal="center"/>
    </xf>
    <xf numFmtId="0" fontId="28" fillId="8" borderId="4" xfId="0" applyFont="1" applyFill="1" applyBorder="1" applyAlignment="1">
      <alignment horizontal="center" vertical="center" wrapText="1"/>
    </xf>
    <xf numFmtId="44" fontId="24" fillId="12" borderId="10" xfId="1" applyFont="1" applyFill="1" applyBorder="1"/>
    <xf numFmtId="44" fontId="22" fillId="20" borderId="4" xfId="0" applyNumberFormat="1" applyFont="1" applyFill="1" applyBorder="1"/>
    <xf numFmtId="44" fontId="22" fillId="20" borderId="23" xfId="0" applyNumberFormat="1" applyFont="1" applyFill="1" applyBorder="1"/>
    <xf numFmtId="0" fontId="28" fillId="7" borderId="15" xfId="0" applyFont="1" applyFill="1" applyBorder="1" applyAlignment="1">
      <alignment horizontal="center"/>
    </xf>
    <xf numFmtId="0" fontId="29" fillId="9" borderId="12" xfId="0" applyFont="1" applyFill="1" applyBorder="1" applyAlignment="1">
      <alignment horizontal="center" vertical="center" wrapText="1"/>
    </xf>
    <xf numFmtId="0" fontId="29" fillId="18" borderId="15" xfId="0" applyFont="1" applyFill="1" applyBorder="1" applyAlignment="1">
      <alignment horizontal="center" vertical="center" wrapText="1"/>
    </xf>
    <xf numFmtId="44" fontId="24" fillId="20" borderId="26" xfId="1" applyFont="1" applyFill="1" applyBorder="1"/>
    <xf numFmtId="44" fontId="24" fillId="20" borderId="25" xfId="1" applyFont="1" applyFill="1" applyBorder="1"/>
    <xf numFmtId="44" fontId="24" fillId="20" borderId="17" xfId="1" applyFont="1" applyFill="1" applyBorder="1"/>
    <xf numFmtId="44" fontId="24" fillId="20" borderId="16" xfId="1" applyFont="1" applyFill="1" applyBorder="1"/>
    <xf numFmtId="44" fontId="24" fillId="20" borderId="18" xfId="1" applyFont="1" applyFill="1" applyBorder="1"/>
    <xf numFmtId="44" fontId="24" fillId="20" borderId="20" xfId="1" applyFont="1" applyFill="1" applyBorder="1"/>
    <xf numFmtId="0" fontId="20" fillId="0" borderId="2" xfId="0" applyFont="1" applyBorder="1" applyAlignment="1">
      <alignment horizontal="center" vertical="center" wrapText="1"/>
    </xf>
    <xf numFmtId="0" fontId="31" fillId="0" borderId="0" xfId="0" applyFont="1" applyBorder="1" applyAlignment="1">
      <alignment horizontal="center"/>
    </xf>
    <xf numFmtId="0" fontId="22" fillId="0" borderId="2" xfId="0" applyFont="1" applyBorder="1" applyAlignment="1">
      <alignment horizontal="center" vertical="center" wrapText="1"/>
    </xf>
    <xf numFmtId="0" fontId="32" fillId="23" borderId="27" xfId="0" applyFont="1" applyFill="1" applyBorder="1" applyAlignment="1">
      <alignment horizontal="center" vertical="center" wrapText="1"/>
    </xf>
    <xf numFmtId="0" fontId="32" fillId="23" borderId="28" xfId="0" applyFont="1" applyFill="1" applyBorder="1" applyAlignment="1">
      <alignment horizontal="center" vertical="center" wrapText="1"/>
    </xf>
    <xf numFmtId="0" fontId="32" fillId="23" borderId="29" xfId="0" applyFont="1" applyFill="1" applyBorder="1" applyAlignment="1">
      <alignment horizontal="center" vertical="center" wrapText="1"/>
    </xf>
    <xf numFmtId="0" fontId="22" fillId="17" borderId="30" xfId="0" applyFont="1" applyFill="1" applyBorder="1"/>
    <xf numFmtId="0" fontId="22" fillId="18" borderId="31" xfId="0" applyFont="1" applyFill="1" applyBorder="1" applyAlignment="1">
      <alignment horizontal="center" vertical="center"/>
    </xf>
    <xf numFmtId="0" fontId="22" fillId="18" borderId="32" xfId="0" applyFont="1" applyFill="1" applyBorder="1" applyAlignment="1">
      <alignment horizontal="center" vertical="center"/>
    </xf>
    <xf numFmtId="0" fontId="22" fillId="19" borderId="31" xfId="0" applyFont="1" applyFill="1" applyBorder="1" applyAlignment="1">
      <alignment horizontal="center" vertical="center"/>
    </xf>
    <xf numFmtId="0" fontId="22" fillId="19" borderId="32" xfId="0" applyFont="1" applyFill="1" applyBorder="1" applyAlignment="1">
      <alignment horizontal="center" vertical="center"/>
    </xf>
    <xf numFmtId="0" fontId="22" fillId="17" borderId="33" xfId="0" applyFont="1" applyFill="1" applyBorder="1"/>
    <xf numFmtId="0" fontId="22" fillId="18" borderId="34" xfId="0" applyFont="1" applyFill="1" applyBorder="1" applyAlignment="1">
      <alignment horizontal="center" vertical="center"/>
    </xf>
    <xf numFmtId="0" fontId="22" fillId="19" borderId="34" xfId="0" applyFont="1" applyFill="1" applyBorder="1" applyAlignment="1">
      <alignment horizontal="center" vertical="center"/>
    </xf>
    <xf numFmtId="0" fontId="22" fillId="19" borderId="35" xfId="0" applyFont="1" applyFill="1" applyBorder="1" applyAlignment="1">
      <alignment horizontal="center" vertical="center"/>
    </xf>
    <xf numFmtId="0" fontId="29" fillId="0" borderId="30" xfId="0" applyFont="1" applyBorder="1" applyAlignment="1">
      <alignment horizontal="center" vertical="center" wrapText="1"/>
    </xf>
    <xf numFmtId="0" fontId="29" fillId="0" borderId="31" xfId="0" applyFont="1" applyBorder="1" applyAlignment="1">
      <alignment horizontal="center" vertical="center" wrapText="1"/>
    </xf>
    <xf numFmtId="0" fontId="29" fillId="0" borderId="31" xfId="0" applyFont="1" applyBorder="1" applyAlignment="1">
      <alignment horizontal="center" vertical="center"/>
    </xf>
    <xf numFmtId="0" fontId="29" fillId="0" borderId="32" xfId="0" applyFont="1" applyBorder="1" applyAlignment="1">
      <alignment horizontal="center" vertical="center"/>
    </xf>
    <xf numFmtId="0" fontId="22" fillId="23" borderId="28" xfId="0" applyFont="1" applyFill="1" applyBorder="1" applyAlignment="1">
      <alignment horizontal="center" vertical="center"/>
    </xf>
    <xf numFmtId="0" fontId="22" fillId="23" borderId="29" xfId="0" applyFont="1" applyFill="1" applyBorder="1" applyAlignment="1">
      <alignment horizontal="center" vertical="center"/>
    </xf>
    <xf numFmtId="0" fontId="24" fillId="0" borderId="30" xfId="0" applyFont="1" applyFill="1" applyBorder="1"/>
    <xf numFmtId="0" fontId="24" fillId="0" borderId="31" xfId="0" applyFont="1" applyFill="1" applyBorder="1" applyAlignment="1">
      <alignment horizontal="center" vertical="center" wrapText="1"/>
    </xf>
    <xf numFmtId="0" fontId="24" fillId="0" borderId="32" xfId="0" applyFont="1" applyFill="1" applyBorder="1" applyAlignment="1">
      <alignment horizontal="center" vertical="center" wrapText="1"/>
    </xf>
    <xf numFmtId="0" fontId="22" fillId="23" borderId="30" xfId="0" applyFont="1" applyFill="1" applyBorder="1"/>
    <xf numFmtId="44" fontId="22" fillId="23" borderId="31" xfId="0" applyNumberFormat="1" applyFont="1" applyFill="1" applyBorder="1"/>
    <xf numFmtId="44" fontId="22" fillId="23" borderId="32" xfId="0" applyNumberFormat="1" applyFont="1" applyFill="1" applyBorder="1"/>
    <xf numFmtId="0" fontId="22" fillId="23" borderId="33" xfId="0" applyFont="1" applyFill="1" applyBorder="1"/>
    <xf numFmtId="44" fontId="22" fillId="23" borderId="34" xfId="0" applyNumberFormat="1" applyFont="1" applyFill="1" applyBorder="1"/>
    <xf numFmtId="44" fontId="22" fillId="23" borderId="35" xfId="0" applyNumberFormat="1" applyFont="1" applyFill="1" applyBorder="1"/>
    <xf numFmtId="0" fontId="18" fillId="0" borderId="0" xfId="0" applyFont="1" applyAlignment="1">
      <alignment horizontal="left" vertical="center" wrapText="1" indent="1"/>
    </xf>
    <xf numFmtId="165" fontId="40" fillId="12" borderId="0" xfId="0" applyNumberFormat="1" applyFont="1" applyFill="1" applyAlignment="1">
      <alignment horizontal="left" vertical="center"/>
    </xf>
    <xf numFmtId="0" fontId="18" fillId="12" borderId="0" xfId="0" applyFont="1" applyFill="1" applyAlignment="1">
      <alignment horizontal="center" wrapText="1"/>
    </xf>
    <xf numFmtId="0" fontId="18" fillId="0" borderId="0" xfId="0" applyFont="1" applyAlignment="1">
      <alignment horizontal="center" wrapText="1"/>
    </xf>
    <xf numFmtId="0" fontId="41" fillId="11" borderId="5" xfId="0" applyFont="1" applyFill="1" applyBorder="1" applyAlignment="1">
      <alignment horizontal="center" vertical="center" wrapText="1"/>
    </xf>
    <xf numFmtId="0" fontId="23" fillId="4" borderId="2" xfId="0" applyFont="1" applyFill="1" applyBorder="1" applyAlignment="1">
      <alignment horizontal="center" vertical="center"/>
    </xf>
    <xf numFmtId="0" fontId="23" fillId="4" borderId="3" xfId="0" applyFont="1" applyFill="1" applyBorder="1" applyAlignment="1">
      <alignment horizontal="left" vertical="center" wrapText="1"/>
    </xf>
    <xf numFmtId="0" fontId="23" fillId="4" borderId="6" xfId="0" applyFont="1" applyFill="1" applyBorder="1" applyAlignment="1">
      <alignment horizontal="left" vertical="center" wrapText="1"/>
    </xf>
    <xf numFmtId="0" fontId="23" fillId="4" borderId="4" xfId="0" applyFont="1" applyFill="1" applyBorder="1" applyAlignment="1">
      <alignment horizontal="left" vertical="center" wrapText="1"/>
    </xf>
    <xf numFmtId="0" fontId="23" fillId="4" borderId="2" xfId="0" applyFont="1" applyFill="1" applyBorder="1" applyAlignment="1">
      <alignment horizontal="center" vertical="center" wrapText="1"/>
    </xf>
    <xf numFmtId="0" fontId="23" fillId="4" borderId="2" xfId="0" applyFont="1" applyFill="1" applyBorder="1" applyAlignment="1">
      <alignment horizontal="left" vertical="center" wrapText="1"/>
    </xf>
    <xf numFmtId="0" fontId="23" fillId="4" borderId="3" xfId="0" applyFont="1" applyFill="1" applyBorder="1" applyAlignment="1">
      <alignment horizontal="center" vertical="center"/>
    </xf>
    <xf numFmtId="0" fontId="23" fillId="4" borderId="4" xfId="0" applyFont="1" applyFill="1" applyBorder="1" applyAlignment="1">
      <alignment horizontal="center" vertical="center"/>
    </xf>
    <xf numFmtId="0" fontId="23" fillId="4" borderId="3"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3" fillId="4" borderId="2" xfId="0" applyFont="1" applyFill="1" applyBorder="1" applyAlignment="1">
      <alignment horizontal="left" vertical="center" wrapText="1"/>
    </xf>
    <xf numFmtId="0" fontId="29" fillId="14" borderId="2" xfId="0" applyFont="1" applyFill="1" applyBorder="1" applyAlignment="1">
      <alignment horizontal="center"/>
    </xf>
    <xf numFmtId="0" fontId="29" fillId="14" borderId="3" xfId="0" applyFont="1" applyFill="1" applyBorder="1" applyAlignment="1">
      <alignment vertical="center"/>
    </xf>
    <xf numFmtId="0" fontId="29" fillId="14" borderId="6" xfId="0" applyFont="1" applyFill="1" applyBorder="1" applyAlignment="1">
      <alignment vertical="center"/>
    </xf>
    <xf numFmtId="0" fontId="29" fillId="14" borderId="4" xfId="0" applyFont="1" applyFill="1" applyBorder="1" applyAlignment="1">
      <alignment vertical="center"/>
    </xf>
    <xf numFmtId="0" fontId="22" fillId="0" borderId="2" xfId="0" applyFont="1" applyBorder="1" applyAlignment="1">
      <alignment horizontal="left" vertical="center" wrapText="1"/>
    </xf>
    <xf numFmtId="44" fontId="22" fillId="12" borderId="2" xfId="1" applyFont="1" applyFill="1" applyBorder="1" applyAlignment="1">
      <alignment horizontal="center" vertical="center"/>
    </xf>
    <xf numFmtId="0" fontId="22" fillId="0" borderId="3" xfId="0" applyFont="1" applyBorder="1" applyAlignment="1">
      <alignment horizontal="justify" vertical="center" wrapText="1"/>
    </xf>
    <xf numFmtId="0" fontId="22" fillId="0" borderId="3" xfId="0" applyFont="1" applyBorder="1" applyAlignment="1">
      <alignment horizontal="left" vertical="center" wrapText="1"/>
    </xf>
    <xf numFmtId="44" fontId="22" fillId="12" borderId="4" xfId="1" applyFont="1" applyFill="1" applyBorder="1" applyAlignment="1">
      <alignment horizontal="center" vertical="center"/>
    </xf>
    <xf numFmtId="9" fontId="29" fillId="12" borderId="4" xfId="5" applyFont="1" applyFill="1" applyBorder="1" applyAlignment="1">
      <alignment horizontal="left" vertical="center" wrapText="1"/>
    </xf>
    <xf numFmtId="0" fontId="22" fillId="0" borderId="2" xfId="0" applyFont="1" applyBorder="1" applyAlignment="1">
      <alignment vertical="center" wrapText="1"/>
    </xf>
    <xf numFmtId="9" fontId="22" fillId="12" borderId="2" xfId="5" applyFont="1" applyFill="1" applyBorder="1" applyAlignment="1">
      <alignment horizontal="center" vertical="center"/>
    </xf>
    <xf numFmtId="0" fontId="22" fillId="0" borderId="2" xfId="0" applyFont="1" applyBorder="1" applyAlignment="1">
      <alignment horizontal="left" vertical="center"/>
    </xf>
    <xf numFmtId="0" fontId="22" fillId="2" borderId="2" xfId="0" applyFont="1" applyFill="1" applyBorder="1" applyAlignment="1">
      <alignment horizontal="center" vertical="center"/>
    </xf>
    <xf numFmtId="0" fontId="22" fillId="12" borderId="2" xfId="0" applyFont="1" applyFill="1" applyBorder="1"/>
    <xf numFmtId="0" fontId="22" fillId="13" borderId="2" xfId="0" applyFont="1" applyFill="1" applyBorder="1" applyAlignment="1">
      <alignment horizontal="center" vertical="center"/>
    </xf>
    <xf numFmtId="0" fontId="22" fillId="0" borderId="2" xfId="0" applyFont="1" applyBorder="1" applyAlignment="1">
      <alignment horizontal="justify" vertical="center" wrapText="1"/>
    </xf>
    <xf numFmtId="44" fontId="22" fillId="12" borderId="3" xfId="1" applyFont="1" applyFill="1" applyBorder="1" applyAlignment="1">
      <alignment horizontal="center" vertical="center"/>
    </xf>
    <xf numFmtId="44" fontId="22" fillId="12" borderId="4" xfId="1" applyFont="1" applyFill="1" applyBorder="1" applyAlignment="1">
      <alignment horizontal="center" vertical="center"/>
    </xf>
    <xf numFmtId="0" fontId="22" fillId="4" borderId="2" xfId="0" applyFont="1" applyFill="1" applyBorder="1" applyAlignment="1">
      <alignment horizontal="center" vertical="center"/>
    </xf>
    <xf numFmtId="0" fontId="22" fillId="14" borderId="2" xfId="0" applyFont="1" applyFill="1" applyBorder="1" applyAlignment="1">
      <alignment horizontal="center" vertical="center"/>
    </xf>
    <xf numFmtId="44" fontId="22" fillId="12" borderId="2" xfId="1" applyFont="1" applyFill="1" applyBorder="1" applyAlignment="1">
      <alignment horizontal="center" vertical="center"/>
    </xf>
    <xf numFmtId="0" fontId="22" fillId="15" borderId="2" xfId="0" applyFont="1" applyFill="1" applyBorder="1" applyAlignment="1">
      <alignment horizontal="center" vertical="center"/>
    </xf>
    <xf numFmtId="0" fontId="22" fillId="15" borderId="3" xfId="0" applyFont="1" applyFill="1" applyBorder="1" applyAlignment="1">
      <alignment horizontal="center" vertical="center"/>
    </xf>
    <xf numFmtId="44" fontId="22" fillId="12" borderId="2" xfId="1" applyFont="1" applyFill="1" applyBorder="1" applyAlignment="1">
      <alignment vertical="center"/>
    </xf>
    <xf numFmtId="0" fontId="22" fillId="0" borderId="2" xfId="0" applyFont="1" applyBorder="1" applyAlignment="1">
      <alignment horizontal="center"/>
    </xf>
    <xf numFmtId="0" fontId="22" fillId="0" borderId="2" xfId="0" applyFont="1" applyBorder="1" applyAlignment="1">
      <alignment horizontal="justify" wrapText="1"/>
    </xf>
    <xf numFmtId="44" fontId="22" fillId="12" borderId="2" xfId="1" applyFont="1" applyFill="1" applyBorder="1" applyAlignment="1"/>
    <xf numFmtId="0" fontId="22" fillId="0" borderId="1" xfId="0" applyFont="1" applyBorder="1" applyAlignment="1">
      <alignment horizontal="center"/>
    </xf>
    <xf numFmtId="0" fontId="22" fillId="0" borderId="1" xfId="0" applyFont="1" applyBorder="1" applyAlignment="1">
      <alignment horizontal="justify" wrapText="1"/>
    </xf>
    <xf numFmtId="44" fontId="22" fillId="12" borderId="1" xfId="1" applyFont="1" applyFill="1" applyBorder="1" applyAlignment="1"/>
    <xf numFmtId="49" fontId="24" fillId="5" borderId="2" xfId="7" applyFont="1" applyFill="1" applyBorder="1" applyAlignment="1">
      <alignment horizontal="center" vertical="center"/>
    </xf>
    <xf numFmtId="49" fontId="24" fillId="5" borderId="2" xfId="7" applyFont="1" applyFill="1" applyBorder="1" applyAlignment="1">
      <alignment horizontal="left" vertical="center"/>
    </xf>
    <xf numFmtId="0" fontId="29" fillId="14" borderId="2" xfId="0" applyFont="1" applyFill="1" applyBorder="1" applyAlignment="1">
      <alignment horizontal="center" vertical="center"/>
    </xf>
    <xf numFmtId="0" fontId="29" fillId="14" borderId="3" xfId="0" applyFont="1" applyFill="1" applyBorder="1" applyAlignment="1">
      <alignment vertical="center" wrapText="1"/>
    </xf>
    <xf numFmtId="0" fontId="29" fillId="14" borderId="6" xfId="0" applyFont="1" applyFill="1" applyBorder="1" applyAlignment="1">
      <alignment vertical="center" wrapText="1"/>
    </xf>
    <xf numFmtId="0" fontId="29" fillId="14" borderId="4" xfId="0" applyFont="1" applyFill="1" applyBorder="1" applyAlignment="1">
      <alignment vertical="center" wrapText="1"/>
    </xf>
    <xf numFmtId="44" fontId="22" fillId="12" borderId="2" xfId="1" applyFont="1" applyFill="1" applyBorder="1"/>
    <xf numFmtId="49" fontId="24" fillId="5" borderId="2" xfId="7" applyFont="1" applyFill="1" applyBorder="1" applyAlignment="1">
      <alignment horizontal="left" vertical="center" wrapText="1"/>
    </xf>
    <xf numFmtId="0" fontId="22" fillId="12" borderId="2" xfId="0" applyFont="1" applyFill="1" applyBorder="1" applyAlignment="1">
      <alignment vertical="center"/>
    </xf>
    <xf numFmtId="44" fontId="0" fillId="17" borderId="0" xfId="1" applyFont="1" applyFill="1" applyAlignment="1">
      <alignment horizontal="center" vertical="center"/>
    </xf>
    <xf numFmtId="0" fontId="48" fillId="11" borderId="2" xfId="0" applyFont="1" applyFill="1" applyBorder="1" applyAlignment="1">
      <alignment horizontal="center" vertical="center" wrapText="1"/>
    </xf>
    <xf numFmtId="0" fontId="49" fillId="7" borderId="2" xfId="0" applyFont="1" applyFill="1" applyBorder="1" applyAlignment="1">
      <alignment horizontal="center" vertical="center"/>
    </xf>
    <xf numFmtId="0" fontId="25" fillId="7" borderId="2" xfId="0" applyFont="1" applyFill="1" applyBorder="1" applyAlignment="1">
      <alignment horizontal="center" vertical="center"/>
    </xf>
    <xf numFmtId="0" fontId="22" fillId="17" borderId="2" xfId="0" applyFont="1" applyFill="1" applyBorder="1" applyAlignment="1">
      <alignment horizontal="center" vertical="center"/>
    </xf>
    <xf numFmtId="44" fontId="22" fillId="17" borderId="2" xfId="0" applyNumberFormat="1" applyFont="1" applyFill="1" applyBorder="1" applyAlignment="1">
      <alignment vertical="center"/>
    </xf>
    <xf numFmtId="0" fontId="22" fillId="17" borderId="2" xfId="0" quotePrefix="1" applyFont="1" applyFill="1" applyBorder="1" applyAlignment="1">
      <alignment horizontal="center" vertical="center"/>
    </xf>
    <xf numFmtId="0" fontId="22" fillId="22" borderId="3" xfId="0" applyFont="1" applyFill="1" applyBorder="1" applyAlignment="1">
      <alignment horizontal="center" vertical="center"/>
    </xf>
    <xf numFmtId="44" fontId="22" fillId="22" borderId="4" xfId="0" applyNumberFormat="1" applyFont="1" applyFill="1" applyBorder="1" applyAlignment="1">
      <alignment vertical="center"/>
    </xf>
    <xf numFmtId="3" fontId="22" fillId="17" borderId="2" xfId="0" applyNumberFormat="1" applyFont="1" applyFill="1" applyBorder="1" applyAlignment="1">
      <alignment horizontal="center" vertical="center"/>
    </xf>
    <xf numFmtId="0" fontId="22" fillId="7" borderId="3" xfId="0" applyFont="1" applyFill="1" applyBorder="1" applyAlignment="1">
      <alignment horizontal="center" vertical="center"/>
    </xf>
    <xf numFmtId="44" fontId="22" fillId="7" borderId="4" xfId="0" applyNumberFormat="1" applyFont="1" applyFill="1" applyBorder="1" applyAlignment="1">
      <alignment vertical="center"/>
    </xf>
    <xf numFmtId="44" fontId="0" fillId="17" borderId="0" xfId="0" applyNumberFormat="1" applyFill="1" applyAlignment="1">
      <alignment horizontal="center" vertical="center"/>
    </xf>
    <xf numFmtId="0" fontId="50" fillId="7" borderId="2" xfId="0" applyFont="1" applyFill="1" applyBorder="1" applyAlignment="1">
      <alignment horizontal="center" vertical="center"/>
    </xf>
    <xf numFmtId="0" fontId="51" fillId="7" borderId="2" xfId="0" applyFont="1" applyFill="1" applyBorder="1" applyAlignment="1">
      <alignment horizontal="center" vertical="center"/>
    </xf>
    <xf numFmtId="0" fontId="22" fillId="17" borderId="2" xfId="0" applyFont="1" applyFill="1" applyBorder="1" applyAlignment="1">
      <alignment vertical="center"/>
    </xf>
    <xf numFmtId="0" fontId="22" fillId="7" borderId="3" xfId="0" applyFont="1" applyFill="1" applyBorder="1" applyAlignment="1">
      <alignment vertical="center"/>
    </xf>
    <xf numFmtId="0" fontId="52" fillId="0" borderId="0" xfId="0" applyFont="1" applyAlignment="1">
      <alignment horizontal="left" vertical="center"/>
    </xf>
    <xf numFmtId="0" fontId="0" fillId="0" borderId="7" xfId="0" applyBorder="1" applyAlignment="1"/>
    <xf numFmtId="0" fontId="0" fillId="0" borderId="8" xfId="0" applyBorder="1" applyAlignment="1"/>
    <xf numFmtId="0" fontId="48" fillId="12" borderId="7" xfId="0" applyFont="1" applyFill="1" applyBorder="1" applyAlignment="1"/>
    <xf numFmtId="0" fontId="0" fillId="12" borderId="7" xfId="0" applyFill="1" applyBorder="1" applyAlignment="1"/>
    <xf numFmtId="0" fontId="2" fillId="0" borderId="0" xfId="0" applyFont="1" applyFill="1" applyAlignment="1">
      <alignment vertical="center"/>
    </xf>
    <xf numFmtId="0" fontId="11" fillId="0" borderId="0" xfId="0" applyFont="1" applyFill="1" applyAlignment="1">
      <alignment horizontal="right" vertical="center"/>
    </xf>
    <xf numFmtId="44" fontId="18" fillId="4" borderId="2" xfId="1" applyFont="1" applyFill="1" applyBorder="1" applyAlignment="1">
      <alignment horizontal="center" vertical="center"/>
    </xf>
    <xf numFmtId="9" fontId="17" fillId="0" borderId="3" xfId="5" applyFont="1" applyFill="1" applyBorder="1" applyAlignment="1">
      <alignment horizontal="center" vertical="center"/>
    </xf>
    <xf numFmtId="9" fontId="17" fillId="0" borderId="6" xfId="5" applyFont="1" applyFill="1" applyBorder="1" applyAlignment="1">
      <alignment horizontal="center" vertical="center"/>
    </xf>
    <xf numFmtId="9" fontId="17" fillId="0" borderId="4" xfId="5" applyFont="1" applyFill="1" applyBorder="1" applyAlignment="1">
      <alignment horizontal="center" vertical="center"/>
    </xf>
    <xf numFmtId="0" fontId="23" fillId="10" borderId="2" xfId="0" applyFont="1" applyFill="1" applyBorder="1" applyAlignment="1">
      <alignment horizontal="center" vertical="center" wrapText="1"/>
    </xf>
    <xf numFmtId="0" fontId="26" fillId="8" borderId="3" xfId="0" applyFont="1" applyFill="1" applyBorder="1" applyAlignment="1">
      <alignment horizontal="right" vertical="center" wrapText="1"/>
    </xf>
    <xf numFmtId="0" fontId="26" fillId="8" borderId="6" xfId="0" applyFont="1" applyFill="1" applyBorder="1" applyAlignment="1">
      <alignment horizontal="right" vertical="center" wrapText="1"/>
    </xf>
    <xf numFmtId="0" fontId="26" fillId="8" borderId="4" xfId="0" applyFont="1" applyFill="1" applyBorder="1" applyAlignment="1">
      <alignment horizontal="right" vertical="center" wrapText="1"/>
    </xf>
  </cellXfs>
  <cellStyles count="8">
    <cellStyle name="Milliers 2" xfId="2"/>
    <cellStyle name="Monétaire" xfId="1" builtinId="4"/>
    <cellStyle name="Monétaire 2" xfId="3"/>
    <cellStyle name="Monétaire 3" xfId="6"/>
    <cellStyle name="Normal" xfId="0" builtinId="0"/>
    <cellStyle name="Normal 2" xfId="4"/>
    <cellStyle name="Normal 2 2" xfId="7"/>
    <cellStyle name="Pourcentage" xfId="5" builtinId="5"/>
  </cellStyles>
  <dxfs count="6">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s>
  <tableStyles count="0" defaultTableStyle="TableStyleMedium2" defaultPivotStyle="PivotStyleLight16"/>
  <colors>
    <mruColors>
      <color rgb="FF9FBDBE"/>
      <color rgb="FFFFFFD9"/>
      <color rgb="FFD7DC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4.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1439632</xdr:colOff>
      <xdr:row>0</xdr:row>
      <xdr:rowOff>0</xdr:rowOff>
    </xdr:from>
    <xdr:to>
      <xdr:col>1</xdr:col>
      <xdr:colOff>4135667</xdr:colOff>
      <xdr:row>0</xdr:row>
      <xdr:rowOff>1197429</xdr:rowOff>
    </xdr:to>
    <xdr:pic>
      <xdr:nvPicPr>
        <xdr:cNvPr id="2" name="Imag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6525" y="0"/>
          <a:ext cx="2696035" cy="119742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3474298</xdr:colOff>
      <xdr:row>0</xdr:row>
      <xdr:rowOff>75885</xdr:rowOff>
    </xdr:from>
    <xdr:to>
      <xdr:col>3</xdr:col>
      <xdr:colOff>1320820</xdr:colOff>
      <xdr:row>0</xdr:row>
      <xdr:rowOff>1222805</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3926" y="75885"/>
          <a:ext cx="2480306" cy="114692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6</xdr:col>
      <xdr:colOff>178733</xdr:colOff>
      <xdr:row>0</xdr:row>
      <xdr:rowOff>126512</xdr:rowOff>
    </xdr:from>
    <xdr:to>
      <xdr:col>9</xdr:col>
      <xdr:colOff>414441</xdr:colOff>
      <xdr:row>0</xdr:row>
      <xdr:rowOff>1190625</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41796" y="126512"/>
          <a:ext cx="2565365" cy="106411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2520950</xdr:colOff>
      <xdr:row>0</xdr:row>
      <xdr:rowOff>50801</xdr:rowOff>
    </xdr:from>
    <xdr:to>
      <xdr:col>2</xdr:col>
      <xdr:colOff>5231572</xdr:colOff>
      <xdr:row>0</xdr:row>
      <xdr:rowOff>1238251</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90106" y="50801"/>
          <a:ext cx="2710622" cy="11874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2520950</xdr:colOff>
      <xdr:row>0</xdr:row>
      <xdr:rowOff>50801</xdr:rowOff>
    </xdr:from>
    <xdr:to>
      <xdr:col>2</xdr:col>
      <xdr:colOff>5231572</xdr:colOff>
      <xdr:row>0</xdr:row>
      <xdr:rowOff>1236134</xdr:rowOff>
    </xdr:to>
    <xdr:pic>
      <xdr:nvPicPr>
        <xdr:cNvPr id="2" name="Image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87725" y="50801"/>
          <a:ext cx="2710622" cy="118745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0</xdr:row>
      <xdr:rowOff>1</xdr:rowOff>
    </xdr:from>
    <xdr:to>
      <xdr:col>5</xdr:col>
      <xdr:colOff>1386194</xdr:colOff>
      <xdr:row>0</xdr:row>
      <xdr:rowOff>1238251</xdr:rowOff>
    </xdr:to>
    <xdr:pic>
      <xdr:nvPicPr>
        <xdr:cNvPr id="2" name="Image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048750" y="1"/>
          <a:ext cx="2662544" cy="12382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lterea\Production\AMO%20Paris\BAILLEUR\ICF%20La%20Sabli&#232;re\21-081%20-%20AMO%20CR%20multisite\4%20-%20DCE\A%20-%20AE\AE%20Annexe%201%20-%20Cadre%20technico-financier%20DPGF%20-%20VDC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Export_auto_V5_KGOT_MSIT_VF.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ANALYSE%20GAZ/CD92_AMOCPE_MODELES%20M&amp;V_DONNEES%20GAZ_VF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inddigo73000.sharepoint.com/Users/HORSIN/AppData/Local/Microsoft/Windows/INetCache/Content.Outlook/M323E1S1/COUT%20GLOBAL/X414%20CG%20A%20FRANCK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ekobat-my.sharepoint.com/BAILLEUR/OISE%20HABITAT/16-285-StJust-Equelettes-AMO%20CREM/03-M1-DCE/03%20-%20AE%20+%20Annexes/OISE%20HABITAT_ST-JUST_CADRE%20FINANCIER_V0.02_KGO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Hiérarchisation_fonctionnelle"/>
      <sheetName val="V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5_PROJET"/>
      <sheetName val="Hiérarchisation_fonctionnel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PGF - Synthèse"/>
      <sheetName val="DPGF - 031"/>
      <sheetName val="DPGF - 050 "/>
      <sheetName val="618"/>
      <sheetName val="DPGF - 090"/>
      <sheetName val="DPGF - 165"/>
      <sheetName val="0623 bis"/>
      <sheetName val="DPGF - 386"/>
      <sheetName val="DPGF - 477"/>
      <sheetName val="DPGF - 533"/>
      <sheetName val="DPGF - 534"/>
      <sheetName val="DPGF - 618"/>
      <sheetName val="DPGF - 623"/>
      <sheetName val="DPGF - 684"/>
      <sheetName val="DPGF - 686 "/>
      <sheetName val="DPGF - 695"/>
      <sheetName val="DPGF - 697"/>
      <sheetName val="DPGF - 702"/>
      <sheetName val="DPGF - 712"/>
      <sheetName val="DPGF - 728"/>
      <sheetName val="DPGF - 891"/>
      <sheetName val="BPU Amiante"/>
      <sheetName val="Vierge"/>
      <sheetName val="DG"/>
      <sheetName val="Annexe ECO PLS"/>
      <sheetName val="AE Annexe 1 - Cadre technico-f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 val="SITUATION_DE_REFERENCE"/>
      <sheetName val="COMPARAISON_ETATINI_MODEL+LOGMT"/>
      <sheetName val="COMPARAISON_ETATINI_MODEL"/>
      <sheetName val="Hypothèses_"/>
      <sheetName val="Collège_Jean_Macé_Suresnes"/>
      <sheetName val="Collège_Les_Bons_Raisins"/>
      <sheetName val="Collège_La_Malmaison_"/>
      <sheetName val="Collège_Jules_Verne"/>
      <sheetName val="Collège_Robert_Doisneau_"/>
      <sheetName val="Collège_le_Haut_Mesnil_"/>
      <sheetName val="Collège_Paul_Bert"/>
      <sheetName val="Collège_Victor_Hugo__Moulineaux"/>
      <sheetName val="Collège_Maison_Blanche"/>
      <sheetName val="Collège_Jean_Moulin"/>
      <sheetName val="Collège_Masaryk"/>
      <sheetName val="Collège_Romain_Rolland_Bagneux"/>
      <sheetName val="Collège_Joliot_Curie"/>
      <sheetName val="Collège_La_Fontaine"/>
      <sheetName val="Collège_François_Furet"/>
      <sheetName val="Collège_Jean_Renoir"/>
      <sheetName val="Collège_Emile_Zola"/>
      <sheetName val="Collège_de_Sèvres"/>
      <sheetName val="Collège_Georges_Mandel"/>
      <sheetName val="Collège_Henri_Bergson"/>
      <sheetName val="Collège_Léonard_de_Vinci"/>
      <sheetName val="Collège_Evariste_Gal_g_la_Reine"/>
      <sheetName val="Collège_Jacqueline_Auriol"/>
      <sheetName val="Collège_Bartholdi"/>
      <sheetName val="Collège_Paul_Landowski"/>
      <sheetName val="Collège_Descartes"/>
      <sheetName val="Collège_Henri_Wallon"/>
      <sheetName val="Collège_Claude_Nicolas_Ledoux"/>
      <sheetName val="Collège_Pierre_Brossolette"/>
      <sheetName val="Collège_Armande_Béjart"/>
      <sheetName val="Collège_Paul_Eluard_Chatillon"/>
      <sheetName val="Collège_Maréchal_Leclerc"/>
      <sheetName val="Collège_Les_Bouvets"/>
      <sheetName val="Collège_Theophile_Gautier"/>
      <sheetName val="Collège_Victor_Hugo_Nanterre"/>
      <sheetName val="Collège_Paul_Eluard_Nanterre"/>
      <sheetName val="Collège_Louis_Blériot"/>
      <sheetName val="Collège_Les_Renardières"/>
      <sheetName val="Collège_Les_Bruyeres"/>
      <sheetName val="Collège_Moulin_Joly"/>
      <sheetName val="Collège_Lakanal"/>
      <sheetName val="Collège_Jean_Baptiste_Clément"/>
      <sheetName val="Collège_Jean_Macé_Clichy"/>
      <sheetName val="Collège_François_Truffaut"/>
      <sheetName val="Collège_Georges_Pomp_la_Garenne"/>
      <sheetName val="Collège_République"/>
      <sheetName val="Collège_Jean_Perrin"/>
      <sheetName val="Collège_Les_Champs_Philippe"/>
      <sheetName val="Collège_Seurat"/>
      <sheetName val="Collège_Paparemborde"/>
      <sheetName val="Collège_Marguerite_Duras"/>
      <sheetName val="Collège_Van_Gogh"/>
      <sheetName val="Collège_Jean_Mermoz"/>
      <sheetName val="Collège_Albert_Camus"/>
      <sheetName val="Collège_Auguste_Renoir"/>
      <sheetName val="Collège_Edouard_Manet"/>
      <sheetName val="Collège_Guy_Moquet"/>
      <sheetName val="Collège_Jean_Jaurès__ois_Perret"/>
      <sheetName val="Collège_André_Malraux"/>
      <sheetName val="Collège_Evariste_Gal_s_Nanterre"/>
      <sheetName val="Collège_Voltaire"/>
      <sheetName val="Collège_Alfred_de_Vig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 val="Sites_problématiques"/>
      <sheetName val="21573082354340-_ALBERT_CAMUS"/>
      <sheetName val="GI036269-_FONTAINE"/>
      <sheetName val="GI036282-ANNE_FRANCK"/>
      <sheetName val="GI036324-FRANCOIS_FURET"/>
      <sheetName val="GI036700-R_ROLLAND_BAGNEU"/>
      <sheetName val="GI036865-DU_HAUT_MESNIL"/>
      <sheetName val="GI036874-_ROBERT_DOISNEAU"/>
      <sheetName val="GI037104-PAUL_BERT"/>
      <sheetName val="GI037125-HENRI_WALLON"/>
      <sheetName val="GI037163-GEORGE_SAND"/>
      <sheetName val="GI037265-NICOLAS_LEDOUX"/>
      <sheetName val="GI037279-R_ROLLAND_LE_PLE"/>
      <sheetName val="GI037297-ALAIN_FOURNIER"/>
      <sheetName val="GI037609-PIERRE_BROSSOLET"/>
      <sheetName val="GI037364-PETITS_PONTS"/>
      <sheetName val="GI037656-THOMAS_MASARYK"/>
      <sheetName val="GI037675-_LEONARD_DE_VINC"/>
      <sheetName val="GI038011-EMILE_VERHAEREN"/>
      <sheetName val="GI037740-BEL_AIR"/>
      <sheetName val="GI038116-HENRI_BERGSON"/>
      <sheetName val="GI038066-YVES_DU_MANOIR"/>
      <sheetName val="GI038186-LA_FONTAINE_DU_R"/>
      <sheetName val="GI038360-DE_LA_PAIX"/>
      <sheetName val="GI038660-PAUL_LANDOWSKI"/>
      <sheetName val="GI038744-JEAN_RENOIR"/>
      <sheetName val="GI038906-JEAN_MACE"/>
      <sheetName val="GI038924-HENRI_SELLIER"/>
      <sheetName val="GI039031-ANDRE_DOUCET"/>
      <sheetName val="GI039084-JEAN_PERRIN_NANT"/>
      <sheetName val="GI039098-VICTOR_HUGO_NANT"/>
      <sheetName val="GI039134-LES_CHENEVREUX"/>
      <sheetName val="GI039171-E_GALOIS_NANTERR"/>
      <sheetName val="GI039276-ALFRED_DE_VIGNY"/>
      <sheetName val="GI039334-LES_BOUVETS"/>
      <sheetName val="GI039789-JULES_VERNE"/>
      <sheetName val="GI039994-E_BATIMENT_CUISI"/>
      <sheetName val="GI040000-LA_MALMAISON"/>
      <sheetName val="GI040008-LES_BONS_RAISINS"/>
      <sheetName val="GI040947-LES_VALLEES"/>
      <sheetName val="GI041036-JEAN-BAPTISTE_CL"/>
      <sheetName val="GI041104-GAY_LUSSAC"/>
      <sheetName val="GI041121-MOULIN_JOLY"/>
      <sheetName val="GI042052-_ANDRE_MALRAUX"/>
      <sheetName val="GI042081-EDOUARD_VAILLANT"/>
      <sheetName val="GI042234-EDOUARD_MANET"/>
      <sheetName val="GI060069-J_MOULIN_CHAVILL"/>
      <sheetName val="GI086227-_HENRI_BARBUSSE"/>
      <sheetName val="GI102668-LES_BRUYERES"/>
      <sheetName val="GI105216-HENRI_MATISSE"/>
      <sheetName val="GI105836-FRANCOIS_TRUFFAU"/>
      <sheetName val="GI107169-GEORGES_SEURAT"/>
      <sheetName val="GI107906-VICTOR_HUGO_ISSY"/>
      <sheetName val="GI108378-LES_MARTINETS"/>
      <sheetName val="GI108971-THEOPHILE_GAUTHI"/>
      <sheetName val="GI115493-MAISON_BLANCHE"/>
      <sheetName val="GI116329-AUGUSTE_RENOIR"/>
      <sheetName val="GI118036-ROBERT_PAPAREMBO"/>
      <sheetName val="GI121241-G_POMPIDOU_VILLE"/>
      <sheetName val="GI122625-JACQUELINE_AURIO"/>
      <sheetName val="GI122660-G_POMPIDOU_COURB"/>
      <sheetName val="GI122693-MARGUERITE_DURAS"/>
      <sheetName val="GI122759-E_GALOIS_BOURG_L"/>
      <sheetName val="GI128420-JOLIOT_CURIE"/>
      <sheetName val="GI134337-DE_SEVRES"/>
      <sheetName val="COLLEGE_EMILE_ZOLA_"/>
      <sheetName val="21392185206021-JEAN_MOULIN"/>
      <sheetName val="data_GAZ"/>
      <sheetName val="date_fin_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 val="NFD_X60_000"/>
      <sheetName val="Depenses_prises_en_compte"/>
      <sheetName val="Services_à_l'immeuble"/>
      <sheetName val="Plan_de_pérennité"/>
      <sheetName val="Criticité_des_équipements"/>
      <sheetName val="Annexe_"/>
      <sheetName val="Coef_Conso"/>
      <sheetName val="Données_con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P2-P3"/>
      <sheetName val="Feuil2"/>
      <sheetName val="data"/>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30"/>
  <sheetViews>
    <sheetView showGridLines="0" tabSelected="1" view="pageBreakPreview" zoomScale="70" zoomScaleNormal="100" zoomScaleSheetLayoutView="70" workbookViewId="0">
      <selection activeCell="B26" sqref="B26"/>
    </sheetView>
  </sheetViews>
  <sheetFormatPr baseColWidth="10" defaultColWidth="11.453125" defaultRowHeight="14.5" x14ac:dyDescent="0.35"/>
  <cols>
    <col min="1" max="1" width="2.7265625" customWidth="1"/>
    <col min="2" max="2" width="80.7265625" customWidth="1"/>
    <col min="3" max="3" width="2.7265625" customWidth="1"/>
  </cols>
  <sheetData>
    <row r="1" spans="2:9" ht="100" customHeight="1" x14ac:dyDescent="0.35">
      <c r="C1" s="1"/>
    </row>
    <row r="2" spans="2:9" ht="103.5" customHeight="1" x14ac:dyDescent="0.35">
      <c r="B2" s="9" t="s">
        <v>780</v>
      </c>
      <c r="D2" s="10"/>
      <c r="E2" s="10"/>
      <c r="F2" s="10"/>
      <c r="G2" s="10"/>
      <c r="H2" s="10"/>
      <c r="I2" s="10"/>
    </row>
    <row r="3" spans="2:9" ht="15.5" x14ac:dyDescent="0.35">
      <c r="B3" s="1"/>
    </row>
    <row r="6" spans="2:9" ht="23" x14ac:dyDescent="0.5">
      <c r="B6" s="2"/>
    </row>
    <row r="7" spans="2:9" x14ac:dyDescent="0.35">
      <c r="B7" s="28" t="s">
        <v>0</v>
      </c>
    </row>
    <row r="8" spans="2:9" x14ac:dyDescent="0.35">
      <c r="B8" s="29"/>
    </row>
    <row r="9" spans="2:9" x14ac:dyDescent="0.35">
      <c r="B9" s="29" t="s">
        <v>781</v>
      </c>
    </row>
    <row r="10" spans="2:9" x14ac:dyDescent="0.35">
      <c r="B10" s="29" t="s">
        <v>782</v>
      </c>
    </row>
    <row r="11" spans="2:9" x14ac:dyDescent="0.35">
      <c r="B11" s="29" t="s">
        <v>783</v>
      </c>
    </row>
    <row r="12" spans="2:9" x14ac:dyDescent="0.35">
      <c r="B12" s="29" t="s">
        <v>784</v>
      </c>
    </row>
    <row r="13" spans="2:9" x14ac:dyDescent="0.35">
      <c r="B13" s="29" t="s">
        <v>785</v>
      </c>
    </row>
    <row r="14" spans="2:9" x14ac:dyDescent="0.35">
      <c r="B14" s="29"/>
    </row>
    <row r="30" spans="2:2" ht="93.75" customHeight="1" x14ac:dyDescent="0.35">
      <c r="B30" s="3"/>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
  <sheetViews>
    <sheetView showGridLines="0" view="pageBreakPreview" zoomScale="74" zoomScaleNormal="70" zoomScaleSheetLayoutView="70" workbookViewId="0">
      <selection activeCell="D20" sqref="D20"/>
    </sheetView>
  </sheetViews>
  <sheetFormatPr baseColWidth="10" defaultColWidth="11.453125" defaultRowHeight="14.5" x14ac:dyDescent="0.35"/>
  <cols>
    <col min="1" max="1" width="2.7265625" customWidth="1"/>
    <col min="3" max="3" width="69.54296875" bestFit="1" customWidth="1"/>
    <col min="4" max="4" width="51" customWidth="1"/>
    <col min="7" max="7" width="2.7265625" customWidth="1"/>
  </cols>
  <sheetData>
    <row r="1" spans="2:12" ht="100" customHeight="1" x14ac:dyDescent="0.35">
      <c r="B1" s="11"/>
      <c r="C1" s="11"/>
      <c r="D1" s="11"/>
      <c r="E1" s="11"/>
      <c r="F1" s="11"/>
      <c r="G1" s="11"/>
      <c r="H1" s="11"/>
      <c r="I1" s="11"/>
      <c r="J1" s="11"/>
      <c r="K1" s="11"/>
      <c r="L1" s="11"/>
    </row>
    <row r="2" spans="2:12" ht="75" customHeight="1" x14ac:dyDescent="0.35">
      <c r="B2" s="24" t="s">
        <v>780</v>
      </c>
      <c r="C2" s="25"/>
      <c r="D2" s="25"/>
      <c r="E2" s="25"/>
      <c r="F2" s="26"/>
      <c r="G2" s="13"/>
      <c r="H2" s="10"/>
      <c r="I2" s="12"/>
      <c r="J2" s="12"/>
      <c r="K2" s="12"/>
      <c r="L2" s="12"/>
    </row>
    <row r="4" spans="2:12" ht="36" customHeight="1" x14ac:dyDescent="0.35">
      <c r="B4" s="30" t="str">
        <f>'Page de garde'!$B$9</f>
        <v>LOT 4_AE_Annexe_0_Site concerné par le marché et prestations souscrites</v>
      </c>
      <c r="C4" s="31"/>
      <c r="D4" s="31"/>
      <c r="E4" s="31"/>
      <c r="F4" s="32"/>
    </row>
    <row r="6" spans="2:12" ht="26" x14ac:dyDescent="0.35">
      <c r="B6" s="14" t="s">
        <v>1</v>
      </c>
      <c r="C6" s="14" t="s">
        <v>2</v>
      </c>
      <c r="D6" s="14" t="s">
        <v>3</v>
      </c>
      <c r="E6" s="14" t="s">
        <v>4</v>
      </c>
      <c r="F6" s="14" t="s">
        <v>5</v>
      </c>
    </row>
    <row r="7" spans="2:12" x14ac:dyDescent="0.35">
      <c r="B7" s="15">
        <v>4</v>
      </c>
      <c r="C7" s="15" t="s">
        <v>6</v>
      </c>
      <c r="D7" s="16" t="s">
        <v>7</v>
      </c>
      <c r="E7" s="7" t="s">
        <v>8</v>
      </c>
      <c r="F7" s="7" t="s">
        <v>8</v>
      </c>
    </row>
  </sheetData>
  <mergeCells count="2">
    <mergeCell ref="B2:F2"/>
    <mergeCell ref="B4:F4"/>
  </mergeCells>
  <phoneticPr fontId="6" type="noConversion"/>
  <pageMargins left="0.7" right="0.7" top="0.75" bottom="0.75" header="0.3" footer="0.3"/>
  <pageSetup paperSize="9" scale="8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34"/>
  <sheetViews>
    <sheetView showGridLines="0" view="pageBreakPreview" zoomScale="70" zoomScaleNormal="40" zoomScaleSheetLayoutView="70" workbookViewId="0">
      <selection activeCell="M20" sqref="M20"/>
    </sheetView>
  </sheetViews>
  <sheetFormatPr baseColWidth="10" defaultColWidth="11.453125" defaultRowHeight="14.5" x14ac:dyDescent="0.35"/>
  <cols>
    <col min="1" max="1" width="2.7265625" customWidth="1"/>
    <col min="3" max="4" width="20.6328125" customWidth="1"/>
    <col min="5" max="6" width="15.7265625" customWidth="1"/>
    <col min="7" max="7" width="3.1796875" customWidth="1"/>
    <col min="8" max="16" width="15.7265625" customWidth="1"/>
    <col min="17" max="17" width="2.6328125" customWidth="1"/>
  </cols>
  <sheetData>
    <row r="1" spans="2:16" ht="100" customHeight="1" x14ac:dyDescent="0.35">
      <c r="B1" s="27"/>
      <c r="C1" s="27"/>
      <c r="D1" s="27"/>
      <c r="E1" s="27"/>
      <c r="F1" s="27"/>
      <c r="G1" s="27"/>
      <c r="H1" s="27"/>
      <c r="I1" s="27"/>
      <c r="J1" s="27"/>
      <c r="K1" s="27"/>
      <c r="L1" s="27"/>
      <c r="M1" s="27"/>
      <c r="N1" s="27"/>
      <c r="O1" s="27"/>
      <c r="P1" s="27"/>
    </row>
    <row r="2" spans="2:16" ht="84" customHeight="1" x14ac:dyDescent="0.35">
      <c r="B2" s="24" t="s">
        <v>780</v>
      </c>
      <c r="C2" s="25"/>
      <c r="D2" s="25"/>
      <c r="E2" s="25"/>
      <c r="F2" s="25"/>
      <c r="G2" s="25"/>
      <c r="H2" s="25"/>
      <c r="I2" s="25"/>
      <c r="J2" s="25"/>
      <c r="K2" s="25"/>
      <c r="L2" s="25"/>
      <c r="M2" s="25"/>
      <c r="N2" s="25"/>
      <c r="O2" s="25"/>
      <c r="P2" s="26"/>
    </row>
    <row r="4" spans="2:16" ht="36" customHeight="1" x14ac:dyDescent="0.35">
      <c r="B4" s="30" t="str">
        <f>'Page de garde'!$B$10</f>
        <v>LOT 4_AE_Annexe_1_DPGF du P2 site par site</v>
      </c>
      <c r="C4" s="31"/>
      <c r="D4" s="31"/>
      <c r="E4" s="31"/>
      <c r="F4" s="31"/>
      <c r="G4" s="31"/>
      <c r="H4" s="31"/>
      <c r="I4" s="31"/>
      <c r="J4" s="31"/>
      <c r="K4" s="31"/>
      <c r="L4" s="31"/>
      <c r="M4" s="31"/>
      <c r="N4" s="31"/>
      <c r="O4" s="31"/>
      <c r="P4" s="32"/>
    </row>
    <row r="6" spans="2:16" ht="26" x14ac:dyDescent="0.6">
      <c r="B6" s="33" t="s">
        <v>9</v>
      </c>
      <c r="C6" s="22"/>
      <c r="D6" s="22"/>
      <c r="E6" s="23"/>
      <c r="F6" s="23"/>
    </row>
    <row r="7" spans="2:16" x14ac:dyDescent="0.35">
      <c r="I7" s="37" t="s">
        <v>786</v>
      </c>
      <c r="J7" s="37"/>
      <c r="K7" s="37"/>
      <c r="L7" s="38">
        <v>4</v>
      </c>
    </row>
    <row r="8" spans="2:16" ht="31.5" customHeight="1" x14ac:dyDescent="0.35">
      <c r="B8" s="17"/>
      <c r="C8" s="17"/>
      <c r="D8" s="17"/>
      <c r="E8" s="17"/>
      <c r="F8" s="17"/>
      <c r="G8" s="17"/>
      <c r="H8" s="17"/>
      <c r="I8" s="93" t="s">
        <v>10</v>
      </c>
      <c r="J8" s="93"/>
      <c r="K8" s="93"/>
      <c r="L8" s="34">
        <f>$L$7*SUM(O14:O14)</f>
        <v>0</v>
      </c>
      <c r="N8" s="17"/>
      <c r="O8" s="17"/>
      <c r="P8" s="17"/>
    </row>
    <row r="9" spans="2:16" ht="31.5" customHeight="1" x14ac:dyDescent="0.35">
      <c r="B9" s="17"/>
      <c r="C9" s="17"/>
      <c r="D9" s="17"/>
      <c r="E9" s="17"/>
      <c r="F9" s="17"/>
      <c r="G9" s="17"/>
      <c r="H9" s="17"/>
      <c r="I9" s="93" t="s">
        <v>11</v>
      </c>
      <c r="J9" s="93"/>
      <c r="K9" s="93"/>
      <c r="L9" s="35">
        <f>$L$7*SUM(P14:P14)</f>
        <v>0</v>
      </c>
      <c r="M9" s="17"/>
      <c r="N9" s="17"/>
      <c r="O9" s="17"/>
      <c r="P9" s="17"/>
    </row>
    <row r="10" spans="2:16" ht="15" thickBot="1" x14ac:dyDescent="0.4">
      <c r="B10" s="17"/>
      <c r="C10" s="17"/>
      <c r="D10" s="17"/>
      <c r="E10" s="17"/>
      <c r="F10" s="17"/>
      <c r="G10" s="17"/>
      <c r="H10" s="65"/>
      <c r="I10" s="65"/>
      <c r="J10" s="65"/>
      <c r="K10" s="65"/>
      <c r="L10" s="65"/>
      <c r="M10" s="65"/>
      <c r="N10" s="65"/>
      <c r="O10" s="17"/>
      <c r="P10" s="17"/>
    </row>
    <row r="11" spans="2:16" ht="15" thickBot="1" x14ac:dyDescent="0.4">
      <c r="B11" s="41"/>
      <c r="C11" s="41"/>
      <c r="D11" s="41"/>
      <c r="E11" s="41"/>
      <c r="F11" s="41"/>
      <c r="G11" s="41"/>
      <c r="H11" s="66" t="s">
        <v>12</v>
      </c>
      <c r="I11" s="67"/>
      <c r="J11" s="67"/>
      <c r="K11" s="84"/>
      <c r="L11" s="79" t="s">
        <v>13</v>
      </c>
      <c r="M11" s="68"/>
      <c r="N11" s="69"/>
      <c r="O11" s="42"/>
      <c r="P11" s="42"/>
    </row>
    <row r="12" spans="2:16" ht="81" customHeight="1" x14ac:dyDescent="0.35">
      <c r="B12" s="51" t="s">
        <v>14</v>
      </c>
      <c r="C12" s="56" t="s">
        <v>6</v>
      </c>
      <c r="D12" s="57"/>
      <c r="E12" s="47" t="s">
        <v>15</v>
      </c>
      <c r="F12" s="48" t="s">
        <v>16</v>
      </c>
      <c r="G12" s="40"/>
      <c r="H12" s="70" t="s">
        <v>17</v>
      </c>
      <c r="I12" s="43" t="s">
        <v>18</v>
      </c>
      <c r="J12" s="43" t="s">
        <v>19</v>
      </c>
      <c r="K12" s="71" t="s">
        <v>20</v>
      </c>
      <c r="L12" s="80" t="s">
        <v>18</v>
      </c>
      <c r="M12" s="43" t="s">
        <v>21</v>
      </c>
      <c r="N12" s="71" t="s">
        <v>20</v>
      </c>
      <c r="O12" s="85" t="s">
        <v>787</v>
      </c>
      <c r="P12" s="86" t="s">
        <v>788</v>
      </c>
    </row>
    <row r="13" spans="2:16" ht="15" customHeight="1" x14ac:dyDescent="0.35">
      <c r="B13" s="39"/>
      <c r="C13" s="58" t="s">
        <v>22</v>
      </c>
      <c r="D13" s="59" t="s">
        <v>23</v>
      </c>
      <c r="E13" s="54"/>
      <c r="F13" s="49"/>
      <c r="G13" s="40"/>
      <c r="H13" s="72"/>
      <c r="I13" s="46"/>
      <c r="J13" s="46"/>
      <c r="K13" s="49"/>
      <c r="L13" s="54"/>
      <c r="M13" s="46"/>
      <c r="N13" s="49"/>
      <c r="O13" s="72"/>
      <c r="P13" s="49"/>
    </row>
    <row r="14" spans="2:16" x14ac:dyDescent="0.35">
      <c r="B14" s="52">
        <v>4</v>
      </c>
      <c r="C14" s="60">
        <v>45901</v>
      </c>
      <c r="D14" s="61">
        <v>46265</v>
      </c>
      <c r="E14" s="54"/>
      <c r="F14" s="49"/>
      <c r="G14" s="40"/>
      <c r="H14" s="72"/>
      <c r="I14" s="45"/>
      <c r="J14" s="45"/>
      <c r="K14" s="73"/>
      <c r="L14" s="81"/>
      <c r="M14" s="45"/>
      <c r="N14" s="73"/>
      <c r="O14" s="87">
        <f>SUM($I$14:$K$14)</f>
        <v>0</v>
      </c>
      <c r="P14" s="88">
        <f>SUM(L14:$N$14)</f>
        <v>0</v>
      </c>
    </row>
    <row r="15" spans="2:16" x14ac:dyDescent="0.35">
      <c r="B15" s="52">
        <v>4</v>
      </c>
      <c r="C15" s="60">
        <f>D14+1</f>
        <v>46266</v>
      </c>
      <c r="D15" s="61">
        <v>46630</v>
      </c>
      <c r="E15" s="54"/>
      <c r="F15" s="49"/>
      <c r="G15" s="40"/>
      <c r="H15" s="74"/>
      <c r="I15" s="64">
        <f>$I$14</f>
        <v>0</v>
      </c>
      <c r="J15" s="64">
        <f>$J$14</f>
        <v>0</v>
      </c>
      <c r="K15" s="75">
        <f>$K$14</f>
        <v>0</v>
      </c>
      <c r="L15" s="82">
        <f>$L$14</f>
        <v>0</v>
      </c>
      <c r="M15" s="64">
        <f>$M$14</f>
        <v>0</v>
      </c>
      <c r="N15" s="75">
        <f>$N$14</f>
        <v>0</v>
      </c>
      <c r="O15" s="89">
        <f>SUM($I$15:$K$15)</f>
        <v>0</v>
      </c>
      <c r="P15" s="90">
        <f>SUM(L15:N15)</f>
        <v>0</v>
      </c>
    </row>
    <row r="16" spans="2:16" x14ac:dyDescent="0.35">
      <c r="B16" s="52">
        <v>4</v>
      </c>
      <c r="C16" s="60">
        <f t="shared" ref="C16:C17" si="0">D15+1</f>
        <v>46631</v>
      </c>
      <c r="D16" s="61">
        <v>46996</v>
      </c>
      <c r="E16" s="54"/>
      <c r="F16" s="49"/>
      <c r="G16" s="40"/>
      <c r="H16" s="74"/>
      <c r="I16" s="64">
        <f t="shared" ref="I16:I17" si="1">$I$14</f>
        <v>0</v>
      </c>
      <c r="J16" s="64">
        <f>$J$15</f>
        <v>0</v>
      </c>
      <c r="K16" s="75">
        <f t="shared" ref="K16:K17" si="2">$K$14</f>
        <v>0</v>
      </c>
      <c r="L16" s="82">
        <f t="shared" ref="L16:L17" si="3">$L$14</f>
        <v>0</v>
      </c>
      <c r="M16" s="64">
        <f t="shared" ref="M16:M17" si="4">$M$14</f>
        <v>0</v>
      </c>
      <c r="N16" s="75">
        <f t="shared" ref="N16:N17" si="5">$N$14</f>
        <v>0</v>
      </c>
      <c r="O16" s="89">
        <f>SUM($I$16:$K$16)</f>
        <v>0</v>
      </c>
      <c r="P16" s="90">
        <f>SUM(L16:N16)</f>
        <v>0</v>
      </c>
    </row>
    <row r="17" spans="2:16" ht="15" thickBot="1" x14ac:dyDescent="0.4">
      <c r="B17" s="53">
        <v>4</v>
      </c>
      <c r="C17" s="62">
        <f t="shared" si="0"/>
        <v>46997</v>
      </c>
      <c r="D17" s="63">
        <v>47361</v>
      </c>
      <c r="E17" s="55"/>
      <c r="F17" s="50"/>
      <c r="G17" s="40"/>
      <c r="H17" s="76"/>
      <c r="I17" s="77">
        <f t="shared" si="1"/>
        <v>0</v>
      </c>
      <c r="J17" s="77">
        <f t="shared" ref="J17" si="6">$J$15</f>
        <v>0</v>
      </c>
      <c r="K17" s="78">
        <f t="shared" si="2"/>
        <v>0</v>
      </c>
      <c r="L17" s="83">
        <f t="shared" si="3"/>
        <v>0</v>
      </c>
      <c r="M17" s="77">
        <f t="shared" si="4"/>
        <v>0</v>
      </c>
      <c r="N17" s="78">
        <f t="shared" si="5"/>
        <v>0</v>
      </c>
      <c r="O17" s="91">
        <f>SUM($I$17:$K$17)</f>
        <v>0</v>
      </c>
      <c r="P17" s="92">
        <f>SUM(L17:N17)</f>
        <v>0</v>
      </c>
    </row>
    <row r="19" spans="2:16" ht="15" thickBot="1" x14ac:dyDescent="0.4">
      <c r="H19" s="94" t="s">
        <v>789</v>
      </c>
      <c r="I19" s="94"/>
      <c r="J19" s="94"/>
      <c r="K19" s="94"/>
      <c r="L19" s="94"/>
    </row>
    <row r="20" spans="2:16" ht="39.5" customHeight="1" x14ac:dyDescent="0.35">
      <c r="H20" s="96" t="s">
        <v>790</v>
      </c>
      <c r="I20" s="97"/>
      <c r="J20" s="97"/>
      <c r="K20" s="97"/>
      <c r="L20" s="98"/>
    </row>
    <row r="21" spans="2:16" x14ac:dyDescent="0.35">
      <c r="H21" s="108" t="s">
        <v>791</v>
      </c>
      <c r="I21" s="109" t="s">
        <v>30</v>
      </c>
      <c r="J21" s="109" t="s">
        <v>792</v>
      </c>
      <c r="K21" s="110" t="s">
        <v>31</v>
      </c>
      <c r="L21" s="111" t="s">
        <v>793</v>
      </c>
    </row>
    <row r="22" spans="2:16" x14ac:dyDescent="0.35">
      <c r="H22" s="99">
        <f>ROUNDUP(0.15+0.7*($I$22/$J$22)+0.15*($K$22/$L$22),3)</f>
        <v>1</v>
      </c>
      <c r="I22" s="100">
        <v>1</v>
      </c>
      <c r="J22" s="100">
        <v>1</v>
      </c>
      <c r="K22" s="100">
        <v>1</v>
      </c>
      <c r="L22" s="101">
        <v>1</v>
      </c>
    </row>
    <row r="23" spans="2:16" x14ac:dyDescent="0.35">
      <c r="H23" s="99">
        <f>ROUNDUP(0.15+0.7*($I$23/$J$23)+0.15*($K$23/$L$23),3)</f>
        <v>1</v>
      </c>
      <c r="I23" s="100">
        <v>1</v>
      </c>
      <c r="J23" s="102">
        <f>$J$22</f>
        <v>1</v>
      </c>
      <c r="K23" s="100">
        <v>1</v>
      </c>
      <c r="L23" s="103">
        <f>$L$22</f>
        <v>1</v>
      </c>
    </row>
    <row r="24" spans="2:16" x14ac:dyDescent="0.35">
      <c r="H24" s="99">
        <f>ROUNDUP(0.15+0.7*($I$24/$J$24)+0.15*($K$24/$L$24),3)</f>
        <v>1</v>
      </c>
      <c r="I24" s="100">
        <v>1</v>
      </c>
      <c r="J24" s="102">
        <f>$J$22</f>
        <v>1</v>
      </c>
      <c r="K24" s="100">
        <v>1</v>
      </c>
      <c r="L24" s="103">
        <f>$L$22</f>
        <v>1</v>
      </c>
    </row>
    <row r="25" spans="2:16" ht="15" thickBot="1" x14ac:dyDescent="0.4">
      <c r="H25" s="104">
        <f>ROUNDUP(0.15+0.7*($I$25/$J$25)+0.15*($K$25/$L$25),3)</f>
        <v>1</v>
      </c>
      <c r="I25" s="105">
        <v>1</v>
      </c>
      <c r="J25" s="106">
        <f>$J$22</f>
        <v>1</v>
      </c>
      <c r="K25" s="105">
        <v>1</v>
      </c>
      <c r="L25" s="107">
        <f>$L$22</f>
        <v>1</v>
      </c>
    </row>
    <row r="26" spans="2:16" ht="15" thickBot="1" x14ac:dyDescent="0.4"/>
    <row r="27" spans="2:16" ht="52" customHeight="1" x14ac:dyDescent="0.35">
      <c r="H27" s="96" t="s">
        <v>794</v>
      </c>
      <c r="I27" s="112"/>
      <c r="J27" s="112"/>
      <c r="K27" s="112"/>
      <c r="L27" s="113"/>
    </row>
    <row r="28" spans="2:16" ht="23" customHeight="1" x14ac:dyDescent="0.35">
      <c r="H28" s="114" t="s">
        <v>24</v>
      </c>
      <c r="I28" s="115" t="s">
        <v>25</v>
      </c>
      <c r="J28" s="115" t="s">
        <v>26</v>
      </c>
      <c r="K28" s="115" t="s">
        <v>27</v>
      </c>
      <c r="L28" s="116" t="s">
        <v>28</v>
      </c>
    </row>
    <row r="29" spans="2:16" x14ac:dyDescent="0.35">
      <c r="H29" s="117" t="s">
        <v>32</v>
      </c>
      <c r="I29" s="118">
        <f>ROUNDUP($H$22*SUM($O$14:$P$14),2)</f>
        <v>0</v>
      </c>
      <c r="J29" s="118">
        <f>ROUNDUP($H$22*SUM($O$14:$P$14),2)</f>
        <v>0</v>
      </c>
      <c r="K29" s="118">
        <f>ROUNDUP($H$22*SUM($O$14:$P$14),2)</f>
        <v>0</v>
      </c>
      <c r="L29" s="119">
        <f>ROUNDUP($H$22*SUM($O$14:$P$14),2)</f>
        <v>0</v>
      </c>
    </row>
    <row r="30" spans="2:16" x14ac:dyDescent="0.35">
      <c r="H30" s="117" t="s">
        <v>33</v>
      </c>
      <c r="I30" s="118">
        <f>ROUNDUP($H$23*SUM($O$15:$P$15),2)</f>
        <v>0</v>
      </c>
      <c r="J30" s="118">
        <f>ROUNDUP($H$23*SUM($O$15:$P$15),2)</f>
        <v>0</v>
      </c>
      <c r="K30" s="118">
        <f>ROUNDUP($H$23*SUM($O$15:$P$15),2)</f>
        <v>0</v>
      </c>
      <c r="L30" s="119">
        <f>ROUNDUP($H$23*SUM($O$15:$P$15),2)</f>
        <v>0</v>
      </c>
    </row>
    <row r="31" spans="2:16" x14ac:dyDescent="0.35">
      <c r="H31" s="117" t="s">
        <v>34</v>
      </c>
      <c r="I31" s="118">
        <f>ROUNDUP($H$24*SUM($O$16:$P$16),2)</f>
        <v>0</v>
      </c>
      <c r="J31" s="118">
        <f>ROUNDUP($H$24*SUM($O$16:$P$16),2)</f>
        <v>0</v>
      </c>
      <c r="K31" s="118">
        <f>ROUNDUP($H$24*SUM($O$16:$P$16),2)</f>
        <v>0</v>
      </c>
      <c r="L31" s="119">
        <f>ROUNDUP($H$24*SUM($O$16:$P$16),2)</f>
        <v>0</v>
      </c>
    </row>
    <row r="32" spans="2:16" ht="15" thickBot="1" x14ac:dyDescent="0.4">
      <c r="H32" s="120" t="s">
        <v>35</v>
      </c>
      <c r="I32" s="121">
        <f>ROUNDUP($H$25*SUM($O$17:$P$17),2)</f>
        <v>0</v>
      </c>
      <c r="J32" s="121">
        <f>ROUNDUP($H$25*SUM($O$17:$P$17),2)</f>
        <v>0</v>
      </c>
      <c r="K32" s="121">
        <f>ROUNDUP($H$25*SUM($O$17:$P$17),2)</f>
        <v>0</v>
      </c>
      <c r="L32" s="122">
        <f>ROUNDUP($H$25*SUM($O$17:$P$17),2)</f>
        <v>0</v>
      </c>
    </row>
    <row r="34" spans="9:15" x14ac:dyDescent="0.35">
      <c r="I34" s="21"/>
      <c r="O34" s="21"/>
    </row>
  </sheetData>
  <mergeCells count="12">
    <mergeCell ref="B2:P2"/>
    <mergeCell ref="B1:P1"/>
    <mergeCell ref="B4:P4"/>
    <mergeCell ref="I7:K7"/>
    <mergeCell ref="I9:K9"/>
    <mergeCell ref="I8:K8"/>
    <mergeCell ref="H20:L20"/>
    <mergeCell ref="C12:D12"/>
    <mergeCell ref="H11:K11"/>
    <mergeCell ref="L11:N11"/>
    <mergeCell ref="H19:L19"/>
    <mergeCell ref="H27:L27"/>
  </mergeCells>
  <pageMargins left="0.7" right="0.7" top="0.75" bottom="0.75" header="0.3" footer="0.3"/>
  <pageSetup paperSize="9" scale="5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13"/>
  <sheetViews>
    <sheetView view="pageBreakPreview" topLeftCell="A2" zoomScale="80" zoomScaleNormal="100" zoomScaleSheetLayoutView="80" workbookViewId="0">
      <selection activeCell="H123" sqref="H123"/>
    </sheetView>
  </sheetViews>
  <sheetFormatPr baseColWidth="10" defaultColWidth="42.7265625" defaultRowHeight="14.5" x14ac:dyDescent="0.35"/>
  <cols>
    <col min="1" max="1" width="2.7265625" customWidth="1"/>
    <col min="2" max="2" width="10.26953125" style="4" customWidth="1"/>
    <col min="3" max="3" width="80.7265625" customWidth="1"/>
    <col min="4" max="4" width="7.81640625" customWidth="1"/>
    <col min="5" max="5" width="28.1796875" customWidth="1"/>
    <col min="6" max="6" width="2.6328125" customWidth="1"/>
    <col min="7" max="7" width="20.6328125" customWidth="1"/>
    <col min="8" max="8" width="12.453125" customWidth="1"/>
  </cols>
  <sheetData>
    <row r="1" spans="2:9" ht="100" customHeight="1" x14ac:dyDescent="0.35">
      <c r="B1" s="27"/>
      <c r="C1" s="27"/>
      <c r="D1" s="27"/>
      <c r="E1" s="27"/>
    </row>
    <row r="2" spans="2:9" ht="76.5" customHeight="1" x14ac:dyDescent="0.35">
      <c r="B2" s="24" t="s">
        <v>795</v>
      </c>
      <c r="C2" s="25"/>
      <c r="D2" s="25"/>
      <c r="E2" s="26"/>
      <c r="H2" s="10"/>
      <c r="I2" s="10"/>
    </row>
    <row r="4" spans="2:9" ht="35.25" customHeight="1" x14ac:dyDescent="0.35">
      <c r="B4" s="30" t="str">
        <f>'Page de garde'!$B$11</f>
        <v>LOT 4_AE_Annexe_2_Bordereau de prix unitaire BPU_chauffage et DQE</v>
      </c>
      <c r="C4" s="31"/>
      <c r="D4" s="31"/>
      <c r="E4" s="32"/>
      <c r="I4" s="180">
        <f>IFERROR(SUM($I$14:$I$313),"-")</f>
        <v>0</v>
      </c>
    </row>
    <row r="5" spans="2:9" ht="15.75" customHeight="1" x14ac:dyDescent="0.35">
      <c r="B5" s="123" t="s">
        <v>796</v>
      </c>
      <c r="C5" s="123"/>
      <c r="D5" s="123"/>
      <c r="E5" s="123"/>
    </row>
    <row r="6" spans="2:9" ht="15" customHeight="1" x14ac:dyDescent="0.35">
      <c r="B6" s="123"/>
      <c r="C6" s="123"/>
      <c r="D6" s="123"/>
      <c r="E6" s="123"/>
    </row>
    <row r="7" spans="2:9" ht="15" customHeight="1" x14ac:dyDescent="0.35">
      <c r="B7" s="123"/>
      <c r="C7" s="123"/>
      <c r="D7" s="123"/>
      <c r="E7" s="123"/>
    </row>
    <row r="8" spans="2:9" ht="15.75" customHeight="1" x14ac:dyDescent="0.35">
      <c r="B8" s="123"/>
      <c r="C8" s="123"/>
      <c r="D8" s="123"/>
      <c r="E8" s="123"/>
    </row>
    <row r="9" spans="2:9" ht="42" customHeight="1" x14ac:dyDescent="0.35">
      <c r="B9" s="123"/>
      <c r="C9" s="123"/>
      <c r="D9" s="123"/>
      <c r="E9" s="123"/>
    </row>
    <row r="10" spans="2:9" ht="23.5" customHeight="1" x14ac:dyDescent="0.35">
      <c r="B10" s="124" t="s">
        <v>36</v>
      </c>
      <c r="C10" s="125"/>
      <c r="D10" s="126"/>
      <c r="E10" s="126"/>
    </row>
    <row r="11" spans="2:9" ht="30" customHeight="1" x14ac:dyDescent="0.35">
      <c r="B11" s="127" t="s">
        <v>37</v>
      </c>
      <c r="C11" s="127" t="s">
        <v>38</v>
      </c>
      <c r="D11" s="127" t="s">
        <v>39</v>
      </c>
      <c r="E11" s="127" t="s">
        <v>40</v>
      </c>
      <c r="H11" s="181" t="s">
        <v>488</v>
      </c>
      <c r="I11" s="181"/>
    </row>
    <row r="12" spans="2:9" s="18" customFormat="1" ht="40" customHeight="1" x14ac:dyDescent="0.35">
      <c r="B12" s="128">
        <v>1</v>
      </c>
      <c r="C12" s="129" t="s">
        <v>41</v>
      </c>
      <c r="D12" s="130"/>
      <c r="E12" s="131"/>
      <c r="H12" s="182" t="s">
        <v>42</v>
      </c>
      <c r="I12" s="182"/>
    </row>
    <row r="13" spans="2:9" x14ac:dyDescent="0.35">
      <c r="B13" s="140" t="s">
        <v>43</v>
      </c>
      <c r="C13" s="141" t="s">
        <v>44</v>
      </c>
      <c r="D13" s="142"/>
      <c r="E13" s="143"/>
      <c r="H13" s="183" t="s">
        <v>45</v>
      </c>
      <c r="I13" s="183" t="s">
        <v>46</v>
      </c>
    </row>
    <row r="14" spans="2:9" ht="13" customHeight="1" x14ac:dyDescent="0.35">
      <c r="B14" s="36" t="s">
        <v>47</v>
      </c>
      <c r="C14" s="144" t="s">
        <v>48</v>
      </c>
      <c r="D14" s="36" t="s">
        <v>218</v>
      </c>
      <c r="E14" s="145"/>
      <c r="H14" s="184">
        <v>3</v>
      </c>
      <c r="I14" s="185">
        <f>IFERROR(H14*E14,0)</f>
        <v>0</v>
      </c>
    </row>
    <row r="15" spans="2:9" ht="13" customHeight="1" x14ac:dyDescent="0.35">
      <c r="B15" s="36" t="s">
        <v>49</v>
      </c>
      <c r="C15" s="144" t="s">
        <v>50</v>
      </c>
      <c r="D15" s="36" t="s">
        <v>218</v>
      </c>
      <c r="E15" s="145"/>
      <c r="H15" s="184">
        <v>3</v>
      </c>
      <c r="I15" s="185">
        <f t="shared" ref="I15:I78" si="0">IFERROR(H15*E15,0)</f>
        <v>0</v>
      </c>
    </row>
    <row r="16" spans="2:9" ht="13" customHeight="1" x14ac:dyDescent="0.35">
      <c r="B16" s="36" t="s">
        <v>51</v>
      </c>
      <c r="C16" s="144" t="s">
        <v>52</v>
      </c>
      <c r="D16" s="36" t="s">
        <v>218</v>
      </c>
      <c r="E16" s="145"/>
      <c r="H16" s="184">
        <v>3</v>
      </c>
      <c r="I16" s="185">
        <f t="shared" si="0"/>
        <v>0</v>
      </c>
    </row>
    <row r="17" spans="2:9" ht="13" customHeight="1" x14ac:dyDescent="0.35">
      <c r="B17" s="36" t="s">
        <v>53</v>
      </c>
      <c r="C17" s="144" t="s">
        <v>54</v>
      </c>
      <c r="D17" s="36" t="s">
        <v>218</v>
      </c>
      <c r="E17" s="145"/>
      <c r="H17" s="184">
        <v>3</v>
      </c>
      <c r="I17" s="185">
        <f t="shared" si="0"/>
        <v>0</v>
      </c>
    </row>
    <row r="18" spans="2:9" ht="13" customHeight="1" x14ac:dyDescent="0.35">
      <c r="B18" s="36" t="s">
        <v>55</v>
      </c>
      <c r="C18" s="144" t="s">
        <v>56</v>
      </c>
      <c r="D18" s="36" t="s">
        <v>218</v>
      </c>
      <c r="E18" s="145"/>
      <c r="H18" s="184">
        <v>3</v>
      </c>
      <c r="I18" s="185">
        <f t="shared" si="0"/>
        <v>0</v>
      </c>
    </row>
    <row r="19" spans="2:9" ht="13" customHeight="1" x14ac:dyDescent="0.35">
      <c r="B19" s="36" t="s">
        <v>57</v>
      </c>
      <c r="C19" s="144" t="s">
        <v>58</v>
      </c>
      <c r="D19" s="36" t="s">
        <v>218</v>
      </c>
      <c r="E19" s="145"/>
      <c r="H19" s="184">
        <v>3</v>
      </c>
      <c r="I19" s="185">
        <f t="shared" si="0"/>
        <v>0</v>
      </c>
    </row>
    <row r="20" spans="2:9" ht="13" customHeight="1" x14ac:dyDescent="0.35">
      <c r="B20" s="36" t="s">
        <v>59</v>
      </c>
      <c r="C20" s="144" t="s">
        <v>60</v>
      </c>
      <c r="D20" s="36" t="s">
        <v>218</v>
      </c>
      <c r="E20" s="145"/>
      <c r="H20" s="184">
        <v>3</v>
      </c>
      <c r="I20" s="185">
        <f t="shared" si="0"/>
        <v>0</v>
      </c>
    </row>
    <row r="21" spans="2:9" ht="13" customHeight="1" x14ac:dyDescent="0.35">
      <c r="B21" s="36" t="s">
        <v>61</v>
      </c>
      <c r="C21" s="144" t="s">
        <v>62</v>
      </c>
      <c r="D21" s="36" t="s">
        <v>218</v>
      </c>
      <c r="E21" s="145"/>
      <c r="H21" s="184">
        <v>3</v>
      </c>
      <c r="I21" s="185">
        <f t="shared" si="0"/>
        <v>0</v>
      </c>
    </row>
    <row r="22" spans="2:9" ht="13" customHeight="1" x14ac:dyDescent="0.35">
      <c r="B22" s="36" t="s">
        <v>63</v>
      </c>
      <c r="C22" s="144" t="s">
        <v>64</v>
      </c>
      <c r="D22" s="36" t="s">
        <v>218</v>
      </c>
      <c r="E22" s="145"/>
      <c r="H22" s="184">
        <v>3</v>
      </c>
      <c r="I22" s="185">
        <f t="shared" si="0"/>
        <v>0</v>
      </c>
    </row>
    <row r="23" spans="2:9" ht="13" customHeight="1" x14ac:dyDescent="0.35">
      <c r="B23" s="36" t="s">
        <v>65</v>
      </c>
      <c r="C23" s="144" t="s">
        <v>66</v>
      </c>
      <c r="D23" s="36" t="s">
        <v>218</v>
      </c>
      <c r="E23" s="145"/>
      <c r="H23" s="184">
        <v>3</v>
      </c>
      <c r="I23" s="185">
        <f t="shared" si="0"/>
        <v>0</v>
      </c>
    </row>
    <row r="24" spans="2:9" x14ac:dyDescent="0.35">
      <c r="B24" s="140" t="s">
        <v>67</v>
      </c>
      <c r="C24" s="141" t="s">
        <v>68</v>
      </c>
      <c r="D24" s="142"/>
      <c r="E24" s="143"/>
      <c r="H24" s="187"/>
      <c r="I24" s="188"/>
    </row>
    <row r="25" spans="2:9" ht="13" customHeight="1" x14ac:dyDescent="0.35">
      <c r="B25" s="36" t="s">
        <v>69</v>
      </c>
      <c r="C25" s="144" t="s">
        <v>48</v>
      </c>
      <c r="D25" s="36" t="s">
        <v>218</v>
      </c>
      <c r="E25" s="145"/>
      <c r="H25" s="184">
        <v>3</v>
      </c>
      <c r="I25" s="185">
        <f t="shared" si="0"/>
        <v>0</v>
      </c>
    </row>
    <row r="26" spans="2:9" ht="13" customHeight="1" x14ac:dyDescent="0.35">
      <c r="B26" s="36" t="s">
        <v>70</v>
      </c>
      <c r="C26" s="144" t="s">
        <v>50</v>
      </c>
      <c r="D26" s="36" t="s">
        <v>218</v>
      </c>
      <c r="E26" s="145"/>
      <c r="H26" s="184">
        <v>3</v>
      </c>
      <c r="I26" s="185">
        <f t="shared" si="0"/>
        <v>0</v>
      </c>
    </row>
    <row r="27" spans="2:9" ht="13" customHeight="1" x14ac:dyDescent="0.35">
      <c r="B27" s="36" t="s">
        <v>71</v>
      </c>
      <c r="C27" s="144" t="s">
        <v>52</v>
      </c>
      <c r="D27" s="36" t="s">
        <v>218</v>
      </c>
      <c r="E27" s="145"/>
      <c r="H27" s="184">
        <v>3</v>
      </c>
      <c r="I27" s="185">
        <f t="shared" si="0"/>
        <v>0</v>
      </c>
    </row>
    <row r="28" spans="2:9" ht="13" customHeight="1" x14ac:dyDescent="0.35">
      <c r="B28" s="36" t="s">
        <v>72</v>
      </c>
      <c r="C28" s="144" t="s">
        <v>54</v>
      </c>
      <c r="D28" s="36" t="s">
        <v>218</v>
      </c>
      <c r="E28" s="145"/>
      <c r="H28" s="184">
        <v>3</v>
      </c>
      <c r="I28" s="185">
        <f t="shared" si="0"/>
        <v>0</v>
      </c>
    </row>
    <row r="29" spans="2:9" ht="13" customHeight="1" x14ac:dyDescent="0.35">
      <c r="B29" s="36" t="s">
        <v>73</v>
      </c>
      <c r="C29" s="144" t="s">
        <v>56</v>
      </c>
      <c r="D29" s="36" t="s">
        <v>218</v>
      </c>
      <c r="E29" s="145"/>
      <c r="H29" s="184">
        <v>3</v>
      </c>
      <c r="I29" s="185">
        <f t="shared" si="0"/>
        <v>0</v>
      </c>
    </row>
    <row r="30" spans="2:9" ht="13" customHeight="1" x14ac:dyDescent="0.35">
      <c r="B30" s="36" t="s">
        <v>74</v>
      </c>
      <c r="C30" s="144" t="s">
        <v>58</v>
      </c>
      <c r="D30" s="36" t="s">
        <v>218</v>
      </c>
      <c r="E30" s="145"/>
      <c r="H30" s="184">
        <v>3</v>
      </c>
      <c r="I30" s="185">
        <f t="shared" si="0"/>
        <v>0</v>
      </c>
    </row>
    <row r="31" spans="2:9" ht="13" customHeight="1" x14ac:dyDescent="0.35">
      <c r="B31" s="36" t="s">
        <v>75</v>
      </c>
      <c r="C31" s="144" t="s">
        <v>60</v>
      </c>
      <c r="D31" s="36" t="s">
        <v>218</v>
      </c>
      <c r="E31" s="145"/>
      <c r="H31" s="184">
        <v>3</v>
      </c>
      <c r="I31" s="185">
        <f t="shared" si="0"/>
        <v>0</v>
      </c>
    </row>
    <row r="32" spans="2:9" ht="13" customHeight="1" x14ac:dyDescent="0.35">
      <c r="B32" s="36" t="s">
        <v>76</v>
      </c>
      <c r="C32" s="144" t="s">
        <v>62</v>
      </c>
      <c r="D32" s="36" t="s">
        <v>218</v>
      </c>
      <c r="E32" s="145"/>
      <c r="H32" s="184">
        <v>3</v>
      </c>
      <c r="I32" s="185">
        <f t="shared" si="0"/>
        <v>0</v>
      </c>
    </row>
    <row r="33" spans="2:9" ht="13" customHeight="1" x14ac:dyDescent="0.35">
      <c r="B33" s="36" t="s">
        <v>77</v>
      </c>
      <c r="C33" s="144" t="s">
        <v>64</v>
      </c>
      <c r="D33" s="36" t="s">
        <v>218</v>
      </c>
      <c r="E33" s="145"/>
      <c r="H33" s="184">
        <v>3</v>
      </c>
      <c r="I33" s="185">
        <f t="shared" si="0"/>
        <v>0</v>
      </c>
    </row>
    <row r="34" spans="2:9" ht="13" customHeight="1" x14ac:dyDescent="0.35">
      <c r="B34" s="36" t="s">
        <v>78</v>
      </c>
      <c r="C34" s="144" t="s">
        <v>66</v>
      </c>
      <c r="D34" s="36" t="s">
        <v>218</v>
      </c>
      <c r="E34" s="145"/>
      <c r="H34" s="184">
        <v>3</v>
      </c>
      <c r="I34" s="185">
        <f t="shared" si="0"/>
        <v>0</v>
      </c>
    </row>
    <row r="35" spans="2:9" x14ac:dyDescent="0.35">
      <c r="B35" s="140" t="s">
        <v>79</v>
      </c>
      <c r="C35" s="141" t="s">
        <v>80</v>
      </c>
      <c r="D35" s="142"/>
      <c r="E35" s="143"/>
      <c r="H35" s="187"/>
      <c r="I35" s="188"/>
    </row>
    <row r="36" spans="2:9" ht="13" customHeight="1" x14ac:dyDescent="0.35">
      <c r="B36" s="36" t="s">
        <v>81</v>
      </c>
      <c r="C36" s="144" t="s">
        <v>48</v>
      </c>
      <c r="D36" s="36" t="s">
        <v>218</v>
      </c>
      <c r="E36" s="145"/>
      <c r="H36" s="184">
        <v>3</v>
      </c>
      <c r="I36" s="185">
        <f t="shared" si="0"/>
        <v>0</v>
      </c>
    </row>
    <row r="37" spans="2:9" ht="13" customHeight="1" x14ac:dyDescent="0.35">
      <c r="B37" s="36" t="s">
        <v>82</v>
      </c>
      <c r="C37" s="144" t="s">
        <v>50</v>
      </c>
      <c r="D37" s="36" t="s">
        <v>218</v>
      </c>
      <c r="E37" s="145"/>
      <c r="H37" s="184">
        <v>3</v>
      </c>
      <c r="I37" s="185">
        <f t="shared" si="0"/>
        <v>0</v>
      </c>
    </row>
    <row r="38" spans="2:9" ht="13" customHeight="1" x14ac:dyDescent="0.35">
      <c r="B38" s="36" t="s">
        <v>83</v>
      </c>
      <c r="C38" s="144" t="s">
        <v>52</v>
      </c>
      <c r="D38" s="36" t="s">
        <v>218</v>
      </c>
      <c r="E38" s="145"/>
      <c r="H38" s="184">
        <v>3</v>
      </c>
      <c r="I38" s="185">
        <f t="shared" si="0"/>
        <v>0</v>
      </c>
    </row>
    <row r="39" spans="2:9" ht="13" customHeight="1" x14ac:dyDescent="0.35">
      <c r="B39" s="36" t="s">
        <v>84</v>
      </c>
      <c r="C39" s="144" t="s">
        <v>54</v>
      </c>
      <c r="D39" s="36" t="s">
        <v>218</v>
      </c>
      <c r="E39" s="145"/>
      <c r="H39" s="184">
        <v>3</v>
      </c>
      <c r="I39" s="185">
        <f t="shared" si="0"/>
        <v>0</v>
      </c>
    </row>
    <row r="40" spans="2:9" ht="13" customHeight="1" x14ac:dyDescent="0.35">
      <c r="B40" s="36" t="s">
        <v>85</v>
      </c>
      <c r="C40" s="144" t="s">
        <v>56</v>
      </c>
      <c r="D40" s="36" t="s">
        <v>218</v>
      </c>
      <c r="E40" s="145"/>
      <c r="H40" s="184">
        <v>3</v>
      </c>
      <c r="I40" s="185">
        <f t="shared" si="0"/>
        <v>0</v>
      </c>
    </row>
    <row r="41" spans="2:9" ht="13" customHeight="1" x14ac:dyDescent="0.35">
      <c r="B41" s="36" t="s">
        <v>86</v>
      </c>
      <c r="C41" s="144" t="s">
        <v>58</v>
      </c>
      <c r="D41" s="36" t="s">
        <v>218</v>
      </c>
      <c r="E41" s="145"/>
      <c r="H41" s="184">
        <v>3</v>
      </c>
      <c r="I41" s="185">
        <f t="shared" si="0"/>
        <v>0</v>
      </c>
    </row>
    <row r="42" spans="2:9" ht="13" customHeight="1" x14ac:dyDescent="0.35">
      <c r="B42" s="36" t="s">
        <v>87</v>
      </c>
      <c r="C42" s="144" t="s">
        <v>60</v>
      </c>
      <c r="D42" s="36" t="s">
        <v>218</v>
      </c>
      <c r="E42" s="145"/>
      <c r="H42" s="184">
        <v>3</v>
      </c>
      <c r="I42" s="185">
        <f t="shared" si="0"/>
        <v>0</v>
      </c>
    </row>
    <row r="43" spans="2:9" ht="13" customHeight="1" x14ac:dyDescent="0.35">
      <c r="B43" s="36" t="s">
        <v>88</v>
      </c>
      <c r="C43" s="144" t="s">
        <v>62</v>
      </c>
      <c r="D43" s="36" t="s">
        <v>218</v>
      </c>
      <c r="E43" s="145"/>
      <c r="H43" s="184">
        <v>3</v>
      </c>
      <c r="I43" s="185">
        <f t="shared" si="0"/>
        <v>0</v>
      </c>
    </row>
    <row r="44" spans="2:9" ht="13" customHeight="1" x14ac:dyDescent="0.35">
      <c r="B44" s="36" t="s">
        <v>89</v>
      </c>
      <c r="C44" s="144" t="s">
        <v>64</v>
      </c>
      <c r="D44" s="36" t="s">
        <v>218</v>
      </c>
      <c r="E44" s="145"/>
      <c r="H44" s="184">
        <v>3</v>
      </c>
      <c r="I44" s="185">
        <f t="shared" si="0"/>
        <v>0</v>
      </c>
    </row>
    <row r="45" spans="2:9" ht="13" customHeight="1" x14ac:dyDescent="0.35">
      <c r="B45" s="36" t="s">
        <v>90</v>
      </c>
      <c r="C45" s="144" t="s">
        <v>66</v>
      </c>
      <c r="D45" s="36" t="s">
        <v>218</v>
      </c>
      <c r="E45" s="145"/>
      <c r="H45" s="184">
        <v>3</v>
      </c>
      <c r="I45" s="185">
        <f t="shared" si="0"/>
        <v>0</v>
      </c>
    </row>
    <row r="46" spans="2:9" x14ac:dyDescent="0.35">
      <c r="B46" s="140" t="s">
        <v>91</v>
      </c>
      <c r="C46" s="141" t="s">
        <v>92</v>
      </c>
      <c r="D46" s="142"/>
      <c r="E46" s="143"/>
      <c r="H46" s="187"/>
      <c r="I46" s="188"/>
    </row>
    <row r="47" spans="2:9" ht="13" customHeight="1" x14ac:dyDescent="0.35">
      <c r="B47" s="36" t="s">
        <v>93</v>
      </c>
      <c r="C47" s="144" t="s">
        <v>48</v>
      </c>
      <c r="D47" s="36" t="s">
        <v>218</v>
      </c>
      <c r="E47" s="145"/>
      <c r="H47" s="184">
        <v>3</v>
      </c>
      <c r="I47" s="185">
        <f t="shared" si="0"/>
        <v>0</v>
      </c>
    </row>
    <row r="48" spans="2:9" ht="13" customHeight="1" x14ac:dyDescent="0.35">
      <c r="B48" s="36" t="s">
        <v>94</v>
      </c>
      <c r="C48" s="144" t="s">
        <v>50</v>
      </c>
      <c r="D48" s="36" t="s">
        <v>218</v>
      </c>
      <c r="E48" s="145"/>
      <c r="H48" s="184">
        <v>3</v>
      </c>
      <c r="I48" s="185">
        <f t="shared" si="0"/>
        <v>0</v>
      </c>
    </row>
    <row r="49" spans="2:9" ht="13" customHeight="1" x14ac:dyDescent="0.35">
      <c r="B49" s="36" t="s">
        <v>95</v>
      </c>
      <c r="C49" s="144" t="s">
        <v>52</v>
      </c>
      <c r="D49" s="36" t="s">
        <v>218</v>
      </c>
      <c r="E49" s="145"/>
      <c r="H49" s="184">
        <v>3</v>
      </c>
      <c r="I49" s="185">
        <f t="shared" si="0"/>
        <v>0</v>
      </c>
    </row>
    <row r="50" spans="2:9" ht="13" customHeight="1" x14ac:dyDescent="0.35">
      <c r="B50" s="36" t="s">
        <v>96</v>
      </c>
      <c r="C50" s="144" t="s">
        <v>54</v>
      </c>
      <c r="D50" s="36" t="s">
        <v>218</v>
      </c>
      <c r="E50" s="145"/>
      <c r="H50" s="184">
        <v>3</v>
      </c>
      <c r="I50" s="185">
        <f t="shared" si="0"/>
        <v>0</v>
      </c>
    </row>
    <row r="51" spans="2:9" ht="13" customHeight="1" x14ac:dyDescent="0.35">
      <c r="B51" s="36" t="s">
        <v>97</v>
      </c>
      <c r="C51" s="144" t="s">
        <v>56</v>
      </c>
      <c r="D51" s="36" t="s">
        <v>218</v>
      </c>
      <c r="E51" s="145"/>
      <c r="H51" s="184">
        <v>3</v>
      </c>
      <c r="I51" s="185">
        <f t="shared" si="0"/>
        <v>0</v>
      </c>
    </row>
    <row r="52" spans="2:9" ht="13" customHeight="1" x14ac:dyDescent="0.35">
      <c r="B52" s="36" t="s">
        <v>98</v>
      </c>
      <c r="C52" s="144" t="s">
        <v>58</v>
      </c>
      <c r="D52" s="36" t="s">
        <v>218</v>
      </c>
      <c r="E52" s="145"/>
      <c r="H52" s="184">
        <v>3</v>
      </c>
      <c r="I52" s="185">
        <f t="shared" si="0"/>
        <v>0</v>
      </c>
    </row>
    <row r="53" spans="2:9" ht="13" customHeight="1" x14ac:dyDescent="0.35">
      <c r="B53" s="36" t="s">
        <v>99</v>
      </c>
      <c r="C53" s="144" t="s">
        <v>60</v>
      </c>
      <c r="D53" s="36" t="s">
        <v>218</v>
      </c>
      <c r="E53" s="145"/>
      <c r="H53" s="184">
        <v>3</v>
      </c>
      <c r="I53" s="185">
        <f t="shared" si="0"/>
        <v>0</v>
      </c>
    </row>
    <row r="54" spans="2:9" ht="13" customHeight="1" x14ac:dyDescent="0.35">
      <c r="B54" s="36" t="s">
        <v>100</v>
      </c>
      <c r="C54" s="144" t="s">
        <v>62</v>
      </c>
      <c r="D54" s="36" t="s">
        <v>218</v>
      </c>
      <c r="E54" s="145"/>
      <c r="H54" s="184">
        <v>3</v>
      </c>
      <c r="I54" s="185">
        <f t="shared" si="0"/>
        <v>0</v>
      </c>
    </row>
    <row r="55" spans="2:9" ht="13" customHeight="1" x14ac:dyDescent="0.35">
      <c r="B55" s="36" t="s">
        <v>101</v>
      </c>
      <c r="C55" s="144" t="s">
        <v>64</v>
      </c>
      <c r="D55" s="36" t="s">
        <v>218</v>
      </c>
      <c r="E55" s="145"/>
      <c r="H55" s="184">
        <v>3</v>
      </c>
      <c r="I55" s="185">
        <f t="shared" si="0"/>
        <v>0</v>
      </c>
    </row>
    <row r="56" spans="2:9" ht="13" customHeight="1" x14ac:dyDescent="0.35">
      <c r="B56" s="36" t="s">
        <v>102</v>
      </c>
      <c r="C56" s="144" t="s">
        <v>66</v>
      </c>
      <c r="D56" s="36" t="s">
        <v>218</v>
      </c>
      <c r="E56" s="145"/>
      <c r="H56" s="184">
        <v>3</v>
      </c>
      <c r="I56" s="185">
        <f t="shared" si="0"/>
        <v>0</v>
      </c>
    </row>
    <row r="57" spans="2:9" x14ac:dyDescent="0.35">
      <c r="B57" s="140" t="s">
        <v>103</v>
      </c>
      <c r="C57" s="141" t="s">
        <v>104</v>
      </c>
      <c r="D57" s="142"/>
      <c r="E57" s="143"/>
      <c r="H57" s="187"/>
      <c r="I57" s="188"/>
    </row>
    <row r="58" spans="2:9" ht="13" customHeight="1" x14ac:dyDescent="0.35">
      <c r="B58" s="36" t="s">
        <v>105</v>
      </c>
      <c r="C58" s="144" t="s">
        <v>48</v>
      </c>
      <c r="D58" s="36" t="s">
        <v>218</v>
      </c>
      <c r="E58" s="145"/>
      <c r="H58" s="184">
        <v>3</v>
      </c>
      <c r="I58" s="185">
        <f t="shared" si="0"/>
        <v>0</v>
      </c>
    </row>
    <row r="59" spans="2:9" ht="13" customHeight="1" x14ac:dyDescent="0.35">
      <c r="B59" s="36" t="s">
        <v>106</v>
      </c>
      <c r="C59" s="144" t="s">
        <v>50</v>
      </c>
      <c r="D59" s="36" t="s">
        <v>218</v>
      </c>
      <c r="E59" s="145"/>
      <c r="H59" s="184">
        <v>3</v>
      </c>
      <c r="I59" s="185">
        <f t="shared" si="0"/>
        <v>0</v>
      </c>
    </row>
    <row r="60" spans="2:9" ht="13" customHeight="1" x14ac:dyDescent="0.35">
      <c r="B60" s="36" t="s">
        <v>107</v>
      </c>
      <c r="C60" s="144" t="s">
        <v>52</v>
      </c>
      <c r="D60" s="36" t="s">
        <v>218</v>
      </c>
      <c r="E60" s="145"/>
      <c r="H60" s="184">
        <v>3</v>
      </c>
      <c r="I60" s="185">
        <f t="shared" si="0"/>
        <v>0</v>
      </c>
    </row>
    <row r="61" spans="2:9" ht="13" customHeight="1" x14ac:dyDescent="0.35">
      <c r="B61" s="36" t="s">
        <v>108</v>
      </c>
      <c r="C61" s="144" t="s">
        <v>54</v>
      </c>
      <c r="D61" s="36" t="s">
        <v>218</v>
      </c>
      <c r="E61" s="145"/>
      <c r="H61" s="184">
        <v>3</v>
      </c>
      <c r="I61" s="185">
        <f t="shared" si="0"/>
        <v>0</v>
      </c>
    </row>
    <row r="62" spans="2:9" ht="13" customHeight="1" x14ac:dyDescent="0.35">
      <c r="B62" s="36" t="s">
        <v>109</v>
      </c>
      <c r="C62" s="144" t="s">
        <v>56</v>
      </c>
      <c r="D62" s="36" t="s">
        <v>218</v>
      </c>
      <c r="E62" s="145"/>
      <c r="H62" s="184">
        <v>3</v>
      </c>
      <c r="I62" s="185">
        <f t="shared" si="0"/>
        <v>0</v>
      </c>
    </row>
    <row r="63" spans="2:9" ht="13" customHeight="1" x14ac:dyDescent="0.35">
      <c r="B63" s="36" t="s">
        <v>110</v>
      </c>
      <c r="C63" s="144" t="s">
        <v>58</v>
      </c>
      <c r="D63" s="36" t="s">
        <v>218</v>
      </c>
      <c r="E63" s="145"/>
      <c r="H63" s="184">
        <v>3</v>
      </c>
      <c r="I63" s="185">
        <f t="shared" si="0"/>
        <v>0</v>
      </c>
    </row>
    <row r="64" spans="2:9" ht="13" customHeight="1" x14ac:dyDescent="0.35">
      <c r="B64" s="36" t="s">
        <v>111</v>
      </c>
      <c r="C64" s="144" t="s">
        <v>60</v>
      </c>
      <c r="D64" s="36" t="s">
        <v>218</v>
      </c>
      <c r="E64" s="145"/>
      <c r="H64" s="184">
        <v>3</v>
      </c>
      <c r="I64" s="185">
        <f t="shared" si="0"/>
        <v>0</v>
      </c>
    </row>
    <row r="65" spans="2:9" ht="13" customHeight="1" x14ac:dyDescent="0.35">
      <c r="B65" s="36" t="s">
        <v>112</v>
      </c>
      <c r="C65" s="144" t="s">
        <v>62</v>
      </c>
      <c r="D65" s="36" t="s">
        <v>218</v>
      </c>
      <c r="E65" s="145"/>
      <c r="H65" s="184">
        <v>3</v>
      </c>
      <c r="I65" s="185">
        <f t="shared" si="0"/>
        <v>0</v>
      </c>
    </row>
    <row r="66" spans="2:9" ht="13" customHeight="1" x14ac:dyDescent="0.35">
      <c r="B66" s="36" t="s">
        <v>113</v>
      </c>
      <c r="C66" s="144" t="s">
        <v>64</v>
      </c>
      <c r="D66" s="36" t="s">
        <v>218</v>
      </c>
      <c r="E66" s="145"/>
      <c r="H66" s="184">
        <v>3</v>
      </c>
      <c r="I66" s="185">
        <f t="shared" si="0"/>
        <v>0</v>
      </c>
    </row>
    <row r="67" spans="2:9" ht="13" customHeight="1" x14ac:dyDescent="0.35">
      <c r="B67" s="36" t="s">
        <v>114</v>
      </c>
      <c r="C67" s="144" t="s">
        <v>66</v>
      </c>
      <c r="D67" s="36" t="s">
        <v>218</v>
      </c>
      <c r="E67" s="145"/>
      <c r="H67" s="184">
        <v>3</v>
      </c>
      <c r="I67" s="185">
        <f t="shared" si="0"/>
        <v>0</v>
      </c>
    </row>
    <row r="68" spans="2:9" s="18" customFormat="1" ht="40" customHeight="1" x14ac:dyDescent="0.35">
      <c r="B68" s="128">
        <v>2</v>
      </c>
      <c r="C68" s="129" t="s">
        <v>115</v>
      </c>
      <c r="D68" s="130"/>
      <c r="E68" s="131"/>
      <c r="H68" s="190"/>
      <c r="I68" s="191"/>
    </row>
    <row r="69" spans="2:9" x14ac:dyDescent="0.35">
      <c r="B69" s="140" t="s">
        <v>116</v>
      </c>
      <c r="C69" s="141" t="s">
        <v>117</v>
      </c>
      <c r="D69" s="142"/>
      <c r="E69" s="143"/>
      <c r="H69" s="187"/>
      <c r="I69" s="188"/>
    </row>
    <row r="70" spans="2:9" ht="13" customHeight="1" x14ac:dyDescent="0.35">
      <c r="B70" s="36" t="s">
        <v>118</v>
      </c>
      <c r="C70" s="144" t="s">
        <v>48</v>
      </c>
      <c r="D70" s="36" t="s">
        <v>218</v>
      </c>
      <c r="E70" s="145"/>
      <c r="H70" s="184">
        <v>3</v>
      </c>
      <c r="I70" s="185">
        <f t="shared" si="0"/>
        <v>0</v>
      </c>
    </row>
    <row r="71" spans="2:9" ht="13" customHeight="1" x14ac:dyDescent="0.35">
      <c r="B71" s="36" t="s">
        <v>119</v>
      </c>
      <c r="C71" s="144" t="s">
        <v>50</v>
      </c>
      <c r="D71" s="36" t="s">
        <v>218</v>
      </c>
      <c r="E71" s="145"/>
      <c r="H71" s="184">
        <v>3</v>
      </c>
      <c r="I71" s="185">
        <f t="shared" si="0"/>
        <v>0</v>
      </c>
    </row>
    <row r="72" spans="2:9" ht="13" customHeight="1" x14ac:dyDescent="0.35">
      <c r="B72" s="36" t="s">
        <v>120</v>
      </c>
      <c r="C72" s="144" t="s">
        <v>52</v>
      </c>
      <c r="D72" s="36" t="s">
        <v>218</v>
      </c>
      <c r="E72" s="145"/>
      <c r="H72" s="184">
        <v>3</v>
      </c>
      <c r="I72" s="185">
        <f t="shared" si="0"/>
        <v>0</v>
      </c>
    </row>
    <row r="73" spans="2:9" ht="13" customHeight="1" x14ac:dyDescent="0.35">
      <c r="B73" s="36" t="s">
        <v>121</v>
      </c>
      <c r="C73" s="144" t="s">
        <v>54</v>
      </c>
      <c r="D73" s="36" t="s">
        <v>218</v>
      </c>
      <c r="E73" s="145"/>
      <c r="H73" s="184">
        <v>3</v>
      </c>
      <c r="I73" s="185">
        <f t="shared" si="0"/>
        <v>0</v>
      </c>
    </row>
    <row r="74" spans="2:9" ht="13" customHeight="1" x14ac:dyDescent="0.35">
      <c r="B74" s="36" t="s">
        <v>122</v>
      </c>
      <c r="C74" s="144" t="s">
        <v>56</v>
      </c>
      <c r="D74" s="36" t="s">
        <v>218</v>
      </c>
      <c r="E74" s="145"/>
      <c r="H74" s="184">
        <v>3</v>
      </c>
      <c r="I74" s="185">
        <f t="shared" si="0"/>
        <v>0</v>
      </c>
    </row>
    <row r="75" spans="2:9" ht="13" customHeight="1" x14ac:dyDescent="0.35">
      <c r="B75" s="36" t="s">
        <v>123</v>
      </c>
      <c r="C75" s="144" t="s">
        <v>58</v>
      </c>
      <c r="D75" s="36" t="s">
        <v>218</v>
      </c>
      <c r="E75" s="145"/>
      <c r="H75" s="184">
        <v>3</v>
      </c>
      <c r="I75" s="185">
        <f t="shared" si="0"/>
        <v>0</v>
      </c>
    </row>
    <row r="76" spans="2:9" ht="13" customHeight="1" x14ac:dyDescent="0.35">
      <c r="B76" s="36" t="s">
        <v>124</v>
      </c>
      <c r="C76" s="144" t="s">
        <v>60</v>
      </c>
      <c r="D76" s="36" t="s">
        <v>218</v>
      </c>
      <c r="E76" s="145"/>
      <c r="H76" s="184">
        <v>3</v>
      </c>
      <c r="I76" s="185">
        <f t="shared" si="0"/>
        <v>0</v>
      </c>
    </row>
    <row r="77" spans="2:9" ht="13" customHeight="1" x14ac:dyDescent="0.35">
      <c r="B77" s="36" t="s">
        <v>125</v>
      </c>
      <c r="C77" s="144" t="s">
        <v>62</v>
      </c>
      <c r="D77" s="36" t="s">
        <v>218</v>
      </c>
      <c r="E77" s="145"/>
      <c r="H77" s="184">
        <v>3</v>
      </c>
      <c r="I77" s="185">
        <f t="shared" si="0"/>
        <v>0</v>
      </c>
    </row>
    <row r="78" spans="2:9" ht="13" customHeight="1" x14ac:dyDescent="0.35">
      <c r="B78" s="36" t="s">
        <v>126</v>
      </c>
      <c r="C78" s="144" t="s">
        <v>64</v>
      </c>
      <c r="D78" s="36" t="s">
        <v>218</v>
      </c>
      <c r="E78" s="145"/>
      <c r="H78" s="184">
        <v>3</v>
      </c>
      <c r="I78" s="185">
        <f t="shared" si="0"/>
        <v>0</v>
      </c>
    </row>
    <row r="79" spans="2:9" ht="13" customHeight="1" x14ac:dyDescent="0.35">
      <c r="B79" s="36" t="s">
        <v>127</v>
      </c>
      <c r="C79" s="144" t="s">
        <v>66</v>
      </c>
      <c r="D79" s="36" t="s">
        <v>218</v>
      </c>
      <c r="E79" s="145"/>
      <c r="H79" s="184">
        <v>3</v>
      </c>
      <c r="I79" s="185">
        <f t="shared" ref="I79:I142" si="1">IFERROR(H79*E79,0)</f>
        <v>0</v>
      </c>
    </row>
    <row r="80" spans="2:9" ht="13" customHeight="1" x14ac:dyDescent="0.35">
      <c r="B80" s="140" t="s">
        <v>128</v>
      </c>
      <c r="C80" s="141" t="s">
        <v>129</v>
      </c>
      <c r="D80" s="142"/>
      <c r="E80" s="143"/>
      <c r="H80" s="187"/>
      <c r="I80" s="188"/>
    </row>
    <row r="81" spans="2:9" ht="13" customHeight="1" x14ac:dyDescent="0.35">
      <c r="B81" s="36" t="s">
        <v>130</v>
      </c>
      <c r="C81" s="144" t="s">
        <v>48</v>
      </c>
      <c r="D81" s="36" t="s">
        <v>218</v>
      </c>
      <c r="E81" s="145"/>
      <c r="H81" s="184">
        <v>3</v>
      </c>
      <c r="I81" s="185">
        <f t="shared" si="1"/>
        <v>0</v>
      </c>
    </row>
    <row r="82" spans="2:9" ht="13" customHeight="1" x14ac:dyDescent="0.35">
      <c r="B82" s="36" t="s">
        <v>131</v>
      </c>
      <c r="C82" s="144" t="s">
        <v>50</v>
      </c>
      <c r="D82" s="36" t="s">
        <v>218</v>
      </c>
      <c r="E82" s="145"/>
      <c r="H82" s="184">
        <v>3</v>
      </c>
      <c r="I82" s="185">
        <f t="shared" si="1"/>
        <v>0</v>
      </c>
    </row>
    <row r="83" spans="2:9" ht="13" customHeight="1" x14ac:dyDescent="0.35">
      <c r="B83" s="36" t="s">
        <v>132</v>
      </c>
      <c r="C83" s="144" t="s">
        <v>52</v>
      </c>
      <c r="D83" s="36" t="s">
        <v>218</v>
      </c>
      <c r="E83" s="145"/>
      <c r="H83" s="184">
        <v>3</v>
      </c>
      <c r="I83" s="185">
        <f t="shared" si="1"/>
        <v>0</v>
      </c>
    </row>
    <row r="84" spans="2:9" ht="13" customHeight="1" x14ac:dyDescent="0.35">
      <c r="B84" s="36" t="s">
        <v>133</v>
      </c>
      <c r="C84" s="144" t="s">
        <v>54</v>
      </c>
      <c r="D84" s="36" t="s">
        <v>218</v>
      </c>
      <c r="E84" s="145"/>
      <c r="H84" s="184">
        <v>3</v>
      </c>
      <c r="I84" s="185">
        <f t="shared" si="1"/>
        <v>0</v>
      </c>
    </row>
    <row r="85" spans="2:9" ht="13" customHeight="1" x14ac:dyDescent="0.35">
      <c r="B85" s="36" t="s">
        <v>134</v>
      </c>
      <c r="C85" s="144" t="s">
        <v>56</v>
      </c>
      <c r="D85" s="36" t="s">
        <v>218</v>
      </c>
      <c r="E85" s="145"/>
      <c r="H85" s="184">
        <v>3</v>
      </c>
      <c r="I85" s="185">
        <f t="shared" si="1"/>
        <v>0</v>
      </c>
    </row>
    <row r="86" spans="2:9" ht="13" customHeight="1" x14ac:dyDescent="0.35">
      <c r="B86" s="36" t="s">
        <v>135</v>
      </c>
      <c r="C86" s="144" t="s">
        <v>58</v>
      </c>
      <c r="D86" s="36" t="s">
        <v>218</v>
      </c>
      <c r="E86" s="145"/>
      <c r="H86" s="184">
        <v>3</v>
      </c>
      <c r="I86" s="185">
        <f t="shared" si="1"/>
        <v>0</v>
      </c>
    </row>
    <row r="87" spans="2:9" ht="13" customHeight="1" x14ac:dyDescent="0.35">
      <c r="B87" s="36" t="s">
        <v>136</v>
      </c>
      <c r="C87" s="144" t="s">
        <v>60</v>
      </c>
      <c r="D87" s="36" t="s">
        <v>218</v>
      </c>
      <c r="E87" s="145"/>
      <c r="H87" s="184">
        <v>3</v>
      </c>
      <c r="I87" s="185">
        <f t="shared" si="1"/>
        <v>0</v>
      </c>
    </row>
    <row r="88" spans="2:9" ht="13" customHeight="1" x14ac:dyDescent="0.35">
      <c r="B88" s="36" t="s">
        <v>137</v>
      </c>
      <c r="C88" s="144" t="s">
        <v>62</v>
      </c>
      <c r="D88" s="36" t="s">
        <v>218</v>
      </c>
      <c r="E88" s="145"/>
      <c r="H88" s="184">
        <v>3</v>
      </c>
      <c r="I88" s="185">
        <f t="shared" si="1"/>
        <v>0</v>
      </c>
    </row>
    <row r="89" spans="2:9" ht="13" customHeight="1" x14ac:dyDescent="0.35">
      <c r="B89" s="36" t="s">
        <v>138</v>
      </c>
      <c r="C89" s="144" t="s">
        <v>64</v>
      </c>
      <c r="D89" s="36" t="s">
        <v>218</v>
      </c>
      <c r="E89" s="145"/>
      <c r="H89" s="184">
        <v>3</v>
      </c>
      <c r="I89" s="185">
        <f t="shared" si="1"/>
        <v>0</v>
      </c>
    </row>
    <row r="90" spans="2:9" ht="13" customHeight="1" x14ac:dyDescent="0.35">
      <c r="B90" s="36" t="s">
        <v>139</v>
      </c>
      <c r="C90" s="144" t="s">
        <v>66</v>
      </c>
      <c r="D90" s="36" t="s">
        <v>218</v>
      </c>
      <c r="E90" s="145"/>
      <c r="H90" s="184">
        <v>3</v>
      </c>
      <c r="I90" s="185">
        <f t="shared" si="1"/>
        <v>0</v>
      </c>
    </row>
    <row r="91" spans="2:9" s="18" customFormat="1" ht="40" customHeight="1" x14ac:dyDescent="0.35">
      <c r="B91" s="128">
        <v>3</v>
      </c>
      <c r="C91" s="129" t="s">
        <v>140</v>
      </c>
      <c r="D91" s="130"/>
      <c r="E91" s="131"/>
      <c r="H91" s="190"/>
      <c r="I91" s="191"/>
    </row>
    <row r="92" spans="2:9" x14ac:dyDescent="0.35">
      <c r="B92" s="140" t="s">
        <v>141</v>
      </c>
      <c r="C92" s="141" t="s">
        <v>142</v>
      </c>
      <c r="D92" s="142"/>
      <c r="E92" s="143"/>
      <c r="H92" s="187"/>
      <c r="I92" s="188"/>
    </row>
    <row r="93" spans="2:9" ht="13" customHeight="1" x14ac:dyDescent="0.35">
      <c r="B93" s="36" t="s">
        <v>143</v>
      </c>
      <c r="C93" s="144" t="s">
        <v>48</v>
      </c>
      <c r="D93" s="36" t="s">
        <v>39</v>
      </c>
      <c r="E93" s="145"/>
      <c r="H93" s="184">
        <v>5</v>
      </c>
      <c r="I93" s="185">
        <f t="shared" si="1"/>
        <v>0</v>
      </c>
    </row>
    <row r="94" spans="2:9" ht="13" customHeight="1" x14ac:dyDescent="0.35">
      <c r="B94" s="36" t="s">
        <v>144</v>
      </c>
      <c r="C94" s="144" t="s">
        <v>50</v>
      </c>
      <c r="D94" s="36" t="s">
        <v>39</v>
      </c>
      <c r="E94" s="145"/>
      <c r="H94" s="184">
        <v>5</v>
      </c>
      <c r="I94" s="185">
        <f t="shared" si="1"/>
        <v>0</v>
      </c>
    </row>
    <row r="95" spans="2:9" ht="13" customHeight="1" x14ac:dyDescent="0.35">
      <c r="B95" s="36" t="s">
        <v>145</v>
      </c>
      <c r="C95" s="144" t="s">
        <v>52</v>
      </c>
      <c r="D95" s="36" t="s">
        <v>39</v>
      </c>
      <c r="E95" s="145"/>
      <c r="H95" s="184">
        <v>5</v>
      </c>
      <c r="I95" s="185">
        <f t="shared" si="1"/>
        <v>0</v>
      </c>
    </row>
    <row r="96" spans="2:9" ht="13" customHeight="1" x14ac:dyDescent="0.35">
      <c r="B96" s="36" t="s">
        <v>146</v>
      </c>
      <c r="C96" s="144" t="s">
        <v>54</v>
      </c>
      <c r="D96" s="36" t="s">
        <v>39</v>
      </c>
      <c r="E96" s="145"/>
      <c r="H96" s="184">
        <v>5</v>
      </c>
      <c r="I96" s="185">
        <f t="shared" si="1"/>
        <v>0</v>
      </c>
    </row>
    <row r="97" spans="2:9" ht="13" customHeight="1" x14ac:dyDescent="0.35">
      <c r="B97" s="36" t="s">
        <v>147</v>
      </c>
      <c r="C97" s="144" t="s">
        <v>56</v>
      </c>
      <c r="D97" s="36" t="s">
        <v>39</v>
      </c>
      <c r="E97" s="145"/>
      <c r="H97" s="184">
        <v>5</v>
      </c>
      <c r="I97" s="185">
        <f t="shared" si="1"/>
        <v>0</v>
      </c>
    </row>
    <row r="98" spans="2:9" ht="13" customHeight="1" x14ac:dyDescent="0.35">
      <c r="B98" s="36" t="s">
        <v>148</v>
      </c>
      <c r="C98" s="144" t="s">
        <v>58</v>
      </c>
      <c r="D98" s="36" t="s">
        <v>39</v>
      </c>
      <c r="E98" s="145"/>
      <c r="H98" s="184">
        <v>5</v>
      </c>
      <c r="I98" s="185">
        <f t="shared" si="1"/>
        <v>0</v>
      </c>
    </row>
    <row r="99" spans="2:9" ht="13" customHeight="1" x14ac:dyDescent="0.35">
      <c r="B99" s="36" t="s">
        <v>149</v>
      </c>
      <c r="C99" s="144" t="s">
        <v>60</v>
      </c>
      <c r="D99" s="36" t="s">
        <v>39</v>
      </c>
      <c r="E99" s="145"/>
      <c r="H99" s="184">
        <v>5</v>
      </c>
      <c r="I99" s="185">
        <f t="shared" si="1"/>
        <v>0</v>
      </c>
    </row>
    <row r="100" spans="2:9" ht="13" customHeight="1" x14ac:dyDescent="0.35">
      <c r="B100" s="36" t="s">
        <v>150</v>
      </c>
      <c r="C100" s="144" t="s">
        <v>62</v>
      </c>
      <c r="D100" s="36" t="s">
        <v>39</v>
      </c>
      <c r="E100" s="145"/>
      <c r="H100" s="184">
        <v>5</v>
      </c>
      <c r="I100" s="185">
        <f t="shared" si="1"/>
        <v>0</v>
      </c>
    </row>
    <row r="101" spans="2:9" ht="13" customHeight="1" x14ac:dyDescent="0.35">
      <c r="B101" s="36" t="s">
        <v>151</v>
      </c>
      <c r="C101" s="144" t="s">
        <v>64</v>
      </c>
      <c r="D101" s="36" t="s">
        <v>39</v>
      </c>
      <c r="E101" s="145"/>
      <c r="H101" s="184">
        <v>5</v>
      </c>
      <c r="I101" s="185">
        <f t="shared" si="1"/>
        <v>0</v>
      </c>
    </row>
    <row r="102" spans="2:9" ht="13" customHeight="1" x14ac:dyDescent="0.35">
      <c r="B102" s="36" t="s">
        <v>152</v>
      </c>
      <c r="C102" s="144" t="s">
        <v>66</v>
      </c>
      <c r="D102" s="36" t="s">
        <v>39</v>
      </c>
      <c r="E102" s="145"/>
      <c r="H102" s="184">
        <v>5</v>
      </c>
      <c r="I102" s="185">
        <f t="shared" si="1"/>
        <v>0</v>
      </c>
    </row>
    <row r="103" spans="2:9" x14ac:dyDescent="0.35">
      <c r="B103" s="140" t="s">
        <v>153</v>
      </c>
      <c r="C103" s="141" t="s">
        <v>154</v>
      </c>
      <c r="D103" s="142"/>
      <c r="E103" s="143"/>
      <c r="H103" s="187"/>
      <c r="I103" s="188"/>
    </row>
    <row r="104" spans="2:9" ht="13" customHeight="1" x14ac:dyDescent="0.35">
      <c r="B104" s="36" t="s">
        <v>155</v>
      </c>
      <c r="C104" s="144" t="s">
        <v>48</v>
      </c>
      <c r="D104" s="36" t="s">
        <v>39</v>
      </c>
      <c r="E104" s="145"/>
      <c r="H104" s="184">
        <v>5</v>
      </c>
      <c r="I104" s="185">
        <f t="shared" si="1"/>
        <v>0</v>
      </c>
    </row>
    <row r="105" spans="2:9" ht="13" customHeight="1" x14ac:dyDescent="0.35">
      <c r="B105" s="36" t="s">
        <v>156</v>
      </c>
      <c r="C105" s="144" t="s">
        <v>50</v>
      </c>
      <c r="D105" s="36" t="s">
        <v>39</v>
      </c>
      <c r="E105" s="145"/>
      <c r="H105" s="184">
        <v>5</v>
      </c>
      <c r="I105" s="185">
        <f t="shared" si="1"/>
        <v>0</v>
      </c>
    </row>
    <row r="106" spans="2:9" ht="13" customHeight="1" x14ac:dyDescent="0.35">
      <c r="B106" s="36" t="s">
        <v>157</v>
      </c>
      <c r="C106" s="144" t="s">
        <v>52</v>
      </c>
      <c r="D106" s="36" t="s">
        <v>39</v>
      </c>
      <c r="E106" s="145"/>
      <c r="H106" s="184">
        <v>5</v>
      </c>
      <c r="I106" s="185">
        <f t="shared" si="1"/>
        <v>0</v>
      </c>
    </row>
    <row r="107" spans="2:9" ht="13" customHeight="1" x14ac:dyDescent="0.35">
      <c r="B107" s="36" t="s">
        <v>158</v>
      </c>
      <c r="C107" s="144" t="s">
        <v>54</v>
      </c>
      <c r="D107" s="36" t="s">
        <v>39</v>
      </c>
      <c r="E107" s="145"/>
      <c r="H107" s="184">
        <v>5</v>
      </c>
      <c r="I107" s="185">
        <f t="shared" si="1"/>
        <v>0</v>
      </c>
    </row>
    <row r="108" spans="2:9" ht="13" customHeight="1" x14ac:dyDescent="0.35">
      <c r="B108" s="36" t="s">
        <v>159</v>
      </c>
      <c r="C108" s="144" t="s">
        <v>56</v>
      </c>
      <c r="D108" s="36" t="s">
        <v>39</v>
      </c>
      <c r="E108" s="145"/>
      <c r="H108" s="184">
        <v>5</v>
      </c>
      <c r="I108" s="185">
        <f t="shared" si="1"/>
        <v>0</v>
      </c>
    </row>
    <row r="109" spans="2:9" ht="13" customHeight="1" x14ac:dyDescent="0.35">
      <c r="B109" s="36" t="s">
        <v>160</v>
      </c>
      <c r="C109" s="144" t="s">
        <v>58</v>
      </c>
      <c r="D109" s="36" t="s">
        <v>39</v>
      </c>
      <c r="E109" s="145"/>
      <c r="H109" s="184">
        <v>5</v>
      </c>
      <c r="I109" s="185">
        <f t="shared" si="1"/>
        <v>0</v>
      </c>
    </row>
    <row r="110" spans="2:9" ht="13" customHeight="1" x14ac:dyDescent="0.35">
      <c r="B110" s="36" t="s">
        <v>161</v>
      </c>
      <c r="C110" s="144" t="s">
        <v>60</v>
      </c>
      <c r="D110" s="36" t="s">
        <v>39</v>
      </c>
      <c r="E110" s="145"/>
      <c r="H110" s="184">
        <v>5</v>
      </c>
      <c r="I110" s="185">
        <f t="shared" si="1"/>
        <v>0</v>
      </c>
    </row>
    <row r="111" spans="2:9" ht="13" customHeight="1" x14ac:dyDescent="0.35">
      <c r="B111" s="36" t="s">
        <v>162</v>
      </c>
      <c r="C111" s="144" t="s">
        <v>62</v>
      </c>
      <c r="D111" s="36" t="s">
        <v>39</v>
      </c>
      <c r="E111" s="145"/>
      <c r="H111" s="184">
        <v>5</v>
      </c>
      <c r="I111" s="185">
        <f t="shared" si="1"/>
        <v>0</v>
      </c>
    </row>
    <row r="112" spans="2:9" ht="13" customHeight="1" x14ac:dyDescent="0.35">
      <c r="B112" s="36" t="s">
        <v>163</v>
      </c>
      <c r="C112" s="144" t="s">
        <v>64</v>
      </c>
      <c r="D112" s="36" t="s">
        <v>39</v>
      </c>
      <c r="E112" s="145"/>
      <c r="H112" s="184">
        <v>5</v>
      </c>
      <c r="I112" s="185">
        <f t="shared" si="1"/>
        <v>0</v>
      </c>
    </row>
    <row r="113" spans="2:9" ht="13" customHeight="1" x14ac:dyDescent="0.35">
      <c r="B113" s="36" t="s">
        <v>164</v>
      </c>
      <c r="C113" s="144" t="s">
        <v>66</v>
      </c>
      <c r="D113" s="36" t="s">
        <v>39</v>
      </c>
      <c r="E113" s="145"/>
      <c r="H113" s="184">
        <v>5</v>
      </c>
      <c r="I113" s="185">
        <f t="shared" si="1"/>
        <v>0</v>
      </c>
    </row>
    <row r="114" spans="2:9" ht="15" customHeight="1" x14ac:dyDescent="0.35">
      <c r="B114" s="140" t="s">
        <v>165</v>
      </c>
      <c r="C114" s="141" t="s">
        <v>166</v>
      </c>
      <c r="D114" s="142"/>
      <c r="E114" s="143"/>
      <c r="H114" s="187"/>
      <c r="I114" s="188"/>
    </row>
    <row r="115" spans="2:9" ht="13" customHeight="1" x14ac:dyDescent="0.35">
      <c r="B115" s="36" t="s">
        <v>167</v>
      </c>
      <c r="C115" s="144" t="s">
        <v>48</v>
      </c>
      <c r="D115" s="36" t="s">
        <v>39</v>
      </c>
      <c r="E115" s="145"/>
      <c r="H115" s="184">
        <v>5</v>
      </c>
      <c r="I115" s="185">
        <f t="shared" si="1"/>
        <v>0</v>
      </c>
    </row>
    <row r="116" spans="2:9" ht="13" customHeight="1" x14ac:dyDescent="0.35">
      <c r="B116" s="36" t="s">
        <v>168</v>
      </c>
      <c r="C116" s="144" t="s">
        <v>50</v>
      </c>
      <c r="D116" s="36" t="s">
        <v>39</v>
      </c>
      <c r="E116" s="145"/>
      <c r="H116" s="184">
        <v>5</v>
      </c>
      <c r="I116" s="185">
        <f t="shared" si="1"/>
        <v>0</v>
      </c>
    </row>
    <row r="117" spans="2:9" ht="13" customHeight="1" x14ac:dyDescent="0.35">
      <c r="B117" s="36" t="s">
        <v>169</v>
      </c>
      <c r="C117" s="144" t="s">
        <v>52</v>
      </c>
      <c r="D117" s="36" t="s">
        <v>39</v>
      </c>
      <c r="E117" s="145"/>
      <c r="H117" s="184">
        <v>5</v>
      </c>
      <c r="I117" s="185">
        <f t="shared" si="1"/>
        <v>0</v>
      </c>
    </row>
    <row r="118" spans="2:9" ht="13" customHeight="1" x14ac:dyDescent="0.35">
      <c r="B118" s="36" t="s">
        <v>170</v>
      </c>
      <c r="C118" s="144" t="s">
        <v>54</v>
      </c>
      <c r="D118" s="36" t="s">
        <v>39</v>
      </c>
      <c r="E118" s="145"/>
      <c r="H118" s="184">
        <v>5</v>
      </c>
      <c r="I118" s="185">
        <f t="shared" si="1"/>
        <v>0</v>
      </c>
    </row>
    <row r="119" spans="2:9" ht="13" customHeight="1" x14ac:dyDescent="0.35">
      <c r="B119" s="36" t="s">
        <v>171</v>
      </c>
      <c r="C119" s="144" t="s">
        <v>56</v>
      </c>
      <c r="D119" s="36" t="s">
        <v>39</v>
      </c>
      <c r="E119" s="145"/>
      <c r="H119" s="184">
        <v>5</v>
      </c>
      <c r="I119" s="185">
        <f t="shared" si="1"/>
        <v>0</v>
      </c>
    </row>
    <row r="120" spans="2:9" ht="13" customHeight="1" x14ac:dyDescent="0.35">
      <c r="B120" s="36" t="s">
        <v>172</v>
      </c>
      <c r="C120" s="144" t="s">
        <v>58</v>
      </c>
      <c r="D120" s="36" t="s">
        <v>39</v>
      </c>
      <c r="E120" s="145"/>
      <c r="H120" s="184">
        <v>5</v>
      </c>
      <c r="I120" s="185">
        <f t="shared" si="1"/>
        <v>0</v>
      </c>
    </row>
    <row r="121" spans="2:9" ht="13" customHeight="1" x14ac:dyDescent="0.35">
      <c r="B121" s="36" t="s">
        <v>173</v>
      </c>
      <c r="C121" s="144" t="s">
        <v>60</v>
      </c>
      <c r="D121" s="36" t="s">
        <v>39</v>
      </c>
      <c r="E121" s="145"/>
      <c r="H121" s="184">
        <v>5</v>
      </c>
      <c r="I121" s="185">
        <f t="shared" si="1"/>
        <v>0</v>
      </c>
    </row>
    <row r="122" spans="2:9" ht="13" customHeight="1" x14ac:dyDescent="0.35">
      <c r="B122" s="36" t="s">
        <v>174</v>
      </c>
      <c r="C122" s="144" t="s">
        <v>62</v>
      </c>
      <c r="D122" s="36" t="s">
        <v>39</v>
      </c>
      <c r="E122" s="145"/>
      <c r="H122" s="184">
        <v>5</v>
      </c>
      <c r="I122" s="185">
        <f t="shared" si="1"/>
        <v>0</v>
      </c>
    </row>
    <row r="123" spans="2:9" ht="13" customHeight="1" x14ac:dyDescent="0.35">
      <c r="B123" s="36" t="s">
        <v>175</v>
      </c>
      <c r="C123" s="144" t="s">
        <v>64</v>
      </c>
      <c r="D123" s="36" t="s">
        <v>39</v>
      </c>
      <c r="E123" s="145"/>
      <c r="H123" s="184">
        <v>0</v>
      </c>
      <c r="I123" s="185">
        <f t="shared" si="1"/>
        <v>0</v>
      </c>
    </row>
    <row r="124" spans="2:9" ht="13" customHeight="1" x14ac:dyDescent="0.35">
      <c r="B124" s="36" t="s">
        <v>176</v>
      </c>
      <c r="C124" s="144" t="s">
        <v>66</v>
      </c>
      <c r="D124" s="36" t="s">
        <v>39</v>
      </c>
      <c r="E124" s="145"/>
      <c r="H124" s="184">
        <v>0</v>
      </c>
      <c r="I124" s="185">
        <f t="shared" si="1"/>
        <v>0</v>
      </c>
    </row>
    <row r="125" spans="2:9" s="18" customFormat="1" ht="40" customHeight="1" x14ac:dyDescent="0.35">
      <c r="B125" s="128">
        <v>4</v>
      </c>
      <c r="C125" s="129" t="s">
        <v>816</v>
      </c>
      <c r="D125" s="130"/>
      <c r="E125" s="131"/>
      <c r="H125" s="190"/>
      <c r="I125" s="191"/>
    </row>
    <row r="126" spans="2:9" ht="26.15" customHeight="1" x14ac:dyDescent="0.35">
      <c r="B126" s="36" t="s">
        <v>177</v>
      </c>
      <c r="C126" s="146" t="s">
        <v>178</v>
      </c>
      <c r="D126" s="36" t="s">
        <v>39</v>
      </c>
      <c r="E126" s="145"/>
      <c r="H126" s="184">
        <v>1</v>
      </c>
      <c r="I126" s="185">
        <f t="shared" si="1"/>
        <v>0</v>
      </c>
    </row>
    <row r="127" spans="2:9" ht="13" customHeight="1" x14ac:dyDescent="0.35">
      <c r="B127" s="36" t="s">
        <v>179</v>
      </c>
      <c r="C127" s="147" t="s">
        <v>180</v>
      </c>
      <c r="D127" s="36" t="s">
        <v>39</v>
      </c>
      <c r="E127" s="145"/>
      <c r="H127" s="184">
        <v>4</v>
      </c>
      <c r="I127" s="185">
        <f t="shared" si="1"/>
        <v>0</v>
      </c>
    </row>
    <row r="128" spans="2:9" ht="13" customHeight="1" x14ac:dyDescent="0.35">
      <c r="B128" s="36" t="s">
        <v>181</v>
      </c>
      <c r="C128" s="147" t="s">
        <v>182</v>
      </c>
      <c r="D128" s="36" t="s">
        <v>39</v>
      </c>
      <c r="E128" s="145"/>
      <c r="H128" s="184">
        <v>4</v>
      </c>
      <c r="I128" s="185">
        <f t="shared" si="1"/>
        <v>0</v>
      </c>
    </row>
    <row r="129" spans="2:9" ht="13" customHeight="1" x14ac:dyDescent="0.35">
      <c r="B129" s="36" t="s">
        <v>183</v>
      </c>
      <c r="C129" s="147" t="s">
        <v>184</v>
      </c>
      <c r="D129" s="36" t="s">
        <v>39</v>
      </c>
      <c r="E129" s="145"/>
      <c r="H129" s="184">
        <v>4</v>
      </c>
      <c r="I129" s="185">
        <f t="shared" si="1"/>
        <v>0</v>
      </c>
    </row>
    <row r="130" spans="2:9" ht="13" customHeight="1" x14ac:dyDescent="0.35">
      <c r="B130" s="36" t="s">
        <v>185</v>
      </c>
      <c r="C130" s="147" t="s">
        <v>186</v>
      </c>
      <c r="D130" s="36" t="s">
        <v>39</v>
      </c>
      <c r="E130" s="148"/>
      <c r="H130" s="184">
        <v>4</v>
      </c>
      <c r="I130" s="185">
        <f t="shared" si="1"/>
        <v>0</v>
      </c>
    </row>
    <row r="131" spans="2:9" ht="13" customHeight="1" x14ac:dyDescent="0.35">
      <c r="B131" s="36" t="s">
        <v>187</v>
      </c>
      <c r="C131" s="147" t="s">
        <v>188</v>
      </c>
      <c r="D131" s="36" t="s">
        <v>39</v>
      </c>
      <c r="E131" s="148"/>
      <c r="H131" s="184">
        <v>4</v>
      </c>
      <c r="I131" s="185">
        <f t="shared" si="1"/>
        <v>0</v>
      </c>
    </row>
    <row r="132" spans="2:9" ht="13" customHeight="1" x14ac:dyDescent="0.35">
      <c r="B132" s="36" t="s">
        <v>189</v>
      </c>
      <c r="C132" s="147" t="s">
        <v>190</v>
      </c>
      <c r="D132" s="36" t="s">
        <v>39</v>
      </c>
      <c r="E132" s="148"/>
      <c r="H132" s="184">
        <v>4</v>
      </c>
      <c r="I132" s="185">
        <f t="shared" si="1"/>
        <v>0</v>
      </c>
    </row>
    <row r="133" spans="2:9" ht="13" customHeight="1" x14ac:dyDescent="0.35">
      <c r="B133" s="36" t="s">
        <v>191</v>
      </c>
      <c r="C133" s="147" t="s">
        <v>192</v>
      </c>
      <c r="D133" s="36" t="s">
        <v>39</v>
      </c>
      <c r="E133" s="148"/>
      <c r="H133" s="184">
        <v>6</v>
      </c>
      <c r="I133" s="185">
        <f t="shared" si="1"/>
        <v>0</v>
      </c>
    </row>
    <row r="134" spans="2:9" ht="13" customHeight="1" x14ac:dyDescent="0.35">
      <c r="B134" s="36" t="s">
        <v>193</v>
      </c>
      <c r="C134" s="147" t="s">
        <v>194</v>
      </c>
      <c r="D134" s="36" t="s">
        <v>39</v>
      </c>
      <c r="E134" s="148"/>
      <c r="H134" s="184">
        <v>8</v>
      </c>
      <c r="I134" s="185">
        <f t="shared" si="1"/>
        <v>0</v>
      </c>
    </row>
    <row r="135" spans="2:9" ht="13" customHeight="1" x14ac:dyDescent="0.35">
      <c r="B135" s="36" t="s">
        <v>195</v>
      </c>
      <c r="C135" s="147" t="s">
        <v>196</v>
      </c>
      <c r="D135" s="36" t="s">
        <v>39</v>
      </c>
      <c r="E135" s="148"/>
      <c r="H135" s="184">
        <v>3</v>
      </c>
      <c r="I135" s="185">
        <f t="shared" si="1"/>
        <v>0</v>
      </c>
    </row>
    <row r="136" spans="2:9" ht="13" customHeight="1" x14ac:dyDescent="0.35">
      <c r="B136" s="36" t="s">
        <v>197</v>
      </c>
      <c r="C136" s="147" t="s">
        <v>198</v>
      </c>
      <c r="D136" s="36" t="s">
        <v>39</v>
      </c>
      <c r="E136" s="148"/>
      <c r="H136" s="184">
        <v>2</v>
      </c>
      <c r="I136" s="185">
        <f t="shared" si="1"/>
        <v>0</v>
      </c>
    </row>
    <row r="137" spans="2:9" ht="75" customHeight="1" x14ac:dyDescent="0.35">
      <c r="B137" s="128">
        <v>5</v>
      </c>
      <c r="C137" s="129" t="s">
        <v>817</v>
      </c>
      <c r="D137" s="130"/>
      <c r="E137" s="131"/>
      <c r="H137" s="190"/>
      <c r="I137" s="191"/>
    </row>
    <row r="138" spans="2:9" ht="13" customHeight="1" x14ac:dyDescent="0.35">
      <c r="B138" s="36" t="s">
        <v>199</v>
      </c>
      <c r="C138" s="144" t="s">
        <v>200</v>
      </c>
      <c r="D138" s="36" t="s">
        <v>39</v>
      </c>
      <c r="E138" s="145"/>
      <c r="H138" s="184">
        <v>3</v>
      </c>
      <c r="I138" s="185">
        <f t="shared" si="1"/>
        <v>0</v>
      </c>
    </row>
    <row r="139" spans="2:9" ht="13" customHeight="1" x14ac:dyDescent="0.35">
      <c r="B139" s="36" t="s">
        <v>201</v>
      </c>
      <c r="C139" s="144" t="s">
        <v>202</v>
      </c>
      <c r="D139" s="36" t="s">
        <v>39</v>
      </c>
      <c r="E139" s="145"/>
      <c r="H139" s="184">
        <v>0</v>
      </c>
      <c r="I139" s="185">
        <f t="shared" si="1"/>
        <v>0</v>
      </c>
    </row>
    <row r="140" spans="2:9" ht="13" customHeight="1" x14ac:dyDescent="0.35">
      <c r="B140" s="36" t="s">
        <v>203</v>
      </c>
      <c r="C140" s="144" t="s">
        <v>204</v>
      </c>
      <c r="D140" s="36" t="s">
        <v>39</v>
      </c>
      <c r="E140" s="145"/>
      <c r="H140" s="184">
        <v>0</v>
      </c>
      <c r="I140" s="185">
        <f t="shared" si="1"/>
        <v>0</v>
      </c>
    </row>
    <row r="141" spans="2:9" ht="13" customHeight="1" x14ac:dyDescent="0.35">
      <c r="B141" s="36" t="s">
        <v>205</v>
      </c>
      <c r="C141" s="144" t="s">
        <v>206</v>
      </c>
      <c r="D141" s="36" t="s">
        <v>39</v>
      </c>
      <c r="E141" s="145"/>
      <c r="H141" s="184">
        <v>0</v>
      </c>
      <c r="I141" s="185">
        <f t="shared" si="1"/>
        <v>0</v>
      </c>
    </row>
    <row r="142" spans="2:9" ht="13" customHeight="1" x14ac:dyDescent="0.35">
      <c r="B142" s="36" t="s">
        <v>207</v>
      </c>
      <c r="C142" s="144" t="s">
        <v>208</v>
      </c>
      <c r="D142" s="36" t="s">
        <v>39</v>
      </c>
      <c r="E142" s="145"/>
      <c r="H142" s="184">
        <v>1</v>
      </c>
      <c r="I142" s="185">
        <f t="shared" si="1"/>
        <v>0</v>
      </c>
    </row>
    <row r="143" spans="2:9" ht="13" customHeight="1" x14ac:dyDescent="0.35">
      <c r="B143" s="36" t="s">
        <v>209</v>
      </c>
      <c r="C143" s="144" t="s">
        <v>210</v>
      </c>
      <c r="D143" s="36" t="s">
        <v>39</v>
      </c>
      <c r="E143" s="145"/>
      <c r="H143" s="184">
        <v>1</v>
      </c>
      <c r="I143" s="185">
        <f t="shared" ref="I143:I206" si="2">IFERROR(H143*E143,0)</f>
        <v>0</v>
      </c>
    </row>
    <row r="144" spans="2:9" ht="13" customHeight="1" x14ac:dyDescent="0.35">
      <c r="B144" s="36" t="s">
        <v>211</v>
      </c>
      <c r="C144" s="144" t="s">
        <v>212</v>
      </c>
      <c r="D144" s="36" t="s">
        <v>39</v>
      </c>
      <c r="E144" s="145"/>
      <c r="H144" s="184">
        <v>0</v>
      </c>
      <c r="I144" s="185">
        <f t="shared" si="2"/>
        <v>0</v>
      </c>
    </row>
    <row r="145" spans="2:9" ht="13" customHeight="1" x14ac:dyDescent="0.35">
      <c r="B145" s="36" t="s">
        <v>213</v>
      </c>
      <c r="C145" s="144" t="s">
        <v>214</v>
      </c>
      <c r="D145" s="36" t="s">
        <v>39</v>
      </c>
      <c r="E145" s="145"/>
      <c r="H145" s="184">
        <v>0</v>
      </c>
      <c r="I145" s="185">
        <f t="shared" si="2"/>
        <v>0</v>
      </c>
    </row>
    <row r="146" spans="2:9" s="18" customFormat="1" ht="40" customHeight="1" x14ac:dyDescent="0.35">
      <c r="B146" s="128">
        <v>6</v>
      </c>
      <c r="C146" s="129" t="s">
        <v>215</v>
      </c>
      <c r="D146" s="130"/>
      <c r="E146" s="131"/>
      <c r="H146" s="190"/>
      <c r="I146" s="191"/>
    </row>
    <row r="147" spans="2:9" ht="13" customHeight="1" x14ac:dyDescent="0.35">
      <c r="B147" s="36" t="s">
        <v>216</v>
      </c>
      <c r="C147" s="147" t="s">
        <v>217</v>
      </c>
      <c r="D147" s="36" t="s">
        <v>218</v>
      </c>
      <c r="E147" s="145"/>
      <c r="H147" s="184">
        <v>5</v>
      </c>
      <c r="I147" s="185">
        <f t="shared" si="2"/>
        <v>0</v>
      </c>
    </row>
    <row r="148" spans="2:9" ht="13" customHeight="1" x14ac:dyDescent="0.35">
      <c r="B148" s="36" t="s">
        <v>219</v>
      </c>
      <c r="C148" s="147" t="s">
        <v>220</v>
      </c>
      <c r="D148" s="36" t="s">
        <v>218</v>
      </c>
      <c r="E148" s="145"/>
      <c r="H148" s="184">
        <v>5</v>
      </c>
      <c r="I148" s="185">
        <f t="shared" si="2"/>
        <v>0</v>
      </c>
    </row>
    <row r="149" spans="2:9" ht="13" customHeight="1" x14ac:dyDescent="0.35">
      <c r="B149" s="36" t="s">
        <v>221</v>
      </c>
      <c r="C149" s="147" t="s">
        <v>222</v>
      </c>
      <c r="D149" s="36" t="s">
        <v>218</v>
      </c>
      <c r="E149" s="145"/>
      <c r="H149" s="184">
        <v>5</v>
      </c>
      <c r="I149" s="185">
        <f t="shared" si="2"/>
        <v>0</v>
      </c>
    </row>
    <row r="150" spans="2:9" s="18" customFormat="1" ht="40" customHeight="1" x14ac:dyDescent="0.35">
      <c r="B150" s="128">
        <v>7</v>
      </c>
      <c r="C150" s="129" t="s">
        <v>223</v>
      </c>
      <c r="D150" s="130"/>
      <c r="E150" s="131"/>
      <c r="H150" s="190"/>
      <c r="I150" s="191"/>
    </row>
    <row r="151" spans="2:9" ht="13" customHeight="1" x14ac:dyDescent="0.35">
      <c r="B151" s="36" t="s">
        <v>224</v>
      </c>
      <c r="C151" s="144" t="s">
        <v>225</v>
      </c>
      <c r="D151" s="95" t="s">
        <v>39</v>
      </c>
      <c r="E151" s="145"/>
      <c r="H151" s="184">
        <v>10</v>
      </c>
      <c r="I151" s="185">
        <f t="shared" si="2"/>
        <v>0</v>
      </c>
    </row>
    <row r="152" spans="2:9" ht="13" customHeight="1" x14ac:dyDescent="0.35">
      <c r="B152" s="36" t="s">
        <v>226</v>
      </c>
      <c r="C152" s="144" t="s">
        <v>227</v>
      </c>
      <c r="D152" s="95" t="s">
        <v>39</v>
      </c>
      <c r="E152" s="145"/>
      <c r="H152" s="184">
        <v>12</v>
      </c>
      <c r="I152" s="185">
        <f t="shared" si="2"/>
        <v>0</v>
      </c>
    </row>
    <row r="153" spans="2:9" s="18" customFormat="1" ht="40" customHeight="1" x14ac:dyDescent="0.35">
      <c r="B153" s="128">
        <v>8</v>
      </c>
      <c r="C153" s="129" t="s">
        <v>228</v>
      </c>
      <c r="D153" s="130"/>
      <c r="E153" s="131"/>
      <c r="H153" s="190"/>
      <c r="I153" s="191"/>
    </row>
    <row r="154" spans="2:9" x14ac:dyDescent="0.35">
      <c r="B154" s="36" t="s">
        <v>229</v>
      </c>
      <c r="C154" s="147" t="s">
        <v>230</v>
      </c>
      <c r="D154" s="95" t="s">
        <v>39</v>
      </c>
      <c r="E154" s="145"/>
      <c r="H154" s="184">
        <v>6</v>
      </c>
      <c r="I154" s="185">
        <f t="shared" si="2"/>
        <v>0</v>
      </c>
    </row>
    <row r="155" spans="2:9" x14ac:dyDescent="0.35">
      <c r="B155" s="36" t="s">
        <v>231</v>
      </c>
      <c r="C155" s="147" t="s">
        <v>232</v>
      </c>
      <c r="D155" s="95" t="s">
        <v>233</v>
      </c>
      <c r="E155" s="149"/>
      <c r="H155" s="184">
        <v>0</v>
      </c>
      <c r="I155" s="185">
        <f t="shared" si="2"/>
        <v>0</v>
      </c>
    </row>
    <row r="156" spans="2:9" s="18" customFormat="1" ht="40" customHeight="1" x14ac:dyDescent="0.35">
      <c r="B156" s="128">
        <v>9</v>
      </c>
      <c r="C156" s="129" t="s">
        <v>234</v>
      </c>
      <c r="D156" s="130"/>
      <c r="E156" s="131"/>
      <c r="H156" s="190"/>
      <c r="I156" s="191"/>
    </row>
    <row r="157" spans="2:9" ht="13" customHeight="1" x14ac:dyDescent="0.35">
      <c r="B157" s="36" t="s">
        <v>235</v>
      </c>
      <c r="C157" s="147" t="s">
        <v>236</v>
      </c>
      <c r="D157" s="36" t="s">
        <v>744</v>
      </c>
      <c r="E157" s="145"/>
      <c r="H157" s="184">
        <v>33</v>
      </c>
      <c r="I157" s="185">
        <f t="shared" si="2"/>
        <v>0</v>
      </c>
    </row>
    <row r="158" spans="2:9" ht="13" customHeight="1" x14ac:dyDescent="0.35">
      <c r="B158" s="36" t="s">
        <v>237</v>
      </c>
      <c r="C158" s="147" t="s">
        <v>238</v>
      </c>
      <c r="D158" s="36" t="s">
        <v>744</v>
      </c>
      <c r="E158" s="145"/>
      <c r="H158" s="184">
        <v>12</v>
      </c>
      <c r="I158" s="185">
        <f t="shared" si="2"/>
        <v>0</v>
      </c>
    </row>
    <row r="159" spans="2:9" ht="13" customHeight="1" x14ac:dyDescent="0.35">
      <c r="B159" s="36" t="s">
        <v>239</v>
      </c>
      <c r="C159" s="147" t="s">
        <v>240</v>
      </c>
      <c r="D159" s="36" t="s">
        <v>744</v>
      </c>
      <c r="E159" s="145"/>
      <c r="H159" s="184">
        <v>24</v>
      </c>
      <c r="I159" s="185">
        <f t="shared" si="2"/>
        <v>0</v>
      </c>
    </row>
    <row r="160" spans="2:9" ht="13" customHeight="1" x14ac:dyDescent="0.35">
      <c r="B160" s="36" t="s">
        <v>241</v>
      </c>
      <c r="C160" s="147" t="s">
        <v>242</v>
      </c>
      <c r="D160" s="36" t="s">
        <v>744</v>
      </c>
      <c r="E160" s="145"/>
      <c r="H160" s="184">
        <v>3</v>
      </c>
      <c r="I160" s="185">
        <f t="shared" si="2"/>
        <v>0</v>
      </c>
    </row>
    <row r="161" spans="2:9" ht="13" customHeight="1" x14ac:dyDescent="0.35">
      <c r="B161" s="36" t="s">
        <v>243</v>
      </c>
      <c r="C161" s="147" t="s">
        <v>244</v>
      </c>
      <c r="D161" s="36" t="s">
        <v>744</v>
      </c>
      <c r="E161" s="145"/>
      <c r="H161" s="184">
        <v>4</v>
      </c>
      <c r="I161" s="185">
        <f t="shared" si="2"/>
        <v>0</v>
      </c>
    </row>
    <row r="162" spans="2:9" ht="13" customHeight="1" x14ac:dyDescent="0.35">
      <c r="B162" s="36" t="s">
        <v>245</v>
      </c>
      <c r="C162" s="150" t="s">
        <v>246</v>
      </c>
      <c r="D162" s="36" t="s">
        <v>744</v>
      </c>
      <c r="E162" s="145"/>
      <c r="H162" s="184">
        <v>5</v>
      </c>
      <c r="I162" s="185">
        <f t="shared" si="2"/>
        <v>0</v>
      </c>
    </row>
    <row r="163" spans="2:9" ht="13" customHeight="1" x14ac:dyDescent="0.35">
      <c r="B163" s="36" t="s">
        <v>247</v>
      </c>
      <c r="C163" s="144" t="s">
        <v>248</v>
      </c>
      <c r="D163" s="36" t="s">
        <v>233</v>
      </c>
      <c r="E163" s="151"/>
      <c r="H163" s="184">
        <v>0</v>
      </c>
      <c r="I163" s="185">
        <f t="shared" si="2"/>
        <v>0</v>
      </c>
    </row>
    <row r="164" spans="2:9" ht="13" customHeight="1" x14ac:dyDescent="0.35">
      <c r="B164" s="36" t="s">
        <v>249</v>
      </c>
      <c r="C164" s="144" t="s">
        <v>250</v>
      </c>
      <c r="D164" s="36" t="s">
        <v>233</v>
      </c>
      <c r="E164" s="151"/>
      <c r="H164" s="184">
        <v>0</v>
      </c>
      <c r="I164" s="185">
        <f t="shared" si="2"/>
        <v>0</v>
      </c>
    </row>
    <row r="165" spans="2:9" ht="13" customHeight="1" x14ac:dyDescent="0.35">
      <c r="B165" s="36" t="s">
        <v>251</v>
      </c>
      <c r="C165" s="144" t="s">
        <v>252</v>
      </c>
      <c r="D165" s="36" t="s">
        <v>233</v>
      </c>
      <c r="E165" s="151"/>
      <c r="H165" s="184">
        <v>0</v>
      </c>
      <c r="I165" s="185">
        <f t="shared" si="2"/>
        <v>0</v>
      </c>
    </row>
    <row r="166" spans="2:9" s="18" customFormat="1" ht="40" customHeight="1" x14ac:dyDescent="0.35">
      <c r="B166" s="132">
        <v>11</v>
      </c>
      <c r="C166" s="133" t="s">
        <v>253</v>
      </c>
      <c r="D166" s="134" t="s">
        <v>254</v>
      </c>
      <c r="E166" s="135"/>
      <c r="H166" s="190"/>
      <c r="I166" s="191"/>
    </row>
    <row r="167" spans="2:9" ht="13" customHeight="1" x14ac:dyDescent="0.35">
      <c r="B167" s="36" t="s">
        <v>255</v>
      </c>
      <c r="C167" s="152" t="s">
        <v>256</v>
      </c>
      <c r="D167" s="153" t="s">
        <v>29</v>
      </c>
      <c r="E167" s="154"/>
      <c r="H167" s="189">
        <f>10*1000</f>
        <v>10000</v>
      </c>
      <c r="I167" s="185">
        <f t="shared" si="2"/>
        <v>0</v>
      </c>
    </row>
    <row r="168" spans="2:9" ht="13" customHeight="1" x14ac:dyDescent="0.35">
      <c r="B168" s="36" t="s">
        <v>257</v>
      </c>
      <c r="C168" s="152" t="s">
        <v>258</v>
      </c>
      <c r="D168" s="153" t="s">
        <v>29</v>
      </c>
      <c r="E168" s="154"/>
      <c r="H168" s="189">
        <f>8*3400</f>
        <v>27200</v>
      </c>
      <c r="I168" s="185">
        <f t="shared" si="2"/>
        <v>0</v>
      </c>
    </row>
    <row r="169" spans="2:9" ht="13" customHeight="1" x14ac:dyDescent="0.35">
      <c r="B169" s="36" t="s">
        <v>259</v>
      </c>
      <c r="C169" s="152" t="s">
        <v>260</v>
      </c>
      <c r="D169" s="153" t="s">
        <v>29</v>
      </c>
      <c r="E169" s="154"/>
      <c r="H169" s="189">
        <f>2*10000</f>
        <v>20000</v>
      </c>
      <c r="I169" s="185">
        <f t="shared" si="2"/>
        <v>0</v>
      </c>
    </row>
    <row r="170" spans="2:9" ht="13" customHeight="1" x14ac:dyDescent="0.35">
      <c r="B170" s="36" t="s">
        <v>261</v>
      </c>
      <c r="C170" s="152" t="s">
        <v>262</v>
      </c>
      <c r="D170" s="153" t="s">
        <v>29</v>
      </c>
      <c r="E170" s="154"/>
      <c r="H170" s="189">
        <f>1*15000</f>
        <v>15000</v>
      </c>
      <c r="I170" s="185">
        <f t="shared" si="2"/>
        <v>0</v>
      </c>
    </row>
    <row r="171" spans="2:9" s="18" customFormat="1" ht="40" customHeight="1" x14ac:dyDescent="0.35">
      <c r="B171" s="132">
        <v>12</v>
      </c>
      <c r="C171" s="133" t="s">
        <v>263</v>
      </c>
      <c r="D171" s="134" t="s">
        <v>254</v>
      </c>
      <c r="E171" s="135"/>
      <c r="H171" s="190"/>
      <c r="I171" s="191"/>
    </row>
    <row r="172" spans="2:9" ht="13" customHeight="1" x14ac:dyDescent="0.35">
      <c r="B172" s="36" t="s">
        <v>264</v>
      </c>
      <c r="C172" s="152" t="s">
        <v>265</v>
      </c>
      <c r="D172" s="153" t="s">
        <v>29</v>
      </c>
      <c r="E172" s="154"/>
      <c r="H172" s="189">
        <f>10*1000</f>
        <v>10000</v>
      </c>
      <c r="I172" s="185">
        <f t="shared" si="2"/>
        <v>0</v>
      </c>
    </row>
    <row r="173" spans="2:9" ht="13" customHeight="1" x14ac:dyDescent="0.35">
      <c r="B173" s="36" t="s">
        <v>266</v>
      </c>
      <c r="C173" s="152" t="s">
        <v>267</v>
      </c>
      <c r="D173" s="153" t="s">
        <v>29</v>
      </c>
      <c r="E173" s="154"/>
      <c r="H173" s="189">
        <f>8*3400</f>
        <v>27200</v>
      </c>
      <c r="I173" s="185">
        <f t="shared" si="2"/>
        <v>0</v>
      </c>
    </row>
    <row r="174" spans="2:9" ht="13" customHeight="1" x14ac:dyDescent="0.35">
      <c r="B174" s="36" t="s">
        <v>268</v>
      </c>
      <c r="C174" s="152" t="s">
        <v>269</v>
      </c>
      <c r="D174" s="153" t="s">
        <v>29</v>
      </c>
      <c r="E174" s="154"/>
      <c r="H174" s="189">
        <f>2*10000</f>
        <v>20000</v>
      </c>
      <c r="I174" s="185">
        <f t="shared" si="2"/>
        <v>0</v>
      </c>
    </row>
    <row r="175" spans="2:9" ht="13" customHeight="1" x14ac:dyDescent="0.35">
      <c r="B175" s="36" t="s">
        <v>270</v>
      </c>
      <c r="C175" s="152" t="s">
        <v>271</v>
      </c>
      <c r="D175" s="153" t="s">
        <v>29</v>
      </c>
      <c r="E175" s="154"/>
      <c r="H175" s="189">
        <f>1*15000</f>
        <v>15000</v>
      </c>
      <c r="I175" s="185">
        <f t="shared" si="2"/>
        <v>0</v>
      </c>
    </row>
    <row r="176" spans="2:9" s="18" customFormat="1" ht="40" customHeight="1" x14ac:dyDescent="0.35">
      <c r="B176" s="132">
        <v>13</v>
      </c>
      <c r="C176" s="129" t="s">
        <v>272</v>
      </c>
      <c r="D176" s="130"/>
      <c r="E176" s="131"/>
      <c r="H176" s="190"/>
      <c r="I176" s="191"/>
    </row>
    <row r="177" spans="2:9" ht="13" customHeight="1" x14ac:dyDescent="0.35">
      <c r="B177" s="155" t="s">
        <v>273</v>
      </c>
      <c r="C177" s="156" t="s">
        <v>274</v>
      </c>
      <c r="D177" s="157"/>
      <c r="E177" s="158"/>
      <c r="H177" s="184">
        <v>3</v>
      </c>
      <c r="I177" s="185">
        <f t="shared" si="2"/>
        <v>0</v>
      </c>
    </row>
    <row r="178" spans="2:9" ht="26.15" customHeight="1" x14ac:dyDescent="0.35">
      <c r="B178" s="155" t="s">
        <v>275</v>
      </c>
      <c r="C178" s="144" t="s">
        <v>818</v>
      </c>
      <c r="D178" s="159" t="s">
        <v>276</v>
      </c>
      <c r="E178" s="148"/>
      <c r="H178" s="184">
        <v>4</v>
      </c>
      <c r="I178" s="185">
        <f t="shared" si="2"/>
        <v>0</v>
      </c>
    </row>
    <row r="179" spans="2:9" ht="13" customHeight="1" x14ac:dyDescent="0.35">
      <c r="B179" s="160" t="s">
        <v>277</v>
      </c>
      <c r="C179" s="156" t="s">
        <v>278</v>
      </c>
      <c r="D179" s="161"/>
      <c r="E179" s="161"/>
      <c r="H179" s="184">
        <v>1</v>
      </c>
      <c r="I179" s="185">
        <f t="shared" si="2"/>
        <v>0</v>
      </c>
    </row>
    <row r="180" spans="2:9" ht="26.15" customHeight="1" x14ac:dyDescent="0.35">
      <c r="B180" s="160" t="s">
        <v>279</v>
      </c>
      <c r="C180" s="144" t="s">
        <v>819</v>
      </c>
      <c r="D180" s="159" t="s">
        <v>276</v>
      </c>
      <c r="E180" s="148"/>
      <c r="H180" s="184">
        <v>3</v>
      </c>
      <c r="I180" s="185">
        <f t="shared" si="2"/>
        <v>0</v>
      </c>
    </row>
    <row r="181" spans="2:9" ht="13" customHeight="1" x14ac:dyDescent="0.35">
      <c r="B181" s="162" t="s">
        <v>280</v>
      </c>
      <c r="C181" s="156" t="s">
        <v>281</v>
      </c>
      <c r="D181" s="161"/>
      <c r="E181" s="161"/>
      <c r="H181" s="184">
        <v>0</v>
      </c>
      <c r="I181" s="185">
        <f t="shared" si="2"/>
        <v>0</v>
      </c>
    </row>
    <row r="182" spans="2:9" ht="26.15" customHeight="1" x14ac:dyDescent="0.35">
      <c r="B182" s="162" t="s">
        <v>282</v>
      </c>
      <c r="C182" s="144" t="s">
        <v>820</v>
      </c>
      <c r="D182" s="159" t="s">
        <v>276</v>
      </c>
      <c r="E182" s="148"/>
      <c r="H182" s="184">
        <v>0</v>
      </c>
      <c r="I182" s="185">
        <f t="shared" si="2"/>
        <v>0</v>
      </c>
    </row>
    <row r="183" spans="2:9" ht="13" customHeight="1" x14ac:dyDescent="0.35">
      <c r="B183" s="163" t="s">
        <v>283</v>
      </c>
      <c r="C183" s="146" t="s">
        <v>284</v>
      </c>
      <c r="D183" s="157"/>
      <c r="E183" s="158"/>
      <c r="H183" s="184">
        <v>0</v>
      </c>
      <c r="I183" s="185">
        <f t="shared" si="2"/>
        <v>0</v>
      </c>
    </row>
    <row r="184" spans="2:9" ht="26.15" customHeight="1" x14ac:dyDescent="0.35">
      <c r="B184" s="163" t="s">
        <v>285</v>
      </c>
      <c r="C184" s="147" t="s">
        <v>798</v>
      </c>
      <c r="D184" s="159" t="s">
        <v>276</v>
      </c>
      <c r="E184" s="148"/>
      <c r="H184" s="184">
        <v>0</v>
      </c>
      <c r="I184" s="185">
        <f t="shared" si="2"/>
        <v>0</v>
      </c>
    </row>
    <row r="185" spans="2:9" s="18" customFormat="1" ht="40" customHeight="1" x14ac:dyDescent="0.35">
      <c r="B185" s="136">
        <v>14</v>
      </c>
      <c r="C185" s="129" t="s">
        <v>286</v>
      </c>
      <c r="D185" s="130"/>
      <c r="E185" s="131"/>
      <c r="H185" s="190"/>
      <c r="I185" s="191"/>
    </row>
    <row r="186" spans="2:9" ht="13" customHeight="1" x14ac:dyDescent="0.35">
      <c r="B186" s="36" t="s">
        <v>287</v>
      </c>
      <c r="C186" s="156" t="s">
        <v>288</v>
      </c>
      <c r="D186" s="36" t="s">
        <v>39</v>
      </c>
      <c r="E186" s="164"/>
      <c r="H186" s="184">
        <v>3</v>
      </c>
      <c r="I186" s="185">
        <f t="shared" si="2"/>
        <v>0</v>
      </c>
    </row>
    <row r="187" spans="2:9" ht="13" customHeight="1" x14ac:dyDescent="0.35">
      <c r="B187" s="36" t="s">
        <v>289</v>
      </c>
      <c r="C187" s="156" t="s">
        <v>290</v>
      </c>
      <c r="D187" s="36" t="s">
        <v>39</v>
      </c>
      <c r="E187" s="164"/>
      <c r="H187" s="184">
        <v>5</v>
      </c>
      <c r="I187" s="185">
        <f t="shared" si="2"/>
        <v>0</v>
      </c>
    </row>
    <row r="188" spans="2:9" s="18" customFormat="1" ht="26.15" customHeight="1" x14ac:dyDescent="0.35">
      <c r="B188" s="36" t="s">
        <v>291</v>
      </c>
      <c r="C188" s="156" t="s">
        <v>292</v>
      </c>
      <c r="D188" s="36" t="s">
        <v>39</v>
      </c>
      <c r="E188" s="164"/>
      <c r="H188" s="184">
        <v>4</v>
      </c>
      <c r="I188" s="185">
        <f t="shared" si="2"/>
        <v>0</v>
      </c>
    </row>
    <row r="189" spans="2:9" s="18" customFormat="1" x14ac:dyDescent="0.35">
      <c r="B189" s="36" t="s">
        <v>293</v>
      </c>
      <c r="C189" s="156" t="s">
        <v>294</v>
      </c>
      <c r="D189" s="36" t="s">
        <v>39</v>
      </c>
      <c r="E189" s="164"/>
      <c r="H189" s="184">
        <v>4</v>
      </c>
      <c r="I189" s="185">
        <f t="shared" si="2"/>
        <v>0</v>
      </c>
    </row>
    <row r="190" spans="2:9" s="18" customFormat="1" x14ac:dyDescent="0.35">
      <c r="B190" s="36" t="s">
        <v>295</v>
      </c>
      <c r="C190" s="156" t="s">
        <v>296</v>
      </c>
      <c r="D190" s="36" t="s">
        <v>39</v>
      </c>
      <c r="E190" s="164"/>
      <c r="H190" s="184">
        <v>4</v>
      </c>
      <c r="I190" s="185">
        <f t="shared" si="2"/>
        <v>0</v>
      </c>
    </row>
    <row r="191" spans="2:9" ht="13" customHeight="1" x14ac:dyDescent="0.35">
      <c r="B191" s="36" t="s">
        <v>297</v>
      </c>
      <c r="C191" s="156" t="s">
        <v>799</v>
      </c>
      <c r="D191" s="36" t="s">
        <v>39</v>
      </c>
      <c r="E191" s="164"/>
      <c r="H191" s="184">
        <v>0</v>
      </c>
      <c r="I191" s="185">
        <f t="shared" si="2"/>
        <v>0</v>
      </c>
    </row>
    <row r="192" spans="2:9" ht="13" customHeight="1" x14ac:dyDescent="0.35">
      <c r="B192" s="36" t="s">
        <v>298</v>
      </c>
      <c r="C192" s="156" t="s">
        <v>800</v>
      </c>
      <c r="D192" s="36" t="s">
        <v>39</v>
      </c>
      <c r="E192" s="164"/>
      <c r="H192" s="184">
        <v>0</v>
      </c>
      <c r="I192" s="185">
        <f t="shared" si="2"/>
        <v>0</v>
      </c>
    </row>
    <row r="193" spans="2:9" ht="13" customHeight="1" x14ac:dyDescent="0.35">
      <c r="B193" s="36" t="s">
        <v>299</v>
      </c>
      <c r="C193" s="156" t="s">
        <v>801</v>
      </c>
      <c r="D193" s="36" t="s">
        <v>39</v>
      </c>
      <c r="E193" s="164"/>
      <c r="H193" s="184">
        <v>0</v>
      </c>
      <c r="I193" s="185">
        <f t="shared" si="2"/>
        <v>0</v>
      </c>
    </row>
    <row r="194" spans="2:9" ht="13" customHeight="1" x14ac:dyDescent="0.35">
      <c r="B194" s="36" t="s">
        <v>300</v>
      </c>
      <c r="C194" s="156" t="s">
        <v>802</v>
      </c>
      <c r="D194" s="36" t="s">
        <v>39</v>
      </c>
      <c r="E194" s="164"/>
      <c r="H194" s="184">
        <v>0</v>
      </c>
      <c r="I194" s="185">
        <f t="shared" si="2"/>
        <v>0</v>
      </c>
    </row>
    <row r="195" spans="2:9" ht="13" customHeight="1" x14ac:dyDescent="0.35">
      <c r="B195" s="36" t="s">
        <v>301</v>
      </c>
      <c r="C195" s="156" t="s">
        <v>803</v>
      </c>
      <c r="D195" s="36" t="s">
        <v>39</v>
      </c>
      <c r="E195" s="164"/>
      <c r="H195" s="184">
        <v>5</v>
      </c>
      <c r="I195" s="185">
        <f t="shared" si="2"/>
        <v>0</v>
      </c>
    </row>
    <row r="196" spans="2:9" ht="13" customHeight="1" x14ac:dyDescent="0.35">
      <c r="B196" s="36" t="s">
        <v>302</v>
      </c>
      <c r="C196" s="156" t="s">
        <v>804</v>
      </c>
      <c r="D196" s="36" t="s">
        <v>39</v>
      </c>
      <c r="E196" s="164"/>
      <c r="H196" s="184">
        <v>5</v>
      </c>
      <c r="I196" s="185">
        <f t="shared" si="2"/>
        <v>0</v>
      </c>
    </row>
    <row r="197" spans="2:9" ht="13" customHeight="1" x14ac:dyDescent="0.35">
      <c r="B197" s="36" t="s">
        <v>303</v>
      </c>
      <c r="C197" s="156" t="s">
        <v>805</v>
      </c>
      <c r="D197" s="36" t="s">
        <v>39</v>
      </c>
      <c r="E197" s="164"/>
      <c r="H197" s="184">
        <v>5</v>
      </c>
      <c r="I197" s="185">
        <f t="shared" si="2"/>
        <v>0</v>
      </c>
    </row>
    <row r="198" spans="2:9" ht="13" customHeight="1" x14ac:dyDescent="0.35">
      <c r="B198" s="36" t="s">
        <v>304</v>
      </c>
      <c r="C198" s="156" t="s">
        <v>806</v>
      </c>
      <c r="D198" s="36" t="s">
        <v>39</v>
      </c>
      <c r="E198" s="164"/>
      <c r="H198" s="184">
        <v>0</v>
      </c>
      <c r="I198" s="185">
        <f t="shared" si="2"/>
        <v>0</v>
      </c>
    </row>
    <row r="199" spans="2:9" ht="13" customHeight="1" x14ac:dyDescent="0.35">
      <c r="B199" s="36" t="s">
        <v>305</v>
      </c>
      <c r="C199" s="156" t="s">
        <v>807</v>
      </c>
      <c r="D199" s="36" t="s">
        <v>39</v>
      </c>
      <c r="E199" s="164"/>
      <c r="H199" s="184">
        <v>0</v>
      </c>
      <c r="I199" s="185">
        <f t="shared" si="2"/>
        <v>0</v>
      </c>
    </row>
    <row r="200" spans="2:9" ht="13" customHeight="1" x14ac:dyDescent="0.35">
      <c r="B200" s="36" t="s">
        <v>306</v>
      </c>
      <c r="C200" s="156" t="s">
        <v>808</v>
      </c>
      <c r="D200" s="36" t="s">
        <v>39</v>
      </c>
      <c r="E200" s="164"/>
      <c r="H200" s="184">
        <v>0</v>
      </c>
      <c r="I200" s="185">
        <f t="shared" si="2"/>
        <v>0</v>
      </c>
    </row>
    <row r="201" spans="2:9" ht="13" customHeight="1" x14ac:dyDescent="0.35">
      <c r="B201" s="36" t="s">
        <v>307</v>
      </c>
      <c r="C201" s="156" t="s">
        <v>308</v>
      </c>
      <c r="D201" s="36" t="s">
        <v>39</v>
      </c>
      <c r="E201" s="164"/>
      <c r="H201" s="184">
        <v>0</v>
      </c>
      <c r="I201" s="185">
        <f t="shared" si="2"/>
        <v>0</v>
      </c>
    </row>
    <row r="202" spans="2:9" ht="13" customHeight="1" x14ac:dyDescent="0.35">
      <c r="B202" s="36" t="s">
        <v>309</v>
      </c>
      <c r="C202" s="156" t="s">
        <v>809</v>
      </c>
      <c r="D202" s="36" t="s">
        <v>39</v>
      </c>
      <c r="E202" s="164"/>
      <c r="H202" s="184">
        <v>4</v>
      </c>
      <c r="I202" s="185">
        <f t="shared" si="2"/>
        <v>0</v>
      </c>
    </row>
    <row r="203" spans="2:9" ht="13" customHeight="1" x14ac:dyDescent="0.35">
      <c r="B203" s="36" t="s">
        <v>310</v>
      </c>
      <c r="C203" s="156" t="s">
        <v>311</v>
      </c>
      <c r="D203" s="36" t="s">
        <v>39</v>
      </c>
      <c r="E203" s="164"/>
      <c r="H203" s="184">
        <v>4</v>
      </c>
      <c r="I203" s="185">
        <f t="shared" si="2"/>
        <v>0</v>
      </c>
    </row>
    <row r="204" spans="2:9" ht="13" customHeight="1" x14ac:dyDescent="0.35">
      <c r="B204" s="36" t="s">
        <v>312</v>
      </c>
      <c r="C204" s="156" t="s">
        <v>313</v>
      </c>
      <c r="D204" s="36" t="s">
        <v>39</v>
      </c>
      <c r="E204" s="164"/>
      <c r="H204" s="184">
        <v>4</v>
      </c>
      <c r="I204" s="185">
        <f t="shared" si="2"/>
        <v>0</v>
      </c>
    </row>
    <row r="205" spans="2:9" ht="13" customHeight="1" x14ac:dyDescent="0.35">
      <c r="B205" s="36" t="s">
        <v>314</v>
      </c>
      <c r="C205" s="156" t="s">
        <v>315</v>
      </c>
      <c r="D205" s="36" t="s">
        <v>39</v>
      </c>
      <c r="E205" s="164"/>
      <c r="H205" s="184">
        <v>4</v>
      </c>
      <c r="I205" s="185">
        <f t="shared" si="2"/>
        <v>0</v>
      </c>
    </row>
    <row r="206" spans="2:9" ht="13" customHeight="1" x14ac:dyDescent="0.35">
      <c r="B206" s="36" t="s">
        <v>316</v>
      </c>
      <c r="C206" s="156" t="s">
        <v>317</v>
      </c>
      <c r="D206" s="36" t="s">
        <v>39</v>
      </c>
      <c r="E206" s="164"/>
      <c r="H206" s="184">
        <v>4</v>
      </c>
      <c r="I206" s="185">
        <f t="shared" si="2"/>
        <v>0</v>
      </c>
    </row>
    <row r="207" spans="2:9" ht="13" customHeight="1" x14ac:dyDescent="0.35">
      <c r="B207" s="36" t="s">
        <v>318</v>
      </c>
      <c r="C207" s="156" t="s">
        <v>319</v>
      </c>
      <c r="D207" s="36" t="s">
        <v>39</v>
      </c>
      <c r="E207" s="164"/>
      <c r="H207" s="184">
        <v>4</v>
      </c>
      <c r="I207" s="185">
        <f t="shared" ref="I207:I270" si="3">IFERROR(H207*E207,0)</f>
        <v>0</v>
      </c>
    </row>
    <row r="208" spans="2:9" ht="13" customHeight="1" x14ac:dyDescent="0.35">
      <c r="B208" s="36" t="s">
        <v>320</v>
      </c>
      <c r="C208" s="156" t="s">
        <v>321</v>
      </c>
      <c r="D208" s="36" t="s">
        <v>39</v>
      </c>
      <c r="E208" s="164"/>
      <c r="H208" s="184">
        <v>4</v>
      </c>
      <c r="I208" s="185">
        <f t="shared" si="3"/>
        <v>0</v>
      </c>
    </row>
    <row r="209" spans="2:9" ht="13" customHeight="1" x14ac:dyDescent="0.35">
      <c r="B209" s="36" t="s">
        <v>322</v>
      </c>
      <c r="C209" s="156" t="s">
        <v>323</v>
      </c>
      <c r="D209" s="36" t="s">
        <v>39</v>
      </c>
      <c r="E209" s="164"/>
      <c r="H209" s="184">
        <v>4</v>
      </c>
      <c r="I209" s="185">
        <f t="shared" si="3"/>
        <v>0</v>
      </c>
    </row>
    <row r="210" spans="2:9" ht="13" customHeight="1" x14ac:dyDescent="0.35">
      <c r="B210" s="36" t="s">
        <v>324</v>
      </c>
      <c r="C210" s="156" t="s">
        <v>325</v>
      </c>
      <c r="D210" s="36" t="s">
        <v>39</v>
      </c>
      <c r="E210" s="164"/>
      <c r="H210" s="184">
        <v>4</v>
      </c>
      <c r="I210" s="185">
        <f t="shared" si="3"/>
        <v>0</v>
      </c>
    </row>
    <row r="211" spans="2:9" ht="13" customHeight="1" x14ac:dyDescent="0.35">
      <c r="B211" s="36" t="s">
        <v>326</v>
      </c>
      <c r="C211" s="156" t="s">
        <v>327</v>
      </c>
      <c r="D211" s="36" t="s">
        <v>39</v>
      </c>
      <c r="E211" s="164"/>
      <c r="H211" s="184">
        <v>4</v>
      </c>
      <c r="I211" s="185">
        <f t="shared" si="3"/>
        <v>0</v>
      </c>
    </row>
    <row r="212" spans="2:9" ht="13" customHeight="1" x14ac:dyDescent="0.35">
      <c r="B212" s="36" t="s">
        <v>328</v>
      </c>
      <c r="C212" s="156" t="s">
        <v>329</v>
      </c>
      <c r="D212" s="36" t="s">
        <v>39</v>
      </c>
      <c r="E212" s="164"/>
      <c r="H212" s="184">
        <v>4</v>
      </c>
      <c r="I212" s="185">
        <f t="shared" si="3"/>
        <v>0</v>
      </c>
    </row>
    <row r="213" spans="2:9" ht="13" customHeight="1" x14ac:dyDescent="0.35">
      <c r="B213" s="36" t="s">
        <v>330</v>
      </c>
      <c r="C213" s="156" t="s">
        <v>331</v>
      </c>
      <c r="D213" s="36" t="s">
        <v>39</v>
      </c>
      <c r="E213" s="164"/>
      <c r="H213" s="184">
        <v>4</v>
      </c>
      <c r="I213" s="185">
        <f t="shared" si="3"/>
        <v>0</v>
      </c>
    </row>
    <row r="214" spans="2:9" ht="13" customHeight="1" x14ac:dyDescent="0.35">
      <c r="B214" s="165" t="s">
        <v>332</v>
      </c>
      <c r="C214" s="166" t="s">
        <v>333</v>
      </c>
      <c r="D214" s="36" t="s">
        <v>39</v>
      </c>
      <c r="E214" s="167"/>
      <c r="H214" s="184">
        <v>4</v>
      </c>
      <c r="I214" s="185">
        <f t="shared" si="3"/>
        <v>0</v>
      </c>
    </row>
    <row r="215" spans="2:9" ht="13" customHeight="1" x14ac:dyDescent="0.35">
      <c r="B215" s="165" t="s">
        <v>334</v>
      </c>
      <c r="C215" s="166" t="s">
        <v>335</v>
      </c>
      <c r="D215" s="36" t="s">
        <v>39</v>
      </c>
      <c r="E215" s="167"/>
      <c r="H215" s="186">
        <v>0</v>
      </c>
      <c r="I215" s="185">
        <f t="shared" si="3"/>
        <v>0</v>
      </c>
    </row>
    <row r="216" spans="2:9" ht="13" customHeight="1" x14ac:dyDescent="0.35">
      <c r="B216" s="165" t="s">
        <v>336</v>
      </c>
      <c r="C216" s="166" t="s">
        <v>337</v>
      </c>
      <c r="D216" s="36" t="s">
        <v>39</v>
      </c>
      <c r="E216" s="167"/>
      <c r="H216" s="184">
        <v>4</v>
      </c>
      <c r="I216" s="185">
        <f t="shared" si="3"/>
        <v>0</v>
      </c>
    </row>
    <row r="217" spans="2:9" ht="13" customHeight="1" x14ac:dyDescent="0.35">
      <c r="B217" s="165" t="s">
        <v>338</v>
      </c>
      <c r="C217" s="166" t="s">
        <v>339</v>
      </c>
      <c r="D217" s="36" t="s">
        <v>39</v>
      </c>
      <c r="E217" s="167"/>
      <c r="H217" s="184">
        <v>4</v>
      </c>
      <c r="I217" s="185">
        <f t="shared" si="3"/>
        <v>0</v>
      </c>
    </row>
    <row r="218" spans="2:9" ht="13" customHeight="1" x14ac:dyDescent="0.35">
      <c r="B218" s="165" t="s">
        <v>340</v>
      </c>
      <c r="C218" s="166" t="s">
        <v>341</v>
      </c>
      <c r="D218" s="36" t="s">
        <v>39</v>
      </c>
      <c r="E218" s="167"/>
      <c r="H218" s="184">
        <v>4</v>
      </c>
      <c r="I218" s="185">
        <f t="shared" si="3"/>
        <v>0</v>
      </c>
    </row>
    <row r="219" spans="2:9" ht="13" customHeight="1" x14ac:dyDescent="0.35">
      <c r="B219" s="165" t="s">
        <v>342</v>
      </c>
      <c r="C219" s="166" t="s">
        <v>343</v>
      </c>
      <c r="D219" s="36" t="s">
        <v>39</v>
      </c>
      <c r="E219" s="167"/>
      <c r="H219" s="184">
        <v>4</v>
      </c>
      <c r="I219" s="185">
        <f t="shared" si="3"/>
        <v>0</v>
      </c>
    </row>
    <row r="220" spans="2:9" ht="13" customHeight="1" x14ac:dyDescent="0.35">
      <c r="B220" s="168" t="s">
        <v>344</v>
      </c>
      <c r="C220" s="169" t="s">
        <v>345</v>
      </c>
      <c r="D220" s="36" t="s">
        <v>39</v>
      </c>
      <c r="E220" s="170"/>
      <c r="H220" s="184">
        <v>0</v>
      </c>
      <c r="I220" s="185">
        <f t="shared" si="3"/>
        <v>0</v>
      </c>
    </row>
    <row r="221" spans="2:9" ht="40" customHeight="1" x14ac:dyDescent="0.35">
      <c r="B221" s="132">
        <v>15</v>
      </c>
      <c r="C221" s="137" t="s">
        <v>346</v>
      </c>
      <c r="D221" s="138" t="s">
        <v>346</v>
      </c>
      <c r="E221" s="138"/>
      <c r="H221" s="138"/>
      <c r="I221" s="138">
        <f t="shared" si="3"/>
        <v>0</v>
      </c>
    </row>
    <row r="222" spans="2:9" ht="40" customHeight="1" x14ac:dyDescent="0.35">
      <c r="B222" s="132">
        <v>16</v>
      </c>
      <c r="C222" s="139" t="s">
        <v>797</v>
      </c>
      <c r="D222" s="139"/>
      <c r="E222" s="139"/>
      <c r="H222" s="190"/>
      <c r="I222" s="191"/>
    </row>
    <row r="223" spans="2:9" ht="13" customHeight="1" x14ac:dyDescent="0.35">
      <c r="B223" s="36" t="s">
        <v>347</v>
      </c>
      <c r="C223" s="156" t="s">
        <v>810</v>
      </c>
      <c r="D223" s="36" t="s">
        <v>39</v>
      </c>
      <c r="E223" s="164"/>
      <c r="H223" s="184">
        <v>6</v>
      </c>
      <c r="I223" s="185">
        <f t="shared" si="3"/>
        <v>0</v>
      </c>
    </row>
    <row r="224" spans="2:9" ht="13" customHeight="1" x14ac:dyDescent="0.35">
      <c r="B224" s="36" t="s">
        <v>348</v>
      </c>
      <c r="C224" s="156" t="s">
        <v>811</v>
      </c>
      <c r="D224" s="36" t="s">
        <v>39</v>
      </c>
      <c r="E224" s="164"/>
      <c r="H224" s="184">
        <v>6</v>
      </c>
      <c r="I224" s="185">
        <f t="shared" si="3"/>
        <v>0</v>
      </c>
    </row>
    <row r="225" spans="2:9" ht="13" customHeight="1" x14ac:dyDescent="0.35">
      <c r="B225" s="36" t="s">
        <v>349</v>
      </c>
      <c r="C225" s="156" t="s">
        <v>812</v>
      </c>
      <c r="D225" s="36" t="s">
        <v>39</v>
      </c>
      <c r="E225" s="164"/>
      <c r="H225" s="184">
        <v>6</v>
      </c>
      <c r="I225" s="185">
        <f t="shared" si="3"/>
        <v>0</v>
      </c>
    </row>
    <row r="226" spans="2:9" ht="13" customHeight="1" x14ac:dyDescent="0.35">
      <c r="B226" s="36" t="s">
        <v>350</v>
      </c>
      <c r="C226" s="156" t="s">
        <v>813</v>
      </c>
      <c r="D226" s="36" t="s">
        <v>39</v>
      </c>
      <c r="E226" s="164"/>
      <c r="H226" s="184">
        <v>6</v>
      </c>
      <c r="I226" s="185">
        <f t="shared" si="3"/>
        <v>0</v>
      </c>
    </row>
    <row r="227" spans="2:9" ht="13" customHeight="1" x14ac:dyDescent="0.35">
      <c r="B227" s="36" t="s">
        <v>351</v>
      </c>
      <c r="C227" s="156" t="s">
        <v>352</v>
      </c>
      <c r="D227" s="36" t="s">
        <v>218</v>
      </c>
      <c r="E227" s="164"/>
      <c r="H227" s="184">
        <v>6</v>
      </c>
      <c r="I227" s="185">
        <f t="shared" si="3"/>
        <v>0</v>
      </c>
    </row>
    <row r="228" spans="2:9" ht="13" customHeight="1" x14ac:dyDescent="0.35">
      <c r="B228" s="36" t="s">
        <v>353</v>
      </c>
      <c r="C228" s="156" t="s">
        <v>354</v>
      </c>
      <c r="D228" s="36" t="s">
        <v>218</v>
      </c>
      <c r="E228" s="164"/>
      <c r="H228" s="184">
        <v>6</v>
      </c>
      <c r="I228" s="185">
        <f t="shared" si="3"/>
        <v>0</v>
      </c>
    </row>
    <row r="229" spans="2:9" ht="13" customHeight="1" x14ac:dyDescent="0.35">
      <c r="B229" s="36" t="s">
        <v>355</v>
      </c>
      <c r="C229" s="156" t="s">
        <v>356</v>
      </c>
      <c r="D229" s="36" t="s">
        <v>218</v>
      </c>
      <c r="E229" s="164"/>
      <c r="H229" s="184">
        <v>6</v>
      </c>
      <c r="I229" s="185">
        <f t="shared" si="3"/>
        <v>0</v>
      </c>
    </row>
    <row r="230" spans="2:9" ht="13" customHeight="1" x14ac:dyDescent="0.35">
      <c r="B230" s="36" t="s">
        <v>357</v>
      </c>
      <c r="C230" s="156" t="s">
        <v>358</v>
      </c>
      <c r="D230" s="36" t="s">
        <v>218</v>
      </c>
      <c r="E230" s="164"/>
      <c r="H230" s="184">
        <v>6</v>
      </c>
      <c r="I230" s="185">
        <f t="shared" si="3"/>
        <v>0</v>
      </c>
    </row>
    <row r="231" spans="2:9" ht="13" customHeight="1" x14ac:dyDescent="0.35">
      <c r="B231" s="36" t="s">
        <v>359</v>
      </c>
      <c r="C231" s="156" t="s">
        <v>360</v>
      </c>
      <c r="D231" s="36" t="s">
        <v>218</v>
      </c>
      <c r="E231" s="164"/>
      <c r="H231" s="184">
        <v>6</v>
      </c>
      <c r="I231" s="185">
        <f t="shared" si="3"/>
        <v>0</v>
      </c>
    </row>
    <row r="232" spans="2:9" ht="13" customHeight="1" x14ac:dyDescent="0.35">
      <c r="B232" s="36" t="s">
        <v>361</v>
      </c>
      <c r="C232" s="156" t="s">
        <v>362</v>
      </c>
      <c r="D232" s="36" t="s">
        <v>233</v>
      </c>
      <c r="E232" s="164"/>
      <c r="H232" s="184">
        <v>0</v>
      </c>
      <c r="I232" s="185">
        <f t="shared" si="3"/>
        <v>0</v>
      </c>
    </row>
    <row r="233" spans="2:9" ht="13" customHeight="1" x14ac:dyDescent="0.35">
      <c r="B233" s="36" t="s">
        <v>363</v>
      </c>
      <c r="C233" s="156" t="s">
        <v>364</v>
      </c>
      <c r="D233" s="36" t="s">
        <v>218</v>
      </c>
      <c r="E233" s="164"/>
      <c r="H233" s="184">
        <v>0</v>
      </c>
      <c r="I233" s="185">
        <f t="shared" si="3"/>
        <v>0</v>
      </c>
    </row>
    <row r="234" spans="2:9" ht="13" customHeight="1" x14ac:dyDescent="0.35">
      <c r="B234" s="36" t="s">
        <v>365</v>
      </c>
      <c r="C234" s="156" t="s">
        <v>366</v>
      </c>
      <c r="D234" s="36" t="s">
        <v>218</v>
      </c>
      <c r="E234" s="164"/>
      <c r="H234" s="184">
        <v>0</v>
      </c>
      <c r="I234" s="185">
        <f t="shared" si="3"/>
        <v>0</v>
      </c>
    </row>
    <row r="235" spans="2:9" ht="13" customHeight="1" x14ac:dyDescent="0.35">
      <c r="B235" s="36" t="s">
        <v>367</v>
      </c>
      <c r="C235" s="156" t="s">
        <v>368</v>
      </c>
      <c r="D235" s="36" t="s">
        <v>218</v>
      </c>
      <c r="E235" s="164"/>
      <c r="H235" s="184">
        <v>0</v>
      </c>
      <c r="I235" s="185">
        <f t="shared" si="3"/>
        <v>0</v>
      </c>
    </row>
    <row r="236" spans="2:9" ht="13" customHeight="1" x14ac:dyDescent="0.35">
      <c r="B236" s="36" t="s">
        <v>369</v>
      </c>
      <c r="C236" s="156" t="s">
        <v>370</v>
      </c>
      <c r="D236" s="36" t="s">
        <v>218</v>
      </c>
      <c r="E236" s="164"/>
      <c r="H236" s="184">
        <v>0</v>
      </c>
      <c r="I236" s="185">
        <f t="shared" si="3"/>
        <v>0</v>
      </c>
    </row>
    <row r="237" spans="2:9" ht="13" customHeight="1" x14ac:dyDescent="0.35">
      <c r="B237" s="36" t="s">
        <v>371</v>
      </c>
      <c r="C237" s="156" t="s">
        <v>372</v>
      </c>
      <c r="D237" s="36" t="s">
        <v>218</v>
      </c>
      <c r="E237" s="164"/>
      <c r="H237" s="184">
        <v>0</v>
      </c>
      <c r="I237" s="185">
        <f t="shared" si="3"/>
        <v>0</v>
      </c>
    </row>
    <row r="238" spans="2:9" ht="13" customHeight="1" x14ac:dyDescent="0.35">
      <c r="B238" s="36" t="s">
        <v>373</v>
      </c>
      <c r="C238" s="156" t="s">
        <v>374</v>
      </c>
      <c r="D238" s="36" t="s">
        <v>218</v>
      </c>
      <c r="E238" s="164"/>
      <c r="H238" s="184">
        <v>3</v>
      </c>
      <c r="I238" s="185">
        <f t="shared" si="3"/>
        <v>0</v>
      </c>
    </row>
    <row r="239" spans="2:9" ht="13" customHeight="1" x14ac:dyDescent="0.35">
      <c r="B239" s="36" t="s">
        <v>375</v>
      </c>
      <c r="C239" s="156" t="s">
        <v>376</v>
      </c>
      <c r="D239" s="36" t="s">
        <v>218</v>
      </c>
      <c r="E239" s="164"/>
      <c r="H239" s="184">
        <v>3</v>
      </c>
      <c r="I239" s="185">
        <f t="shared" si="3"/>
        <v>0</v>
      </c>
    </row>
    <row r="240" spans="2:9" ht="13" customHeight="1" x14ac:dyDescent="0.35">
      <c r="B240" s="36" t="s">
        <v>377</v>
      </c>
      <c r="C240" s="156" t="s">
        <v>378</v>
      </c>
      <c r="D240" s="36" t="s">
        <v>218</v>
      </c>
      <c r="E240" s="164"/>
      <c r="H240" s="184">
        <v>3</v>
      </c>
      <c r="I240" s="185">
        <f t="shared" si="3"/>
        <v>0</v>
      </c>
    </row>
    <row r="241" spans="2:9" ht="13" customHeight="1" x14ac:dyDescent="0.35">
      <c r="B241" s="36" t="s">
        <v>379</v>
      </c>
      <c r="C241" s="156" t="s">
        <v>380</v>
      </c>
      <c r="D241" s="36" t="s">
        <v>218</v>
      </c>
      <c r="E241" s="164"/>
      <c r="H241" s="184">
        <v>0</v>
      </c>
      <c r="I241" s="185">
        <f t="shared" si="3"/>
        <v>0</v>
      </c>
    </row>
    <row r="242" spans="2:9" ht="13" customHeight="1" x14ac:dyDescent="0.35">
      <c r="B242" s="36" t="s">
        <v>381</v>
      </c>
      <c r="C242" s="156" t="s">
        <v>382</v>
      </c>
      <c r="D242" s="36" t="s">
        <v>218</v>
      </c>
      <c r="E242" s="164"/>
      <c r="H242" s="184">
        <v>0</v>
      </c>
      <c r="I242" s="185">
        <f t="shared" si="3"/>
        <v>0</v>
      </c>
    </row>
    <row r="243" spans="2:9" ht="13" customHeight="1" x14ac:dyDescent="0.35">
      <c r="B243" s="36" t="s">
        <v>383</v>
      </c>
      <c r="C243" s="156" t="s">
        <v>384</v>
      </c>
      <c r="D243" s="36" t="s">
        <v>385</v>
      </c>
      <c r="E243" s="164"/>
      <c r="H243" s="184">
        <v>0</v>
      </c>
      <c r="I243" s="185">
        <f t="shared" si="3"/>
        <v>0</v>
      </c>
    </row>
    <row r="244" spans="2:9" ht="40" customHeight="1" x14ac:dyDescent="0.35">
      <c r="B244" s="136" t="s">
        <v>386</v>
      </c>
      <c r="C244" s="129" t="s">
        <v>387</v>
      </c>
      <c r="D244" s="130"/>
      <c r="E244" s="131"/>
      <c r="H244" s="190"/>
      <c r="I244" s="191"/>
    </row>
    <row r="245" spans="2:9" ht="13" customHeight="1" x14ac:dyDescent="0.35">
      <c r="B245" s="171" t="s">
        <v>388</v>
      </c>
      <c r="C245" s="172" t="s">
        <v>217</v>
      </c>
      <c r="D245" s="171" t="s">
        <v>389</v>
      </c>
      <c r="E245" s="164"/>
      <c r="H245" s="184">
        <v>5</v>
      </c>
      <c r="I245" s="185">
        <f t="shared" si="3"/>
        <v>0</v>
      </c>
    </row>
    <row r="246" spans="2:9" ht="13" customHeight="1" x14ac:dyDescent="0.35">
      <c r="B246" s="171" t="s">
        <v>390</v>
      </c>
      <c r="C246" s="172" t="s">
        <v>391</v>
      </c>
      <c r="D246" s="171" t="s">
        <v>389</v>
      </c>
      <c r="E246" s="164"/>
      <c r="H246" s="184">
        <v>4</v>
      </c>
      <c r="I246" s="185">
        <f t="shared" si="3"/>
        <v>0</v>
      </c>
    </row>
    <row r="247" spans="2:9" ht="13" customHeight="1" x14ac:dyDescent="0.35">
      <c r="B247" s="171" t="s">
        <v>392</v>
      </c>
      <c r="C247" s="172" t="s">
        <v>222</v>
      </c>
      <c r="D247" s="171" t="s">
        <v>389</v>
      </c>
      <c r="E247" s="164"/>
      <c r="H247" s="184">
        <v>3</v>
      </c>
      <c r="I247" s="185">
        <f t="shared" si="3"/>
        <v>0</v>
      </c>
    </row>
    <row r="248" spans="2:9" ht="13" customHeight="1" x14ac:dyDescent="0.35">
      <c r="B248" s="171" t="s">
        <v>393</v>
      </c>
      <c r="C248" s="172" t="s">
        <v>394</v>
      </c>
      <c r="D248" s="171" t="s">
        <v>389</v>
      </c>
      <c r="E248" s="164"/>
      <c r="H248" s="184">
        <v>3</v>
      </c>
      <c r="I248" s="185">
        <f t="shared" si="3"/>
        <v>0</v>
      </c>
    </row>
    <row r="249" spans="2:9" ht="26.15" customHeight="1" x14ac:dyDescent="0.35">
      <c r="B249" s="173" t="s">
        <v>395</v>
      </c>
      <c r="C249" s="174" t="s">
        <v>396</v>
      </c>
      <c r="D249" s="175"/>
      <c r="E249" s="176"/>
      <c r="H249" s="187"/>
      <c r="I249" s="188"/>
    </row>
    <row r="250" spans="2:9" ht="13" customHeight="1" x14ac:dyDescent="0.35">
      <c r="B250" s="165" t="s">
        <v>397</v>
      </c>
      <c r="C250" s="172" t="s">
        <v>398</v>
      </c>
      <c r="D250" s="36" t="s">
        <v>218</v>
      </c>
      <c r="E250" s="177"/>
      <c r="H250" s="184">
        <v>2</v>
      </c>
      <c r="I250" s="185">
        <f t="shared" si="3"/>
        <v>0</v>
      </c>
    </row>
    <row r="251" spans="2:9" ht="13" customHeight="1" x14ac:dyDescent="0.35">
      <c r="B251" s="165" t="s">
        <v>399</v>
      </c>
      <c r="C251" s="172" t="s">
        <v>400</v>
      </c>
      <c r="D251" s="36" t="s">
        <v>218</v>
      </c>
      <c r="E251" s="177"/>
      <c r="H251" s="184">
        <v>2</v>
      </c>
      <c r="I251" s="185">
        <f t="shared" si="3"/>
        <v>0</v>
      </c>
    </row>
    <row r="252" spans="2:9" ht="13" customHeight="1" x14ac:dyDescent="0.35">
      <c r="B252" s="165" t="s">
        <v>401</v>
      </c>
      <c r="C252" s="172" t="s">
        <v>402</v>
      </c>
      <c r="D252" s="36" t="s">
        <v>218</v>
      </c>
      <c r="E252" s="177"/>
      <c r="H252" s="184">
        <v>2</v>
      </c>
      <c r="I252" s="185">
        <f t="shared" si="3"/>
        <v>0</v>
      </c>
    </row>
    <row r="253" spans="2:9" ht="13" customHeight="1" x14ac:dyDescent="0.35">
      <c r="B253" s="165" t="s">
        <v>403</v>
      </c>
      <c r="C253" s="172" t="s">
        <v>404</v>
      </c>
      <c r="D253" s="36" t="s">
        <v>218</v>
      </c>
      <c r="E253" s="177"/>
      <c r="H253" s="184">
        <v>2</v>
      </c>
      <c r="I253" s="185">
        <f t="shared" si="3"/>
        <v>0</v>
      </c>
    </row>
    <row r="254" spans="2:9" ht="13" customHeight="1" x14ac:dyDescent="0.35">
      <c r="B254" s="165" t="s">
        <v>405</v>
      </c>
      <c r="C254" s="172" t="s">
        <v>406</v>
      </c>
      <c r="D254" s="36" t="s">
        <v>218</v>
      </c>
      <c r="E254" s="177"/>
      <c r="H254" s="184">
        <v>2</v>
      </c>
      <c r="I254" s="185">
        <f t="shared" si="3"/>
        <v>0</v>
      </c>
    </row>
    <row r="255" spans="2:9" ht="13" customHeight="1" x14ac:dyDescent="0.35">
      <c r="B255" s="165" t="s">
        <v>407</v>
      </c>
      <c r="C255" s="172" t="s">
        <v>408</v>
      </c>
      <c r="D255" s="36" t="s">
        <v>218</v>
      </c>
      <c r="E255" s="177"/>
      <c r="H255" s="184">
        <v>2</v>
      </c>
      <c r="I255" s="185">
        <f t="shared" si="3"/>
        <v>0</v>
      </c>
    </row>
    <row r="256" spans="2:9" ht="13" customHeight="1" x14ac:dyDescent="0.35">
      <c r="B256" s="165" t="s">
        <v>409</v>
      </c>
      <c r="C256" s="172" t="s">
        <v>410</v>
      </c>
      <c r="D256" s="36" t="s">
        <v>218</v>
      </c>
      <c r="E256" s="177"/>
      <c r="H256" s="184">
        <v>2</v>
      </c>
      <c r="I256" s="185">
        <f t="shared" si="3"/>
        <v>0</v>
      </c>
    </row>
    <row r="257" spans="2:9" ht="13" customHeight="1" x14ac:dyDescent="0.35">
      <c r="B257" s="165" t="s">
        <v>411</v>
      </c>
      <c r="C257" s="172" t="s">
        <v>412</v>
      </c>
      <c r="D257" s="36" t="s">
        <v>218</v>
      </c>
      <c r="E257" s="177"/>
      <c r="H257" s="184">
        <v>2</v>
      </c>
      <c r="I257" s="185">
        <f t="shared" si="3"/>
        <v>0</v>
      </c>
    </row>
    <row r="258" spans="2:9" ht="13" customHeight="1" x14ac:dyDescent="0.35">
      <c r="B258" s="165" t="s">
        <v>413</v>
      </c>
      <c r="C258" s="172" t="s">
        <v>414</v>
      </c>
      <c r="D258" s="36" t="s">
        <v>218</v>
      </c>
      <c r="E258" s="177"/>
      <c r="H258" s="184">
        <v>2</v>
      </c>
      <c r="I258" s="185">
        <f t="shared" si="3"/>
        <v>0</v>
      </c>
    </row>
    <row r="259" spans="2:9" ht="13" customHeight="1" x14ac:dyDescent="0.35">
      <c r="B259" s="165" t="s">
        <v>415</v>
      </c>
      <c r="C259" s="172" t="s">
        <v>416</v>
      </c>
      <c r="D259" s="36" t="s">
        <v>218</v>
      </c>
      <c r="E259" s="177"/>
      <c r="H259" s="184">
        <v>2</v>
      </c>
      <c r="I259" s="185">
        <f t="shared" si="3"/>
        <v>0</v>
      </c>
    </row>
    <row r="260" spans="2:9" ht="13" customHeight="1" x14ac:dyDescent="0.35">
      <c r="B260" s="165" t="s">
        <v>417</v>
      </c>
      <c r="C260" s="172" t="s">
        <v>418</v>
      </c>
      <c r="D260" s="36" t="s">
        <v>218</v>
      </c>
      <c r="E260" s="177"/>
      <c r="H260" s="184">
        <v>0</v>
      </c>
      <c r="I260" s="185">
        <f t="shared" si="3"/>
        <v>0</v>
      </c>
    </row>
    <row r="261" spans="2:9" ht="26.15" customHeight="1" x14ac:dyDescent="0.35">
      <c r="B261" s="173" t="s">
        <v>419</v>
      </c>
      <c r="C261" s="174" t="s">
        <v>420</v>
      </c>
      <c r="D261" s="175"/>
      <c r="E261" s="176"/>
      <c r="H261" s="187"/>
      <c r="I261" s="188"/>
    </row>
    <row r="262" spans="2:9" ht="13" customHeight="1" x14ac:dyDescent="0.35">
      <c r="B262" s="36" t="s">
        <v>421</v>
      </c>
      <c r="C262" s="172" t="s">
        <v>398</v>
      </c>
      <c r="D262" s="36" t="s">
        <v>218</v>
      </c>
      <c r="E262" s="164"/>
      <c r="H262" s="184">
        <v>2</v>
      </c>
      <c r="I262" s="185">
        <f t="shared" si="3"/>
        <v>0</v>
      </c>
    </row>
    <row r="263" spans="2:9" ht="13" customHeight="1" x14ac:dyDescent="0.35">
      <c r="B263" s="36" t="s">
        <v>422</v>
      </c>
      <c r="C263" s="172" t="s">
        <v>400</v>
      </c>
      <c r="D263" s="36" t="s">
        <v>218</v>
      </c>
      <c r="E263" s="164"/>
      <c r="H263" s="184">
        <v>2</v>
      </c>
      <c r="I263" s="185">
        <f t="shared" si="3"/>
        <v>0</v>
      </c>
    </row>
    <row r="264" spans="2:9" ht="13" customHeight="1" x14ac:dyDescent="0.35">
      <c r="B264" s="36" t="s">
        <v>423</v>
      </c>
      <c r="C264" s="172" t="s">
        <v>402</v>
      </c>
      <c r="D264" s="36" t="s">
        <v>218</v>
      </c>
      <c r="E264" s="164"/>
      <c r="H264" s="184">
        <v>2</v>
      </c>
      <c r="I264" s="185">
        <f t="shared" si="3"/>
        <v>0</v>
      </c>
    </row>
    <row r="265" spans="2:9" ht="13" customHeight="1" x14ac:dyDescent="0.35">
      <c r="B265" s="36" t="s">
        <v>424</v>
      </c>
      <c r="C265" s="172" t="s">
        <v>404</v>
      </c>
      <c r="D265" s="36" t="s">
        <v>218</v>
      </c>
      <c r="E265" s="164"/>
      <c r="H265" s="184">
        <v>2</v>
      </c>
      <c r="I265" s="185">
        <f t="shared" si="3"/>
        <v>0</v>
      </c>
    </row>
    <row r="266" spans="2:9" ht="13" customHeight="1" x14ac:dyDescent="0.35">
      <c r="B266" s="36" t="s">
        <v>425</v>
      </c>
      <c r="C266" s="172" t="s">
        <v>406</v>
      </c>
      <c r="D266" s="36" t="s">
        <v>218</v>
      </c>
      <c r="E266" s="164"/>
      <c r="H266" s="184">
        <v>2</v>
      </c>
      <c r="I266" s="185">
        <f t="shared" si="3"/>
        <v>0</v>
      </c>
    </row>
    <row r="267" spans="2:9" ht="13" customHeight="1" x14ac:dyDescent="0.35">
      <c r="B267" s="36" t="s">
        <v>426</v>
      </c>
      <c r="C267" s="172" t="s">
        <v>408</v>
      </c>
      <c r="D267" s="36" t="s">
        <v>218</v>
      </c>
      <c r="E267" s="164"/>
      <c r="H267" s="184">
        <v>2</v>
      </c>
      <c r="I267" s="185">
        <f t="shared" si="3"/>
        <v>0</v>
      </c>
    </row>
    <row r="268" spans="2:9" ht="13" customHeight="1" x14ac:dyDescent="0.35">
      <c r="B268" s="36" t="s">
        <v>427</v>
      </c>
      <c r="C268" s="172" t="s">
        <v>410</v>
      </c>
      <c r="D268" s="36" t="s">
        <v>218</v>
      </c>
      <c r="E268" s="164"/>
      <c r="H268" s="184">
        <v>2</v>
      </c>
      <c r="I268" s="185">
        <f t="shared" si="3"/>
        <v>0</v>
      </c>
    </row>
    <row r="269" spans="2:9" ht="13" customHeight="1" x14ac:dyDescent="0.35">
      <c r="B269" s="36" t="s">
        <v>428</v>
      </c>
      <c r="C269" s="172" t="s">
        <v>412</v>
      </c>
      <c r="D269" s="36" t="s">
        <v>218</v>
      </c>
      <c r="E269" s="164"/>
      <c r="H269" s="184">
        <v>2</v>
      </c>
      <c r="I269" s="185">
        <f t="shared" si="3"/>
        <v>0</v>
      </c>
    </row>
    <row r="270" spans="2:9" ht="13" customHeight="1" x14ac:dyDescent="0.35">
      <c r="B270" s="36" t="s">
        <v>429</v>
      </c>
      <c r="C270" s="172" t="s">
        <v>414</v>
      </c>
      <c r="D270" s="36" t="s">
        <v>218</v>
      </c>
      <c r="E270" s="164"/>
      <c r="H270" s="184">
        <v>2</v>
      </c>
      <c r="I270" s="185">
        <f t="shared" si="3"/>
        <v>0</v>
      </c>
    </row>
    <row r="271" spans="2:9" ht="13" customHeight="1" x14ac:dyDescent="0.35">
      <c r="B271" s="36" t="s">
        <v>430</v>
      </c>
      <c r="C271" s="172" t="s">
        <v>416</v>
      </c>
      <c r="D271" s="36" t="s">
        <v>218</v>
      </c>
      <c r="E271" s="164"/>
      <c r="H271" s="184">
        <v>2</v>
      </c>
      <c r="I271" s="185">
        <f t="shared" ref="I271:I313" si="4">IFERROR(H271*E271,0)</f>
        <v>0</v>
      </c>
    </row>
    <row r="272" spans="2:9" ht="13" customHeight="1" x14ac:dyDescent="0.35">
      <c r="B272" s="36" t="s">
        <v>431</v>
      </c>
      <c r="C272" s="172" t="s">
        <v>418</v>
      </c>
      <c r="D272" s="36" t="s">
        <v>218</v>
      </c>
      <c r="E272" s="164"/>
      <c r="H272" s="184">
        <v>0</v>
      </c>
      <c r="I272" s="185">
        <f t="shared" si="4"/>
        <v>0</v>
      </c>
    </row>
    <row r="273" spans="2:9" ht="26.15" customHeight="1" x14ac:dyDescent="0.35">
      <c r="B273" s="173" t="s">
        <v>432</v>
      </c>
      <c r="C273" s="174" t="s">
        <v>433</v>
      </c>
      <c r="D273" s="175"/>
      <c r="E273" s="176"/>
      <c r="H273" s="187"/>
      <c r="I273" s="188"/>
    </row>
    <row r="274" spans="2:9" ht="13" customHeight="1" x14ac:dyDescent="0.35">
      <c r="B274" s="36" t="s">
        <v>434</v>
      </c>
      <c r="C274" s="172" t="s">
        <v>398</v>
      </c>
      <c r="D274" s="36" t="s">
        <v>218</v>
      </c>
      <c r="E274" s="164"/>
      <c r="H274" s="184">
        <v>2</v>
      </c>
      <c r="I274" s="185">
        <f t="shared" si="4"/>
        <v>0</v>
      </c>
    </row>
    <row r="275" spans="2:9" ht="13" customHeight="1" x14ac:dyDescent="0.35">
      <c r="B275" s="36" t="s">
        <v>435</v>
      </c>
      <c r="C275" s="172" t="s">
        <v>400</v>
      </c>
      <c r="D275" s="36" t="s">
        <v>218</v>
      </c>
      <c r="E275" s="164"/>
      <c r="H275" s="184">
        <v>2</v>
      </c>
      <c r="I275" s="185">
        <f t="shared" si="4"/>
        <v>0</v>
      </c>
    </row>
    <row r="276" spans="2:9" ht="13" customHeight="1" x14ac:dyDescent="0.35">
      <c r="B276" s="36" t="s">
        <v>436</v>
      </c>
      <c r="C276" s="172" t="s">
        <v>402</v>
      </c>
      <c r="D276" s="36" t="s">
        <v>218</v>
      </c>
      <c r="E276" s="164"/>
      <c r="H276" s="184">
        <v>2</v>
      </c>
      <c r="I276" s="185">
        <f t="shared" si="4"/>
        <v>0</v>
      </c>
    </row>
    <row r="277" spans="2:9" ht="13" customHeight="1" x14ac:dyDescent="0.35">
      <c r="B277" s="36" t="s">
        <v>437</v>
      </c>
      <c r="C277" s="172" t="s">
        <v>404</v>
      </c>
      <c r="D277" s="36" t="s">
        <v>218</v>
      </c>
      <c r="E277" s="164"/>
      <c r="H277" s="184">
        <v>2</v>
      </c>
      <c r="I277" s="185">
        <f t="shared" si="4"/>
        <v>0</v>
      </c>
    </row>
    <row r="278" spans="2:9" ht="13" customHeight="1" x14ac:dyDescent="0.35">
      <c r="B278" s="36" t="s">
        <v>438</v>
      </c>
      <c r="C278" s="172" t="s">
        <v>406</v>
      </c>
      <c r="D278" s="36" t="s">
        <v>218</v>
      </c>
      <c r="E278" s="164"/>
      <c r="H278" s="184">
        <v>2</v>
      </c>
      <c r="I278" s="185">
        <f t="shared" si="4"/>
        <v>0</v>
      </c>
    </row>
    <row r="279" spans="2:9" ht="13" customHeight="1" x14ac:dyDescent="0.35">
      <c r="B279" s="36" t="s">
        <v>439</v>
      </c>
      <c r="C279" s="172" t="s">
        <v>408</v>
      </c>
      <c r="D279" s="36" t="s">
        <v>218</v>
      </c>
      <c r="E279" s="164"/>
      <c r="H279" s="184">
        <v>2</v>
      </c>
      <c r="I279" s="185">
        <f t="shared" si="4"/>
        <v>0</v>
      </c>
    </row>
    <row r="280" spans="2:9" ht="13" customHeight="1" x14ac:dyDescent="0.35">
      <c r="B280" s="36" t="s">
        <v>440</v>
      </c>
      <c r="C280" s="172" t="s">
        <v>410</v>
      </c>
      <c r="D280" s="36" t="s">
        <v>218</v>
      </c>
      <c r="E280" s="164"/>
      <c r="H280" s="184">
        <v>2</v>
      </c>
      <c r="I280" s="185">
        <f t="shared" si="4"/>
        <v>0</v>
      </c>
    </row>
    <row r="281" spans="2:9" ht="13" customHeight="1" x14ac:dyDescent="0.35">
      <c r="B281" s="36" t="s">
        <v>441</v>
      </c>
      <c r="C281" s="172" t="s">
        <v>412</v>
      </c>
      <c r="D281" s="36" t="s">
        <v>218</v>
      </c>
      <c r="E281" s="164"/>
      <c r="H281" s="184">
        <v>2</v>
      </c>
      <c r="I281" s="185">
        <f t="shared" si="4"/>
        <v>0</v>
      </c>
    </row>
    <row r="282" spans="2:9" ht="13" customHeight="1" x14ac:dyDescent="0.35">
      <c r="B282" s="36" t="s">
        <v>442</v>
      </c>
      <c r="C282" s="172" t="s">
        <v>414</v>
      </c>
      <c r="D282" s="36" t="s">
        <v>218</v>
      </c>
      <c r="E282" s="164"/>
      <c r="H282" s="184">
        <v>2</v>
      </c>
      <c r="I282" s="185">
        <f t="shared" si="4"/>
        <v>0</v>
      </c>
    </row>
    <row r="283" spans="2:9" ht="13" customHeight="1" x14ac:dyDescent="0.35">
      <c r="B283" s="36" t="s">
        <v>443</v>
      </c>
      <c r="C283" s="172" t="s">
        <v>416</v>
      </c>
      <c r="D283" s="36" t="s">
        <v>218</v>
      </c>
      <c r="E283" s="164"/>
      <c r="H283" s="184">
        <v>2</v>
      </c>
      <c r="I283" s="185">
        <f t="shared" si="4"/>
        <v>0</v>
      </c>
    </row>
    <row r="284" spans="2:9" ht="13" customHeight="1" x14ac:dyDescent="0.35">
      <c r="B284" s="36" t="s">
        <v>444</v>
      </c>
      <c r="C284" s="172" t="s">
        <v>418</v>
      </c>
      <c r="D284" s="36" t="s">
        <v>218</v>
      </c>
      <c r="E284" s="164"/>
      <c r="H284" s="184">
        <v>0</v>
      </c>
      <c r="I284" s="185">
        <f t="shared" si="4"/>
        <v>0</v>
      </c>
    </row>
    <row r="285" spans="2:9" ht="26.15" customHeight="1" x14ac:dyDescent="0.35">
      <c r="B285" s="173" t="s">
        <v>445</v>
      </c>
      <c r="C285" s="174" t="s">
        <v>446</v>
      </c>
      <c r="D285" s="175"/>
      <c r="E285" s="176"/>
      <c r="H285" s="187"/>
      <c r="I285" s="188"/>
    </row>
    <row r="286" spans="2:9" ht="13" customHeight="1" x14ac:dyDescent="0.35">
      <c r="B286" s="36" t="s">
        <v>447</v>
      </c>
      <c r="C286" s="172" t="s">
        <v>398</v>
      </c>
      <c r="D286" s="36" t="s">
        <v>218</v>
      </c>
      <c r="E286" s="164"/>
      <c r="H286" s="184">
        <v>2</v>
      </c>
      <c r="I286" s="185">
        <f t="shared" si="4"/>
        <v>0</v>
      </c>
    </row>
    <row r="287" spans="2:9" ht="13" customHeight="1" x14ac:dyDescent="0.35">
      <c r="B287" s="36" t="s">
        <v>448</v>
      </c>
      <c r="C287" s="172" t="s">
        <v>400</v>
      </c>
      <c r="D287" s="36" t="s">
        <v>218</v>
      </c>
      <c r="E287" s="164"/>
      <c r="H287" s="184">
        <v>2</v>
      </c>
      <c r="I287" s="185">
        <f t="shared" si="4"/>
        <v>0</v>
      </c>
    </row>
    <row r="288" spans="2:9" ht="13" customHeight="1" x14ac:dyDescent="0.35">
      <c r="B288" s="36" t="s">
        <v>449</v>
      </c>
      <c r="C288" s="172" t="s">
        <v>402</v>
      </c>
      <c r="D288" s="36" t="s">
        <v>218</v>
      </c>
      <c r="E288" s="164"/>
      <c r="H288" s="184">
        <v>2</v>
      </c>
      <c r="I288" s="185">
        <f t="shared" si="4"/>
        <v>0</v>
      </c>
    </row>
    <row r="289" spans="2:9" ht="13" customHeight="1" x14ac:dyDescent="0.35">
      <c r="B289" s="36" t="s">
        <v>450</v>
      </c>
      <c r="C289" s="172" t="s">
        <v>404</v>
      </c>
      <c r="D289" s="36" t="s">
        <v>218</v>
      </c>
      <c r="E289" s="164"/>
      <c r="H289" s="184">
        <v>2</v>
      </c>
      <c r="I289" s="185">
        <f t="shared" si="4"/>
        <v>0</v>
      </c>
    </row>
    <row r="290" spans="2:9" ht="13" customHeight="1" x14ac:dyDescent="0.35">
      <c r="B290" s="36" t="s">
        <v>451</v>
      </c>
      <c r="C290" s="172" t="s">
        <v>406</v>
      </c>
      <c r="D290" s="36" t="s">
        <v>218</v>
      </c>
      <c r="E290" s="164"/>
      <c r="H290" s="184">
        <v>2</v>
      </c>
      <c r="I290" s="185">
        <f t="shared" si="4"/>
        <v>0</v>
      </c>
    </row>
    <row r="291" spans="2:9" ht="13" customHeight="1" x14ac:dyDescent="0.35">
      <c r="B291" s="36" t="s">
        <v>452</v>
      </c>
      <c r="C291" s="172" t="s">
        <v>408</v>
      </c>
      <c r="D291" s="36" t="s">
        <v>218</v>
      </c>
      <c r="E291" s="164"/>
      <c r="H291" s="184">
        <v>2</v>
      </c>
      <c r="I291" s="185">
        <f t="shared" si="4"/>
        <v>0</v>
      </c>
    </row>
    <row r="292" spans="2:9" ht="13" customHeight="1" x14ac:dyDescent="0.35">
      <c r="B292" s="36" t="s">
        <v>453</v>
      </c>
      <c r="C292" s="172" t="s">
        <v>410</v>
      </c>
      <c r="D292" s="36" t="s">
        <v>218</v>
      </c>
      <c r="E292" s="164"/>
      <c r="H292" s="184">
        <v>2</v>
      </c>
      <c r="I292" s="185">
        <f t="shared" si="4"/>
        <v>0</v>
      </c>
    </row>
    <row r="293" spans="2:9" ht="13" customHeight="1" x14ac:dyDescent="0.35">
      <c r="B293" s="36" t="s">
        <v>454</v>
      </c>
      <c r="C293" s="172" t="s">
        <v>412</v>
      </c>
      <c r="D293" s="36" t="s">
        <v>218</v>
      </c>
      <c r="E293" s="164"/>
      <c r="H293" s="184">
        <v>2</v>
      </c>
      <c r="I293" s="185">
        <f t="shared" si="4"/>
        <v>0</v>
      </c>
    </row>
    <row r="294" spans="2:9" ht="13" customHeight="1" x14ac:dyDescent="0.35">
      <c r="B294" s="36" t="s">
        <v>455</v>
      </c>
      <c r="C294" s="172" t="s">
        <v>414</v>
      </c>
      <c r="D294" s="36" t="s">
        <v>218</v>
      </c>
      <c r="E294" s="164"/>
      <c r="H294" s="184">
        <v>2</v>
      </c>
      <c r="I294" s="185">
        <f t="shared" si="4"/>
        <v>0</v>
      </c>
    </row>
    <row r="295" spans="2:9" ht="13" customHeight="1" x14ac:dyDescent="0.35">
      <c r="B295" s="36" t="s">
        <v>456</v>
      </c>
      <c r="C295" s="172" t="s">
        <v>416</v>
      </c>
      <c r="D295" s="36" t="s">
        <v>218</v>
      </c>
      <c r="E295" s="164"/>
      <c r="H295" s="184">
        <v>2</v>
      </c>
      <c r="I295" s="185">
        <f t="shared" si="4"/>
        <v>0</v>
      </c>
    </row>
    <row r="296" spans="2:9" ht="13" customHeight="1" x14ac:dyDescent="0.35">
      <c r="B296" s="36" t="s">
        <v>457</v>
      </c>
      <c r="C296" s="172" t="s">
        <v>418</v>
      </c>
      <c r="D296" s="36" t="s">
        <v>218</v>
      </c>
      <c r="E296" s="164"/>
      <c r="H296" s="184">
        <v>0</v>
      </c>
      <c r="I296" s="185">
        <f t="shared" si="4"/>
        <v>0</v>
      </c>
    </row>
    <row r="297" spans="2:9" ht="40" customHeight="1" x14ac:dyDescent="0.35">
      <c r="B297" s="136" t="s">
        <v>458</v>
      </c>
      <c r="C297" s="129" t="s">
        <v>459</v>
      </c>
      <c r="D297" s="130"/>
      <c r="E297" s="131"/>
      <c r="H297" s="190"/>
      <c r="I297" s="191"/>
    </row>
    <row r="298" spans="2:9" x14ac:dyDescent="0.35">
      <c r="B298" s="171" t="s">
        <v>460</v>
      </c>
      <c r="C298" s="178" t="s">
        <v>461</v>
      </c>
      <c r="D298" s="171" t="s">
        <v>814</v>
      </c>
      <c r="E298" s="164"/>
      <c r="H298" s="184">
        <v>3</v>
      </c>
      <c r="I298" s="185">
        <f t="shared" si="4"/>
        <v>0</v>
      </c>
    </row>
    <row r="299" spans="2:9" ht="13" customHeight="1" x14ac:dyDescent="0.35">
      <c r="B299" s="171" t="s">
        <v>462</v>
      </c>
      <c r="C299" s="178" t="s">
        <v>463</v>
      </c>
      <c r="D299" s="171" t="s">
        <v>814</v>
      </c>
      <c r="E299" s="164"/>
      <c r="H299" s="184">
        <v>3</v>
      </c>
      <c r="I299" s="185">
        <f t="shared" si="4"/>
        <v>0</v>
      </c>
    </row>
    <row r="300" spans="2:9" ht="26.15" customHeight="1" x14ac:dyDescent="0.35">
      <c r="B300" s="171" t="s">
        <v>464</v>
      </c>
      <c r="C300" s="178" t="s">
        <v>465</v>
      </c>
      <c r="D300" s="171" t="s">
        <v>814</v>
      </c>
      <c r="E300" s="164"/>
      <c r="H300" s="184">
        <v>3</v>
      </c>
      <c r="I300" s="185">
        <f t="shared" si="4"/>
        <v>0</v>
      </c>
    </row>
    <row r="301" spans="2:9" ht="26.15" customHeight="1" x14ac:dyDescent="0.35">
      <c r="B301" s="171" t="s">
        <v>466</v>
      </c>
      <c r="C301" s="178" t="s">
        <v>465</v>
      </c>
      <c r="D301" s="171" t="s">
        <v>814</v>
      </c>
      <c r="E301" s="164"/>
      <c r="H301" s="184">
        <v>3</v>
      </c>
      <c r="I301" s="185">
        <f t="shared" si="4"/>
        <v>0</v>
      </c>
    </row>
    <row r="302" spans="2:9" ht="13" customHeight="1" x14ac:dyDescent="0.35">
      <c r="B302" s="171" t="s">
        <v>467</v>
      </c>
      <c r="C302" s="178" t="s">
        <v>468</v>
      </c>
      <c r="D302" s="171" t="s">
        <v>814</v>
      </c>
      <c r="E302" s="164"/>
      <c r="H302" s="184">
        <v>3</v>
      </c>
      <c r="I302" s="185">
        <f t="shared" si="4"/>
        <v>0</v>
      </c>
    </row>
    <row r="303" spans="2:9" ht="40" customHeight="1" x14ac:dyDescent="0.35">
      <c r="B303" s="136">
        <v>19</v>
      </c>
      <c r="C303" s="139" t="s">
        <v>821</v>
      </c>
      <c r="D303" s="139"/>
      <c r="E303" s="139"/>
      <c r="H303" s="190"/>
      <c r="I303" s="191"/>
    </row>
    <row r="304" spans="2:9" ht="13" customHeight="1" x14ac:dyDescent="0.35">
      <c r="B304" s="36" t="s">
        <v>469</v>
      </c>
      <c r="C304" s="178" t="s">
        <v>470</v>
      </c>
      <c r="D304" s="36" t="s">
        <v>39</v>
      </c>
      <c r="E304" s="19"/>
      <c r="H304" s="184">
        <v>3</v>
      </c>
      <c r="I304" s="185">
        <f t="shared" si="4"/>
        <v>0</v>
      </c>
    </row>
    <row r="305" spans="2:9" ht="13" customHeight="1" x14ac:dyDescent="0.35">
      <c r="B305" s="36" t="s">
        <v>471</v>
      </c>
      <c r="C305" s="178" t="s">
        <v>472</v>
      </c>
      <c r="D305" s="36" t="s">
        <v>39</v>
      </c>
      <c r="E305" s="19"/>
      <c r="H305" s="184">
        <v>5</v>
      </c>
      <c r="I305" s="185">
        <f t="shared" si="4"/>
        <v>0</v>
      </c>
    </row>
    <row r="306" spans="2:9" ht="13" customHeight="1" x14ac:dyDescent="0.35">
      <c r="B306" s="36" t="s">
        <v>473</v>
      </c>
      <c r="C306" s="178" t="s">
        <v>474</v>
      </c>
      <c r="D306" s="36" t="s">
        <v>39</v>
      </c>
      <c r="E306" s="19"/>
      <c r="H306" s="184">
        <v>6</v>
      </c>
      <c r="I306" s="185">
        <f t="shared" si="4"/>
        <v>0</v>
      </c>
    </row>
    <row r="307" spans="2:9" ht="13" customHeight="1" x14ac:dyDescent="0.35">
      <c r="B307" s="36" t="s">
        <v>475</v>
      </c>
      <c r="C307" s="178" t="s">
        <v>476</v>
      </c>
      <c r="D307" s="36" t="s">
        <v>39</v>
      </c>
      <c r="E307" s="19"/>
      <c r="H307" s="184">
        <v>4</v>
      </c>
      <c r="I307" s="185">
        <f t="shared" si="4"/>
        <v>0</v>
      </c>
    </row>
    <row r="308" spans="2:9" ht="13" customHeight="1" x14ac:dyDescent="0.35">
      <c r="B308" s="36" t="s">
        <v>477</v>
      </c>
      <c r="C308" s="178" t="s">
        <v>478</v>
      </c>
      <c r="D308" s="36" t="s">
        <v>39</v>
      </c>
      <c r="E308" s="19"/>
      <c r="H308" s="184">
        <v>1</v>
      </c>
      <c r="I308" s="185">
        <f t="shared" si="4"/>
        <v>0</v>
      </c>
    </row>
    <row r="309" spans="2:9" ht="13" customHeight="1" x14ac:dyDescent="0.35">
      <c r="B309" s="36" t="s">
        <v>479</v>
      </c>
      <c r="C309" s="178" t="s">
        <v>480</v>
      </c>
      <c r="D309" s="36" t="s">
        <v>39</v>
      </c>
      <c r="E309" s="19"/>
      <c r="H309" s="184">
        <v>1</v>
      </c>
      <c r="I309" s="185">
        <f t="shared" si="4"/>
        <v>0</v>
      </c>
    </row>
    <row r="310" spans="2:9" ht="13" customHeight="1" x14ac:dyDescent="0.35">
      <c r="B310" s="36" t="s">
        <v>481</v>
      </c>
      <c r="C310" s="178" t="s">
        <v>482</v>
      </c>
      <c r="D310" s="36" t="s">
        <v>39</v>
      </c>
      <c r="E310" s="19"/>
      <c r="H310" s="184">
        <v>1</v>
      </c>
      <c r="I310" s="185">
        <f t="shared" si="4"/>
        <v>0</v>
      </c>
    </row>
    <row r="311" spans="2:9" ht="40" customHeight="1" x14ac:dyDescent="0.35">
      <c r="B311" s="136" t="s">
        <v>483</v>
      </c>
      <c r="C311" s="129" t="s">
        <v>484</v>
      </c>
      <c r="D311" s="130">
        <v>1</v>
      </c>
      <c r="E311" s="131"/>
      <c r="H311" s="190"/>
      <c r="I311" s="191"/>
    </row>
    <row r="312" spans="2:9" ht="57.5" x14ac:dyDescent="0.35">
      <c r="B312" s="36" t="s">
        <v>485</v>
      </c>
      <c r="C312" s="156" t="s">
        <v>815</v>
      </c>
      <c r="D312" s="36" t="s">
        <v>39</v>
      </c>
      <c r="E312" s="179"/>
      <c r="H312" s="184">
        <v>5</v>
      </c>
      <c r="I312" s="185">
        <f t="shared" si="4"/>
        <v>0</v>
      </c>
    </row>
    <row r="313" spans="2:9" ht="34.5" x14ac:dyDescent="0.35">
      <c r="B313" s="36" t="s">
        <v>486</v>
      </c>
      <c r="C313" s="156" t="s">
        <v>487</v>
      </c>
      <c r="D313" s="36" t="s">
        <v>39</v>
      </c>
      <c r="E313" s="179"/>
      <c r="H313" s="184">
        <v>5</v>
      </c>
      <c r="I313" s="185">
        <f t="shared" si="4"/>
        <v>0</v>
      </c>
    </row>
  </sheetData>
  <mergeCells count="44">
    <mergeCell ref="H221:I221"/>
    <mergeCell ref="C222:E222"/>
    <mergeCell ref="C153:E153"/>
    <mergeCell ref="C156:E156"/>
    <mergeCell ref="D166:E166"/>
    <mergeCell ref="D171:E171"/>
    <mergeCell ref="C176:E176"/>
    <mergeCell ref="D181:E181"/>
    <mergeCell ref="D183:E183"/>
    <mergeCell ref="C185:E185"/>
    <mergeCell ref="D177:E177"/>
    <mergeCell ref="D179:E179"/>
    <mergeCell ref="C244:E244"/>
    <mergeCell ref="C297:E297"/>
    <mergeCell ref="C311:E311"/>
    <mergeCell ref="C249:E249"/>
    <mergeCell ref="C261:E261"/>
    <mergeCell ref="C273:E273"/>
    <mergeCell ref="C285:E285"/>
    <mergeCell ref="C303:E303"/>
    <mergeCell ref="B1:E1"/>
    <mergeCell ref="B2:E2"/>
    <mergeCell ref="D221:E221"/>
    <mergeCell ref="C150:E150"/>
    <mergeCell ref="C46:E46"/>
    <mergeCell ref="C57:E57"/>
    <mergeCell ref="C68:E68"/>
    <mergeCell ref="C69:E69"/>
    <mergeCell ref="C80:E80"/>
    <mergeCell ref="C91:E91"/>
    <mergeCell ref="C92:E92"/>
    <mergeCell ref="C103:E103"/>
    <mergeCell ref="C114:E114"/>
    <mergeCell ref="C125:E125"/>
    <mergeCell ref="C146:E146"/>
    <mergeCell ref="C137:E137"/>
    <mergeCell ref="H12:I12"/>
    <mergeCell ref="C35:E35"/>
    <mergeCell ref="B4:E4"/>
    <mergeCell ref="B5:E9"/>
    <mergeCell ref="C12:E12"/>
    <mergeCell ref="C13:E13"/>
    <mergeCell ref="C24:E24"/>
    <mergeCell ref="H11:I11"/>
  </mergeCells>
  <phoneticPr fontId="6" type="noConversion"/>
  <conditionalFormatting sqref="B10">
    <cfRule type="containsText" dxfId="5" priority="1" operator="containsText" text="NON?">
      <formula>NOT(ISERROR(SEARCH("NON?",B10)))</formula>
    </cfRule>
    <cfRule type="containsText" dxfId="4" priority="2" operator="containsText" text="OUI?">
      <formula>NOT(ISERROR(SEARCH("OUI?",B10)))</formula>
    </cfRule>
    <cfRule type="cellIs" dxfId="3" priority="3" operator="equal">
      <formula>"OUI"</formula>
    </cfRule>
  </conditionalFormatting>
  <pageMargins left="0.39370078740157483" right="0.39370078740157483" top="0.59055118110236227" bottom="0.59055118110236227" header="0.39370078740157483" footer="0.39370078740157483"/>
  <pageSetup paperSize="9" scale="46" fitToHeight="0" orientation="portrait" r:id="rId1"/>
  <rowBreaks count="4" manualBreakCount="4">
    <brk id="79" max="8" man="1"/>
    <brk id="124" max="8" man="1"/>
    <brk id="165" max="8" man="1"/>
    <brk id="220"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58"/>
  <sheetViews>
    <sheetView view="pageBreakPreview" topLeftCell="A8" zoomScale="85" zoomScaleNormal="100" zoomScaleSheetLayoutView="85" workbookViewId="0">
      <selection activeCell="I25" sqref="I25"/>
    </sheetView>
  </sheetViews>
  <sheetFormatPr baseColWidth="10" defaultColWidth="42.7265625" defaultRowHeight="14.5" x14ac:dyDescent="0.35"/>
  <cols>
    <col min="1" max="1" width="2.7265625" customWidth="1"/>
    <col min="2" max="2" width="10.26953125" style="4" customWidth="1"/>
    <col min="3" max="3" width="87.54296875" customWidth="1"/>
    <col min="4" max="4" width="10.54296875" style="4" customWidth="1"/>
    <col min="5" max="5" width="28.1796875" customWidth="1"/>
    <col min="6" max="6" width="2.6328125" customWidth="1"/>
    <col min="7" max="7" width="20.6328125" customWidth="1"/>
    <col min="8" max="8" width="12.6328125" customWidth="1"/>
    <col min="9" max="9" width="40.6328125" customWidth="1"/>
  </cols>
  <sheetData>
    <row r="1" spans="2:9" ht="100" customHeight="1" x14ac:dyDescent="0.35">
      <c r="B1" s="27"/>
      <c r="C1" s="27"/>
      <c r="D1" s="27"/>
      <c r="E1" s="27"/>
    </row>
    <row r="2" spans="2:9" ht="76.5" customHeight="1" x14ac:dyDescent="0.35">
      <c r="B2" s="24" t="s">
        <v>795</v>
      </c>
      <c r="C2" s="25"/>
      <c r="D2" s="25"/>
      <c r="E2" s="26"/>
    </row>
    <row r="4" spans="2:9" ht="35.25" customHeight="1" x14ac:dyDescent="0.35">
      <c r="B4" s="30" t="str">
        <f>'Page de garde'!$B$12</f>
        <v>LOT 4_AE_Annexe_3_Bordereau de prix unitaire BPU_plomberie et DQE</v>
      </c>
      <c r="C4" s="31"/>
      <c r="D4" s="31"/>
      <c r="E4" s="32"/>
      <c r="I4" s="192">
        <f>SUM(I13:I158)</f>
        <v>0</v>
      </c>
    </row>
    <row r="5" spans="2:9" ht="15.75" customHeight="1" x14ac:dyDescent="0.35">
      <c r="B5" s="123" t="s">
        <v>796</v>
      </c>
      <c r="C5" s="123"/>
      <c r="D5" s="123"/>
      <c r="E5" s="123"/>
    </row>
    <row r="6" spans="2:9" ht="15" customHeight="1" x14ac:dyDescent="0.35">
      <c r="B6" s="123"/>
      <c r="C6" s="123"/>
      <c r="D6" s="123"/>
      <c r="E6" s="123"/>
    </row>
    <row r="7" spans="2:9" ht="15" customHeight="1" x14ac:dyDescent="0.35">
      <c r="B7" s="123"/>
      <c r="C7" s="123"/>
      <c r="D7" s="123"/>
      <c r="E7" s="123"/>
    </row>
    <row r="8" spans="2:9" ht="15.75" customHeight="1" x14ac:dyDescent="0.35">
      <c r="B8" s="123"/>
      <c r="C8" s="123"/>
      <c r="D8" s="123"/>
      <c r="E8" s="123"/>
    </row>
    <row r="9" spans="2:9" ht="42" customHeight="1" x14ac:dyDescent="0.35">
      <c r="B9" s="123"/>
      <c r="C9" s="123"/>
      <c r="D9" s="123"/>
      <c r="E9" s="123"/>
    </row>
    <row r="10" spans="2:9" ht="23.5" customHeight="1" x14ac:dyDescent="0.35">
      <c r="B10" s="124" t="s">
        <v>36</v>
      </c>
      <c r="C10" s="125"/>
      <c r="D10" s="126"/>
      <c r="E10" s="126"/>
      <c r="H10" s="181" t="s">
        <v>488</v>
      </c>
      <c r="I10" s="181"/>
    </row>
    <row r="11" spans="2:9" ht="30" customHeight="1" x14ac:dyDescent="0.35">
      <c r="B11" s="127" t="s">
        <v>37</v>
      </c>
      <c r="C11" s="127" t="s">
        <v>38</v>
      </c>
      <c r="D11" s="127" t="s">
        <v>39</v>
      </c>
      <c r="E11" s="127" t="s">
        <v>40</v>
      </c>
      <c r="H11" s="193" t="s">
        <v>489</v>
      </c>
      <c r="I11" s="193"/>
    </row>
    <row r="12" spans="2:9" s="18" customFormat="1" ht="40" customHeight="1" x14ac:dyDescent="0.35">
      <c r="B12" s="128">
        <v>21</v>
      </c>
      <c r="C12" s="129" t="s">
        <v>490</v>
      </c>
      <c r="D12" s="130"/>
      <c r="E12" s="131"/>
      <c r="H12" s="194" t="s">
        <v>45</v>
      </c>
      <c r="I12" s="194" t="s">
        <v>46</v>
      </c>
    </row>
    <row r="13" spans="2:9" ht="13" customHeight="1" x14ac:dyDescent="0.35">
      <c r="B13" s="36" t="s">
        <v>491</v>
      </c>
      <c r="C13" s="144" t="s">
        <v>492</v>
      </c>
      <c r="D13" s="95" t="s">
        <v>39</v>
      </c>
      <c r="E13" s="145"/>
      <c r="H13" s="195">
        <v>3</v>
      </c>
      <c r="I13" s="185">
        <f>E13*H13</f>
        <v>0</v>
      </c>
    </row>
    <row r="14" spans="2:9" ht="13" customHeight="1" x14ac:dyDescent="0.35">
      <c r="B14" s="36" t="s">
        <v>493</v>
      </c>
      <c r="C14" s="144" t="s">
        <v>494</v>
      </c>
      <c r="D14" s="95" t="s">
        <v>39</v>
      </c>
      <c r="E14" s="145"/>
      <c r="H14" s="195">
        <v>3</v>
      </c>
      <c r="I14" s="185">
        <f>E14*H14</f>
        <v>0</v>
      </c>
    </row>
    <row r="15" spans="2:9" ht="13" customHeight="1" x14ac:dyDescent="0.35">
      <c r="B15" s="36" t="s">
        <v>495</v>
      </c>
      <c r="C15" s="144" t="s">
        <v>496</v>
      </c>
      <c r="D15" s="95" t="s">
        <v>39</v>
      </c>
      <c r="E15" s="145"/>
      <c r="H15" s="195">
        <v>3</v>
      </c>
      <c r="I15" s="185">
        <f>E15*H15</f>
        <v>0</v>
      </c>
    </row>
    <row r="16" spans="2:9" ht="13" customHeight="1" x14ac:dyDescent="0.35">
      <c r="B16" s="36" t="s">
        <v>497</v>
      </c>
      <c r="C16" s="144" t="s">
        <v>498</v>
      </c>
      <c r="D16" s="95" t="s">
        <v>39</v>
      </c>
      <c r="E16" s="145"/>
      <c r="H16" s="195">
        <v>3</v>
      </c>
      <c r="I16" s="185">
        <f>E16*H16</f>
        <v>0</v>
      </c>
    </row>
    <row r="17" spans="2:9" ht="13" customHeight="1" x14ac:dyDescent="0.35">
      <c r="B17" s="36" t="s">
        <v>499</v>
      </c>
      <c r="C17" s="144" t="s">
        <v>500</v>
      </c>
      <c r="D17" s="95" t="s">
        <v>39</v>
      </c>
      <c r="E17" s="145"/>
      <c r="H17" s="195">
        <v>3</v>
      </c>
      <c r="I17" s="185">
        <f>E17*H17</f>
        <v>0</v>
      </c>
    </row>
    <row r="18" spans="2:9" ht="13" customHeight="1" x14ac:dyDescent="0.35">
      <c r="B18" s="36" t="s">
        <v>501</v>
      </c>
      <c r="C18" s="144" t="s">
        <v>502</v>
      </c>
      <c r="D18" s="95" t="s">
        <v>39</v>
      </c>
      <c r="E18" s="145"/>
      <c r="H18" s="195">
        <v>3</v>
      </c>
      <c r="I18" s="185">
        <f>E18*H18</f>
        <v>0</v>
      </c>
    </row>
    <row r="19" spans="2:9" ht="13" customHeight="1" x14ac:dyDescent="0.35">
      <c r="B19" s="36" t="s">
        <v>503</v>
      </c>
      <c r="C19" s="144" t="s">
        <v>504</v>
      </c>
      <c r="D19" s="95" t="s">
        <v>39</v>
      </c>
      <c r="E19" s="145"/>
      <c r="H19" s="195">
        <v>3</v>
      </c>
      <c r="I19" s="185">
        <f>E19*H19</f>
        <v>0</v>
      </c>
    </row>
    <row r="20" spans="2:9" ht="13" customHeight="1" x14ac:dyDescent="0.35">
      <c r="B20" s="36" t="s">
        <v>505</v>
      </c>
      <c r="C20" s="144" t="s">
        <v>506</v>
      </c>
      <c r="D20" s="95" t="s">
        <v>39</v>
      </c>
      <c r="E20" s="145"/>
      <c r="H20" s="195">
        <v>3</v>
      </c>
      <c r="I20" s="185">
        <f>E20*H20</f>
        <v>0</v>
      </c>
    </row>
    <row r="21" spans="2:9" ht="13" customHeight="1" x14ac:dyDescent="0.35">
      <c r="B21" s="36" t="s">
        <v>507</v>
      </c>
      <c r="C21" s="144" t="s">
        <v>508</v>
      </c>
      <c r="D21" s="95" t="s">
        <v>39</v>
      </c>
      <c r="E21" s="145"/>
      <c r="H21" s="195">
        <v>3</v>
      </c>
      <c r="I21" s="185">
        <f>E21*H21</f>
        <v>0</v>
      </c>
    </row>
    <row r="22" spans="2:9" ht="13" customHeight="1" x14ac:dyDescent="0.35">
      <c r="B22" s="36" t="s">
        <v>509</v>
      </c>
      <c r="C22" s="144" t="s">
        <v>510</v>
      </c>
      <c r="D22" s="95" t="s">
        <v>39</v>
      </c>
      <c r="E22" s="145"/>
      <c r="H22" s="195">
        <v>3</v>
      </c>
      <c r="I22" s="185">
        <f>E22*H22</f>
        <v>0</v>
      </c>
    </row>
    <row r="23" spans="2:9" ht="13" customHeight="1" x14ac:dyDescent="0.35">
      <c r="B23" s="36" t="s">
        <v>511</v>
      </c>
      <c r="C23" s="144" t="s">
        <v>512</v>
      </c>
      <c r="D23" s="95" t="s">
        <v>39</v>
      </c>
      <c r="E23" s="145"/>
      <c r="H23" s="195">
        <v>3</v>
      </c>
      <c r="I23" s="185">
        <f>E23*H23</f>
        <v>0</v>
      </c>
    </row>
    <row r="24" spans="2:9" ht="13" customHeight="1" x14ac:dyDescent="0.35">
      <c r="B24" s="36" t="s">
        <v>513</v>
      </c>
      <c r="C24" s="144" t="s">
        <v>514</v>
      </c>
      <c r="D24" s="95" t="s">
        <v>39</v>
      </c>
      <c r="E24" s="145"/>
      <c r="H24" s="195">
        <v>3</v>
      </c>
      <c r="I24" s="185">
        <f>E24*H24</f>
        <v>0</v>
      </c>
    </row>
    <row r="25" spans="2:9" s="18" customFormat="1" ht="40" customHeight="1" x14ac:dyDescent="0.35">
      <c r="B25" s="128">
        <v>22</v>
      </c>
      <c r="C25" s="129" t="s">
        <v>515</v>
      </c>
      <c r="D25" s="130"/>
      <c r="E25" s="131"/>
      <c r="H25" s="196"/>
      <c r="I25" s="191"/>
    </row>
    <row r="26" spans="2:9" ht="13" customHeight="1" x14ac:dyDescent="0.35">
      <c r="B26" s="36" t="s">
        <v>516</v>
      </c>
      <c r="C26" s="144" t="s">
        <v>517</v>
      </c>
      <c r="D26" s="95" t="s">
        <v>39</v>
      </c>
      <c r="E26" s="145"/>
      <c r="H26" s="195">
        <v>2</v>
      </c>
      <c r="I26" s="185">
        <f>E26*H26</f>
        <v>0</v>
      </c>
    </row>
    <row r="27" spans="2:9" ht="13" customHeight="1" x14ac:dyDescent="0.35">
      <c r="B27" s="36" t="s">
        <v>518</v>
      </c>
      <c r="C27" s="144" t="s">
        <v>519</v>
      </c>
      <c r="D27" s="95" t="s">
        <v>39</v>
      </c>
      <c r="E27" s="145"/>
      <c r="H27" s="195">
        <v>2</v>
      </c>
      <c r="I27" s="185">
        <f>E27*H27</f>
        <v>0</v>
      </c>
    </row>
    <row r="28" spans="2:9" ht="13" customHeight="1" x14ac:dyDescent="0.35">
      <c r="B28" s="36" t="s">
        <v>520</v>
      </c>
      <c r="C28" s="144" t="s">
        <v>521</v>
      </c>
      <c r="D28" s="95" t="s">
        <v>39</v>
      </c>
      <c r="E28" s="145"/>
      <c r="H28" s="195">
        <v>2</v>
      </c>
      <c r="I28" s="185">
        <f>E28*H28</f>
        <v>0</v>
      </c>
    </row>
    <row r="29" spans="2:9" ht="13" customHeight="1" x14ac:dyDescent="0.35">
      <c r="B29" s="36" t="s">
        <v>522</v>
      </c>
      <c r="C29" s="144" t="s">
        <v>523</v>
      </c>
      <c r="D29" s="95" t="s">
        <v>39</v>
      </c>
      <c r="E29" s="145"/>
      <c r="H29" s="195">
        <v>2</v>
      </c>
      <c r="I29" s="185">
        <f>E29*H29</f>
        <v>0</v>
      </c>
    </row>
    <row r="30" spans="2:9" ht="13" customHeight="1" x14ac:dyDescent="0.35">
      <c r="B30" s="36" t="s">
        <v>524</v>
      </c>
      <c r="C30" s="144" t="s">
        <v>525</v>
      </c>
      <c r="D30" s="95" t="s">
        <v>39</v>
      </c>
      <c r="E30" s="145"/>
      <c r="H30" s="195">
        <v>2</v>
      </c>
      <c r="I30" s="185">
        <f>E30*H30</f>
        <v>0</v>
      </c>
    </row>
    <row r="31" spans="2:9" ht="13" customHeight="1" x14ac:dyDescent="0.35">
      <c r="B31" s="36" t="s">
        <v>526</v>
      </c>
      <c r="C31" s="144" t="s">
        <v>527</v>
      </c>
      <c r="D31" s="95" t="s">
        <v>39</v>
      </c>
      <c r="E31" s="145"/>
      <c r="H31" s="195">
        <v>2</v>
      </c>
      <c r="I31" s="185">
        <f>E31*H31</f>
        <v>0</v>
      </c>
    </row>
    <row r="32" spans="2:9" ht="13" customHeight="1" x14ac:dyDescent="0.35">
      <c r="B32" s="36" t="s">
        <v>528</v>
      </c>
      <c r="C32" s="144" t="s">
        <v>529</v>
      </c>
      <c r="D32" s="95" t="s">
        <v>39</v>
      </c>
      <c r="E32" s="145"/>
      <c r="H32" s="195">
        <v>2</v>
      </c>
      <c r="I32" s="185">
        <f>E32*H32</f>
        <v>0</v>
      </c>
    </row>
    <row r="33" spans="2:9" ht="13" customHeight="1" x14ac:dyDescent="0.35">
      <c r="B33" s="36" t="s">
        <v>530</v>
      </c>
      <c r="C33" s="144" t="s">
        <v>531</v>
      </c>
      <c r="D33" s="95" t="s">
        <v>39</v>
      </c>
      <c r="E33" s="145"/>
      <c r="H33" s="195">
        <v>2</v>
      </c>
      <c r="I33" s="185">
        <f>E33*H33</f>
        <v>0</v>
      </c>
    </row>
    <row r="34" spans="2:9" ht="13" customHeight="1" x14ac:dyDescent="0.35">
      <c r="B34" s="36" t="s">
        <v>532</v>
      </c>
      <c r="C34" s="144" t="s">
        <v>533</v>
      </c>
      <c r="D34" s="95" t="s">
        <v>39</v>
      </c>
      <c r="E34" s="145"/>
      <c r="H34" s="195">
        <v>2</v>
      </c>
      <c r="I34" s="185">
        <f>E34*H34</f>
        <v>0</v>
      </c>
    </row>
    <row r="35" spans="2:9" ht="13" customHeight="1" x14ac:dyDescent="0.35">
      <c r="B35" s="36" t="s">
        <v>534</v>
      </c>
      <c r="C35" s="144" t="s">
        <v>535</v>
      </c>
      <c r="D35" s="95" t="s">
        <v>39</v>
      </c>
      <c r="E35" s="145"/>
      <c r="H35" s="195">
        <v>2</v>
      </c>
      <c r="I35" s="185">
        <f>E35*H35</f>
        <v>0</v>
      </c>
    </row>
    <row r="36" spans="2:9" ht="13" customHeight="1" x14ac:dyDescent="0.35">
      <c r="B36" s="36" t="s">
        <v>536</v>
      </c>
      <c r="C36" s="144" t="s">
        <v>537</v>
      </c>
      <c r="D36" s="95" t="s">
        <v>39</v>
      </c>
      <c r="E36" s="145"/>
      <c r="H36" s="195">
        <v>2</v>
      </c>
      <c r="I36" s="185">
        <f>E36*H36</f>
        <v>0</v>
      </c>
    </row>
    <row r="37" spans="2:9" ht="13" customHeight="1" x14ac:dyDescent="0.35">
      <c r="B37" s="36" t="s">
        <v>538</v>
      </c>
      <c r="C37" s="144" t="s">
        <v>539</v>
      </c>
      <c r="D37" s="95" t="s">
        <v>39</v>
      </c>
      <c r="E37" s="145"/>
      <c r="H37" s="195">
        <v>2</v>
      </c>
      <c r="I37" s="185">
        <f>E37*H37</f>
        <v>0</v>
      </c>
    </row>
    <row r="38" spans="2:9" ht="13" customHeight="1" x14ac:dyDescent="0.35">
      <c r="B38" s="36" t="s">
        <v>540</v>
      </c>
      <c r="C38" s="144" t="s">
        <v>541</v>
      </c>
      <c r="D38" s="95" t="s">
        <v>39</v>
      </c>
      <c r="E38" s="145"/>
      <c r="H38" s="195">
        <v>2</v>
      </c>
      <c r="I38" s="185">
        <f>E38*H38</f>
        <v>0</v>
      </c>
    </row>
    <row r="39" spans="2:9" ht="13" customHeight="1" x14ac:dyDescent="0.35">
      <c r="B39" s="36" t="s">
        <v>542</v>
      </c>
      <c r="C39" s="144" t="s">
        <v>543</v>
      </c>
      <c r="D39" s="95" t="s">
        <v>39</v>
      </c>
      <c r="E39" s="145"/>
      <c r="H39" s="195">
        <v>2</v>
      </c>
      <c r="I39" s="185">
        <f>E39*H39</f>
        <v>0</v>
      </c>
    </row>
    <row r="40" spans="2:9" ht="13" customHeight="1" x14ac:dyDescent="0.35">
      <c r="B40" s="36" t="s">
        <v>544</v>
      </c>
      <c r="C40" s="144" t="s">
        <v>545</v>
      </c>
      <c r="D40" s="95" t="s">
        <v>39</v>
      </c>
      <c r="E40" s="145"/>
      <c r="H40" s="195">
        <v>2</v>
      </c>
      <c r="I40" s="185">
        <f>E40*H40</f>
        <v>0</v>
      </c>
    </row>
    <row r="41" spans="2:9" x14ac:dyDescent="0.35">
      <c r="B41" s="36" t="s">
        <v>546</v>
      </c>
      <c r="C41" s="144" t="s">
        <v>547</v>
      </c>
      <c r="D41" s="95" t="s">
        <v>39</v>
      </c>
      <c r="E41" s="145"/>
      <c r="H41" s="195">
        <v>2</v>
      </c>
      <c r="I41" s="185">
        <f>E41*H41</f>
        <v>0</v>
      </c>
    </row>
    <row r="42" spans="2:9" ht="13" customHeight="1" x14ac:dyDescent="0.35">
      <c r="B42" s="36" t="s">
        <v>548</v>
      </c>
      <c r="C42" s="144" t="s">
        <v>549</v>
      </c>
      <c r="D42" s="95" t="s">
        <v>39</v>
      </c>
      <c r="E42" s="145"/>
      <c r="H42" s="195">
        <v>2</v>
      </c>
      <c r="I42" s="185">
        <f>E42*H42</f>
        <v>0</v>
      </c>
    </row>
    <row r="43" spans="2:9" ht="13" customHeight="1" x14ac:dyDescent="0.35">
      <c r="B43" s="36" t="s">
        <v>550</v>
      </c>
      <c r="C43" s="144" t="s">
        <v>551</v>
      </c>
      <c r="D43" s="95" t="s">
        <v>39</v>
      </c>
      <c r="E43" s="145"/>
      <c r="H43" s="195">
        <v>2</v>
      </c>
      <c r="I43" s="185">
        <f>E43*H43</f>
        <v>0</v>
      </c>
    </row>
    <row r="44" spans="2:9" ht="13" customHeight="1" x14ac:dyDescent="0.35">
      <c r="B44" s="36" t="s">
        <v>552</v>
      </c>
      <c r="C44" s="144" t="s">
        <v>553</v>
      </c>
      <c r="D44" s="95" t="s">
        <v>39</v>
      </c>
      <c r="E44" s="145"/>
      <c r="H44" s="195">
        <v>2</v>
      </c>
      <c r="I44" s="185">
        <f>E44*H44</f>
        <v>0</v>
      </c>
    </row>
    <row r="45" spans="2:9" ht="13" customHeight="1" x14ac:dyDescent="0.35">
      <c r="B45" s="36" t="s">
        <v>554</v>
      </c>
      <c r="C45" s="144" t="s">
        <v>555</v>
      </c>
      <c r="D45" s="95" t="s">
        <v>39</v>
      </c>
      <c r="E45" s="145"/>
      <c r="H45" s="195">
        <v>2</v>
      </c>
      <c r="I45" s="185">
        <f>E45*H45</f>
        <v>0</v>
      </c>
    </row>
    <row r="46" spans="2:9" s="18" customFormat="1" ht="40" customHeight="1" x14ac:dyDescent="0.35">
      <c r="B46" s="128">
        <v>23</v>
      </c>
      <c r="C46" s="129" t="s">
        <v>556</v>
      </c>
      <c r="D46" s="130"/>
      <c r="E46" s="131"/>
      <c r="H46" s="196"/>
      <c r="I46" s="191"/>
    </row>
    <row r="47" spans="2:9" ht="13" customHeight="1" x14ac:dyDescent="0.35">
      <c r="B47" s="36" t="s">
        <v>557</v>
      </c>
      <c r="C47" s="144" t="s">
        <v>558</v>
      </c>
      <c r="D47" s="95" t="s">
        <v>39</v>
      </c>
      <c r="E47" s="145"/>
      <c r="H47" s="195">
        <v>3</v>
      </c>
      <c r="I47" s="185">
        <f>E47*H47</f>
        <v>0</v>
      </c>
    </row>
    <row r="48" spans="2:9" ht="13" customHeight="1" x14ac:dyDescent="0.35">
      <c r="B48" s="36" t="s">
        <v>559</v>
      </c>
      <c r="C48" s="144" t="s">
        <v>560</v>
      </c>
      <c r="D48" s="95" t="s">
        <v>39</v>
      </c>
      <c r="E48" s="145"/>
      <c r="H48" s="195">
        <v>3</v>
      </c>
      <c r="I48" s="185">
        <f>E48*H48</f>
        <v>0</v>
      </c>
    </row>
    <row r="49" spans="2:9" s="18" customFormat="1" ht="40" customHeight="1" x14ac:dyDescent="0.35">
      <c r="B49" s="128">
        <v>24</v>
      </c>
      <c r="C49" s="129" t="s">
        <v>561</v>
      </c>
      <c r="D49" s="130"/>
      <c r="E49" s="131"/>
      <c r="H49" s="196"/>
      <c r="I49" s="191"/>
    </row>
    <row r="50" spans="2:9" ht="13" customHeight="1" x14ac:dyDescent="0.35">
      <c r="B50" s="36" t="s">
        <v>562</v>
      </c>
      <c r="C50" s="144" t="s">
        <v>563</v>
      </c>
      <c r="D50" s="95" t="s">
        <v>39</v>
      </c>
      <c r="E50" s="145"/>
      <c r="H50" s="195">
        <v>2</v>
      </c>
      <c r="I50" s="185">
        <f>E50*H50</f>
        <v>0</v>
      </c>
    </row>
    <row r="51" spans="2:9" ht="13" customHeight="1" x14ac:dyDescent="0.35">
      <c r="B51" s="36" t="s">
        <v>564</v>
      </c>
      <c r="C51" s="144" t="s">
        <v>565</v>
      </c>
      <c r="D51" s="95" t="s">
        <v>39</v>
      </c>
      <c r="E51" s="145"/>
      <c r="H51" s="195">
        <v>2</v>
      </c>
      <c r="I51" s="185">
        <f>E51*H51</f>
        <v>0</v>
      </c>
    </row>
    <row r="52" spans="2:9" ht="13" customHeight="1" x14ac:dyDescent="0.35">
      <c r="B52" s="36" t="s">
        <v>566</v>
      </c>
      <c r="C52" s="144" t="s">
        <v>567</v>
      </c>
      <c r="D52" s="95" t="s">
        <v>39</v>
      </c>
      <c r="E52" s="145"/>
      <c r="H52" s="195">
        <v>2</v>
      </c>
      <c r="I52" s="185">
        <f>E52*H52</f>
        <v>0</v>
      </c>
    </row>
    <row r="53" spans="2:9" ht="13" customHeight="1" x14ac:dyDescent="0.35">
      <c r="B53" s="36" t="s">
        <v>568</v>
      </c>
      <c r="C53" s="144" t="s">
        <v>569</v>
      </c>
      <c r="D53" s="95" t="s">
        <v>39</v>
      </c>
      <c r="E53" s="145"/>
      <c r="H53" s="195">
        <v>2</v>
      </c>
      <c r="I53" s="185">
        <f>E53*H53</f>
        <v>0</v>
      </c>
    </row>
    <row r="54" spans="2:9" ht="13" customHeight="1" x14ac:dyDescent="0.35">
      <c r="B54" s="36" t="s">
        <v>570</v>
      </c>
      <c r="C54" s="144" t="s">
        <v>571</v>
      </c>
      <c r="D54" s="95" t="s">
        <v>39</v>
      </c>
      <c r="E54" s="145"/>
      <c r="H54" s="195">
        <v>2</v>
      </c>
      <c r="I54" s="185">
        <f>E54*H54</f>
        <v>0</v>
      </c>
    </row>
    <row r="55" spans="2:9" ht="13" customHeight="1" x14ac:dyDescent="0.35">
      <c r="B55" s="36" t="s">
        <v>572</v>
      </c>
      <c r="C55" s="144" t="s">
        <v>573</v>
      </c>
      <c r="D55" s="95" t="s">
        <v>39</v>
      </c>
      <c r="E55" s="145"/>
      <c r="H55" s="195">
        <v>2</v>
      </c>
      <c r="I55" s="185">
        <f>E55*H55</f>
        <v>0</v>
      </c>
    </row>
    <row r="56" spans="2:9" ht="13" customHeight="1" x14ac:dyDescent="0.35">
      <c r="B56" s="36" t="s">
        <v>574</v>
      </c>
      <c r="C56" s="144" t="s">
        <v>575</v>
      </c>
      <c r="D56" s="95" t="s">
        <v>39</v>
      </c>
      <c r="E56" s="145"/>
      <c r="H56" s="195">
        <v>2</v>
      </c>
      <c r="I56" s="185">
        <f>E56*H56</f>
        <v>0</v>
      </c>
    </row>
    <row r="57" spans="2:9" ht="13" customHeight="1" x14ac:dyDescent="0.35">
      <c r="B57" s="36" t="s">
        <v>576</v>
      </c>
      <c r="C57" s="144" t="s">
        <v>577</v>
      </c>
      <c r="D57" s="95" t="s">
        <v>39</v>
      </c>
      <c r="E57" s="145"/>
      <c r="H57" s="195">
        <v>0</v>
      </c>
      <c r="I57" s="185">
        <f>E57*H57</f>
        <v>0</v>
      </c>
    </row>
    <row r="58" spans="2:9" s="18" customFormat="1" ht="40" customHeight="1" x14ac:dyDescent="0.35">
      <c r="B58" s="128">
        <v>25</v>
      </c>
      <c r="C58" s="129" t="s">
        <v>578</v>
      </c>
      <c r="D58" s="130"/>
      <c r="E58" s="131"/>
      <c r="H58" s="196"/>
      <c r="I58" s="191"/>
    </row>
    <row r="59" spans="2:9" ht="13" customHeight="1" x14ac:dyDescent="0.35">
      <c r="B59" s="36" t="s">
        <v>579</v>
      </c>
      <c r="C59" s="144" t="s">
        <v>580</v>
      </c>
      <c r="D59" s="95" t="s">
        <v>39</v>
      </c>
      <c r="E59" s="145"/>
      <c r="H59" s="195">
        <v>0</v>
      </c>
      <c r="I59" s="185">
        <f>E59*H59</f>
        <v>0</v>
      </c>
    </row>
    <row r="60" spans="2:9" ht="13" customHeight="1" x14ac:dyDescent="0.35">
      <c r="B60" s="36" t="s">
        <v>581</v>
      </c>
      <c r="C60" s="144" t="s">
        <v>582</v>
      </c>
      <c r="D60" s="95" t="s">
        <v>39</v>
      </c>
      <c r="E60" s="145"/>
      <c r="H60" s="195">
        <v>1</v>
      </c>
      <c r="I60" s="185">
        <f>E60*H60</f>
        <v>0</v>
      </c>
    </row>
    <row r="61" spans="2:9" ht="13" customHeight="1" x14ac:dyDescent="0.35">
      <c r="B61" s="36" t="s">
        <v>583</v>
      </c>
      <c r="C61" s="144" t="s">
        <v>584</v>
      </c>
      <c r="D61" s="95" t="s">
        <v>39</v>
      </c>
      <c r="E61" s="145"/>
      <c r="H61" s="195">
        <v>0</v>
      </c>
      <c r="I61" s="185">
        <f>E61*H61</f>
        <v>0</v>
      </c>
    </row>
    <row r="62" spans="2:9" ht="13" customHeight="1" x14ac:dyDescent="0.35">
      <c r="B62" s="36" t="s">
        <v>585</v>
      </c>
      <c r="C62" s="144" t="s">
        <v>586</v>
      </c>
      <c r="D62" s="95" t="s">
        <v>39</v>
      </c>
      <c r="E62" s="145"/>
      <c r="H62" s="195">
        <v>1</v>
      </c>
      <c r="I62" s="185">
        <f>E62*H62</f>
        <v>0</v>
      </c>
    </row>
    <row r="63" spans="2:9" ht="13" customHeight="1" x14ac:dyDescent="0.35">
      <c r="B63" s="36" t="s">
        <v>587</v>
      </c>
      <c r="C63" s="144" t="s">
        <v>588</v>
      </c>
      <c r="D63" s="95" t="s">
        <v>39</v>
      </c>
      <c r="E63" s="145"/>
      <c r="H63" s="195">
        <v>0</v>
      </c>
      <c r="I63" s="185">
        <f>E63*H63</f>
        <v>0</v>
      </c>
    </row>
    <row r="64" spans="2:9" ht="13" customHeight="1" x14ac:dyDescent="0.35">
      <c r="B64" s="36" t="s">
        <v>589</v>
      </c>
      <c r="C64" s="144" t="s">
        <v>590</v>
      </c>
      <c r="D64" s="95" t="s">
        <v>39</v>
      </c>
      <c r="E64" s="145"/>
      <c r="H64" s="195">
        <v>2</v>
      </c>
      <c r="I64" s="185">
        <f>E64*H64</f>
        <v>0</v>
      </c>
    </row>
    <row r="65" spans="2:9" ht="13" customHeight="1" x14ac:dyDescent="0.35">
      <c r="B65" s="36" t="s">
        <v>591</v>
      </c>
      <c r="C65" s="144" t="s">
        <v>592</v>
      </c>
      <c r="D65" s="95" t="s">
        <v>39</v>
      </c>
      <c r="E65" s="145"/>
      <c r="H65" s="195">
        <v>3</v>
      </c>
      <c r="I65" s="185">
        <f>E65*H65</f>
        <v>0</v>
      </c>
    </row>
    <row r="66" spans="2:9" ht="13" customHeight="1" x14ac:dyDescent="0.35">
      <c r="B66" s="36" t="s">
        <v>593</v>
      </c>
      <c r="C66" s="144" t="s">
        <v>594</v>
      </c>
      <c r="D66" s="95" t="s">
        <v>39</v>
      </c>
      <c r="E66" s="145"/>
      <c r="H66" s="195">
        <v>3</v>
      </c>
      <c r="I66" s="185">
        <f>E66*H66</f>
        <v>0</v>
      </c>
    </row>
    <row r="67" spans="2:9" s="18" customFormat="1" ht="40" customHeight="1" x14ac:dyDescent="0.35">
      <c r="B67" s="128">
        <v>26</v>
      </c>
      <c r="C67" s="129" t="s">
        <v>595</v>
      </c>
      <c r="D67" s="130"/>
      <c r="E67" s="131"/>
      <c r="H67" s="196"/>
      <c r="I67" s="191"/>
    </row>
    <row r="68" spans="2:9" ht="13" customHeight="1" x14ac:dyDescent="0.35">
      <c r="B68" s="36" t="s">
        <v>596</v>
      </c>
      <c r="C68" s="144" t="s">
        <v>597</v>
      </c>
      <c r="D68" s="95" t="s">
        <v>39</v>
      </c>
      <c r="E68" s="145"/>
      <c r="H68" s="195">
        <v>2</v>
      </c>
      <c r="I68" s="185">
        <f>E68*H68</f>
        <v>0</v>
      </c>
    </row>
    <row r="69" spans="2:9" ht="13" customHeight="1" x14ac:dyDescent="0.35">
      <c r="B69" s="36" t="s">
        <v>598</v>
      </c>
      <c r="C69" s="144" t="s">
        <v>599</v>
      </c>
      <c r="D69" s="95" t="s">
        <v>39</v>
      </c>
      <c r="E69" s="145"/>
      <c r="H69" s="195">
        <v>2</v>
      </c>
      <c r="I69" s="185">
        <f>E69*H69</f>
        <v>0</v>
      </c>
    </row>
    <row r="70" spans="2:9" ht="13" customHeight="1" x14ac:dyDescent="0.35">
      <c r="B70" s="36" t="s">
        <v>600</v>
      </c>
      <c r="C70" s="144" t="s">
        <v>601</v>
      </c>
      <c r="D70" s="95" t="s">
        <v>39</v>
      </c>
      <c r="E70" s="145"/>
      <c r="H70" s="195">
        <v>2</v>
      </c>
      <c r="I70" s="185">
        <f>E70*H70</f>
        <v>0</v>
      </c>
    </row>
    <row r="71" spans="2:9" ht="13" customHeight="1" x14ac:dyDescent="0.35">
      <c r="B71" s="36" t="s">
        <v>602</v>
      </c>
      <c r="C71" s="144" t="s">
        <v>603</v>
      </c>
      <c r="D71" s="95" t="s">
        <v>39</v>
      </c>
      <c r="E71" s="145"/>
      <c r="H71" s="195">
        <v>0</v>
      </c>
      <c r="I71" s="185">
        <f>E71*H71</f>
        <v>0</v>
      </c>
    </row>
    <row r="72" spans="2:9" ht="13" customHeight="1" x14ac:dyDescent="0.35">
      <c r="B72" s="36" t="s">
        <v>604</v>
      </c>
      <c r="C72" s="144" t="s">
        <v>605</v>
      </c>
      <c r="D72" s="95" t="s">
        <v>39</v>
      </c>
      <c r="E72" s="145"/>
      <c r="H72" s="195">
        <v>2</v>
      </c>
      <c r="I72" s="185">
        <f>E72*H72</f>
        <v>0</v>
      </c>
    </row>
    <row r="73" spans="2:9" ht="13" customHeight="1" x14ac:dyDescent="0.35">
      <c r="B73" s="36" t="s">
        <v>606</v>
      </c>
      <c r="C73" s="144" t="s">
        <v>607</v>
      </c>
      <c r="D73" s="95" t="s">
        <v>39</v>
      </c>
      <c r="E73" s="145"/>
      <c r="H73" s="195">
        <v>2</v>
      </c>
      <c r="I73" s="185">
        <f>E73*H73</f>
        <v>0</v>
      </c>
    </row>
    <row r="74" spans="2:9" s="18" customFormat="1" ht="40" customHeight="1" x14ac:dyDescent="0.35">
      <c r="B74" s="128">
        <v>27</v>
      </c>
      <c r="C74" s="129" t="s">
        <v>608</v>
      </c>
      <c r="D74" s="130"/>
      <c r="E74" s="131"/>
      <c r="H74" s="196"/>
      <c r="I74" s="191"/>
    </row>
    <row r="75" spans="2:9" ht="13" customHeight="1" x14ac:dyDescent="0.35">
      <c r="B75" s="36" t="s">
        <v>609</v>
      </c>
      <c r="C75" s="144" t="s">
        <v>610</v>
      </c>
      <c r="D75" s="95" t="s">
        <v>39</v>
      </c>
      <c r="E75" s="145"/>
      <c r="H75" s="195">
        <v>4</v>
      </c>
      <c r="I75" s="185">
        <f>E75*H75</f>
        <v>0</v>
      </c>
    </row>
    <row r="76" spans="2:9" ht="13" customHeight="1" x14ac:dyDescent="0.35">
      <c r="B76" s="36" t="s">
        <v>611</v>
      </c>
      <c r="C76" s="144" t="s">
        <v>612</v>
      </c>
      <c r="D76" s="95" t="s">
        <v>39</v>
      </c>
      <c r="E76" s="145"/>
      <c r="H76" s="195">
        <v>4</v>
      </c>
      <c r="I76" s="185">
        <f>E76*H76</f>
        <v>0</v>
      </c>
    </row>
    <row r="77" spans="2:9" ht="13" customHeight="1" x14ac:dyDescent="0.35">
      <c r="B77" s="36" t="s">
        <v>613</v>
      </c>
      <c r="C77" s="144" t="s">
        <v>614</v>
      </c>
      <c r="D77" s="95" t="s">
        <v>39</v>
      </c>
      <c r="E77" s="145"/>
      <c r="H77" s="195">
        <v>4</v>
      </c>
      <c r="I77" s="185">
        <f>E77*H77</f>
        <v>0</v>
      </c>
    </row>
    <row r="78" spans="2:9" ht="13" customHeight="1" x14ac:dyDescent="0.35">
      <c r="B78" s="36" t="s">
        <v>615</v>
      </c>
      <c r="C78" s="144" t="s">
        <v>616</v>
      </c>
      <c r="D78" s="95" t="s">
        <v>39</v>
      </c>
      <c r="E78" s="145"/>
      <c r="H78" s="195">
        <v>4</v>
      </c>
      <c r="I78" s="185">
        <f>E78*H78</f>
        <v>0</v>
      </c>
    </row>
    <row r="79" spans="2:9" ht="13" customHeight="1" x14ac:dyDescent="0.35">
      <c r="B79" s="36" t="s">
        <v>617</v>
      </c>
      <c r="C79" s="144" t="s">
        <v>618</v>
      </c>
      <c r="D79" s="95" t="s">
        <v>39</v>
      </c>
      <c r="E79" s="145"/>
      <c r="H79" s="195">
        <v>4</v>
      </c>
      <c r="I79" s="185">
        <f>E79*H79</f>
        <v>0</v>
      </c>
    </row>
    <row r="80" spans="2:9" ht="13" customHeight="1" x14ac:dyDescent="0.35">
      <c r="B80" s="36" t="s">
        <v>619</v>
      </c>
      <c r="C80" s="144" t="s">
        <v>620</v>
      </c>
      <c r="D80" s="95" t="s">
        <v>39</v>
      </c>
      <c r="E80" s="145"/>
      <c r="H80" s="195">
        <v>4</v>
      </c>
      <c r="I80" s="185">
        <f>E80*H80</f>
        <v>0</v>
      </c>
    </row>
    <row r="81" spans="2:9" ht="13" customHeight="1" x14ac:dyDescent="0.35">
      <c r="B81" s="36" t="s">
        <v>621</v>
      </c>
      <c r="C81" s="144" t="s">
        <v>622</v>
      </c>
      <c r="D81" s="95" t="s">
        <v>39</v>
      </c>
      <c r="E81" s="145"/>
      <c r="H81" s="195">
        <v>4</v>
      </c>
      <c r="I81" s="185">
        <f>E81*H81</f>
        <v>0</v>
      </c>
    </row>
    <row r="82" spans="2:9" ht="13" customHeight="1" x14ac:dyDescent="0.35">
      <c r="B82" s="36" t="s">
        <v>623</v>
      </c>
      <c r="C82" s="144" t="s">
        <v>624</v>
      </c>
      <c r="D82" s="95" t="s">
        <v>39</v>
      </c>
      <c r="E82" s="145"/>
      <c r="H82" s="195">
        <v>4</v>
      </c>
      <c r="I82" s="185">
        <f>E82*H82</f>
        <v>0</v>
      </c>
    </row>
    <row r="83" spans="2:9" ht="13" customHeight="1" x14ac:dyDescent="0.35">
      <c r="B83" s="36" t="s">
        <v>625</v>
      </c>
      <c r="C83" s="144" t="s">
        <v>626</v>
      </c>
      <c r="D83" s="95" t="s">
        <v>39</v>
      </c>
      <c r="E83" s="145"/>
      <c r="H83" s="195">
        <v>4</v>
      </c>
      <c r="I83" s="185">
        <f>E83*H83</f>
        <v>0</v>
      </c>
    </row>
    <row r="84" spans="2:9" ht="13" customHeight="1" x14ac:dyDescent="0.35">
      <c r="B84" s="36" t="s">
        <v>627</v>
      </c>
      <c r="C84" s="144" t="s">
        <v>628</v>
      </c>
      <c r="D84" s="95" t="s">
        <v>39</v>
      </c>
      <c r="E84" s="145"/>
      <c r="H84" s="195">
        <v>4</v>
      </c>
      <c r="I84" s="185">
        <f>E84*H84</f>
        <v>0</v>
      </c>
    </row>
    <row r="85" spans="2:9" ht="13" customHeight="1" x14ac:dyDescent="0.35">
      <c r="B85" s="36" t="s">
        <v>629</v>
      </c>
      <c r="C85" s="144" t="s">
        <v>630</v>
      </c>
      <c r="D85" s="95" t="s">
        <v>39</v>
      </c>
      <c r="E85" s="145"/>
      <c r="H85" s="195">
        <v>4</v>
      </c>
      <c r="I85" s="185">
        <f>E85*H85</f>
        <v>0</v>
      </c>
    </row>
    <row r="86" spans="2:9" ht="13" customHeight="1" x14ac:dyDescent="0.35">
      <c r="B86" s="36" t="s">
        <v>631</v>
      </c>
      <c r="C86" s="144" t="s">
        <v>632</v>
      </c>
      <c r="D86" s="95" t="s">
        <v>39</v>
      </c>
      <c r="E86" s="145"/>
      <c r="H86" s="195">
        <v>4</v>
      </c>
      <c r="I86" s="185">
        <f>E86*H86</f>
        <v>0</v>
      </c>
    </row>
    <row r="87" spans="2:9" ht="13" customHeight="1" x14ac:dyDescent="0.35">
      <c r="B87" s="36" t="s">
        <v>633</v>
      </c>
      <c r="C87" s="144" t="s">
        <v>634</v>
      </c>
      <c r="D87" s="95" t="s">
        <v>39</v>
      </c>
      <c r="E87" s="145"/>
      <c r="H87" s="195">
        <v>4</v>
      </c>
      <c r="I87" s="185">
        <f>E87*H87</f>
        <v>0</v>
      </c>
    </row>
    <row r="88" spans="2:9" ht="13" customHeight="1" x14ac:dyDescent="0.35">
      <c r="B88" s="36" t="s">
        <v>635</v>
      </c>
      <c r="C88" s="144" t="s">
        <v>636</v>
      </c>
      <c r="D88" s="95" t="s">
        <v>39</v>
      </c>
      <c r="E88" s="145"/>
      <c r="H88" s="195">
        <v>4</v>
      </c>
      <c r="I88" s="185">
        <f>E88*H88</f>
        <v>0</v>
      </c>
    </row>
    <row r="89" spans="2:9" ht="13" customHeight="1" x14ac:dyDescent="0.35">
      <c r="B89" s="36" t="s">
        <v>637</v>
      </c>
      <c r="C89" s="144" t="s">
        <v>638</v>
      </c>
      <c r="D89" s="95" t="s">
        <v>39</v>
      </c>
      <c r="E89" s="145"/>
      <c r="H89" s="195">
        <v>4</v>
      </c>
      <c r="I89" s="185">
        <f>E89*H89</f>
        <v>0</v>
      </c>
    </row>
    <row r="90" spans="2:9" ht="13" customHeight="1" x14ac:dyDescent="0.35">
      <c r="B90" s="36" t="s">
        <v>639</v>
      </c>
      <c r="C90" s="144" t="s">
        <v>640</v>
      </c>
      <c r="D90" s="95" t="s">
        <v>39</v>
      </c>
      <c r="E90" s="145"/>
      <c r="H90" s="195">
        <v>4</v>
      </c>
      <c r="I90" s="185">
        <f>E90*H90</f>
        <v>0</v>
      </c>
    </row>
    <row r="91" spans="2:9" ht="13" customHeight="1" x14ac:dyDescent="0.35">
      <c r="B91" s="36" t="s">
        <v>641</v>
      </c>
      <c r="C91" s="144" t="s">
        <v>642</v>
      </c>
      <c r="D91" s="95" t="s">
        <v>39</v>
      </c>
      <c r="E91" s="145"/>
      <c r="H91" s="195">
        <v>4</v>
      </c>
      <c r="I91" s="185">
        <f>E91*H91</f>
        <v>0</v>
      </c>
    </row>
    <row r="92" spans="2:9" ht="13" customHeight="1" x14ac:dyDescent="0.35">
      <c r="B92" s="36" t="s">
        <v>643</v>
      </c>
      <c r="C92" s="144" t="s">
        <v>644</v>
      </c>
      <c r="D92" s="95" t="s">
        <v>39</v>
      </c>
      <c r="E92" s="145"/>
      <c r="H92" s="195">
        <v>4</v>
      </c>
      <c r="I92" s="185">
        <f>E92*H92</f>
        <v>0</v>
      </c>
    </row>
    <row r="93" spans="2:9" ht="13" customHeight="1" x14ac:dyDescent="0.35">
      <c r="B93" s="36" t="s">
        <v>645</v>
      </c>
      <c r="C93" s="144" t="s">
        <v>646</v>
      </c>
      <c r="D93" s="95" t="s">
        <v>39</v>
      </c>
      <c r="E93" s="145"/>
      <c r="H93" s="195">
        <v>4</v>
      </c>
      <c r="I93" s="185">
        <f>E93*H93</f>
        <v>0</v>
      </c>
    </row>
    <row r="94" spans="2:9" ht="13" customHeight="1" x14ac:dyDescent="0.35">
      <c r="B94" s="36" t="s">
        <v>647</v>
      </c>
      <c r="C94" s="144" t="s">
        <v>648</v>
      </c>
      <c r="D94" s="95" t="s">
        <v>39</v>
      </c>
      <c r="E94" s="145"/>
      <c r="H94" s="195">
        <v>4</v>
      </c>
      <c r="I94" s="185">
        <f>E94*H94</f>
        <v>0</v>
      </c>
    </row>
    <row r="95" spans="2:9" ht="13" customHeight="1" x14ac:dyDescent="0.35">
      <c r="B95" s="36" t="s">
        <v>649</v>
      </c>
      <c r="C95" s="144" t="s">
        <v>650</v>
      </c>
      <c r="D95" s="95" t="s">
        <v>39</v>
      </c>
      <c r="E95" s="145"/>
      <c r="H95" s="195">
        <v>4</v>
      </c>
      <c r="I95" s="185">
        <f>E95*H95</f>
        <v>0</v>
      </c>
    </row>
    <row r="96" spans="2:9" ht="13" customHeight="1" x14ac:dyDescent="0.35">
      <c r="B96" s="36" t="s">
        <v>651</v>
      </c>
      <c r="C96" s="144" t="s">
        <v>652</v>
      </c>
      <c r="D96" s="95" t="s">
        <v>39</v>
      </c>
      <c r="E96" s="145"/>
      <c r="H96" s="195">
        <v>4</v>
      </c>
      <c r="I96" s="185">
        <f>E96*H96</f>
        <v>0</v>
      </c>
    </row>
    <row r="97" spans="2:9" ht="13" customHeight="1" x14ac:dyDescent="0.35">
      <c r="B97" s="36" t="s">
        <v>653</v>
      </c>
      <c r="C97" s="144" t="s">
        <v>654</v>
      </c>
      <c r="D97" s="95" t="s">
        <v>39</v>
      </c>
      <c r="E97" s="145"/>
      <c r="H97" s="195">
        <v>6</v>
      </c>
      <c r="I97" s="185">
        <f>E97*H97</f>
        <v>0</v>
      </c>
    </row>
    <row r="98" spans="2:9" ht="13" customHeight="1" x14ac:dyDescent="0.35">
      <c r="B98" s="36" t="s">
        <v>655</v>
      </c>
      <c r="C98" s="144" t="s">
        <v>656</v>
      </c>
      <c r="D98" s="95" t="s">
        <v>39</v>
      </c>
      <c r="E98" s="145"/>
      <c r="H98" s="195">
        <v>6</v>
      </c>
      <c r="I98" s="185">
        <f>E98*H98</f>
        <v>0</v>
      </c>
    </row>
    <row r="99" spans="2:9" ht="13" customHeight="1" x14ac:dyDescent="0.35">
      <c r="B99" s="36" t="s">
        <v>657</v>
      </c>
      <c r="C99" s="144" t="s">
        <v>658</v>
      </c>
      <c r="D99" s="95" t="s">
        <v>39</v>
      </c>
      <c r="E99" s="145"/>
      <c r="H99" s="195">
        <v>6</v>
      </c>
      <c r="I99" s="185">
        <f>E99*H99</f>
        <v>0</v>
      </c>
    </row>
    <row r="100" spans="2:9" ht="13" customHeight="1" x14ac:dyDescent="0.35">
      <c r="B100" s="36" t="s">
        <v>659</v>
      </c>
      <c r="C100" s="144" t="s">
        <v>660</v>
      </c>
      <c r="D100" s="95" t="s">
        <v>39</v>
      </c>
      <c r="E100" s="145"/>
      <c r="H100" s="195">
        <v>6</v>
      </c>
      <c r="I100" s="185">
        <f>E100*H100</f>
        <v>0</v>
      </c>
    </row>
    <row r="101" spans="2:9" ht="13" customHeight="1" x14ac:dyDescent="0.35">
      <c r="B101" s="36" t="s">
        <v>661</v>
      </c>
      <c r="C101" s="144" t="s">
        <v>662</v>
      </c>
      <c r="D101" s="95" t="s">
        <v>39</v>
      </c>
      <c r="E101" s="145"/>
      <c r="H101" s="195">
        <v>6</v>
      </c>
      <c r="I101" s="185">
        <f>E101*H101</f>
        <v>0</v>
      </c>
    </row>
    <row r="102" spans="2:9" ht="13" customHeight="1" x14ac:dyDescent="0.35">
      <c r="B102" s="36" t="s">
        <v>663</v>
      </c>
      <c r="C102" s="144" t="s">
        <v>664</v>
      </c>
      <c r="D102" s="95" t="s">
        <v>39</v>
      </c>
      <c r="E102" s="145"/>
      <c r="H102" s="195">
        <v>6</v>
      </c>
      <c r="I102" s="185">
        <f>E102*H102</f>
        <v>0</v>
      </c>
    </row>
    <row r="103" spans="2:9" ht="13" customHeight="1" x14ac:dyDescent="0.35">
      <c r="B103" s="36" t="s">
        <v>665</v>
      </c>
      <c r="C103" s="144" t="s">
        <v>666</v>
      </c>
      <c r="D103" s="95" t="s">
        <v>39</v>
      </c>
      <c r="E103" s="145"/>
      <c r="H103" s="195">
        <v>6</v>
      </c>
      <c r="I103" s="185">
        <f>E103*H103</f>
        <v>0</v>
      </c>
    </row>
    <row r="104" spans="2:9" ht="13" customHeight="1" x14ac:dyDescent="0.35">
      <c r="B104" s="36" t="s">
        <v>667</v>
      </c>
      <c r="C104" s="144" t="s">
        <v>668</v>
      </c>
      <c r="D104" s="95" t="s">
        <v>39</v>
      </c>
      <c r="E104" s="145"/>
      <c r="H104" s="195">
        <v>6</v>
      </c>
      <c r="I104" s="185">
        <f>E104*H104</f>
        <v>0</v>
      </c>
    </row>
    <row r="105" spans="2:9" ht="13" customHeight="1" x14ac:dyDescent="0.35">
      <c r="B105" s="36" t="s">
        <v>669</v>
      </c>
      <c r="C105" s="144" t="s">
        <v>670</v>
      </c>
      <c r="D105" s="95" t="s">
        <v>39</v>
      </c>
      <c r="E105" s="145"/>
      <c r="H105" s="195">
        <v>6</v>
      </c>
      <c r="I105" s="185">
        <f>E105*H105</f>
        <v>0</v>
      </c>
    </row>
    <row r="106" spans="2:9" ht="13" customHeight="1" x14ac:dyDescent="0.35">
      <c r="B106" s="36" t="s">
        <v>671</v>
      </c>
      <c r="C106" s="144" t="s">
        <v>672</v>
      </c>
      <c r="D106" s="95" t="s">
        <v>39</v>
      </c>
      <c r="E106" s="145"/>
      <c r="H106" s="195">
        <v>6</v>
      </c>
      <c r="I106" s="185">
        <f>E106*H106</f>
        <v>0</v>
      </c>
    </row>
    <row r="107" spans="2:9" ht="13" customHeight="1" x14ac:dyDescent="0.35">
      <c r="B107" s="36" t="s">
        <v>673</v>
      </c>
      <c r="C107" s="144" t="s">
        <v>674</v>
      </c>
      <c r="D107" s="95" t="s">
        <v>39</v>
      </c>
      <c r="E107" s="145"/>
      <c r="H107" s="195">
        <v>6</v>
      </c>
      <c r="I107" s="185">
        <f>E107*H107</f>
        <v>0</v>
      </c>
    </row>
    <row r="108" spans="2:9" ht="13" customHeight="1" x14ac:dyDescent="0.35">
      <c r="B108" s="36" t="s">
        <v>675</v>
      </c>
      <c r="C108" s="144" t="s">
        <v>676</v>
      </c>
      <c r="D108" s="95" t="s">
        <v>39</v>
      </c>
      <c r="E108" s="145"/>
      <c r="H108" s="195">
        <v>6</v>
      </c>
      <c r="I108" s="185">
        <f>E108*H108</f>
        <v>0</v>
      </c>
    </row>
    <row r="109" spans="2:9" ht="13" customHeight="1" x14ac:dyDescent="0.35">
      <c r="B109" s="36" t="s">
        <v>677</v>
      </c>
      <c r="C109" s="144" t="s">
        <v>678</v>
      </c>
      <c r="D109" s="95" t="s">
        <v>39</v>
      </c>
      <c r="E109" s="145"/>
      <c r="H109" s="195">
        <v>6</v>
      </c>
      <c r="I109" s="185">
        <f>E109*H109</f>
        <v>0</v>
      </c>
    </row>
    <row r="110" spans="2:9" ht="13" customHeight="1" x14ac:dyDescent="0.35">
      <c r="B110" s="36" t="s">
        <v>679</v>
      </c>
      <c r="C110" s="144" t="s">
        <v>680</v>
      </c>
      <c r="D110" s="95" t="s">
        <v>39</v>
      </c>
      <c r="E110" s="145"/>
      <c r="H110" s="195">
        <v>6</v>
      </c>
      <c r="I110" s="185">
        <f>E110*H110</f>
        <v>0</v>
      </c>
    </row>
    <row r="111" spans="2:9" ht="13" customHeight="1" x14ac:dyDescent="0.35">
      <c r="B111" s="36" t="s">
        <v>681</v>
      </c>
      <c r="C111" s="144" t="s">
        <v>682</v>
      </c>
      <c r="D111" s="95" t="s">
        <v>39</v>
      </c>
      <c r="E111" s="145"/>
      <c r="H111" s="195">
        <v>6</v>
      </c>
      <c r="I111" s="185">
        <f>E111*H111</f>
        <v>0</v>
      </c>
    </row>
    <row r="112" spans="2:9" ht="13" customHeight="1" x14ac:dyDescent="0.35">
      <c r="B112" s="36" t="s">
        <v>683</v>
      </c>
      <c r="C112" s="144" t="s">
        <v>684</v>
      </c>
      <c r="D112" s="95" t="s">
        <v>39</v>
      </c>
      <c r="E112" s="145"/>
      <c r="H112" s="195">
        <v>6</v>
      </c>
      <c r="I112" s="185">
        <f>E112*H112</f>
        <v>0</v>
      </c>
    </row>
    <row r="113" spans="2:9" ht="13" customHeight="1" x14ac:dyDescent="0.35">
      <c r="B113" s="36" t="s">
        <v>685</v>
      </c>
      <c r="C113" s="144" t="s">
        <v>686</v>
      </c>
      <c r="D113" s="95" t="s">
        <v>39</v>
      </c>
      <c r="E113" s="145"/>
      <c r="H113" s="195">
        <v>6</v>
      </c>
      <c r="I113" s="185">
        <f>E113*H113</f>
        <v>0</v>
      </c>
    </row>
    <row r="114" spans="2:9" s="18" customFormat="1" ht="40" customHeight="1" x14ac:dyDescent="0.35">
      <c r="B114" s="128">
        <v>28</v>
      </c>
      <c r="C114" s="129" t="s">
        <v>687</v>
      </c>
      <c r="D114" s="130"/>
      <c r="E114" s="131"/>
      <c r="H114" s="196"/>
      <c r="I114" s="191"/>
    </row>
    <row r="115" spans="2:9" ht="13" customHeight="1" x14ac:dyDescent="0.35">
      <c r="B115" s="36" t="s">
        <v>688</v>
      </c>
      <c r="C115" s="144" t="s">
        <v>689</v>
      </c>
      <c r="D115" s="95" t="s">
        <v>39</v>
      </c>
      <c r="E115" s="145"/>
      <c r="H115" s="195">
        <v>3</v>
      </c>
      <c r="I115" s="185">
        <f>E115*H115</f>
        <v>0</v>
      </c>
    </row>
    <row r="116" spans="2:9" ht="13" customHeight="1" x14ac:dyDescent="0.35">
      <c r="B116" s="36" t="s">
        <v>690</v>
      </c>
      <c r="C116" s="144" t="s">
        <v>691</v>
      </c>
      <c r="D116" s="95" t="s">
        <v>39</v>
      </c>
      <c r="E116" s="145"/>
      <c r="H116" s="195">
        <v>3</v>
      </c>
      <c r="I116" s="185">
        <f>E116*H116</f>
        <v>0</v>
      </c>
    </row>
    <row r="117" spans="2:9" ht="13" customHeight="1" x14ac:dyDescent="0.35">
      <c r="B117" s="36" t="s">
        <v>692</v>
      </c>
      <c r="C117" s="144" t="s">
        <v>693</v>
      </c>
      <c r="D117" s="95" t="s">
        <v>39</v>
      </c>
      <c r="E117" s="145"/>
      <c r="H117" s="195">
        <v>3</v>
      </c>
      <c r="I117" s="185">
        <f>E117*H117</f>
        <v>0</v>
      </c>
    </row>
    <row r="118" spans="2:9" ht="13" customHeight="1" x14ac:dyDescent="0.35">
      <c r="B118" s="36" t="s">
        <v>694</v>
      </c>
      <c r="C118" s="144" t="s">
        <v>695</v>
      </c>
      <c r="D118" s="95" t="s">
        <v>39</v>
      </c>
      <c r="E118" s="145"/>
      <c r="H118" s="195">
        <v>3</v>
      </c>
      <c r="I118" s="185">
        <f>E118*H118</f>
        <v>0</v>
      </c>
    </row>
    <row r="119" spans="2:9" ht="13" customHeight="1" x14ac:dyDescent="0.35">
      <c r="B119" s="36" t="s">
        <v>696</v>
      </c>
      <c r="C119" s="144" t="s">
        <v>697</v>
      </c>
      <c r="D119" s="95" t="s">
        <v>39</v>
      </c>
      <c r="E119" s="145"/>
      <c r="H119" s="195">
        <v>3</v>
      </c>
      <c r="I119" s="185">
        <f>E119*H119</f>
        <v>0</v>
      </c>
    </row>
    <row r="120" spans="2:9" ht="13" customHeight="1" x14ac:dyDescent="0.35">
      <c r="B120" s="36" t="s">
        <v>698</v>
      </c>
      <c r="C120" s="144" t="s">
        <v>699</v>
      </c>
      <c r="D120" s="95" t="s">
        <v>39</v>
      </c>
      <c r="E120" s="145"/>
      <c r="H120" s="195">
        <v>3</v>
      </c>
      <c r="I120" s="185">
        <f>E120*H120</f>
        <v>0</v>
      </c>
    </row>
    <row r="121" spans="2:9" ht="13" customHeight="1" x14ac:dyDescent="0.35">
      <c r="B121" s="36" t="s">
        <v>700</v>
      </c>
      <c r="C121" s="144" t="s">
        <v>701</v>
      </c>
      <c r="D121" s="95" t="s">
        <v>39</v>
      </c>
      <c r="E121" s="145"/>
      <c r="H121" s="195">
        <v>3</v>
      </c>
      <c r="I121" s="185">
        <f>E121*H121</f>
        <v>0</v>
      </c>
    </row>
    <row r="122" spans="2:9" ht="13" customHeight="1" x14ac:dyDescent="0.35">
      <c r="B122" s="36" t="s">
        <v>702</v>
      </c>
      <c r="C122" s="144" t="s">
        <v>703</v>
      </c>
      <c r="D122" s="95" t="s">
        <v>39</v>
      </c>
      <c r="E122" s="145"/>
      <c r="H122" s="195">
        <v>3</v>
      </c>
      <c r="I122" s="185">
        <f>E122*H122</f>
        <v>0</v>
      </c>
    </row>
    <row r="123" spans="2:9" ht="13" customHeight="1" x14ac:dyDescent="0.35">
      <c r="B123" s="36" t="s">
        <v>704</v>
      </c>
      <c r="C123" s="144" t="s">
        <v>705</v>
      </c>
      <c r="D123" s="95" t="s">
        <v>39</v>
      </c>
      <c r="E123" s="145"/>
      <c r="H123" s="195">
        <v>3</v>
      </c>
      <c r="I123" s="185">
        <f>E123*H123</f>
        <v>0</v>
      </c>
    </row>
    <row r="124" spans="2:9" ht="13" customHeight="1" x14ac:dyDescent="0.35">
      <c r="B124" s="36" t="s">
        <v>706</v>
      </c>
      <c r="C124" s="144" t="s">
        <v>707</v>
      </c>
      <c r="D124" s="95" t="s">
        <v>39</v>
      </c>
      <c r="E124" s="145"/>
      <c r="H124" s="195">
        <v>3</v>
      </c>
      <c r="I124" s="185">
        <f>E124*H124</f>
        <v>0</v>
      </c>
    </row>
    <row r="125" spans="2:9" ht="13" customHeight="1" x14ac:dyDescent="0.35">
      <c r="B125" s="36" t="s">
        <v>708</v>
      </c>
      <c r="C125" s="144" t="s">
        <v>709</v>
      </c>
      <c r="D125" s="95" t="s">
        <v>39</v>
      </c>
      <c r="E125" s="145"/>
      <c r="H125" s="195">
        <v>3</v>
      </c>
      <c r="I125" s="185">
        <f>E125*H125</f>
        <v>0</v>
      </c>
    </row>
    <row r="126" spans="2:9" ht="13" customHeight="1" x14ac:dyDescent="0.35">
      <c r="B126" s="36" t="s">
        <v>710</v>
      </c>
      <c r="C126" s="144" t="s">
        <v>711</v>
      </c>
      <c r="D126" s="95" t="s">
        <v>39</v>
      </c>
      <c r="E126" s="145"/>
      <c r="H126" s="195">
        <v>0</v>
      </c>
      <c r="I126" s="185">
        <f>E126*H126</f>
        <v>0</v>
      </c>
    </row>
    <row r="127" spans="2:9" ht="13" customHeight="1" x14ac:dyDescent="0.35">
      <c r="B127" s="36" t="s">
        <v>712</v>
      </c>
      <c r="C127" s="144" t="s">
        <v>713</v>
      </c>
      <c r="D127" s="95" t="s">
        <v>39</v>
      </c>
      <c r="E127" s="145"/>
      <c r="H127" s="195">
        <v>3</v>
      </c>
      <c r="I127" s="185">
        <f>E127*H127</f>
        <v>0</v>
      </c>
    </row>
    <row r="128" spans="2:9" ht="13" customHeight="1" x14ac:dyDescent="0.35">
      <c r="B128" s="36" t="s">
        <v>714</v>
      </c>
      <c r="C128" s="144" t="s">
        <v>715</v>
      </c>
      <c r="D128" s="95" t="s">
        <v>39</v>
      </c>
      <c r="E128" s="145"/>
      <c r="H128" s="195">
        <v>3</v>
      </c>
      <c r="I128" s="185">
        <f>E128*H128</f>
        <v>0</v>
      </c>
    </row>
    <row r="129" spans="2:9" ht="13" customHeight="1" x14ac:dyDescent="0.35">
      <c r="B129" s="36" t="s">
        <v>716</v>
      </c>
      <c r="C129" s="144" t="s">
        <v>717</v>
      </c>
      <c r="D129" s="95" t="s">
        <v>39</v>
      </c>
      <c r="E129" s="145"/>
      <c r="H129" s="195">
        <v>3</v>
      </c>
      <c r="I129" s="185">
        <f>E129*H129</f>
        <v>0</v>
      </c>
    </row>
    <row r="130" spans="2:9" ht="13" customHeight="1" x14ac:dyDescent="0.35">
      <c r="B130" s="36" t="s">
        <v>718</v>
      </c>
      <c r="C130" s="144" t="s">
        <v>719</v>
      </c>
      <c r="D130" s="95" t="s">
        <v>39</v>
      </c>
      <c r="E130" s="145"/>
      <c r="H130" s="195">
        <v>3</v>
      </c>
      <c r="I130" s="185">
        <f>E130*H130</f>
        <v>0</v>
      </c>
    </row>
    <row r="131" spans="2:9" ht="13" customHeight="1" x14ac:dyDescent="0.35">
      <c r="B131" s="36" t="s">
        <v>720</v>
      </c>
      <c r="C131" s="144" t="s">
        <v>721</v>
      </c>
      <c r="D131" s="95" t="s">
        <v>39</v>
      </c>
      <c r="E131" s="145"/>
      <c r="H131" s="195">
        <v>3</v>
      </c>
      <c r="I131" s="185">
        <f>E131*H131</f>
        <v>0</v>
      </c>
    </row>
    <row r="132" spans="2:9" ht="13" customHeight="1" x14ac:dyDescent="0.35">
      <c r="B132" s="36" t="s">
        <v>722</v>
      </c>
      <c r="C132" s="144" t="s">
        <v>723</v>
      </c>
      <c r="D132" s="95" t="s">
        <v>39</v>
      </c>
      <c r="E132" s="145"/>
      <c r="H132" s="195">
        <v>3</v>
      </c>
      <c r="I132" s="185">
        <f>E132*H132</f>
        <v>0</v>
      </c>
    </row>
    <row r="133" spans="2:9" ht="13" customHeight="1" x14ac:dyDescent="0.35">
      <c r="B133" s="36" t="s">
        <v>724</v>
      </c>
      <c r="C133" s="144" t="s">
        <v>725</v>
      </c>
      <c r="D133" s="95" t="s">
        <v>39</v>
      </c>
      <c r="E133" s="145"/>
      <c r="H133" s="195">
        <v>3</v>
      </c>
      <c r="I133" s="185">
        <f>E133*H133</f>
        <v>0</v>
      </c>
    </row>
    <row r="134" spans="2:9" ht="13" customHeight="1" x14ac:dyDescent="0.35">
      <c r="B134" s="36" t="s">
        <v>726</v>
      </c>
      <c r="C134" s="144" t="s">
        <v>727</v>
      </c>
      <c r="D134" s="95" t="s">
        <v>39</v>
      </c>
      <c r="E134" s="145"/>
      <c r="H134" s="195">
        <v>3</v>
      </c>
      <c r="I134" s="185">
        <f>E134*H134</f>
        <v>0</v>
      </c>
    </row>
    <row r="135" spans="2:9" ht="13" customHeight="1" x14ac:dyDescent="0.35">
      <c r="B135" s="36" t="s">
        <v>728</v>
      </c>
      <c r="C135" s="144" t="s">
        <v>729</v>
      </c>
      <c r="D135" s="95" t="s">
        <v>39</v>
      </c>
      <c r="E135" s="145"/>
      <c r="H135" s="195">
        <v>3</v>
      </c>
      <c r="I135" s="185">
        <f>E135*H135</f>
        <v>0</v>
      </c>
    </row>
    <row r="136" spans="2:9" ht="13" customHeight="1" x14ac:dyDescent="0.35">
      <c r="B136" s="36" t="s">
        <v>730</v>
      </c>
      <c r="C136" s="144" t="s">
        <v>731</v>
      </c>
      <c r="D136" s="95" t="s">
        <v>39</v>
      </c>
      <c r="E136" s="145"/>
      <c r="H136" s="195">
        <v>3</v>
      </c>
      <c r="I136" s="185">
        <f>E136*H136</f>
        <v>0</v>
      </c>
    </row>
    <row r="137" spans="2:9" ht="13" customHeight="1" x14ac:dyDescent="0.35">
      <c r="B137" s="36" t="s">
        <v>732</v>
      </c>
      <c r="C137" s="144" t="s">
        <v>733</v>
      </c>
      <c r="D137" s="95" t="s">
        <v>39</v>
      </c>
      <c r="E137" s="145"/>
      <c r="H137" s="195">
        <v>3</v>
      </c>
      <c r="I137" s="185">
        <f>E137*H137</f>
        <v>0</v>
      </c>
    </row>
    <row r="138" spans="2:9" ht="13" customHeight="1" x14ac:dyDescent="0.35">
      <c r="B138" s="36" t="s">
        <v>734</v>
      </c>
      <c r="C138" s="144" t="s">
        <v>735</v>
      </c>
      <c r="D138" s="95" t="s">
        <v>39</v>
      </c>
      <c r="E138" s="145"/>
      <c r="H138" s="195">
        <v>3</v>
      </c>
      <c r="I138" s="185">
        <f>E138*H138</f>
        <v>0</v>
      </c>
    </row>
    <row r="139" spans="2:9" ht="13" customHeight="1" x14ac:dyDescent="0.35">
      <c r="B139" s="36" t="s">
        <v>736</v>
      </c>
      <c r="C139" s="144" t="s">
        <v>737</v>
      </c>
      <c r="D139" s="95" t="s">
        <v>39</v>
      </c>
      <c r="E139" s="145"/>
      <c r="H139" s="195">
        <v>3</v>
      </c>
      <c r="I139" s="185">
        <f>E139*H139</f>
        <v>0</v>
      </c>
    </row>
    <row r="140" spans="2:9" s="18" customFormat="1" ht="40" customHeight="1" x14ac:dyDescent="0.35">
      <c r="B140" s="128">
        <v>29</v>
      </c>
      <c r="C140" s="129" t="s">
        <v>738</v>
      </c>
      <c r="D140" s="130"/>
      <c r="E140" s="131"/>
      <c r="H140" s="196"/>
      <c r="I140" s="191"/>
    </row>
    <row r="141" spans="2:9" ht="13" customHeight="1" x14ac:dyDescent="0.35">
      <c r="B141" s="36" t="s">
        <v>739</v>
      </c>
      <c r="C141" s="144" t="s">
        <v>740</v>
      </c>
      <c r="D141" s="95" t="s">
        <v>741</v>
      </c>
      <c r="E141" s="145"/>
      <c r="H141" s="195">
        <v>4</v>
      </c>
      <c r="I141" s="185">
        <f>E141*H141</f>
        <v>0</v>
      </c>
    </row>
    <row r="142" spans="2:9" ht="13" customHeight="1" x14ac:dyDescent="0.35">
      <c r="B142" s="36" t="s">
        <v>742</v>
      </c>
      <c r="C142" s="144" t="s">
        <v>743</v>
      </c>
      <c r="D142" s="95" t="s">
        <v>744</v>
      </c>
      <c r="E142" s="145"/>
      <c r="H142" s="195">
        <v>0</v>
      </c>
      <c r="I142" s="185">
        <f>E142*H142</f>
        <v>0</v>
      </c>
    </row>
    <row r="143" spans="2:9" ht="13" customHeight="1" x14ac:dyDescent="0.35">
      <c r="B143" s="36" t="s">
        <v>745</v>
      </c>
      <c r="C143" s="144" t="s">
        <v>746</v>
      </c>
      <c r="D143" s="95" t="s">
        <v>741</v>
      </c>
      <c r="E143" s="145"/>
      <c r="H143" s="195">
        <v>4</v>
      </c>
      <c r="I143" s="185">
        <f>E143*H143</f>
        <v>0</v>
      </c>
    </row>
    <row r="144" spans="2:9" s="18" customFormat="1" ht="40" customHeight="1" x14ac:dyDescent="0.35">
      <c r="B144" s="128">
        <v>30</v>
      </c>
      <c r="C144" s="129" t="s">
        <v>747</v>
      </c>
      <c r="D144" s="130"/>
      <c r="E144" s="131"/>
      <c r="H144" s="196"/>
      <c r="I144" s="191"/>
    </row>
    <row r="145" spans="2:9" ht="13" customHeight="1" x14ac:dyDescent="0.35">
      <c r="B145" s="36" t="s">
        <v>748</v>
      </c>
      <c r="C145" s="144" t="s">
        <v>749</v>
      </c>
      <c r="D145" s="95" t="s">
        <v>741</v>
      </c>
      <c r="E145" s="145"/>
      <c r="H145" s="195">
        <v>5</v>
      </c>
      <c r="I145" s="185">
        <f>E145*H145</f>
        <v>0</v>
      </c>
    </row>
    <row r="146" spans="2:9" ht="13" customHeight="1" x14ac:dyDescent="0.35">
      <c r="B146" s="36" t="s">
        <v>750</v>
      </c>
      <c r="C146" s="144" t="s">
        <v>751</v>
      </c>
      <c r="D146" s="95" t="s">
        <v>741</v>
      </c>
      <c r="E146" s="145"/>
      <c r="H146" s="195">
        <v>5</v>
      </c>
      <c r="I146" s="185">
        <f>E146*H146</f>
        <v>0</v>
      </c>
    </row>
    <row r="147" spans="2:9" s="18" customFormat="1" ht="40" customHeight="1" x14ac:dyDescent="0.35">
      <c r="B147" s="128">
        <v>31</v>
      </c>
      <c r="C147" s="129" t="s">
        <v>752</v>
      </c>
      <c r="D147" s="130"/>
      <c r="E147" s="131"/>
      <c r="H147" s="196"/>
      <c r="I147" s="191"/>
    </row>
    <row r="148" spans="2:9" ht="13" customHeight="1" x14ac:dyDescent="0.35">
      <c r="B148" s="36" t="s">
        <v>753</v>
      </c>
      <c r="C148" s="144" t="s">
        <v>754</v>
      </c>
      <c r="D148" s="95" t="s">
        <v>755</v>
      </c>
      <c r="E148" s="145"/>
      <c r="H148" s="195">
        <v>4</v>
      </c>
      <c r="I148" s="185">
        <f>E148*H148</f>
        <v>0</v>
      </c>
    </row>
    <row r="149" spans="2:9" ht="13" customHeight="1" x14ac:dyDescent="0.35">
      <c r="B149" s="36" t="s">
        <v>756</v>
      </c>
      <c r="C149" s="144" t="s">
        <v>757</v>
      </c>
      <c r="D149" s="95" t="s">
        <v>755</v>
      </c>
      <c r="E149" s="145"/>
      <c r="H149" s="195">
        <v>4</v>
      </c>
      <c r="I149" s="185">
        <f>E149*H149</f>
        <v>0</v>
      </c>
    </row>
    <row r="150" spans="2:9" ht="13" customHeight="1" x14ac:dyDescent="0.35">
      <c r="B150" s="36" t="s">
        <v>758</v>
      </c>
      <c r="C150" s="144" t="s">
        <v>759</v>
      </c>
      <c r="D150" s="95" t="s">
        <v>755</v>
      </c>
      <c r="E150" s="145"/>
      <c r="H150" s="195">
        <v>4</v>
      </c>
      <c r="I150" s="185">
        <f>E150*H150</f>
        <v>0</v>
      </c>
    </row>
    <row r="151" spans="2:9" x14ac:dyDescent="0.35">
      <c r="B151" s="36" t="s">
        <v>760</v>
      </c>
      <c r="C151" s="144" t="s">
        <v>761</v>
      </c>
      <c r="D151" s="95" t="s">
        <v>755</v>
      </c>
      <c r="E151" s="145"/>
      <c r="H151" s="195">
        <v>4</v>
      </c>
      <c r="I151" s="185">
        <f>E151*H151</f>
        <v>0</v>
      </c>
    </row>
    <row r="152" spans="2:9" s="18" customFormat="1" ht="40" customHeight="1" x14ac:dyDescent="0.35">
      <c r="B152" s="128">
        <v>32</v>
      </c>
      <c r="C152" s="129" t="s">
        <v>762</v>
      </c>
      <c r="D152" s="130"/>
      <c r="E152" s="131"/>
      <c r="H152" s="196"/>
      <c r="I152" s="191"/>
    </row>
    <row r="153" spans="2:9" ht="13" customHeight="1" x14ac:dyDescent="0.35">
      <c r="B153" s="36" t="s">
        <v>763</v>
      </c>
      <c r="C153" s="144" t="s">
        <v>764</v>
      </c>
      <c r="D153" s="95" t="s">
        <v>741</v>
      </c>
      <c r="E153" s="145"/>
      <c r="H153" s="195">
        <v>3</v>
      </c>
      <c r="I153" s="185">
        <f>E153*H153</f>
        <v>0</v>
      </c>
    </row>
    <row r="154" spans="2:9" ht="13" customHeight="1" x14ac:dyDescent="0.35">
      <c r="B154" s="36" t="s">
        <v>765</v>
      </c>
      <c r="C154" s="144" t="s">
        <v>766</v>
      </c>
      <c r="D154" s="95" t="s">
        <v>755</v>
      </c>
      <c r="E154" s="145"/>
      <c r="H154" s="195">
        <v>3</v>
      </c>
      <c r="I154" s="185">
        <f>E154*H154</f>
        <v>0</v>
      </c>
    </row>
    <row r="155" spans="2:9" ht="13" customHeight="1" x14ac:dyDescent="0.35">
      <c r="B155" s="36" t="s">
        <v>767</v>
      </c>
      <c r="C155" s="144" t="s">
        <v>768</v>
      </c>
      <c r="D155" s="95" t="s">
        <v>741</v>
      </c>
      <c r="E155" s="145"/>
      <c r="H155" s="195">
        <v>3</v>
      </c>
      <c r="I155" s="185">
        <f>E155*H155</f>
        <v>0</v>
      </c>
    </row>
    <row r="156" spans="2:9" s="18" customFormat="1" ht="40" customHeight="1" x14ac:dyDescent="0.35">
      <c r="B156" s="128">
        <v>33</v>
      </c>
      <c r="C156" s="129" t="s">
        <v>769</v>
      </c>
      <c r="D156" s="130"/>
      <c r="E156" s="131"/>
      <c r="H156" s="196"/>
      <c r="I156" s="191"/>
    </row>
    <row r="157" spans="2:9" ht="13" customHeight="1" x14ac:dyDescent="0.35">
      <c r="B157" s="36" t="s">
        <v>770</v>
      </c>
      <c r="C157" s="144" t="s">
        <v>771</v>
      </c>
      <c r="D157" s="95" t="s">
        <v>755</v>
      </c>
      <c r="E157" s="145"/>
      <c r="H157" s="195">
        <v>4</v>
      </c>
      <c r="I157" s="185">
        <f>E157*H157</f>
        <v>0</v>
      </c>
    </row>
    <row r="158" spans="2:9" ht="13" customHeight="1" x14ac:dyDescent="0.35">
      <c r="B158" s="36" t="s">
        <v>770</v>
      </c>
      <c r="C158" s="144" t="s">
        <v>772</v>
      </c>
      <c r="D158" s="95" t="s">
        <v>755</v>
      </c>
      <c r="E158" s="145"/>
      <c r="H158" s="195">
        <v>4</v>
      </c>
      <c r="I158" s="185">
        <f>E158*H158</f>
        <v>0</v>
      </c>
    </row>
  </sheetData>
  <mergeCells count="19">
    <mergeCell ref="B1:E1"/>
    <mergeCell ref="B2:E2"/>
    <mergeCell ref="B4:E4"/>
    <mergeCell ref="B5:E9"/>
    <mergeCell ref="C147:E147"/>
    <mergeCell ref="H10:I10"/>
    <mergeCell ref="H11:I11"/>
    <mergeCell ref="C156:E156"/>
    <mergeCell ref="C114:E114"/>
    <mergeCell ref="C144:E144"/>
    <mergeCell ref="C46:E46"/>
    <mergeCell ref="C152:E152"/>
    <mergeCell ref="C12:E12"/>
    <mergeCell ref="C25:E25"/>
    <mergeCell ref="C49:E49"/>
    <mergeCell ref="C58:E58"/>
    <mergeCell ref="C67:E67"/>
    <mergeCell ref="C74:E74"/>
    <mergeCell ref="C140:E140"/>
  </mergeCells>
  <phoneticPr fontId="6" type="noConversion"/>
  <conditionalFormatting sqref="B10">
    <cfRule type="containsText" dxfId="2" priority="1" operator="containsText" text="NON?">
      <formula>NOT(ISERROR(SEARCH("NON?",B10)))</formula>
    </cfRule>
    <cfRule type="containsText" dxfId="1" priority="2" operator="containsText" text="OUI?">
      <formula>NOT(ISERROR(SEARCH("OUI?",B10)))</formula>
    </cfRule>
    <cfRule type="cellIs" dxfId="0" priority="3" operator="equal">
      <formula>"OUI"</formula>
    </cfRule>
  </conditionalFormatting>
  <pageMargins left="0.39370078740157483" right="0.39370078740157483" top="0.59055118110236227" bottom="0.59055118110236227" header="0.39370078740157483" footer="0.39370078740157483"/>
  <pageSetup paperSize="9" scale="44" fitToHeight="0" orientation="portrait" r:id="rId1"/>
  <rowBreaks count="1" manualBreakCount="1">
    <brk id="57"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19"/>
  <sheetViews>
    <sheetView showGridLines="0" view="pageBreakPreview" zoomScale="70" zoomScaleNormal="70" zoomScaleSheetLayoutView="70" workbookViewId="0">
      <selection activeCell="B16" sqref="B16:G16"/>
    </sheetView>
  </sheetViews>
  <sheetFormatPr baseColWidth="10" defaultColWidth="11.453125" defaultRowHeight="14.5" x14ac:dyDescent="0.35"/>
  <cols>
    <col min="1" max="1" width="2.7265625" customWidth="1"/>
    <col min="2" max="2" width="14" customWidth="1"/>
    <col min="3" max="3" width="91.1796875" customWidth="1"/>
    <col min="4" max="5" width="19" customWidth="1"/>
    <col min="6" max="7" width="23.54296875" customWidth="1"/>
    <col min="8" max="10" width="19.81640625" customWidth="1"/>
    <col min="11" max="11" width="23.1796875" customWidth="1"/>
    <col min="12" max="12" width="2.7265625" customWidth="1"/>
    <col min="13" max="13" width="15" bestFit="1" customWidth="1"/>
  </cols>
  <sheetData>
    <row r="1" spans="2:15" ht="100" customHeight="1" x14ac:dyDescent="0.35">
      <c r="B1" s="27"/>
      <c r="C1" s="27"/>
      <c r="D1" s="27"/>
      <c r="E1" s="27"/>
      <c r="F1" s="27"/>
      <c r="G1" s="27"/>
      <c r="H1" s="27"/>
      <c r="I1" s="27"/>
      <c r="J1" s="27"/>
      <c r="K1" s="27"/>
    </row>
    <row r="2" spans="2:15" ht="75" customHeight="1" x14ac:dyDescent="0.35">
      <c r="B2" s="24" t="s">
        <v>795</v>
      </c>
      <c r="C2" s="25"/>
      <c r="D2" s="25"/>
      <c r="E2" s="25"/>
      <c r="F2" s="25"/>
      <c r="G2" s="25"/>
      <c r="H2" s="25"/>
      <c r="I2" s="25"/>
      <c r="J2" s="25"/>
      <c r="K2" s="26"/>
    </row>
    <row r="4" spans="2:15" ht="23.5" x14ac:dyDescent="0.35">
      <c r="B4" s="197" t="s">
        <v>773</v>
      </c>
      <c r="C4" s="6"/>
    </row>
    <row r="6" spans="2:15" ht="33" customHeight="1" x14ac:dyDescent="0.35">
      <c r="B6" s="30" t="str">
        <f>'Page de garde'!$B$13</f>
        <v>LOT 4_AE_Annexe_4_Synthèse</v>
      </c>
      <c r="C6" s="31"/>
      <c r="D6" s="31"/>
      <c r="E6" s="31"/>
      <c r="F6" s="31"/>
      <c r="G6" s="31"/>
      <c r="H6" s="31"/>
      <c r="I6" s="31"/>
      <c r="J6" s="31"/>
      <c r="K6" s="32"/>
      <c r="L6" s="20"/>
    </row>
    <row r="9" spans="2:15" ht="78" customHeight="1" x14ac:dyDescent="0.35">
      <c r="B9" s="43" t="s">
        <v>1</v>
      </c>
      <c r="C9" s="43" t="s">
        <v>2</v>
      </c>
      <c r="D9" s="5"/>
      <c r="E9" s="5"/>
      <c r="F9" s="5"/>
    </row>
    <row r="10" spans="2:15" ht="17" x14ac:dyDescent="0.35">
      <c r="B10" s="44">
        <v>4</v>
      </c>
      <c r="C10" s="44" t="s">
        <v>6</v>
      </c>
      <c r="D10" s="5"/>
      <c r="E10" s="5"/>
      <c r="F10" s="5"/>
    </row>
    <row r="11" spans="2:15" ht="17" x14ac:dyDescent="0.35">
      <c r="B11" s="8"/>
      <c r="C11" s="5"/>
      <c r="D11" s="5"/>
      <c r="E11" s="5"/>
      <c r="F11" s="5"/>
      <c r="G11" s="5"/>
      <c r="H11" s="5"/>
      <c r="I11" s="5"/>
      <c r="J11" s="5"/>
    </row>
    <row r="12" spans="2:15" ht="17" x14ac:dyDescent="0.35">
      <c r="B12" s="202"/>
      <c r="C12" s="203"/>
      <c r="D12" s="5"/>
      <c r="E12" s="5"/>
      <c r="F12" s="5"/>
      <c r="G12" s="5"/>
      <c r="H12" s="5"/>
      <c r="I12" s="5"/>
      <c r="J12" s="5"/>
      <c r="L12" s="5"/>
      <c r="M12" s="5"/>
      <c r="N12" s="5"/>
      <c r="O12" s="5"/>
    </row>
    <row r="14" spans="2:15" ht="15.5" x14ac:dyDescent="0.35">
      <c r="B14" s="200" t="s">
        <v>822</v>
      </c>
      <c r="C14" s="201"/>
      <c r="D14" s="198"/>
      <c r="E14" s="198"/>
      <c r="F14" s="198"/>
      <c r="G14" s="199"/>
      <c r="H14" s="208" t="s">
        <v>774</v>
      </c>
      <c r="I14" s="208" t="s">
        <v>775</v>
      </c>
      <c r="J14" s="208" t="s">
        <v>776</v>
      </c>
      <c r="K14" s="208" t="s">
        <v>777</v>
      </c>
    </row>
    <row r="15" spans="2:15" ht="30" customHeight="1" x14ac:dyDescent="0.35">
      <c r="B15" s="209" t="s">
        <v>823</v>
      </c>
      <c r="C15" s="210"/>
      <c r="D15" s="210"/>
      <c r="E15" s="210"/>
      <c r="F15" s="210"/>
      <c r="G15" s="211"/>
      <c r="H15" s="204">
        <f>SUM('1 DPGF P2'!$O$14:$P$14)</f>
        <v>0</v>
      </c>
      <c r="I15" s="204">
        <f>SUM('1 DPGF P2'!$O$15:$P$15)</f>
        <v>0</v>
      </c>
      <c r="J15" s="204">
        <f>SUM('1 DPGF P2'!$O$16:$P$16)</f>
        <v>0</v>
      </c>
      <c r="K15" s="204">
        <f>SUM('1 DPGF P2'!$O$17:$P$17)</f>
        <v>0</v>
      </c>
    </row>
    <row r="16" spans="2:15" ht="25" customHeight="1" x14ac:dyDescent="0.35">
      <c r="B16" s="209" t="s">
        <v>778</v>
      </c>
      <c r="C16" s="210"/>
      <c r="D16" s="210"/>
      <c r="E16" s="210"/>
      <c r="F16" s="210"/>
      <c r="G16" s="211"/>
      <c r="H16" s="205">
        <v>0.2</v>
      </c>
      <c r="I16" s="206"/>
      <c r="J16" s="206"/>
      <c r="K16" s="207"/>
    </row>
    <row r="17" spans="2:11" ht="25" customHeight="1" x14ac:dyDescent="0.35">
      <c r="B17" s="209" t="s">
        <v>779</v>
      </c>
      <c r="C17" s="210"/>
      <c r="D17" s="210"/>
      <c r="E17" s="210"/>
      <c r="F17" s="210"/>
      <c r="G17" s="211"/>
      <c r="H17" s="204">
        <f>$H$16*H15</f>
        <v>0</v>
      </c>
      <c r="I17" s="204">
        <f>$H$16*I15</f>
        <v>0</v>
      </c>
      <c r="J17" s="204">
        <f t="shared" ref="J17:K17" si="0">$H$16*J15</f>
        <v>0</v>
      </c>
      <c r="K17" s="204">
        <f t="shared" si="0"/>
        <v>0</v>
      </c>
    </row>
    <row r="18" spans="2:11" ht="25" customHeight="1" x14ac:dyDescent="0.35">
      <c r="B18" s="209" t="s">
        <v>824</v>
      </c>
      <c r="C18" s="210"/>
      <c r="D18" s="210"/>
      <c r="E18" s="210"/>
      <c r="F18" s="210"/>
      <c r="G18" s="211"/>
      <c r="H18" s="204">
        <f>H17+H15</f>
        <v>0</v>
      </c>
      <c r="I18" s="204">
        <f>I17+I15</f>
        <v>0</v>
      </c>
      <c r="J18" s="204">
        <f t="shared" ref="J18:K18" si="1">J17+J15</f>
        <v>0</v>
      </c>
      <c r="K18" s="204">
        <f t="shared" si="1"/>
        <v>0</v>
      </c>
    </row>
    <row r="19" spans="2:11" ht="25" customHeight="1" x14ac:dyDescent="0.35"/>
  </sheetData>
  <mergeCells count="8">
    <mergeCell ref="B6:K6"/>
    <mergeCell ref="B1:K1"/>
    <mergeCell ref="B2:K2"/>
    <mergeCell ref="H16:K16"/>
    <mergeCell ref="B15:G15"/>
    <mergeCell ref="B16:G16"/>
    <mergeCell ref="B17:G17"/>
    <mergeCell ref="B18:G18"/>
  </mergeCells>
  <phoneticPr fontId="6" type="noConversion"/>
  <pageMargins left="0.7" right="0.7" top="0.75" bottom="0.75" header="0.3" footer="0.3"/>
  <pageSetup paperSize="9" scale="47"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D_THEME_0 xmlns="28abc0a6-3518-4410-aeab-2cb2001d8a0c">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PROJETRETD_0 xmlns="28abc0a6-3518-4410-aeab-2cb2001d8a0c">
      <Terms xmlns="http://schemas.microsoft.com/office/infopath/2007/PartnerControls"/>
    </IND_PROJETRETD_0>
    <IND_TYPEMISSION_0 xmlns="28abc0a6-3518-4410-aeab-2cb2001d8a0c">
      <Terms xmlns="http://schemas.microsoft.com/office/infopath/2007/PartnerControls">
        <TermInfo xmlns="http://schemas.microsoft.com/office/infopath/2007/PartnerControls">
          <TermName xmlns="http://schemas.microsoft.com/office/infopath/2007/PartnerControls">Assistance à Maître d'ouvrage Bâtiment et Infrastructures</TermName>
          <TermId xmlns="http://schemas.microsoft.com/office/infopath/2007/PartnerControls">2810aea8-d829-438c-a544-38bf63f6dfec</TermId>
        </TermInfo>
      </Terms>
    </IND_TYPEMISSION_0>
    <IND_CHEFDEPROJET xmlns="28abc0a6-3518-4410-aeab-2cb2001d8a0c">
      <UserInfo>
        <DisplayName>Mohamed BEN SLIMANE</DisplayName>
        <AccountId>33</AccountId>
        <AccountType/>
      </UserInfo>
    </IND_CHEFDEPROJET>
    <IND_ACCESSTYPE_0 xmlns="28abc0a6-3518-4410-aeab-2cb2001d8a0c">
      <Terms xmlns="http://schemas.microsoft.com/office/infopath/2007/PartnerControls"/>
    </IND_ACCESSTYPE_0>
    <IND_SHORTLABEL xmlns="28abc0a6-3518-4410-aeab-2cb2001d8a0c">VAUCRESSON 92:AMO diagnostic perf énergétique</IND_SHORTLABEL>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GRANDCOMPTE_0 xmlns="28abc0a6-3518-4410-aeab-2cb2001d8a0c">
      <Terms xmlns="http://schemas.microsoft.com/office/infopath/2007/PartnerControls"/>
    </IND_GRANDCOMPTE_0>
    <IND_NUMEROOFFRE_0 xmlns="28abc0a6-3518-4410-aeab-2cb2001d8a0c">
      <Terms xmlns="http://schemas.microsoft.com/office/infopath/2007/PartnerControls">
        <TermInfo xmlns="http://schemas.microsoft.com/office/infopath/2007/PartnerControls">
          <TermName xmlns="http://schemas.microsoft.com/office/infopath/2007/PartnerControls">76441</TermName>
          <TermId xmlns="http://schemas.microsoft.com/office/infopath/2007/PartnerControls">56f7b097-5a27-4ab0-a4bb-3b43337a0012</TermId>
        </TermInfo>
      </Terms>
    </IND_NUMEROOFFRE_0>
    <IND_REDACTEUR xmlns="28abc0a6-3518-4410-aeab-2cb2001d8a0c">
      <UserInfo>
        <DisplayName>Patrice TURPIN</DisplayName>
        <AccountId>15</AccountId>
        <AccountType/>
      </UserInfo>
    </IND_REDACTEUR>
    <IND_NUMEROAFFAIRE_0 xmlns="28abc0a6-3518-4410-aeab-2cb2001d8a0c">
      <Terms xmlns="http://schemas.microsoft.com/office/infopath/2007/PartnerControls">
        <TermInfo xmlns="http://schemas.microsoft.com/office/infopath/2007/PartnerControls">
          <TermName xmlns="http://schemas.microsoft.com/office/infopath/2007/PartnerControls">10012270</TermName>
          <TermId xmlns="http://schemas.microsoft.com/office/infopath/2007/PartnerControls">2fb5ef7e-a70c-4bdf-a755-8441076da8d5</TermId>
        </TermInfo>
      </Terms>
    </IND_NUMEROAFFAI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CLIENTFACTURE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ACTURE_0>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ASSISTANTE xmlns="28abc0a6-3518-4410-aeab-2cb2001d8a0c">
      <UserInfo>
        <DisplayName>Chrystèle GAZZA</DisplayName>
        <AccountId>14</AccountId>
        <AccountType/>
      </UserInfo>
    </IND_ASSISTANTE>
    <IND_CLIENTFINAL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INAL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TaxCatchAll xmlns="28abc0a6-3518-4410-aeab-2cb2001d8a0c">
      <Value>36</Value>
      <Value>35</Value>
      <Value>29</Value>
      <Value>65</Value>
      <Value>63</Value>
      <Value>25</Value>
      <Value>58</Value>
      <Value>56</Value>
      <Value>13</Value>
      <Value>42</Value>
      <Value>41</Value>
      <Value>1</Value>
      <Value>37</Value>
    </TaxCatchAll>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OCSREFERENCE_0 xmlns="28abc0a6-3518-4410-aeab-2cb2001d8a0c">
      <Terms xmlns="http://schemas.microsoft.com/office/infopath/2007/PartnerControls"/>
    </IND_DOCSREFERENCE_0>
    <IND_DOCIMPORTANT xmlns="28abc0a6-3518-4410-aeab-2cb2001d8a0c">true</IND_DOCIMPORTANT>
    <IND_SUMMARY xmlns="28abc0a6-3518-4410-aeab-2cb2001d8a0c" xsi:nil="true"/>
    <IND_DATECLOTURE xmlns="28abc0a6-3518-4410-aeab-2cb2001d8a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6BC4D1-8AE2-4E9B-A59C-DB0CF6E7CE7C}">
  <ds:schemaRefs>
    <ds:schemaRef ds:uri="http://purl.org/dc/elements/1.1/"/>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28abc0a6-3518-4410-aeab-2cb2001d8a0c"/>
    <ds:schemaRef ds:uri="http://www.w3.org/XML/1998/namespace"/>
    <ds:schemaRef ds:uri="http://purl.org/dc/dcmitype/"/>
  </ds:schemaRefs>
</ds:datastoreItem>
</file>

<file path=customXml/itemProps2.xml><?xml version="1.0" encoding="utf-8"?>
<ds:datastoreItem xmlns:ds="http://schemas.openxmlformats.org/officeDocument/2006/customXml" ds:itemID="{25F9D9A3-3E0B-4B13-8A81-959863116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7C413E-21A6-4925-B902-D2063651A1B9}">
  <ds:schemaRefs>
    <ds:schemaRef ds:uri="http://schemas.microsoft.com/sharepoint/v3/contenttype/forms"/>
  </ds:schemaRefs>
</ds:datastoreItem>
</file>

<file path=docMetadata/LabelInfo.xml><?xml version="1.0" encoding="utf-8"?>
<clbl:labelList xmlns:clbl="http://schemas.microsoft.com/office/2020/mipLabelMetadata">
  <clbl:label id="{27eefdec-b112-4f8a-803a-272ffa9f0eab}" enabled="0" method="" siteId="{27eefdec-b112-4f8a-803a-272ffa9f0ea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8</vt:i4>
      </vt:variant>
    </vt:vector>
  </HeadingPairs>
  <TitlesOfParts>
    <vt:vector size="14" baseType="lpstr">
      <vt:lpstr>Page de garde</vt:lpstr>
      <vt:lpstr>0_Liste des sites concernés</vt:lpstr>
      <vt:lpstr>1 DPGF P2</vt:lpstr>
      <vt:lpstr>2 Chauffage BPU et DQE</vt:lpstr>
      <vt:lpstr>3 Plomberie BPU et DQE</vt:lpstr>
      <vt:lpstr>4 Synthèse</vt:lpstr>
      <vt:lpstr>'2 Chauffage BPU et DQE'!Impression_des_titres</vt:lpstr>
      <vt:lpstr>'3 Plomberie BPU et DQE'!Impression_des_titres</vt:lpstr>
      <vt:lpstr>'0_Liste des sites concernés'!Zone_d_impression</vt:lpstr>
      <vt:lpstr>'1 DPGF P2'!Zone_d_impression</vt:lpstr>
      <vt:lpstr>'2 Chauffage BPU et DQE'!Zone_d_impression</vt:lpstr>
      <vt:lpstr>'3 Plomberie BPU et DQE'!Zone_d_impression</vt:lpstr>
      <vt:lpstr>'4 Synthèse'!Zone_d_impression</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Mohamed BEN SLIMANE</dc:creator>
  <cp:keywords/>
  <dc:description/>
  <cp:lastModifiedBy>LEMAN Nathalie</cp:lastModifiedBy>
  <cp:revision/>
  <dcterms:created xsi:type="dcterms:W3CDTF">2023-01-17T11:09:59Z</dcterms:created>
  <dcterms:modified xsi:type="dcterms:W3CDTF">2025-05-22T17:17:37Z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NATUREOFFRE_0">
    <vt:lpwstr>Offre|19c9d843-14a8-472a-9673-d3634551177f</vt:lpwstr>
  </property>
  <property fmtid="{D5CDD505-2E9C-101B-9397-08002B2CF9AE}" pid="3" name="IND_PROJETRETD">
    <vt:lpwstr/>
  </property>
  <property fmtid="{D5CDD505-2E9C-101B-9397-08002B2CF9AE}" pid="4" name="IND_NATUREOFFRE">
    <vt:lpwstr>1;#Offre|19c9d843-14a8-472a-9673-d3634551177f</vt:lpwstr>
  </property>
  <property fmtid="{D5CDD505-2E9C-101B-9397-08002B2CF9AE}" pid="5" name="IND_THEME">
    <vt:lpwstr>37;#MDE tertiaire et logement|1ea7483b-c1b4-4e39-9c5d-cb6e1e56aed3</vt:lpwstr>
  </property>
  <property fmtid="{D5CDD505-2E9C-101B-9397-08002B2CF9AE}" pid="6" name="IND_AGENCEENVOI">
    <vt:lpwstr>29;#Paris|2d5faae0-b27f-4d45-9b7a-44453f042fa7</vt:lpwstr>
  </property>
  <property fmtid="{D5CDD505-2E9C-101B-9397-08002B2CF9AE}" pid="7" name="IND_TYPEMISSION">
    <vt:lpwstr>65;#Assistance à Maître d'ouvrage Bâtiment et Infrastructures|2810aea8-d829-438c-a544-38bf63f6dfec</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58;#VILLE DE VAUCRESSON|87369de0-29b8-4f80-9b11-627f8c66f101</vt:lpwstr>
  </property>
  <property fmtid="{D5CDD505-2E9C-101B-9397-08002B2CF9AE}" pid="11" name="IND_GRANDCOMPTE">
    <vt:lpwstr/>
  </property>
  <property fmtid="{D5CDD505-2E9C-101B-9397-08002B2CF9AE}" pid="12" name="IND_ENTITY">
    <vt:lpwstr>25;#Inddigo|08b3a3d4-4c91-43e4-98a9-3655a76c9a6e</vt:lpwstr>
  </property>
  <property fmtid="{D5CDD505-2E9C-101B-9397-08002B2CF9AE}" pid="13" name="IND_NUMEROOFFRE">
    <vt:lpwstr>56;#76441|56f7b097-5a27-4ab0-a4bb-3b43337a0012</vt:lpwstr>
  </property>
  <property fmtid="{D5CDD505-2E9C-101B-9397-08002B2CF9AE}" pid="14" name="IND_SITE">
    <vt:lpwstr>29;#Paris|2d5faae0-b27f-4d45-9b7a-44453f042fa7</vt:lpwstr>
  </property>
  <property fmtid="{D5CDD505-2E9C-101B-9397-08002B2CF9AE}" pid="15" name="IND_AGENCEENVOI_0">
    <vt:lpwstr>Paris|2d5faae0-b27f-4d45-9b7a-44453f042fa7</vt:lpwstr>
  </property>
  <property fmtid="{D5CDD505-2E9C-101B-9397-08002B2CF9AE}" pid="16" name="IND_CLIENTFINAL">
    <vt:lpwstr>58;#VILLE DE VAUCRESSON|87369de0-29b8-4f80-9b11-627f8c66f101</vt:lpwstr>
  </property>
  <property fmtid="{D5CDD505-2E9C-101B-9397-08002B2CF9AE}" pid="17" name="IND_ETATPROPOSITION_0">
    <vt:lpwstr>Gagnée|6bbaaaac-3cd1-45ec-8de7-4259d9705f6f</vt:lpwstr>
  </property>
  <property fmtid="{D5CDD505-2E9C-101B-9397-08002B2CF9AE}" pid="18" name="IND_NUMEROAFFAIRE">
    <vt:lpwstr>63;#10012270|2fb5ef7e-a70c-4bdf-a755-8441076da8d5</vt:lpwstr>
  </property>
  <property fmtid="{D5CDD505-2E9C-101B-9397-08002B2CF9AE}" pid="19" name="IND_DATESAISI">
    <vt:filetime>2021-12-21T00:00:00Z</vt:filetime>
  </property>
  <property fmtid="{D5CDD505-2E9C-101B-9397-08002B2CF9AE}" pid="20" name="IND_ACCESSTYPE">
    <vt:lpwstr/>
  </property>
  <property fmtid="{D5CDD505-2E9C-101B-9397-08002B2CF9AE}" pid="21" name="IND_DATERENDU">
    <vt:filetime>2022-12-31T00:00:00Z</vt:filetime>
  </property>
  <property fmtid="{D5CDD505-2E9C-101B-9397-08002B2CF9AE}" pid="22" name="IND_DOCSREFERENCE">
    <vt:lpwstr/>
  </property>
  <property fmtid="{D5CDD505-2E9C-101B-9397-08002B2CF9AE}" pid="23" name="IND_ETATAFFAIRE">
    <vt:lpwstr>42;#En cours|d3e19a53-fe68-475d-a20b-45d5d7ba0737</vt:lpwstr>
  </property>
  <property fmtid="{D5CDD505-2E9C-101B-9397-08002B2CF9AE}" pid="24" name="IND_ZONEGEO">
    <vt:lpwstr>13;#France|e1c0b350-4d54-4adf-90e5-bb6b14099f4e</vt:lpwstr>
  </property>
  <property fmtid="{D5CDD505-2E9C-101B-9397-08002B2CF9AE}" pid="25" name="IND_DEPARTMENT">
    <vt:lpwstr>35;#Bâtiment, Energies ＆ Climat|8efe9142-247b-4b8c-8e50-d2375a0d8731</vt:lpwstr>
  </property>
  <property fmtid="{D5CDD505-2E9C-101B-9397-08002B2CF9AE}" pid="26" name="IND_ETATPROPOSITION">
    <vt:lpwstr>41;#Gagnée|6bbaaaac-3cd1-45ec-8de7-4259d9705f6f</vt:lpwstr>
  </property>
  <property fmtid="{D5CDD505-2E9C-101B-9397-08002B2CF9AE}" pid="27" name="MediaServiceImageTags">
    <vt:lpwstr/>
  </property>
  <property fmtid="{D5CDD505-2E9C-101B-9397-08002B2CF9AE}" pid="28" name="lcf76f155ced4ddcb4097134ff3c332f">
    <vt:lpwstr/>
  </property>
</Properties>
</file>