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codeName="ThisWorkbook" defaultThemeVersion="124226"/>
  <mc:AlternateContent xmlns:mc="http://schemas.openxmlformats.org/markup-compatibility/2006">
    <mc:Choice Requires="x15">
      <x15ac:absPath xmlns:x15ac="http://schemas.microsoft.com/office/spreadsheetml/2010/11/ac" url="N:\VBSO\Affaires\53-24150-VILLENAVE D'ORNON - BIENERGIE INRAE\6-CONCEPTION\67-DCE\674-RENDU\00_INRAE BIENERGIE-DCE -28042025\02_DQE\"/>
    </mc:Choice>
  </mc:AlternateContent>
  <xr:revisionPtr revIDLastSave="0" documentId="13_ncr:1_{C0EF3851-8A42-4FFC-ABFF-3D326DDA5C52}" xr6:coauthVersionLast="47" xr6:coauthVersionMax="47" xr10:uidLastSave="{00000000-0000-0000-0000-000000000000}"/>
  <bookViews>
    <workbookView xWindow="-28920" yWindow="-120" windowWidth="29040" windowHeight="15720" xr2:uid="{00000000-000D-0000-FFFF-FFFF00000000}"/>
  </bookViews>
  <sheets>
    <sheet name="ZONE 1 - BLEUE" sheetId="1" r:id="rId1"/>
    <sheet name="ZONE 2 - VERTE" sheetId="6" r:id="rId2"/>
    <sheet name="ZONE 3 - JAUNE" sheetId="7" r:id="rId3"/>
    <sheet name="ZONE 4 - ROSE" sheetId="8" r:id="rId4"/>
    <sheet name="RECAP" sheetId="5" r:id="rId5"/>
  </sheets>
  <definedNames>
    <definedName name="ADRAFR">#REF!</definedName>
    <definedName name="AFR">#REF!</definedName>
    <definedName name="DATE">#REF!</definedName>
    <definedName name="_xlnm.Print_Titles" localSheetId="0">'ZONE 1 - BLEUE'!$4:$4</definedName>
    <definedName name="_xlnm.Print_Titles" localSheetId="1">'ZONE 2 - VERTE'!$4:$4</definedName>
    <definedName name="_xlnm.Print_Titles" localSheetId="2">'ZONE 3 - JAUNE'!$4:$4</definedName>
    <definedName name="_xlnm.Print_Titles" localSheetId="3">'ZONE 4 - ROSE'!$4:$4</definedName>
    <definedName name="REFAFR">#REF!</definedName>
    <definedName name="_xlnm.Print_Area" localSheetId="4">RECAP!$A$1:$H$16</definedName>
    <definedName name="_xlnm.Print_Area" localSheetId="0">'ZONE 1 - BLEUE'!$A$1:$H$153</definedName>
    <definedName name="_xlnm.Print_Area" localSheetId="1">'ZONE 2 - VERTE'!$A$1:$H$158</definedName>
    <definedName name="_xlnm.Print_Area" localSheetId="2">'ZONE 3 - JAUNE'!$A$1:$H$151</definedName>
    <definedName name="_xlnm.Print_Area" localSheetId="3">'ZONE 4 - ROSE'!$A$1:$H$151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46" i="8" l="1"/>
  <c r="H118" i="8"/>
  <c r="H119" i="8"/>
  <c r="H104" i="8"/>
  <c r="H97" i="8"/>
  <c r="H96" i="8"/>
  <c r="H95" i="8"/>
  <c r="H94" i="8"/>
  <c r="H93" i="8"/>
  <c r="H92" i="8"/>
  <c r="H91" i="8"/>
  <c r="H61" i="8"/>
  <c r="H60" i="8"/>
  <c r="H52" i="8"/>
  <c r="H44" i="8"/>
  <c r="H37" i="8"/>
  <c r="H31" i="8"/>
  <c r="H24" i="8"/>
  <c r="H23" i="8"/>
  <c r="H15" i="8"/>
  <c r="H8" i="8"/>
  <c r="H143" i="7"/>
  <c r="H118" i="7"/>
  <c r="H119" i="7"/>
  <c r="H111" i="7"/>
  <c r="H104" i="7"/>
  <c r="H97" i="7"/>
  <c r="H96" i="7"/>
  <c r="H95" i="7"/>
  <c r="H94" i="7"/>
  <c r="H93" i="7"/>
  <c r="H92" i="7"/>
  <c r="H91" i="7"/>
  <c r="H84" i="7"/>
  <c r="H61" i="7"/>
  <c r="H60" i="7"/>
  <c r="H52" i="7"/>
  <c r="H44" i="7"/>
  <c r="H37" i="7"/>
  <c r="H31" i="7"/>
  <c r="H24" i="7"/>
  <c r="H23" i="7"/>
  <c r="H15" i="7"/>
  <c r="H8" i="7"/>
  <c r="H27" i="6"/>
  <c r="H34" i="6"/>
  <c r="H44" i="6"/>
  <c r="H52" i="6"/>
  <c r="H62" i="6"/>
  <c r="H70" i="6"/>
  <c r="H78" i="6"/>
  <c r="H86" i="6"/>
  <c r="H93" i="6"/>
  <c r="H107" i="6"/>
  <c r="H114" i="6"/>
  <c r="H121" i="6"/>
  <c r="H118" i="6"/>
  <c r="H129" i="6"/>
  <c r="H126" i="6"/>
  <c r="H125" i="6"/>
  <c r="H111" i="6"/>
  <c r="H104" i="6"/>
  <c r="H103" i="6"/>
  <c r="H102" i="6"/>
  <c r="H101" i="6"/>
  <c r="H100" i="6"/>
  <c r="H99" i="6"/>
  <c r="H98" i="6"/>
  <c r="H97" i="6"/>
  <c r="H90" i="6"/>
  <c r="H83" i="6"/>
  <c r="H82" i="6"/>
  <c r="H75" i="6"/>
  <c r="H74" i="6"/>
  <c r="H67" i="6"/>
  <c r="H66" i="6"/>
  <c r="H58" i="6"/>
  <c r="H57" i="6"/>
  <c r="H56" i="6"/>
  <c r="H48" i="6"/>
  <c r="H41" i="6"/>
  <c r="H40" i="6"/>
  <c r="H39" i="6"/>
  <c r="H38" i="6"/>
  <c r="H37" i="6"/>
  <c r="H31" i="6"/>
  <c r="H24" i="6"/>
  <c r="H23" i="6"/>
  <c r="H15" i="6"/>
  <c r="H8" i="6"/>
  <c r="H145" i="1"/>
  <c r="H121" i="1"/>
  <c r="H120" i="1"/>
  <c r="H113" i="1"/>
  <c r="H106" i="1"/>
  <c r="H99" i="1"/>
  <c r="H98" i="1"/>
  <c r="H97" i="1"/>
  <c r="H96" i="1"/>
  <c r="H95" i="1"/>
  <c r="H94" i="1"/>
  <c r="H93" i="1"/>
  <c r="H92" i="1"/>
  <c r="H91" i="1"/>
  <c r="H84" i="1"/>
  <c r="H77" i="1"/>
  <c r="H76" i="1"/>
  <c r="H69" i="1"/>
  <c r="H68" i="1"/>
  <c r="H61" i="1"/>
  <c r="H60" i="1"/>
  <c r="H52" i="1"/>
  <c r="H44" i="1"/>
  <c r="H37" i="1"/>
  <c r="H31" i="1"/>
  <c r="H24" i="1"/>
  <c r="H23" i="1"/>
  <c r="H15" i="1"/>
  <c r="H8" i="1"/>
  <c r="H11" i="1" s="1"/>
  <c r="A131" i="8" l="1"/>
  <c r="A132" i="8" s="1"/>
  <c r="B130" i="8"/>
  <c r="B129" i="8"/>
  <c r="B128" i="8"/>
  <c r="B122" i="8"/>
  <c r="H122" i="8"/>
  <c r="B114" i="8"/>
  <c r="H111" i="8"/>
  <c r="H114" i="8" s="1"/>
  <c r="B107" i="8"/>
  <c r="H107" i="8"/>
  <c r="B100" i="8"/>
  <c r="B87" i="8"/>
  <c r="H84" i="8"/>
  <c r="H87" i="8" s="1"/>
  <c r="H77" i="8"/>
  <c r="H76" i="8"/>
  <c r="H80" i="8" s="1"/>
  <c r="H69" i="8"/>
  <c r="H68" i="8"/>
  <c r="H72" i="8" s="1"/>
  <c r="H64" i="8"/>
  <c r="H53" i="8"/>
  <c r="H56" i="8" s="1"/>
  <c r="H45" i="8"/>
  <c r="H48" i="8"/>
  <c r="H40" i="8"/>
  <c r="H34" i="8"/>
  <c r="A30" i="8"/>
  <c r="B27" i="8"/>
  <c r="H27" i="8"/>
  <c r="A22" i="8"/>
  <c r="B18" i="8"/>
  <c r="H18" i="8"/>
  <c r="H129" i="8" s="1"/>
  <c r="B11" i="8"/>
  <c r="H11" i="8"/>
  <c r="H143" i="8" l="1"/>
  <c r="H12" i="5" s="1"/>
  <c r="H100" i="8"/>
  <c r="H130" i="8"/>
  <c r="A133" i="8"/>
  <c r="A43" i="8"/>
  <c r="B48" i="8" s="1"/>
  <c r="H128" i="8"/>
  <c r="A51" i="8"/>
  <c r="B56" i="8" s="1"/>
  <c r="B131" i="8"/>
  <c r="B34" i="8"/>
  <c r="A36" i="8"/>
  <c r="B132" i="8" s="1"/>
  <c r="H131" i="8" l="1"/>
  <c r="H132" i="8"/>
  <c r="H149" i="8"/>
  <c r="A59" i="8"/>
  <c r="A67" i="8"/>
  <c r="B72" i="8" s="1"/>
  <c r="B40" i="8"/>
  <c r="A134" i="8"/>
  <c r="B133" i="8"/>
  <c r="H133" i="8" s="1"/>
  <c r="A135" i="8" l="1"/>
  <c r="B134" i="8"/>
  <c r="H134" i="8" s="1"/>
  <c r="B64" i="8"/>
  <c r="A75" i="8"/>
  <c r="B80" i="8" s="1"/>
  <c r="A136" i="8" l="1"/>
  <c r="B135" i="8"/>
  <c r="H135" i="8" s="1"/>
  <c r="A137" i="8" l="1"/>
  <c r="B136" i="8"/>
  <c r="H136" i="8" s="1"/>
  <c r="A138" i="8" l="1"/>
  <c r="B137" i="8"/>
  <c r="H137" i="8" s="1"/>
  <c r="A139" i="8" l="1"/>
  <c r="B138" i="8"/>
  <c r="H138" i="8" s="1"/>
  <c r="A140" i="8" l="1"/>
  <c r="B139" i="8"/>
  <c r="H139" i="8" s="1"/>
  <c r="A141" i="8" l="1"/>
  <c r="B140" i="8"/>
  <c r="H140" i="8" s="1"/>
  <c r="B141" i="8" l="1"/>
  <c r="H141" i="8" s="1"/>
  <c r="A131" i="7" l="1"/>
  <c r="A132" i="7" s="1"/>
  <c r="B129" i="7"/>
  <c r="B128" i="7"/>
  <c r="H114" i="7"/>
  <c r="H107" i="7"/>
  <c r="H87" i="7"/>
  <c r="H77" i="7"/>
  <c r="H76" i="7"/>
  <c r="H80" i="7" s="1"/>
  <c r="H69" i="7"/>
  <c r="H68" i="7"/>
  <c r="H64" i="7"/>
  <c r="H53" i="7"/>
  <c r="H56" i="7" s="1"/>
  <c r="H45" i="7"/>
  <c r="H40" i="7"/>
  <c r="H34" i="7"/>
  <c r="A22" i="7"/>
  <c r="B130" i="7" s="1"/>
  <c r="B18" i="7"/>
  <c r="H18" i="7"/>
  <c r="B11" i="7"/>
  <c r="H11" i="7"/>
  <c r="A138" i="6"/>
  <c r="A139" i="6" s="1"/>
  <c r="B136" i="6"/>
  <c r="B135" i="6"/>
  <c r="H59" i="6"/>
  <c r="H49" i="6"/>
  <c r="A22" i="6"/>
  <c r="B137" i="6" s="1"/>
  <c r="B18" i="6"/>
  <c r="H18" i="6"/>
  <c r="B11" i="6"/>
  <c r="H11" i="6"/>
  <c r="H27" i="7" l="1"/>
  <c r="H48" i="7"/>
  <c r="H72" i="7"/>
  <c r="H122" i="7"/>
  <c r="H100" i="7"/>
  <c r="H129" i="7"/>
  <c r="H128" i="7"/>
  <c r="A133" i="7"/>
  <c r="B27" i="7"/>
  <c r="H130" i="7" s="1"/>
  <c r="A30" i="7"/>
  <c r="B34" i="7" s="1"/>
  <c r="A140" i="6"/>
  <c r="H136" i="6"/>
  <c r="H135" i="6"/>
  <c r="B27" i="6"/>
  <c r="H137" i="6" s="1"/>
  <c r="A30" i="6"/>
  <c r="B138" i="6" s="1"/>
  <c r="H10" i="5" l="1"/>
  <c r="H150" i="6"/>
  <c r="H8" i="5" s="1"/>
  <c r="A36" i="7"/>
  <c r="A134" i="7"/>
  <c r="B131" i="7"/>
  <c r="H131" i="7" s="1"/>
  <c r="A43" i="7"/>
  <c r="B48" i="7" s="1"/>
  <c r="A141" i="6"/>
  <c r="B34" i="6"/>
  <c r="H138" i="6" s="1"/>
  <c r="A36" i="6"/>
  <c r="H14" i="5" l="1"/>
  <c r="H15" i="5" s="1"/>
  <c r="H16" i="5" s="1"/>
  <c r="A51" i="7"/>
  <c r="B56" i="7" s="1"/>
  <c r="B133" i="7"/>
  <c r="A135" i="7"/>
  <c r="B40" i="7"/>
  <c r="B132" i="7"/>
  <c r="H132" i="7" s="1"/>
  <c r="B44" i="6"/>
  <c r="B139" i="6"/>
  <c r="H139" i="6" s="1"/>
  <c r="A47" i="6"/>
  <c r="A142" i="6"/>
  <c r="B134" i="7" l="1"/>
  <c r="H134" i="7" s="1"/>
  <c r="A59" i="7"/>
  <c r="B64" i="7"/>
  <c r="B135" i="7"/>
  <c r="H135" i="7" s="1"/>
  <c r="A136" i="7"/>
  <c r="A67" i="7"/>
  <c r="H133" i="7"/>
  <c r="B52" i="6"/>
  <c r="B140" i="6"/>
  <c r="A55" i="6"/>
  <c r="B141" i="6"/>
  <c r="A143" i="6"/>
  <c r="B72" i="7" l="1"/>
  <c r="A137" i="7"/>
  <c r="B136" i="7"/>
  <c r="H136" i="7" s="1"/>
  <c r="A75" i="7"/>
  <c r="H140" i="6"/>
  <c r="B62" i="6"/>
  <c r="H141" i="6" s="1"/>
  <c r="A65" i="6"/>
  <c r="B70" i="6" s="1"/>
  <c r="A144" i="6"/>
  <c r="A138" i="7" l="1"/>
  <c r="B137" i="7"/>
  <c r="H137" i="7" s="1"/>
  <c r="B87" i="7"/>
  <c r="B80" i="7"/>
  <c r="A145" i="6"/>
  <c r="B142" i="6"/>
  <c r="H142" i="6" s="1"/>
  <c r="A73" i="6"/>
  <c r="B100" i="7" l="1"/>
  <c r="A139" i="7"/>
  <c r="B78" i="6"/>
  <c r="A146" i="6"/>
  <c r="B143" i="6"/>
  <c r="H143" i="6" s="1"/>
  <c r="A81" i="6"/>
  <c r="B86" i="6" s="1"/>
  <c r="A140" i="7" l="1"/>
  <c r="A147" i="6"/>
  <c r="B144" i="6"/>
  <c r="H144" i="6" s="1"/>
  <c r="A89" i="6"/>
  <c r="B107" i="7" l="1"/>
  <c r="A141" i="7"/>
  <c r="A148" i="6"/>
  <c r="B93" i="6"/>
  <c r="B145" i="6"/>
  <c r="H145" i="6" s="1"/>
  <c r="A96" i="6"/>
  <c r="B146" i="6" s="1"/>
  <c r="B114" i="7" l="1"/>
  <c r="B141" i="7"/>
  <c r="H141" i="7" s="1"/>
  <c r="B107" i="6"/>
  <c r="H146" i="6" s="1"/>
  <c r="A110" i="6"/>
  <c r="B139" i="7" l="1"/>
  <c r="H139" i="7" s="1"/>
  <c r="B140" i="7"/>
  <c r="H140" i="7" s="1"/>
  <c r="B122" i="7"/>
  <c r="B138" i="7"/>
  <c r="H138" i="7" s="1"/>
  <c r="H146" i="7" s="1"/>
  <c r="H149" i="7" s="1"/>
  <c r="B114" i="6"/>
  <c r="A117" i="6"/>
  <c r="B147" i="6"/>
  <c r="H147" i="6" s="1"/>
  <c r="B121" i="6" l="1"/>
  <c r="A124" i="6"/>
  <c r="B129" i="6" s="1"/>
  <c r="B148" i="6"/>
  <c r="H148" i="6" s="1"/>
  <c r="H153" i="6" l="1"/>
  <c r="H156" i="6" s="1"/>
  <c r="H116" i="1" l="1"/>
  <c r="H109" i="1" l="1"/>
  <c r="H87" i="1"/>
  <c r="H80" i="1"/>
  <c r="H53" i="1"/>
  <c r="H45" i="1"/>
  <c r="H56" i="1" l="1"/>
  <c r="H64" i="1"/>
  <c r="H124" i="1"/>
  <c r="H102" i="1"/>
  <c r="H72" i="1"/>
  <c r="H48" i="1"/>
  <c r="H40" i="1"/>
  <c r="H34" i="1" l="1"/>
  <c r="H18" i="1"/>
  <c r="H27" i="1" l="1"/>
  <c r="B131" i="1"/>
  <c r="B130" i="1"/>
  <c r="H6" i="5" l="1"/>
  <c r="H148" i="1"/>
  <c r="H151" i="1" s="1"/>
  <c r="B11" i="1"/>
  <c r="B18" i="1"/>
  <c r="A22" i="1"/>
  <c r="A133" i="1"/>
  <c r="B27" i="1" l="1"/>
  <c r="B132" i="1"/>
  <c r="A134" i="1"/>
  <c r="H131" i="1"/>
  <c r="H130" i="1"/>
  <c r="H132" i="1" l="1"/>
  <c r="A135" i="1"/>
  <c r="A136" i="1" l="1"/>
  <c r="A137" i="1" s="1"/>
  <c r="A138" i="1" l="1"/>
  <c r="A139" i="1" l="1"/>
  <c r="A140" i="1" l="1"/>
  <c r="A141" i="1" l="1"/>
  <c r="A142" i="1" l="1"/>
  <c r="A143" i="1" l="1"/>
  <c r="A30" i="1" l="1"/>
  <c r="A36" i="1" l="1"/>
  <c r="B40" i="1" s="1"/>
  <c r="B34" i="1"/>
  <c r="B133" i="1"/>
  <c r="H133" i="1" l="1"/>
  <c r="B134" i="1"/>
  <c r="A43" i="1"/>
  <c r="B48" i="1" s="1"/>
  <c r="A51" i="1" l="1"/>
  <c r="B56" i="1" s="1"/>
  <c r="A59" i="1" l="1"/>
  <c r="B137" i="1" s="1"/>
  <c r="B64" i="1"/>
  <c r="A67" i="1"/>
  <c r="A75" i="1" s="1"/>
  <c r="B136" i="1"/>
  <c r="H136" i="1" s="1"/>
  <c r="B135" i="1"/>
  <c r="H135" i="1" s="1"/>
  <c r="H134" i="1"/>
  <c r="B138" i="1" l="1"/>
  <c r="H137" i="1"/>
  <c r="B80" i="1"/>
  <c r="A83" i="1"/>
  <c r="A90" i="1" s="1"/>
  <c r="B72" i="1"/>
  <c r="B139" i="1"/>
  <c r="H139" i="1" l="1"/>
  <c r="H138" i="1"/>
  <c r="B102" i="1"/>
  <c r="A105" i="1"/>
  <c r="B87" i="1"/>
  <c r="B141" i="1"/>
  <c r="B140" i="1"/>
  <c r="H140" i="1" s="1"/>
  <c r="H141" i="1" l="1"/>
  <c r="A112" i="1"/>
  <c r="B116" i="1" s="1"/>
  <c r="B109" i="1"/>
  <c r="B142" i="1"/>
  <c r="H142" i="1" s="1"/>
  <c r="B143" i="1" l="1"/>
  <c r="H143" i="1" s="1"/>
  <c r="A119" i="1"/>
  <c r="B124" i="1" s="1"/>
</calcChain>
</file>

<file path=xl/sharedStrings.xml><?xml version="1.0" encoding="utf-8"?>
<sst xmlns="http://schemas.openxmlformats.org/spreadsheetml/2006/main" count="401" uniqueCount="104">
  <si>
    <t>DÉSIGNATION</t>
  </si>
  <si>
    <t>TOTAL H.T.</t>
  </si>
  <si>
    <t>RÉCAPITULATIF GÉNÉRAL</t>
  </si>
  <si>
    <t>TOTAL T.T.C.</t>
  </si>
  <si>
    <t>ens</t>
  </si>
  <si>
    <t>Prestations suivant CCTP</t>
  </si>
  <si>
    <t>PRESCRIPTIONS TECHNIQUES</t>
  </si>
  <si>
    <t>DEFINITION DE L’OPERATION</t>
  </si>
  <si>
    <t>ART</t>
  </si>
  <si>
    <t>BET VERDI</t>
  </si>
  <si>
    <t>0</t>
  </si>
  <si>
    <t>Date :</t>
  </si>
  <si>
    <r>
      <t>Px</t>
    </r>
    <r>
      <rPr>
        <b/>
        <vertAlign val="subscript"/>
        <sz val="11"/>
        <color theme="0"/>
        <rFont val="Roboto Condensed"/>
      </rPr>
      <t xml:space="preserve">Total </t>
    </r>
    <r>
      <rPr>
        <b/>
        <sz val="11"/>
        <color theme="0"/>
        <rFont val="Roboto Condensed"/>
      </rPr>
      <t>HT</t>
    </r>
  </si>
  <si>
    <t>DESCRIPTION DES TRAVAUX</t>
  </si>
  <si>
    <t>Alimentation en Energie</t>
  </si>
  <si>
    <t xml:space="preserve">Installation De Chantier </t>
  </si>
  <si>
    <t>Coffret de chantier</t>
  </si>
  <si>
    <t>Guirlande LED et projecteurs</t>
  </si>
  <si>
    <t>Arrêt d'urgence</t>
  </si>
  <si>
    <t>Alimentation Tableaux divisionnaires</t>
  </si>
  <si>
    <t>ml</t>
  </si>
  <si>
    <t xml:space="preserve">Distribution - Chemin de Câbles - Goulotte </t>
  </si>
  <si>
    <t>Chemin de câbles courant fort</t>
  </si>
  <si>
    <t xml:space="preserve">Armoires électriques </t>
  </si>
  <si>
    <t>Appareillage</t>
  </si>
  <si>
    <t>u</t>
  </si>
  <si>
    <t>Simple Allumage IP66</t>
  </si>
  <si>
    <t>Prise de courant 2 P + T 16 A IP66</t>
  </si>
  <si>
    <t>Luminaire Type RESISTO IP66</t>
  </si>
  <si>
    <t>Eclairage de Sécurité par Bloc autonome</t>
  </si>
  <si>
    <t>B.A.E.S 45 lm IP66</t>
  </si>
  <si>
    <t>Alimentations Forces Motrices</t>
  </si>
  <si>
    <t>Chaudière Bois</t>
  </si>
  <si>
    <t xml:space="preserve">Moteur vis-sans-fin </t>
  </si>
  <si>
    <t>Réseau Informatique</t>
  </si>
  <si>
    <t xml:space="preserve">Cordon RJ45 </t>
  </si>
  <si>
    <t>Travaux divers Compris</t>
  </si>
  <si>
    <t>Les divers percements, scellements, saignées, nécessaires  à  la  réalisation  des  travaux  décrits,  etc. avec  rebouchages  correspondants  à  la  nature  des parois,  murs,  etc.  pour  passage  des  câbles  et appareillages, etc.</t>
  </si>
  <si>
    <t>L'évacuation des divers gravats relevant des travaux effectués par le titulaire du présent lot</t>
  </si>
  <si>
    <t>Adjonction du disjoncteur de départ dans le TGBT du Bat 34</t>
  </si>
  <si>
    <t>Extracteur</t>
  </si>
  <si>
    <t>Filtre électronique</t>
  </si>
  <si>
    <t>Multi-cyclone</t>
  </si>
  <si>
    <t>Pompe hydraulique</t>
  </si>
  <si>
    <t>Trappe bennage</t>
  </si>
  <si>
    <t>Trémie remplissage</t>
  </si>
  <si>
    <t>TD24 Bois</t>
  </si>
  <si>
    <t>Arrêt d'urgence coupure TD24 Bois</t>
  </si>
  <si>
    <t>TD24 Bois depuis TGBT47 5G16 RO2V</t>
  </si>
  <si>
    <t>SSI</t>
  </si>
  <si>
    <t>Centrale Incendie Type 4</t>
  </si>
  <si>
    <t>DQE</t>
  </si>
  <si>
    <t>Luminaire Type START FLOOD IP65 avec détecteur</t>
  </si>
  <si>
    <t>Installation Eclairage</t>
  </si>
  <si>
    <t>PU (€)
Entreprise</t>
  </si>
  <si>
    <t>Nota : Les quantités indiquées dans ce cadre de DPGF sont fournies par le Maître d'Œuvre à titre indicatif, sans aucune valeur contractuelle. L'entreprise a l'obligation de compléter la colonne "Q Ent" sur la base de sa propre étude de prix. L'entreprise prend l'entière responsabilité de son étude et s'engage sur un montant global et forfaitaire.</t>
  </si>
  <si>
    <t>LOT N° 02 - Electricité Cfo/Cfa</t>
  </si>
  <si>
    <t>U
MOE</t>
  </si>
  <si>
    <t>Qu
MOE</t>
  </si>
  <si>
    <t>U
Entreprise</t>
  </si>
  <si>
    <t>Qu
Entreprise</t>
  </si>
  <si>
    <t>Compteur d'énergie</t>
  </si>
  <si>
    <t>Adjonction du disjoncteur de départ dans le TGBT du Bat 15</t>
  </si>
  <si>
    <t>TD15 Bois</t>
  </si>
  <si>
    <t>TD09 Gaz</t>
  </si>
  <si>
    <t>TD11 Automate</t>
  </si>
  <si>
    <t>TD15 Automate</t>
  </si>
  <si>
    <t>Création départ dans TD local chaufferie 19 pour automate</t>
  </si>
  <si>
    <t>Arrêt d'urgence coupure TD15 Bois</t>
  </si>
  <si>
    <t>TD15 Bois depuis TGBT15 5G16 RO2V</t>
  </si>
  <si>
    <t>TD15 Automate depuis TD existant local Chaufferie 15 5G4 RO2V</t>
  </si>
  <si>
    <t>TD11 Automate depuis TD existant local Chaufferie 11 5G4 RO2V</t>
  </si>
  <si>
    <t xml:space="preserve">Pompe </t>
  </si>
  <si>
    <t>Adjonction du disjoncteur de départ dans le TGBT du Bat 36</t>
  </si>
  <si>
    <t>TD36 Bois</t>
  </si>
  <si>
    <t>Arrêt d'urgence coupure TD36 Bois</t>
  </si>
  <si>
    <t>TD36 Bois depuis TGBT15 5G16 RO2V</t>
  </si>
  <si>
    <t>3.07</t>
  </si>
  <si>
    <t>3.08</t>
  </si>
  <si>
    <t>3.09</t>
  </si>
  <si>
    <t>3.10</t>
  </si>
  <si>
    <t>3.11</t>
  </si>
  <si>
    <t>Adjonction du disjoncteur de départ dans le TGBT du Bat 53</t>
  </si>
  <si>
    <t>TD53 Bois</t>
  </si>
  <si>
    <t>Arrêt d'urgence coupure TD53 Bois</t>
  </si>
  <si>
    <t>TD53 Bois depuis TGBT15 5G16 RO2V</t>
  </si>
  <si>
    <t xml:space="preserve"> Phase :</t>
  </si>
  <si>
    <r>
      <rPr>
        <b/>
        <i/>
        <sz val="13"/>
        <color rgb="FFFFFFFF"/>
        <rFont val="Arial"/>
        <family val="2"/>
      </rPr>
      <t>Indice :</t>
    </r>
  </si>
  <si>
    <r>
      <rPr>
        <b/>
        <i/>
        <sz val="13"/>
        <color rgb="FFFFFFFF"/>
        <rFont val="Arial"/>
        <family val="2"/>
      </rPr>
      <t>Date :</t>
    </r>
  </si>
  <si>
    <r>
      <rPr>
        <b/>
        <sz val="12.5"/>
        <color rgb="FFFFFFFF"/>
        <rFont val="Arial"/>
        <family val="2"/>
      </rPr>
      <t>DESIGNATION</t>
    </r>
  </si>
  <si>
    <r>
      <rPr>
        <b/>
        <sz val="12.5"/>
        <color rgb="FFFFFFFF"/>
        <rFont val="Roboto Condensed"/>
      </rPr>
      <t>U</t>
    </r>
  </si>
  <si>
    <r>
      <rPr>
        <b/>
        <sz val="12.5"/>
        <color rgb="FFFFFFFF"/>
        <rFont val="Arial"/>
        <family val="2"/>
      </rPr>
      <t>Qu</t>
    </r>
  </si>
  <si>
    <r>
      <rPr>
        <b/>
        <sz val="12.5"/>
        <color rgb="FFFFFFFF"/>
        <rFont val="Arial"/>
        <family val="2"/>
      </rPr>
      <t>PU (€)</t>
    </r>
  </si>
  <si>
    <t>Total (€)</t>
  </si>
  <si>
    <t>Zone 1 BLEUE : Chaufferie bâtiment 34-51</t>
  </si>
  <si>
    <t>Zone 2 VERTE : Chaufferie bâtiments 09-11-15-19</t>
  </si>
  <si>
    <t>Zone 3 JAUNE : Chaufferie bâtiment 36</t>
  </si>
  <si>
    <t>Zone 4 ROSE : Chaufferie bâtiment 53</t>
  </si>
  <si>
    <t>TOTAL  HT</t>
  </si>
  <si>
    <t>TVA 20 %</t>
  </si>
  <si>
    <t>TOTAL  TTC</t>
  </si>
  <si>
    <t>Phase : DCE</t>
  </si>
  <si>
    <t>DCE</t>
  </si>
  <si>
    <t>Réalisation d’installations biénergies pour le Centre INRAE
de Nouvelle-Aquitaine Bordeaux sur le site de Villenave d’Ornon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</si>
</sst>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4" formatCode="_-* #,##0.00\ &quot;€&quot;_-;\-* #,##0.00\ &quot;€&quot;_-;_-* &quot;-&quot;??\ &quot;€&quot;_-;_-@_-"/>
    <numFmt numFmtId="164" formatCode="&quot;Sous-total &quot;@"/>
    <numFmt numFmtId="165" formatCode="&quot;T.V.A. &quot;0.0%"/>
    <numFmt numFmtId="166" formatCode="&quot;3.&quot;00"/>
    <numFmt numFmtId="167" formatCode="&quot;Sous-total 3.&quot;@"/>
    <numFmt numFmtId="168" formatCode="&quot;Indice : &quot;@"/>
    <numFmt numFmtId="169" formatCode="dd/mm/yyyy;@"/>
    <numFmt numFmtId="170" formatCode="0.0"/>
    <numFmt numFmtId="171" formatCode="#,##0.00\ &quot;€&quot;"/>
  </numFmts>
  <fonts count="41">
    <font>
      <sz val="9"/>
      <name val="Times New Roman"/>
    </font>
    <font>
      <b/>
      <sz val="10"/>
      <name val="Arial"/>
      <family val="2"/>
    </font>
    <font>
      <b/>
      <i/>
      <u/>
      <sz val="14"/>
      <name val="Letter Gothic"/>
      <family val="3"/>
    </font>
    <font>
      <sz val="10"/>
      <name val="Arial"/>
      <family val="2"/>
    </font>
    <font>
      <sz val="9"/>
      <name val="Times New Roman"/>
      <family val="1"/>
    </font>
    <font>
      <b/>
      <sz val="24"/>
      <color theme="0"/>
      <name val="Roboto Condensed"/>
    </font>
    <font>
      <sz val="12"/>
      <color theme="0"/>
      <name val="Roboto Condensed"/>
    </font>
    <font>
      <sz val="14"/>
      <color theme="0"/>
      <name val="Roboto Condensed"/>
    </font>
    <font>
      <sz val="10"/>
      <name val="Roboto Light"/>
    </font>
    <font>
      <b/>
      <sz val="10"/>
      <name val="Roboto Light"/>
    </font>
    <font>
      <sz val="2"/>
      <name val="Roboto Light"/>
    </font>
    <font>
      <b/>
      <sz val="11"/>
      <name val="Roboto Light"/>
    </font>
    <font>
      <b/>
      <sz val="11"/>
      <color rgb="FF003551"/>
      <name val="Roboto Light"/>
    </font>
    <font>
      <b/>
      <sz val="14"/>
      <color theme="0"/>
      <name val="Roboto Light"/>
    </font>
    <font>
      <b/>
      <sz val="12"/>
      <color theme="0"/>
      <name val="Roboto Light"/>
    </font>
    <font>
      <b/>
      <sz val="2"/>
      <name val="Roboto Light"/>
    </font>
    <font>
      <b/>
      <sz val="12"/>
      <name val="Roboto Light"/>
    </font>
    <font>
      <b/>
      <i/>
      <sz val="11"/>
      <color theme="0"/>
      <name val="Roboto Condensed"/>
    </font>
    <font>
      <b/>
      <sz val="16"/>
      <color theme="0"/>
      <name val="Roboto Condensed"/>
    </font>
    <font>
      <sz val="36"/>
      <color theme="0"/>
      <name val="Roboto Condensed"/>
    </font>
    <font>
      <b/>
      <sz val="11"/>
      <color theme="0"/>
      <name val="Roboto Condensed"/>
    </font>
    <font>
      <b/>
      <sz val="12"/>
      <color theme="0"/>
      <name val="Roboto Condensed"/>
    </font>
    <font>
      <b/>
      <vertAlign val="subscript"/>
      <sz val="11"/>
      <color theme="0"/>
      <name val="Roboto Condensed"/>
    </font>
    <font>
      <b/>
      <u/>
      <sz val="11"/>
      <name val="Roboto Light"/>
    </font>
    <font>
      <b/>
      <sz val="10"/>
      <color rgb="FFFF0000"/>
      <name val="Roboto Condensed"/>
    </font>
    <font>
      <sz val="9"/>
      <name val="Times New Roman"/>
    </font>
    <font>
      <sz val="11"/>
      <color theme="1"/>
      <name val="Cronos Pro"/>
      <family val="2"/>
    </font>
    <font>
      <b/>
      <i/>
      <sz val="13"/>
      <color theme="0"/>
      <name val="Roboto Condensed"/>
    </font>
    <font>
      <b/>
      <i/>
      <sz val="13"/>
      <color rgb="FFFFFFFF"/>
      <name val="Arial"/>
      <family val="2"/>
    </font>
    <font>
      <b/>
      <i/>
      <sz val="12.5"/>
      <color theme="0"/>
      <name val="Roboto Condensed"/>
    </font>
    <font>
      <i/>
      <sz val="12.5"/>
      <color theme="0"/>
      <name val="Roboto Condensed"/>
    </font>
    <font>
      <b/>
      <sz val="12.5"/>
      <color theme="0"/>
      <name val="Roboto Condensed"/>
    </font>
    <font>
      <sz val="10"/>
      <color theme="0"/>
      <name val="Roboto Condensed"/>
    </font>
    <font>
      <b/>
      <sz val="12.5"/>
      <color rgb="FFFFFFFF"/>
      <name val="Arial"/>
      <family val="2"/>
    </font>
    <font>
      <b/>
      <sz val="12.5"/>
      <color rgb="FFFFFFFF"/>
      <name val="Roboto Condensed"/>
    </font>
    <font>
      <b/>
      <sz val="12"/>
      <name val="Roboto Black"/>
    </font>
    <font>
      <sz val="12"/>
      <name val="Roboto Black"/>
    </font>
    <font>
      <b/>
      <sz val="12"/>
      <name val="Roboto"/>
    </font>
    <font>
      <sz val="12"/>
      <name val="Roboto"/>
    </font>
    <font>
      <i/>
      <sz val="12"/>
      <name val="Roboto"/>
    </font>
    <font>
      <b/>
      <sz val="14"/>
      <color theme="0"/>
      <name val="Roboto"/>
    </font>
  </fonts>
  <fills count="8">
    <fill>
      <patternFill patternType="none"/>
    </fill>
    <fill>
      <patternFill patternType="gray125"/>
    </fill>
    <fill>
      <patternFill patternType="solid">
        <fgColor indexed="22"/>
        <bgColor indexed="9"/>
      </patternFill>
    </fill>
    <fill>
      <patternFill patternType="solid">
        <fgColor rgb="FF003551"/>
        <bgColor indexed="64"/>
      </patternFill>
    </fill>
    <fill>
      <patternFill patternType="solid">
        <fgColor rgb="FFDC2725"/>
        <bgColor indexed="64"/>
      </patternFill>
    </fill>
    <fill>
      <patternFill patternType="solid">
        <fgColor theme="0"/>
        <bgColor indexed="64"/>
      </patternFill>
    </fill>
    <fill>
      <patternFill patternType="solid">
        <fgColor rgb="FF03273F"/>
        <bgColor indexed="64"/>
      </patternFill>
    </fill>
    <fill>
      <patternFill patternType="solid">
        <fgColor theme="0" tint="-0.249977111117893"/>
        <bgColor indexed="64"/>
      </patternFill>
    </fill>
  </fills>
  <borders count="56">
    <border>
      <left/>
      <right/>
      <top/>
      <bottom/>
      <diagonal/>
    </border>
    <border>
      <left style="double">
        <color indexed="64"/>
      </left>
      <right style="double">
        <color indexed="64"/>
      </right>
      <top style="double">
        <color indexed="64"/>
      </top>
      <bottom style="double">
        <color indexed="64"/>
      </bottom>
      <diagonal/>
    </border>
    <border>
      <left style="hair">
        <color indexed="64"/>
      </left>
      <right style="hair">
        <color indexed="64"/>
      </right>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style="thin">
        <color indexed="64"/>
      </left>
      <right style="hair">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style="hair">
        <color indexed="64"/>
      </left>
      <right/>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
      <left/>
      <right/>
      <top style="medium">
        <color indexed="64"/>
      </top>
      <bottom/>
      <diagonal/>
    </border>
    <border>
      <left/>
      <right style="medium">
        <color indexed="64"/>
      </right>
      <top style="medium">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diagonal/>
    </border>
    <border>
      <left style="thin">
        <color auto="1"/>
      </left>
      <right/>
      <top style="thin">
        <color auto="1"/>
      </top>
      <bottom style="thin">
        <color auto="1"/>
      </bottom>
      <diagonal/>
    </border>
    <border>
      <left style="medium">
        <color indexed="64"/>
      </left>
      <right style="thin">
        <color rgb="FF000000"/>
      </right>
      <top style="medium">
        <color indexed="64"/>
      </top>
      <bottom style="thin">
        <color rgb="FF000000"/>
      </bottom>
      <diagonal/>
    </border>
    <border>
      <left style="thin">
        <color rgb="FF000000"/>
      </left>
      <right/>
      <top style="medium">
        <color indexed="64"/>
      </top>
      <bottom style="thin">
        <color rgb="FF000000"/>
      </bottom>
      <diagonal/>
    </border>
    <border>
      <left/>
      <right/>
      <top style="medium">
        <color indexed="64"/>
      </top>
      <bottom style="thin">
        <color rgb="FF000000"/>
      </bottom>
      <diagonal/>
    </border>
    <border>
      <left style="medium">
        <color indexed="64"/>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bottom style="thin">
        <color rgb="FF000000"/>
      </bottom>
      <diagonal/>
    </border>
    <border>
      <left/>
      <right style="medium">
        <color indexed="64"/>
      </right>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medium">
        <color indexed="64"/>
      </right>
      <top style="thin">
        <color rgb="FF000000"/>
      </top>
      <bottom style="thin">
        <color rgb="FF000000"/>
      </bottom>
      <diagonal/>
    </border>
    <border>
      <left style="medium">
        <color indexed="64"/>
      </left>
      <right style="thin">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s>
  <cellStyleXfs count="7">
    <xf numFmtId="0" fontId="0" fillId="0" borderId="0"/>
    <xf numFmtId="0" fontId="2" fillId="2" borderId="1">
      <alignment horizontal="left" vertical="center"/>
    </xf>
    <xf numFmtId="0" fontId="1" fillId="0" borderId="0">
      <alignment horizontal="center" vertical="center"/>
    </xf>
    <xf numFmtId="0" fontId="3" fillId="0" borderId="0"/>
    <xf numFmtId="0" fontId="4" fillId="0" borderId="0"/>
    <xf numFmtId="0" fontId="3" fillId="0" borderId="0"/>
    <xf numFmtId="44" fontId="25" fillId="0" borderId="0" applyFont="0" applyFill="0" applyBorder="0" applyAlignment="0" applyProtection="0"/>
  </cellStyleXfs>
  <cellXfs count="180">
    <xf numFmtId="0" fontId="0" fillId="0" borderId="0" xfId="0"/>
    <xf numFmtId="0" fontId="7" fillId="3" borderId="0" xfId="0" applyFont="1" applyFill="1"/>
    <xf numFmtId="0" fontId="8" fillId="0" borderId="13" xfId="0" applyFont="1" applyBorder="1" applyAlignment="1">
      <alignment horizontal="center" vertical="top" wrapText="1"/>
    </xf>
    <xf numFmtId="0" fontId="8" fillId="0" borderId="2" xfId="0" applyFont="1" applyBorder="1" applyAlignment="1">
      <alignment horizontal="justify" vertical="top" wrapText="1"/>
    </xf>
    <xf numFmtId="0" fontId="8" fillId="0" borderId="2" xfId="0" applyFont="1" applyBorder="1" applyAlignment="1">
      <alignment horizontal="center" wrapText="1"/>
    </xf>
    <xf numFmtId="3" fontId="8" fillId="0" borderId="2" xfId="0" applyNumberFormat="1" applyFont="1" applyBorder="1" applyAlignment="1">
      <alignment horizontal="center" wrapText="1"/>
    </xf>
    <xf numFmtId="4" fontId="8" fillId="0" borderId="2" xfId="0" applyNumberFormat="1" applyFont="1" applyBorder="1" applyAlignment="1">
      <alignment wrapText="1"/>
    </xf>
    <xf numFmtId="4" fontId="8" fillId="0" borderId="14" xfId="0" applyNumberFormat="1" applyFont="1" applyBorder="1" applyAlignment="1">
      <alignment wrapText="1"/>
    </xf>
    <xf numFmtId="0" fontId="8" fillId="0" borderId="0" xfId="0" applyFont="1" applyAlignment="1">
      <alignment horizontal="center" vertical="top" wrapText="1"/>
    </xf>
    <xf numFmtId="4" fontId="10" fillId="0" borderId="14" xfId="0" applyNumberFormat="1" applyFont="1" applyBorder="1" applyAlignment="1">
      <alignment horizontal="center" wrapText="1"/>
    </xf>
    <xf numFmtId="0" fontId="10" fillId="0" borderId="0" xfId="0" applyFont="1" applyAlignment="1">
      <alignment horizontal="center" vertical="top" wrapText="1"/>
    </xf>
    <xf numFmtId="4" fontId="10" fillId="0" borderId="12" xfId="0" applyNumberFormat="1" applyFont="1" applyBorder="1" applyAlignment="1">
      <alignment horizontal="center" wrapText="1"/>
    </xf>
    <xf numFmtId="0" fontId="11" fillId="0" borderId="5" xfId="0" applyFont="1" applyBorder="1" applyAlignment="1">
      <alignment horizontal="center" vertical="top" wrapText="1"/>
    </xf>
    <xf numFmtId="4" fontId="11" fillId="0" borderId="14" xfId="0" applyNumberFormat="1" applyFont="1" applyBorder="1" applyAlignment="1">
      <alignment wrapText="1"/>
    </xf>
    <xf numFmtId="0" fontId="11" fillId="0" borderId="0" xfId="0" applyFont="1" applyAlignment="1">
      <alignment horizontal="center" vertical="top" wrapText="1"/>
    </xf>
    <xf numFmtId="4" fontId="10" fillId="0" borderId="15" xfId="0" applyNumberFormat="1" applyFont="1" applyBorder="1" applyAlignment="1">
      <alignment horizontal="center" vertical="top" wrapText="1"/>
    </xf>
    <xf numFmtId="0" fontId="10" fillId="0" borderId="11" xfId="0" applyFont="1" applyBorder="1" applyAlignment="1">
      <alignment horizontal="center" vertical="top" wrapText="1"/>
    </xf>
    <xf numFmtId="166" fontId="12" fillId="0" borderId="13" xfId="0" applyNumberFormat="1" applyFont="1" applyBorder="1" applyAlignment="1">
      <alignment horizontal="center" vertical="top" wrapText="1"/>
    </xf>
    <xf numFmtId="0" fontId="12" fillId="0" borderId="2" xfId="0" applyFont="1" applyBorder="1" applyAlignment="1">
      <alignment horizontal="justify" vertical="top" wrapText="1"/>
    </xf>
    <xf numFmtId="0" fontId="12" fillId="0" borderId="2" xfId="0" applyFont="1" applyBorder="1" applyAlignment="1">
      <alignment horizontal="center" wrapText="1"/>
    </xf>
    <xf numFmtId="3" fontId="12" fillId="0" borderId="2" xfId="0" applyNumberFormat="1" applyFont="1" applyBorder="1" applyAlignment="1">
      <alignment horizontal="center" wrapText="1"/>
    </xf>
    <xf numFmtId="4" fontId="12" fillId="0" borderId="2" xfId="0" applyNumberFormat="1" applyFont="1" applyBorder="1" applyAlignment="1">
      <alignment wrapText="1"/>
    </xf>
    <xf numFmtId="4" fontId="12" fillId="0" borderId="14" xfId="0" applyNumberFormat="1" applyFont="1" applyBorder="1" applyAlignment="1">
      <alignment wrapText="1"/>
    </xf>
    <xf numFmtId="0" fontId="12" fillId="0" borderId="0" xfId="0" applyFont="1" applyAlignment="1">
      <alignment horizontal="center" vertical="top" wrapText="1"/>
    </xf>
    <xf numFmtId="0" fontId="14" fillId="3" borderId="0" xfId="0" applyFont="1" applyFill="1" applyAlignment="1">
      <alignment horizontal="center" vertical="top" wrapText="1"/>
    </xf>
    <xf numFmtId="0" fontId="15" fillId="0" borderId="0" xfId="0" applyFont="1" applyAlignment="1">
      <alignment horizontal="center" vertical="top" wrapText="1"/>
    </xf>
    <xf numFmtId="0" fontId="9" fillId="0" borderId="13" xfId="0" applyFont="1" applyBorder="1" applyAlignment="1">
      <alignment horizontal="center" vertical="top" wrapText="1"/>
    </xf>
    <xf numFmtId="4" fontId="9" fillId="0" borderId="14" xfId="0" applyNumberFormat="1" applyFont="1" applyBorder="1" applyAlignment="1">
      <alignment vertical="top" wrapText="1"/>
    </xf>
    <xf numFmtId="0" fontId="9" fillId="0" borderId="0" xfId="0" applyFont="1" applyAlignment="1">
      <alignment horizontal="center" vertical="top" wrapText="1"/>
    </xf>
    <xf numFmtId="166" fontId="9" fillId="0" borderId="13" xfId="0" applyNumberFormat="1" applyFont="1" applyBorder="1" applyAlignment="1">
      <alignment horizontal="center" vertical="top" wrapText="1"/>
    </xf>
    <xf numFmtId="0" fontId="10" fillId="0" borderId="13" xfId="0" applyFont="1" applyBorder="1" applyAlignment="1">
      <alignment horizontal="center" vertical="top" wrapText="1"/>
    </xf>
    <xf numFmtId="4" fontId="10" fillId="0" borderId="14" xfId="0" applyNumberFormat="1" applyFont="1" applyBorder="1" applyAlignment="1">
      <alignment vertical="top" wrapText="1"/>
    </xf>
    <xf numFmtId="0" fontId="10" fillId="0" borderId="0" xfId="0" applyFont="1" applyAlignment="1">
      <alignment vertical="top" wrapText="1"/>
    </xf>
    <xf numFmtId="4" fontId="10" fillId="0" borderId="12" xfId="0" applyNumberFormat="1" applyFont="1" applyBorder="1" applyAlignment="1">
      <alignment vertical="top" wrapText="1"/>
    </xf>
    <xf numFmtId="0" fontId="9" fillId="0" borderId="0" xfId="0" applyFont="1" applyAlignment="1">
      <alignment vertical="top" wrapText="1"/>
    </xf>
    <xf numFmtId="4" fontId="10" fillId="0" borderId="15" xfId="0" applyNumberFormat="1" applyFont="1" applyBorder="1" applyAlignment="1">
      <alignment vertical="top" wrapText="1"/>
    </xf>
    <xf numFmtId="0" fontId="10" fillId="0" borderId="16" xfId="0" applyFont="1" applyBorder="1" applyAlignment="1">
      <alignment horizontal="center" vertical="top" wrapText="1"/>
    </xf>
    <xf numFmtId="0" fontId="16" fillId="0" borderId="13" xfId="0" applyFont="1" applyBorder="1" applyAlignment="1">
      <alignment horizontal="center" vertical="top" wrapText="1"/>
    </xf>
    <xf numFmtId="4" fontId="16" fillId="0" borderId="14" xfId="0" applyNumberFormat="1" applyFont="1" applyBorder="1" applyAlignment="1">
      <alignment vertical="top" wrapText="1"/>
    </xf>
    <xf numFmtId="0" fontId="16" fillId="0" borderId="0" xfId="0" applyFont="1" applyAlignment="1">
      <alignment vertical="top" wrapText="1"/>
    </xf>
    <xf numFmtId="0" fontId="8" fillId="0" borderId="0" xfId="0" applyFont="1" applyAlignment="1">
      <alignment vertical="top" wrapText="1"/>
    </xf>
    <xf numFmtId="3" fontId="8" fillId="0" borderId="0" xfId="0" applyNumberFormat="1" applyFont="1" applyAlignment="1">
      <alignment horizontal="center" vertical="top" wrapText="1"/>
    </xf>
    <xf numFmtId="4" fontId="8" fillId="0" borderId="0" xfId="0" applyNumberFormat="1" applyFont="1" applyAlignment="1">
      <alignment vertical="top" wrapText="1"/>
    </xf>
    <xf numFmtId="0" fontId="17" fillId="3" borderId="6" xfId="0" applyFont="1" applyFill="1" applyBorder="1" applyAlignment="1">
      <alignment vertical="center" wrapText="1"/>
    </xf>
    <xf numFmtId="0" fontId="17" fillId="3" borderId="7" xfId="0" applyFont="1" applyFill="1" applyBorder="1" applyAlignment="1">
      <alignment horizontal="left" vertical="center" wrapText="1" indent="7"/>
    </xf>
    <xf numFmtId="0" fontId="17" fillId="3" borderId="7" xfId="0" applyFont="1" applyFill="1" applyBorder="1" applyAlignment="1">
      <alignment vertical="center" wrapText="1"/>
    </xf>
    <xf numFmtId="0" fontId="17" fillId="3" borderId="0" xfId="0" applyFont="1" applyFill="1"/>
    <xf numFmtId="14" fontId="17" fillId="3" borderId="8" xfId="0" applyNumberFormat="1" applyFont="1" applyFill="1" applyBorder="1" applyAlignment="1">
      <alignment horizontal="left" vertical="center" wrapText="1"/>
    </xf>
    <xf numFmtId="0" fontId="18" fillId="3" borderId="3" xfId="0" applyFont="1" applyFill="1" applyBorder="1" applyAlignment="1">
      <alignment vertical="center"/>
    </xf>
    <xf numFmtId="0" fontId="19" fillId="3" borderId="0" xfId="0" applyFont="1" applyFill="1"/>
    <xf numFmtId="0" fontId="21" fillId="3" borderId="6" xfId="0" applyFont="1" applyFill="1" applyBorder="1" applyAlignment="1">
      <alignment vertical="center"/>
    </xf>
    <xf numFmtId="0" fontId="21" fillId="3" borderId="7" xfId="0" applyFont="1" applyFill="1" applyBorder="1" applyAlignment="1">
      <alignment horizontal="center" vertical="center"/>
    </xf>
    <xf numFmtId="0" fontId="6" fillId="3" borderId="0" xfId="0" applyFont="1" applyFill="1" applyAlignment="1">
      <alignment vertical="center"/>
    </xf>
    <xf numFmtId="0" fontId="20" fillId="3" borderId="17" xfId="0" applyFont="1" applyFill="1" applyBorder="1" applyAlignment="1">
      <alignment horizontal="center" vertical="center" wrapText="1"/>
    </xf>
    <xf numFmtId="0" fontId="20" fillId="3" borderId="18" xfId="0" applyFont="1" applyFill="1" applyBorder="1" applyAlignment="1">
      <alignment horizontal="center" vertical="center" wrapText="1"/>
    </xf>
    <xf numFmtId="3" fontId="20" fillId="3" borderId="18" xfId="0" applyNumberFormat="1" applyFont="1" applyFill="1" applyBorder="1" applyAlignment="1">
      <alignment horizontal="center" vertical="center" wrapText="1"/>
    </xf>
    <xf numFmtId="4" fontId="20" fillId="3" borderId="18" xfId="0" applyNumberFormat="1" applyFont="1" applyFill="1" applyBorder="1" applyAlignment="1">
      <alignment horizontal="center" vertical="center" wrapText="1"/>
    </xf>
    <xf numFmtId="4" fontId="20" fillId="3" borderId="19" xfId="0" applyNumberFormat="1" applyFont="1" applyFill="1" applyBorder="1" applyAlignment="1">
      <alignment horizontal="center" vertical="center" wrapText="1"/>
    </xf>
    <xf numFmtId="0" fontId="20" fillId="3" borderId="0" xfId="0" applyFont="1" applyFill="1" applyAlignment="1">
      <alignment horizontal="center" vertical="center" wrapText="1"/>
    </xf>
    <xf numFmtId="0" fontId="23" fillId="0" borderId="2" xfId="0" applyFont="1" applyBorder="1" applyAlignment="1">
      <alignment horizontal="justify" vertical="top" wrapText="1"/>
    </xf>
    <xf numFmtId="0" fontId="23" fillId="0" borderId="2" xfId="0" applyFont="1" applyBorder="1" applyAlignment="1">
      <alignment horizontal="center" wrapText="1"/>
    </xf>
    <xf numFmtId="3" fontId="23" fillId="0" borderId="2" xfId="0" applyNumberFormat="1" applyFont="1" applyBorder="1" applyAlignment="1">
      <alignment horizontal="center" wrapText="1"/>
    </xf>
    <xf numFmtId="4" fontId="23" fillId="0" borderId="2" xfId="0" applyNumberFormat="1" applyFont="1" applyBorder="1" applyAlignment="1">
      <alignment wrapText="1"/>
    </xf>
    <xf numFmtId="4" fontId="23" fillId="0" borderId="14" xfId="0" applyNumberFormat="1" applyFont="1" applyBorder="1" applyAlignment="1">
      <alignment wrapText="1"/>
    </xf>
    <xf numFmtId="0" fontId="23" fillId="0" borderId="0" xfId="0" applyFont="1" applyAlignment="1">
      <alignment horizontal="center" vertical="top" wrapText="1"/>
    </xf>
    <xf numFmtId="0" fontId="10" fillId="0" borderId="4" xfId="0" applyFont="1" applyBorder="1" applyAlignment="1">
      <alignment vertical="top" wrapText="1"/>
    </xf>
    <xf numFmtId="0" fontId="10" fillId="0" borderId="3" xfId="0" applyFont="1" applyBorder="1" applyAlignment="1">
      <alignment vertical="top" wrapText="1"/>
    </xf>
    <xf numFmtId="0" fontId="10" fillId="0" borderId="29" xfId="0" applyFont="1" applyBorder="1" applyAlignment="1">
      <alignment vertical="top" wrapText="1"/>
    </xf>
    <xf numFmtId="0" fontId="15" fillId="0" borderId="28" xfId="0" applyFont="1" applyBorder="1" applyAlignment="1">
      <alignment vertical="top" wrapText="1"/>
    </xf>
    <xf numFmtId="0" fontId="13" fillId="3" borderId="28" xfId="0" applyFont="1" applyFill="1" applyBorder="1" applyAlignment="1">
      <alignment vertical="top" wrapText="1"/>
    </xf>
    <xf numFmtId="1" fontId="23" fillId="0" borderId="13" xfId="0" applyNumberFormat="1" applyFont="1" applyBorder="1" applyAlignment="1">
      <alignment horizontal="center" vertical="top" wrapText="1"/>
    </xf>
    <xf numFmtId="0" fontId="8" fillId="0" borderId="2" xfId="1" applyFont="1" applyFill="1" applyBorder="1" applyAlignment="1">
      <alignment horizontal="justify" vertical="center" wrapText="1"/>
    </xf>
    <xf numFmtId="0" fontId="8" fillId="0" borderId="2" xfId="0" applyFont="1" applyBorder="1" applyAlignment="1">
      <alignment horizontal="justify" vertical="center" wrapText="1"/>
    </xf>
    <xf numFmtId="0" fontId="8" fillId="0" borderId="2" xfId="0" applyFont="1" applyBorder="1" applyAlignment="1">
      <alignment horizontal="justify"/>
    </xf>
    <xf numFmtId="168" fontId="17" fillId="3" borderId="7" xfId="0" applyNumberFormat="1" applyFont="1" applyFill="1" applyBorder="1" applyAlignment="1">
      <alignment vertical="center" wrapText="1"/>
    </xf>
    <xf numFmtId="0" fontId="26" fillId="6" borderId="31" xfId="0" applyFont="1" applyFill="1" applyBorder="1" applyAlignment="1">
      <alignment vertical="center"/>
    </xf>
    <xf numFmtId="0" fontId="27" fillId="6" borderId="34" xfId="3" applyFont="1" applyFill="1" applyBorder="1" applyAlignment="1">
      <alignment vertical="center" wrapText="1"/>
    </xf>
    <xf numFmtId="0" fontId="27" fillId="6" borderId="35" xfId="3" applyFont="1" applyFill="1" applyBorder="1" applyAlignment="1">
      <alignment horizontal="right" vertical="center" wrapText="1"/>
    </xf>
    <xf numFmtId="0" fontId="27" fillId="6" borderId="36" xfId="3" applyFont="1" applyFill="1" applyBorder="1" applyAlignment="1">
      <alignment horizontal="center" vertical="center" wrapText="1"/>
    </xf>
    <xf numFmtId="0" fontId="27" fillId="6" borderId="36" xfId="3" applyFont="1" applyFill="1" applyBorder="1" applyAlignment="1">
      <alignment horizontal="right" vertical="center" wrapText="1"/>
    </xf>
    <xf numFmtId="0" fontId="29" fillId="6" borderId="36" xfId="3" applyFont="1" applyFill="1" applyBorder="1" applyAlignment="1">
      <alignment horizontal="center" vertical="center" wrapText="1"/>
    </xf>
    <xf numFmtId="0" fontId="31" fillId="6" borderId="42" xfId="3" applyFont="1" applyFill="1" applyBorder="1" applyAlignment="1">
      <alignment horizontal="left" vertical="center" wrapText="1"/>
    </xf>
    <xf numFmtId="0" fontId="31" fillId="6" borderId="36" xfId="3" applyFont="1" applyFill="1" applyBorder="1" applyAlignment="1">
      <alignment horizontal="center" vertical="center" wrapText="1"/>
    </xf>
    <xf numFmtId="0" fontId="31" fillId="6" borderId="43" xfId="3" applyFont="1" applyFill="1" applyBorder="1" applyAlignment="1">
      <alignment horizontal="center" vertical="center" wrapText="1"/>
    </xf>
    <xf numFmtId="0" fontId="35" fillId="5" borderId="44" xfId="0" applyFont="1" applyFill="1" applyBorder="1" applyAlignment="1">
      <alignment horizontal="left" vertical="center"/>
    </xf>
    <xf numFmtId="0" fontId="35" fillId="5" borderId="7" xfId="0" applyFont="1" applyFill="1" applyBorder="1"/>
    <xf numFmtId="170" fontId="36" fillId="5" borderId="7" xfId="5" applyNumberFormat="1" applyFont="1" applyFill="1" applyBorder="1" applyAlignment="1">
      <alignment horizontal="left" vertical="center"/>
    </xf>
    <xf numFmtId="170" fontId="37" fillId="5" borderId="8" xfId="5" applyNumberFormat="1" applyFont="1" applyFill="1" applyBorder="1" applyAlignment="1">
      <alignment horizontal="centerContinuous" vertical="center"/>
    </xf>
    <xf numFmtId="0" fontId="37" fillId="5" borderId="45" xfId="5" applyFont="1" applyFill="1" applyBorder="1" applyAlignment="1">
      <alignment horizontal="center" vertical="center"/>
    </xf>
    <xf numFmtId="4" fontId="38" fillId="5" borderId="45" xfId="5" applyNumberFormat="1" applyFont="1" applyFill="1" applyBorder="1" applyAlignment="1">
      <alignment horizontal="center" vertical="center" wrapText="1"/>
    </xf>
    <xf numFmtId="44" fontId="37" fillId="7" borderId="46" xfId="6" applyFont="1" applyFill="1" applyBorder="1" applyAlignment="1">
      <alignment horizontal="center" vertical="center" wrapText="1"/>
    </xf>
    <xf numFmtId="0" fontId="38" fillId="5" borderId="44" xfId="0" applyFont="1" applyFill="1" applyBorder="1" applyAlignment="1">
      <alignment horizontal="left" vertical="center"/>
    </xf>
    <xf numFmtId="0" fontId="38" fillId="5" borderId="7" xfId="0" applyFont="1" applyFill="1" applyBorder="1"/>
    <xf numFmtId="170" fontId="38" fillId="5" borderId="7" xfId="5" applyNumberFormat="1" applyFont="1" applyFill="1" applyBorder="1" applyAlignment="1">
      <alignment horizontal="left" vertical="center"/>
    </xf>
    <xf numFmtId="0" fontId="37" fillId="5" borderId="44" xfId="0" applyFont="1" applyFill="1" applyBorder="1" applyAlignment="1">
      <alignment horizontal="left" vertical="center"/>
    </xf>
    <xf numFmtId="0" fontId="37" fillId="5" borderId="7" xfId="0" applyFont="1" applyFill="1" applyBorder="1"/>
    <xf numFmtId="0" fontId="37" fillId="5" borderId="47" xfId="5" applyFont="1" applyFill="1" applyBorder="1" applyAlignment="1">
      <alignment horizontal="center" vertical="center"/>
    </xf>
    <xf numFmtId="4" fontId="38" fillId="5" borderId="47" xfId="5" applyNumberFormat="1" applyFont="1" applyFill="1" applyBorder="1" applyAlignment="1">
      <alignment horizontal="center" vertical="center" wrapText="1"/>
    </xf>
    <xf numFmtId="0" fontId="39" fillId="5" borderId="7" xfId="0" applyFont="1" applyFill="1" applyBorder="1" applyAlignment="1">
      <alignment horizontal="left" indent="2"/>
    </xf>
    <xf numFmtId="0" fontId="39" fillId="5" borderId="44" xfId="0" applyFont="1" applyFill="1" applyBorder="1" applyAlignment="1">
      <alignment horizontal="right" vertical="center"/>
    </xf>
    <xf numFmtId="0" fontId="37" fillId="5" borderId="47" xfId="5" applyFont="1" applyFill="1" applyBorder="1" applyAlignment="1">
      <alignment vertical="center"/>
    </xf>
    <xf numFmtId="4" fontId="38" fillId="5" borderId="47" xfId="5" applyNumberFormat="1" applyFont="1" applyFill="1" applyBorder="1" applyAlignment="1">
      <alignment vertical="center" wrapText="1"/>
    </xf>
    <xf numFmtId="170" fontId="40" fillId="6" borderId="48" xfId="5" applyNumberFormat="1" applyFont="1" applyFill="1" applyBorder="1" applyAlignment="1">
      <alignment horizontal="center" vertical="center"/>
    </xf>
    <xf numFmtId="170" fontId="40" fillId="6" borderId="26" xfId="5" applyNumberFormat="1" applyFont="1" applyFill="1" applyBorder="1" applyAlignment="1">
      <alignment horizontal="center" vertical="center"/>
    </xf>
    <xf numFmtId="0" fontId="40" fillId="6" borderId="26" xfId="0" applyFont="1" applyFill="1" applyBorder="1" applyAlignment="1">
      <alignment horizontal="left"/>
    </xf>
    <xf numFmtId="0" fontId="40" fillId="6" borderId="3" xfId="0" applyFont="1" applyFill="1" applyBorder="1" applyAlignment="1">
      <alignment horizontal="center"/>
    </xf>
    <xf numFmtId="0" fontId="40" fillId="6" borderId="4" xfId="0" applyFont="1" applyFill="1" applyBorder="1" applyAlignment="1">
      <alignment horizontal="center"/>
    </xf>
    <xf numFmtId="0" fontId="40" fillId="6" borderId="29" xfId="0" applyFont="1" applyFill="1" applyBorder="1"/>
    <xf numFmtId="171" fontId="40" fillId="6" borderId="46" xfId="0" applyNumberFormat="1" applyFont="1" applyFill="1" applyBorder="1" applyAlignment="1">
      <alignment horizontal="right" vertical="center" wrapText="1"/>
    </xf>
    <xf numFmtId="0" fontId="40" fillId="6" borderId="5" xfId="0" applyFont="1" applyFill="1" applyBorder="1" applyAlignment="1">
      <alignment horizontal="center"/>
    </xf>
    <xf numFmtId="0" fontId="40" fillId="6" borderId="0" xfId="0" applyFont="1" applyFill="1" applyAlignment="1">
      <alignment horizontal="center"/>
    </xf>
    <xf numFmtId="0" fontId="40" fillId="6" borderId="28" xfId="0" applyFont="1" applyFill="1" applyBorder="1"/>
    <xf numFmtId="170" fontId="40" fillId="6" borderId="49" xfId="5" applyNumberFormat="1" applyFont="1" applyFill="1" applyBorder="1" applyAlignment="1">
      <alignment horizontal="center" vertical="center"/>
    </xf>
    <xf numFmtId="170" fontId="40" fillId="6" borderId="50" xfId="5" applyNumberFormat="1" applyFont="1" applyFill="1" applyBorder="1" applyAlignment="1">
      <alignment horizontal="center" vertical="center"/>
    </xf>
    <xf numFmtId="0" fontId="40" fillId="6" borderId="50" xfId="0" applyFont="1" applyFill="1" applyBorder="1" applyAlignment="1">
      <alignment horizontal="left"/>
    </xf>
    <xf numFmtId="0" fontId="40" fillId="6" borderId="52" xfId="0" applyFont="1" applyFill="1" applyBorder="1" applyAlignment="1">
      <alignment horizontal="center"/>
    </xf>
    <xf numFmtId="0" fontId="40" fillId="6" borderId="53" xfId="0" applyFont="1" applyFill="1" applyBorder="1" applyAlignment="1">
      <alignment horizontal="center"/>
    </xf>
    <xf numFmtId="0" fontId="40" fillId="6" borderId="54" xfId="0" applyFont="1" applyFill="1" applyBorder="1"/>
    <xf numFmtId="171" fontId="40" fillId="6" borderId="55" xfId="0" applyNumberFormat="1" applyFont="1" applyFill="1" applyBorder="1" applyAlignment="1">
      <alignment horizontal="right" vertical="center" wrapText="1"/>
    </xf>
    <xf numFmtId="171" fontId="8" fillId="0" borderId="14" xfId="0" applyNumberFormat="1" applyFont="1" applyBorder="1" applyAlignment="1">
      <alignment wrapText="1"/>
    </xf>
    <xf numFmtId="171" fontId="11" fillId="0" borderId="14" xfId="0" applyNumberFormat="1" applyFont="1" applyBorder="1" applyAlignment="1">
      <alignment wrapText="1"/>
    </xf>
    <xf numFmtId="0" fontId="40" fillId="6" borderId="27" xfId="0" applyFont="1" applyFill="1" applyBorder="1" applyAlignment="1">
      <alignment horizontal="right"/>
    </xf>
    <xf numFmtId="0" fontId="40" fillId="6" borderId="51" xfId="0" applyFont="1" applyFill="1" applyBorder="1" applyAlignment="1">
      <alignment horizontal="right"/>
    </xf>
    <xf numFmtId="164" fontId="11" fillId="0" borderId="0" xfId="0" applyNumberFormat="1" applyFont="1" applyAlignment="1">
      <alignment horizontal="right" vertical="top" wrapText="1"/>
    </xf>
    <xf numFmtId="164" fontId="11" fillId="0" borderId="9" xfId="0" applyNumberFormat="1" applyFont="1" applyBorder="1" applyAlignment="1">
      <alignment horizontal="right" vertical="top" wrapText="1"/>
    </xf>
    <xf numFmtId="0" fontId="10" fillId="0" borderId="5" xfId="0" applyFont="1" applyBorder="1" applyAlignment="1">
      <alignment horizontal="center" vertical="top" wrapText="1"/>
    </xf>
    <xf numFmtId="0" fontId="10" fillId="0" borderId="0" xfId="0" applyFont="1" applyAlignment="1">
      <alignment horizontal="center" vertical="top" wrapText="1"/>
    </xf>
    <xf numFmtId="0" fontId="10" fillId="0" borderId="9" xfId="0" applyFont="1" applyBorder="1" applyAlignment="1">
      <alignment horizontal="center" vertical="top" wrapText="1"/>
    </xf>
    <xf numFmtId="167" fontId="11" fillId="0" borderId="0" xfId="0" applyNumberFormat="1" applyFont="1" applyAlignment="1">
      <alignment horizontal="right" vertical="top" wrapText="1"/>
    </xf>
    <xf numFmtId="167" fontId="11" fillId="0" borderId="9" xfId="0" applyNumberFormat="1" applyFont="1" applyBorder="1" applyAlignment="1">
      <alignment horizontal="right" vertical="top" wrapText="1"/>
    </xf>
    <xf numFmtId="0" fontId="10" fillId="0" borderId="6" xfId="0" applyFont="1" applyBorder="1" applyAlignment="1">
      <alignment horizontal="center" vertical="top" wrapText="1"/>
    </xf>
    <xf numFmtId="0" fontId="10" fillId="0" borderId="7" xfId="0" applyFont="1" applyBorder="1" applyAlignment="1">
      <alignment horizontal="center" vertical="top" wrapText="1"/>
    </xf>
    <xf numFmtId="0" fontId="10" fillId="0" borderId="10" xfId="0" applyFont="1" applyBorder="1" applyAlignment="1">
      <alignment horizontal="center" vertical="top" wrapText="1"/>
    </xf>
    <xf numFmtId="0" fontId="9" fillId="0" borderId="20" xfId="0" applyFont="1" applyBorder="1" applyAlignment="1">
      <alignment horizontal="justify" vertical="top" wrapText="1"/>
    </xf>
    <xf numFmtId="0" fontId="9" fillId="0" borderId="0" xfId="0" applyFont="1" applyAlignment="1">
      <alignment horizontal="justify" vertical="top" wrapText="1"/>
    </xf>
    <xf numFmtId="0" fontId="9" fillId="0" borderId="9" xfId="0" applyFont="1" applyBorder="1" applyAlignment="1">
      <alignment horizontal="justify" vertical="top" wrapText="1"/>
    </xf>
    <xf numFmtId="0" fontId="13" fillId="3" borderId="5" xfId="0" applyFont="1" applyFill="1" applyBorder="1" applyAlignment="1">
      <alignment horizontal="center" vertical="top" wrapText="1"/>
    </xf>
    <xf numFmtId="0" fontId="13" fillId="3" borderId="0" xfId="0" applyFont="1" applyFill="1" applyAlignment="1">
      <alignment horizontal="center" vertical="top" wrapText="1"/>
    </xf>
    <xf numFmtId="0" fontId="15" fillId="0" borderId="5" xfId="0" applyFont="1" applyBorder="1" applyAlignment="1">
      <alignment vertical="top" wrapText="1"/>
    </xf>
    <xf numFmtId="0" fontId="15" fillId="0" borderId="0" xfId="0" applyFont="1" applyAlignment="1">
      <alignment vertical="top" wrapText="1"/>
    </xf>
    <xf numFmtId="0" fontId="10" fillId="0" borderId="3" xfId="0" applyFont="1" applyBorder="1" applyAlignment="1">
      <alignment vertical="top" wrapText="1"/>
    </xf>
    <xf numFmtId="0" fontId="10" fillId="0" borderId="4" xfId="0" applyFont="1" applyBorder="1" applyAlignment="1">
      <alignment vertical="top" wrapText="1"/>
    </xf>
    <xf numFmtId="0" fontId="10" fillId="0" borderId="21" xfId="0" applyFont="1" applyBorder="1" applyAlignment="1">
      <alignment horizontal="justify" vertical="top" wrapText="1"/>
    </xf>
    <xf numFmtId="0" fontId="10" fillId="0" borderId="7" xfId="0" applyFont="1" applyBorder="1" applyAlignment="1">
      <alignment horizontal="justify" vertical="top" wrapText="1"/>
    </xf>
    <xf numFmtId="0" fontId="10" fillId="0" borderId="10" xfId="0" applyFont="1" applyBorder="1" applyAlignment="1">
      <alignment horizontal="justify" vertical="top" wrapText="1"/>
    </xf>
    <xf numFmtId="0" fontId="16" fillId="0" borderId="20" xfId="0" applyFont="1" applyBorder="1" applyAlignment="1">
      <alignment horizontal="right" vertical="top" wrapText="1" indent="3"/>
    </xf>
    <xf numFmtId="0" fontId="16" fillId="0" borderId="0" xfId="0" applyFont="1" applyAlignment="1">
      <alignment horizontal="right" vertical="top" wrapText="1" indent="3"/>
    </xf>
    <xf numFmtId="0" fontId="16" fillId="0" borderId="9" xfId="0" applyFont="1" applyBorder="1" applyAlignment="1">
      <alignment horizontal="right" vertical="top" wrapText="1" indent="3"/>
    </xf>
    <xf numFmtId="0" fontId="10" fillId="0" borderId="22" xfId="0" applyFont="1" applyBorder="1" applyAlignment="1">
      <alignment horizontal="justify" vertical="top" wrapText="1"/>
    </xf>
    <xf numFmtId="0" fontId="10" fillId="0" borderId="4" xfId="0" applyFont="1" applyBorder="1" applyAlignment="1">
      <alignment horizontal="justify" vertical="top" wrapText="1"/>
    </xf>
    <xf numFmtId="0" fontId="10" fillId="0" borderId="23" xfId="0" applyFont="1" applyBorder="1" applyAlignment="1">
      <alignment horizontal="justify" vertical="top" wrapText="1"/>
    </xf>
    <xf numFmtId="165" fontId="9" fillId="0" borderId="20" xfId="0" applyNumberFormat="1" applyFont="1" applyBorder="1" applyAlignment="1">
      <alignment horizontal="right" vertical="top" wrapText="1" indent="3"/>
    </xf>
    <xf numFmtId="165" fontId="9" fillId="0" borderId="0" xfId="0" applyNumberFormat="1" applyFont="1" applyAlignment="1">
      <alignment horizontal="right" vertical="top" wrapText="1" indent="3"/>
    </xf>
    <xf numFmtId="165" fontId="9" fillId="0" borderId="9" xfId="0" applyNumberFormat="1" applyFont="1" applyBorder="1" applyAlignment="1">
      <alignment horizontal="right" vertical="top" wrapText="1" indent="3"/>
    </xf>
    <xf numFmtId="0" fontId="10" fillId="0" borderId="20" xfId="0" applyFont="1" applyBorder="1" applyAlignment="1">
      <alignment horizontal="justify" vertical="top" wrapText="1"/>
    </xf>
    <xf numFmtId="0" fontId="10" fillId="0" borderId="0" xfId="0" applyFont="1" applyAlignment="1">
      <alignment horizontal="justify" vertical="top" wrapText="1"/>
    </xf>
    <xf numFmtId="0" fontId="10" fillId="0" borderId="9" xfId="0" applyFont="1" applyBorder="1" applyAlignment="1">
      <alignment horizontal="justify" vertical="top" wrapText="1"/>
    </xf>
    <xf numFmtId="0" fontId="9" fillId="0" borderId="20" xfId="0" applyFont="1" applyBorder="1" applyAlignment="1">
      <alignment horizontal="right" vertical="top" wrapText="1" indent="3"/>
    </xf>
    <xf numFmtId="0" fontId="9" fillId="0" borderId="0" xfId="0" applyFont="1" applyAlignment="1">
      <alignment horizontal="right" vertical="top" wrapText="1" indent="3"/>
    </xf>
    <xf numFmtId="0" fontId="9" fillId="0" borderId="9" xfId="0" applyFont="1" applyBorder="1" applyAlignment="1">
      <alignment horizontal="right" vertical="top" wrapText="1" indent="3"/>
    </xf>
    <xf numFmtId="0" fontId="5" fillId="4" borderId="24" xfId="3" applyFont="1" applyFill="1" applyBorder="1" applyAlignment="1">
      <alignment horizontal="center" vertical="center"/>
    </xf>
    <xf numFmtId="0" fontId="5" fillId="4" borderId="25" xfId="3" applyFont="1" applyFill="1" applyBorder="1" applyAlignment="1">
      <alignment horizontal="center" vertical="center"/>
    </xf>
    <xf numFmtId="168" fontId="17" fillId="3" borderId="7" xfId="0" applyNumberFormat="1" applyFont="1" applyFill="1" applyBorder="1" applyAlignment="1">
      <alignment vertical="center" wrapText="1"/>
    </xf>
    <xf numFmtId="0" fontId="21" fillId="3" borderId="26" xfId="0" applyFont="1" applyFill="1" applyBorder="1" applyAlignment="1">
      <alignment horizontal="center" vertical="center"/>
    </xf>
    <xf numFmtId="0" fontId="21" fillId="3" borderId="27" xfId="0" applyFont="1" applyFill="1" applyBorder="1" applyAlignment="1">
      <alignment horizontal="center" vertical="center"/>
    </xf>
    <xf numFmtId="0" fontId="24" fillId="5" borderId="30" xfId="0" applyFont="1" applyFill="1" applyBorder="1" applyAlignment="1">
      <alignment horizontal="left" vertical="top" wrapText="1"/>
    </xf>
    <xf numFmtId="0" fontId="24" fillId="5" borderId="26" xfId="0" applyFont="1" applyFill="1" applyBorder="1" applyAlignment="1">
      <alignment horizontal="left" vertical="top" wrapText="1"/>
    </xf>
    <xf numFmtId="0" fontId="24" fillId="5" borderId="27" xfId="0" applyFont="1" applyFill="1" applyBorder="1" applyAlignment="1">
      <alignment horizontal="left" vertical="top" wrapText="1"/>
    </xf>
    <xf numFmtId="0" fontId="21" fillId="3" borderId="0" xfId="0" applyFont="1" applyFill="1" applyAlignment="1">
      <alignment horizontal="center" vertical="center" wrapText="1"/>
    </xf>
    <xf numFmtId="0" fontId="21" fillId="3" borderId="0" xfId="0" applyFont="1" applyFill="1" applyAlignment="1">
      <alignment horizontal="center" vertical="center"/>
    </xf>
    <xf numFmtId="0" fontId="31" fillId="6" borderId="40" xfId="3" applyFont="1" applyFill="1" applyBorder="1" applyAlignment="1">
      <alignment horizontal="center" vertical="center" wrapText="1"/>
    </xf>
    <xf numFmtId="0" fontId="31" fillId="6" borderId="39" xfId="3" applyFont="1" applyFill="1" applyBorder="1" applyAlignment="1">
      <alignment horizontal="center" vertical="center" wrapText="1"/>
    </xf>
    <xf numFmtId="0" fontId="31" fillId="6" borderId="35" xfId="3" applyFont="1" applyFill="1" applyBorder="1" applyAlignment="1">
      <alignment horizontal="center" vertical="center" wrapText="1"/>
    </xf>
    <xf numFmtId="0" fontId="18" fillId="6" borderId="32" xfId="3" applyFont="1" applyFill="1" applyBorder="1" applyAlignment="1">
      <alignment horizontal="center" vertical="center" wrapText="1"/>
    </xf>
    <xf numFmtId="0" fontId="18" fillId="6" borderId="33" xfId="3" applyFont="1" applyFill="1" applyBorder="1" applyAlignment="1">
      <alignment horizontal="center" vertical="center" wrapText="1"/>
    </xf>
    <xf numFmtId="169" fontId="30" fillId="6" borderId="37" xfId="3" applyNumberFormat="1" applyFont="1" applyFill="1" applyBorder="1" applyAlignment="1">
      <alignment horizontal="left" vertical="center" shrinkToFit="1"/>
    </xf>
    <xf numFmtId="169" fontId="30" fillId="6" borderId="38" xfId="3" applyNumberFormat="1" applyFont="1" applyFill="1" applyBorder="1" applyAlignment="1">
      <alignment horizontal="left" vertical="center" shrinkToFit="1"/>
    </xf>
    <xf numFmtId="0" fontId="31" fillId="6" borderId="34" xfId="3" applyFont="1" applyFill="1" applyBorder="1" applyAlignment="1">
      <alignment horizontal="center" vertical="center" wrapText="1"/>
    </xf>
    <xf numFmtId="0" fontId="32" fillId="6" borderId="39" xfId="3" applyFont="1" applyFill="1" applyBorder="1" applyAlignment="1">
      <alignment horizontal="center" vertical="center" wrapText="1"/>
    </xf>
    <xf numFmtId="0" fontId="32" fillId="6" borderId="41" xfId="3" applyFont="1" applyFill="1" applyBorder="1" applyAlignment="1">
      <alignment horizontal="center" vertical="center" wrapText="1"/>
    </xf>
  </cellXfs>
  <cellStyles count="7">
    <cellStyle name="Monétaire" xfId="6" builtinId="4"/>
    <cellStyle name="Normal" xfId="0" builtinId="0"/>
    <cellStyle name="Normal 2" xfId="3" xr:uid="{00000000-0005-0000-0000-000001000000}"/>
    <cellStyle name="Normal 3" xfId="4" xr:uid="{00000000-0005-0000-0000-000002000000}"/>
    <cellStyle name="Normal 4" xfId="5" xr:uid="{06E3D998-E342-4729-8946-532B7B6BBD8F}"/>
    <cellStyle name="TITRE" xfId="1" xr:uid="{00000000-0005-0000-0000-000003000000}"/>
    <cellStyle name="TOTAL" xfId="2" xr:uid="{00000000-0005-0000-0000-000004000000}"/>
  </cellStyles>
  <dxfs count="0"/>
  <tableStyles count="0" defaultTableStyle="TableStyleMedium2" defaultPivotStyle="PivotStyleLight16"/>
  <colors>
    <mruColors>
      <color rgb="FFA39382"/>
      <color rgb="FF003551"/>
      <color rgb="FFB9D9EB"/>
      <color rgb="FFE53E31"/>
      <color rgb="FF208A2C"/>
      <color rgb="FF1E85BD"/>
      <color rgb="FF16365C"/>
      <color rgb="FFC0D00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6626</xdr:rowOff>
    </xdr:from>
    <xdr:to>
      <xdr:col>1</xdr:col>
      <xdr:colOff>168468</xdr:colOff>
      <xdr:row>0</xdr:row>
      <xdr:rowOff>549707</xdr:rowOff>
    </xdr:to>
    <xdr:pic>
      <xdr:nvPicPr>
        <xdr:cNvPr id="2" name="Image 1">
          <a:extLst>
            <a:ext uri="{FF2B5EF4-FFF2-40B4-BE49-F238E27FC236}">
              <a16:creationId xmlns:a16="http://schemas.microsoft.com/office/drawing/2014/main" id="{BF930982-E5BE-4FA2-8131-5E7C1180013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626"/>
          <a:ext cx="642730" cy="53927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6626</xdr:rowOff>
    </xdr:from>
    <xdr:to>
      <xdr:col>1</xdr:col>
      <xdr:colOff>172278</xdr:colOff>
      <xdr:row>0</xdr:row>
      <xdr:rowOff>553517</xdr:rowOff>
    </xdr:to>
    <xdr:pic>
      <xdr:nvPicPr>
        <xdr:cNvPr id="2" name="Image 1">
          <a:extLst>
            <a:ext uri="{FF2B5EF4-FFF2-40B4-BE49-F238E27FC236}">
              <a16:creationId xmlns:a16="http://schemas.microsoft.com/office/drawing/2014/main" id="{A632614B-C1D0-4960-AA24-B6B558A8245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626"/>
          <a:ext cx="644718" cy="53927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6626</xdr:rowOff>
    </xdr:from>
    <xdr:to>
      <xdr:col>1</xdr:col>
      <xdr:colOff>168468</xdr:colOff>
      <xdr:row>0</xdr:row>
      <xdr:rowOff>549707</xdr:rowOff>
    </xdr:to>
    <xdr:pic>
      <xdr:nvPicPr>
        <xdr:cNvPr id="2" name="Image 1">
          <a:extLst>
            <a:ext uri="{FF2B5EF4-FFF2-40B4-BE49-F238E27FC236}">
              <a16:creationId xmlns:a16="http://schemas.microsoft.com/office/drawing/2014/main" id="{DCC8CD36-DDB0-43D6-A89D-5643985A935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626"/>
          <a:ext cx="644718" cy="53927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6626</xdr:rowOff>
    </xdr:from>
    <xdr:to>
      <xdr:col>1</xdr:col>
      <xdr:colOff>168468</xdr:colOff>
      <xdr:row>0</xdr:row>
      <xdr:rowOff>549707</xdr:rowOff>
    </xdr:to>
    <xdr:pic>
      <xdr:nvPicPr>
        <xdr:cNvPr id="2" name="Image 1">
          <a:extLst>
            <a:ext uri="{FF2B5EF4-FFF2-40B4-BE49-F238E27FC236}">
              <a16:creationId xmlns:a16="http://schemas.microsoft.com/office/drawing/2014/main" id="{0F5B425E-A523-47A4-BC2E-B971F578343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626"/>
          <a:ext cx="644718" cy="53927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17781</xdr:colOff>
      <xdr:row>0</xdr:row>
      <xdr:rowOff>5715</xdr:rowOff>
    </xdr:from>
    <xdr:to>
      <xdr:col>0</xdr:col>
      <xdr:colOff>666751</xdr:colOff>
      <xdr:row>0</xdr:row>
      <xdr:rowOff>628650</xdr:rowOff>
    </xdr:to>
    <xdr:pic>
      <xdr:nvPicPr>
        <xdr:cNvPr id="3" name="Image 2">
          <a:extLst>
            <a:ext uri="{FF2B5EF4-FFF2-40B4-BE49-F238E27FC236}">
              <a16:creationId xmlns:a16="http://schemas.microsoft.com/office/drawing/2014/main" id="{BEF822D9-4B0B-4AB1-BF9C-6AF1577AFB1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781" y="5715"/>
          <a:ext cx="652780" cy="61912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dimension ref="A1:I153"/>
  <sheetViews>
    <sheetView tabSelected="1" view="pageBreakPreview" zoomScaleNormal="100" zoomScaleSheetLayoutView="100" workbookViewId="0">
      <pane ySplit="4" topLeftCell="A5" activePane="bottomLeft" state="frozen"/>
      <selection pane="bottomLeft" activeCell="L18" sqref="L18"/>
    </sheetView>
  </sheetViews>
  <sheetFormatPr baseColWidth="10" defaultColWidth="12" defaultRowHeight="13.2"/>
  <cols>
    <col min="1" max="1" width="8.85546875" style="8" customWidth="1"/>
    <col min="2" max="2" width="60.85546875" style="40" customWidth="1"/>
    <col min="3" max="3" width="5.85546875" style="8" customWidth="1"/>
    <col min="4" max="4" width="8.85546875" style="41" customWidth="1"/>
    <col min="5" max="5" width="12.85546875" style="41" customWidth="1"/>
    <col min="6" max="6" width="11.7109375" style="41" customWidth="1"/>
    <col min="7" max="7" width="13.5703125" style="42" customWidth="1"/>
    <col min="8" max="8" width="15.85546875" style="42" customWidth="1"/>
    <col min="9" max="16384" width="12" style="40"/>
  </cols>
  <sheetData>
    <row r="1" spans="1:9" s="1" customFormat="1" ht="45.6">
      <c r="A1" s="48"/>
      <c r="B1" s="168" t="s">
        <v>103</v>
      </c>
      <c r="C1" s="169"/>
      <c r="D1" s="169"/>
      <c r="E1" s="169"/>
      <c r="F1" s="169"/>
      <c r="G1" s="160" t="s">
        <v>9</v>
      </c>
      <c r="H1" s="161"/>
      <c r="I1" s="49"/>
    </row>
    <row r="2" spans="1:9" s="46" customFormat="1" ht="20.100000000000001" customHeight="1">
      <c r="A2" s="43"/>
      <c r="B2" s="44" t="s">
        <v>101</v>
      </c>
      <c r="C2" s="162" t="s">
        <v>10</v>
      </c>
      <c r="D2" s="162"/>
      <c r="E2" s="74"/>
      <c r="F2" s="74"/>
      <c r="G2" s="45" t="s">
        <v>11</v>
      </c>
      <c r="H2" s="47">
        <v>45775</v>
      </c>
    </row>
    <row r="3" spans="1:9" s="52" customFormat="1" ht="33.6" customHeight="1">
      <c r="A3" s="50"/>
      <c r="B3" s="51" t="s">
        <v>51</v>
      </c>
      <c r="C3" s="163" t="s">
        <v>56</v>
      </c>
      <c r="D3" s="163"/>
      <c r="E3" s="163"/>
      <c r="F3" s="163"/>
      <c r="G3" s="163"/>
      <c r="H3" s="164"/>
    </row>
    <row r="4" spans="1:9" s="58" customFormat="1" ht="29.4" customHeight="1">
      <c r="A4" s="53" t="s">
        <v>8</v>
      </c>
      <c r="B4" s="54" t="s">
        <v>0</v>
      </c>
      <c r="C4" s="54" t="s">
        <v>57</v>
      </c>
      <c r="D4" s="55" t="s">
        <v>58</v>
      </c>
      <c r="E4" s="55" t="s">
        <v>59</v>
      </c>
      <c r="F4" s="55" t="s">
        <v>60</v>
      </c>
      <c r="G4" s="56" t="s">
        <v>54</v>
      </c>
      <c r="H4" s="57" t="s">
        <v>12</v>
      </c>
    </row>
    <row r="5" spans="1:9" s="58" customFormat="1" ht="40.200000000000003" customHeight="1">
      <c r="A5" s="165" t="s">
        <v>55</v>
      </c>
      <c r="B5" s="166"/>
      <c r="C5" s="166"/>
      <c r="D5" s="166"/>
      <c r="E5" s="166"/>
      <c r="F5" s="166"/>
      <c r="G5" s="166"/>
      <c r="H5" s="167"/>
    </row>
    <row r="6" spans="1:9" s="8" customFormat="1">
      <c r="A6" s="2"/>
      <c r="B6" s="3"/>
      <c r="C6" s="4"/>
      <c r="D6" s="5"/>
      <c r="E6" s="5"/>
      <c r="F6" s="5"/>
      <c r="G6" s="6"/>
      <c r="H6" s="7"/>
    </row>
    <row r="7" spans="1:9" s="64" customFormat="1" ht="14.4">
      <c r="A7" s="70">
        <v>1</v>
      </c>
      <c r="B7" s="59" t="s">
        <v>7</v>
      </c>
      <c r="C7" s="60"/>
      <c r="D7" s="61"/>
      <c r="E7" s="61"/>
      <c r="F7" s="61"/>
      <c r="G7" s="62"/>
      <c r="H7" s="63"/>
    </row>
    <row r="8" spans="1:9" s="8" customFormat="1">
      <c r="A8" s="2"/>
      <c r="B8" s="3" t="s">
        <v>5</v>
      </c>
      <c r="C8" s="4" t="s">
        <v>4</v>
      </c>
      <c r="D8" s="5">
        <v>1</v>
      </c>
      <c r="E8" s="5"/>
      <c r="F8" s="5"/>
      <c r="G8" s="6"/>
      <c r="H8" s="119">
        <f>G8*F8</f>
        <v>0</v>
      </c>
    </row>
    <row r="9" spans="1:9" s="10" customFormat="1" ht="4.2">
      <c r="A9" s="125"/>
      <c r="B9" s="126"/>
      <c r="C9" s="126"/>
      <c r="D9" s="126"/>
      <c r="E9" s="126"/>
      <c r="F9" s="126"/>
      <c r="G9" s="127"/>
      <c r="H9" s="9"/>
    </row>
    <row r="10" spans="1:9" s="10" customFormat="1" ht="4.2">
      <c r="A10" s="125"/>
      <c r="B10" s="126"/>
      <c r="C10" s="126"/>
      <c r="D10" s="126"/>
      <c r="E10" s="126"/>
      <c r="F10" s="126"/>
      <c r="G10" s="127"/>
      <c r="H10" s="11"/>
    </row>
    <row r="11" spans="1:9" s="14" customFormat="1" ht="15" customHeight="1">
      <c r="A11" s="12"/>
      <c r="B11" s="123" t="str">
        <f>CONCATENATE(A7," ",B7)</f>
        <v>1 DEFINITION DE L’OPERATION</v>
      </c>
      <c r="C11" s="123"/>
      <c r="D11" s="123"/>
      <c r="E11" s="123"/>
      <c r="F11" s="123"/>
      <c r="G11" s="124"/>
      <c r="H11" s="120" t="str">
        <f>IF(SUM(H7:H10)=0,"",SUM(H7:H10))</f>
        <v/>
      </c>
    </row>
    <row r="12" spans="1:9" s="10" customFormat="1" ht="4.2">
      <c r="A12" s="130"/>
      <c r="B12" s="131"/>
      <c r="C12" s="131"/>
      <c r="D12" s="131"/>
      <c r="E12" s="131"/>
      <c r="F12" s="131"/>
      <c r="G12" s="132"/>
      <c r="H12" s="15"/>
    </row>
    <row r="13" spans="1:9" s="10" customFormat="1" ht="4.2">
      <c r="A13" s="66"/>
      <c r="B13" s="65"/>
      <c r="C13" s="65"/>
      <c r="D13" s="65"/>
      <c r="E13" s="65"/>
      <c r="F13" s="65"/>
      <c r="G13" s="65"/>
      <c r="H13" s="67"/>
    </row>
    <row r="14" spans="1:9" s="64" customFormat="1" ht="14.4">
      <c r="A14" s="70">
        <v>2</v>
      </c>
      <c r="B14" s="59" t="s">
        <v>6</v>
      </c>
      <c r="C14" s="60"/>
      <c r="D14" s="61"/>
      <c r="E14" s="61"/>
      <c r="F14" s="61"/>
      <c r="G14" s="62"/>
      <c r="H14" s="63"/>
    </row>
    <row r="15" spans="1:9" s="8" customFormat="1">
      <c r="A15" s="2"/>
      <c r="B15" s="3" t="s">
        <v>5</v>
      </c>
      <c r="C15" s="4" t="s">
        <v>4</v>
      </c>
      <c r="D15" s="5">
        <v>1</v>
      </c>
      <c r="E15" s="5"/>
      <c r="F15" s="5"/>
      <c r="G15" s="6"/>
      <c r="H15" s="119">
        <f>G15*F15</f>
        <v>0</v>
      </c>
    </row>
    <row r="16" spans="1:9" s="10" customFormat="1" ht="4.2">
      <c r="A16" s="125"/>
      <c r="B16" s="126"/>
      <c r="C16" s="126"/>
      <c r="D16" s="126"/>
      <c r="E16" s="126"/>
      <c r="F16" s="126"/>
      <c r="G16" s="127"/>
      <c r="H16" s="9"/>
    </row>
    <row r="17" spans="1:8" s="10" customFormat="1" ht="4.2">
      <c r="A17" s="125"/>
      <c r="B17" s="126"/>
      <c r="C17" s="126"/>
      <c r="D17" s="126"/>
      <c r="E17" s="126"/>
      <c r="F17" s="126"/>
      <c r="G17" s="127"/>
      <c r="H17" s="11"/>
    </row>
    <row r="18" spans="1:8" s="14" customFormat="1" ht="15" customHeight="1">
      <c r="A18" s="12"/>
      <c r="B18" s="123" t="str">
        <f>CONCATENATE(A14," ",B14)</f>
        <v>2 PRESCRIPTIONS TECHNIQUES</v>
      </c>
      <c r="C18" s="123"/>
      <c r="D18" s="123"/>
      <c r="E18" s="123"/>
      <c r="F18" s="123"/>
      <c r="G18" s="124"/>
      <c r="H18" s="120" t="str">
        <f>IF(SUM(H14:H17)=0,"",SUM(H14:H17))</f>
        <v/>
      </c>
    </row>
    <row r="19" spans="1:8" s="10" customFormat="1" ht="4.2">
      <c r="A19" s="130"/>
      <c r="B19" s="131"/>
      <c r="C19" s="131"/>
      <c r="D19" s="131"/>
      <c r="E19" s="131"/>
      <c r="F19" s="131"/>
      <c r="G19" s="132"/>
      <c r="H19" s="15"/>
    </row>
    <row r="20" spans="1:8" s="10" customFormat="1" ht="4.2">
      <c r="A20" s="66"/>
      <c r="B20" s="65"/>
      <c r="C20" s="65"/>
      <c r="D20" s="65"/>
      <c r="E20" s="65"/>
      <c r="F20" s="65"/>
      <c r="G20" s="65"/>
      <c r="H20" s="67"/>
    </row>
    <row r="21" spans="1:8" s="64" customFormat="1" ht="14.4">
      <c r="A21" s="70">
        <v>3</v>
      </c>
      <c r="B21" s="59" t="s">
        <v>13</v>
      </c>
      <c r="C21" s="60"/>
      <c r="D21" s="61"/>
      <c r="E21" s="61"/>
      <c r="F21" s="61"/>
      <c r="G21" s="62"/>
      <c r="H21" s="63"/>
    </row>
    <row r="22" spans="1:8" s="23" customFormat="1" ht="14.4">
      <c r="A22" s="17">
        <f>COUNTA($A$21:A21)</f>
        <v>1</v>
      </c>
      <c r="B22" s="18" t="s">
        <v>15</v>
      </c>
      <c r="C22" s="19"/>
      <c r="D22" s="20"/>
      <c r="E22" s="20"/>
      <c r="F22" s="20"/>
      <c r="G22" s="21"/>
      <c r="H22" s="22"/>
    </row>
    <row r="23" spans="1:8" s="8" customFormat="1">
      <c r="A23" s="2"/>
      <c r="B23" s="3" t="s">
        <v>16</v>
      </c>
      <c r="C23" s="4" t="s">
        <v>4</v>
      </c>
      <c r="D23" s="5">
        <v>1</v>
      </c>
      <c r="E23" s="5"/>
      <c r="F23" s="5"/>
      <c r="G23" s="6"/>
      <c r="H23" s="119">
        <f>G23*F23</f>
        <v>0</v>
      </c>
    </row>
    <row r="24" spans="1:8" s="8" customFormat="1">
      <c r="A24" s="2"/>
      <c r="B24" s="3" t="s">
        <v>17</v>
      </c>
      <c r="C24" s="4" t="s">
        <v>4</v>
      </c>
      <c r="D24" s="5">
        <v>1</v>
      </c>
      <c r="E24" s="5"/>
      <c r="F24" s="5"/>
      <c r="G24" s="6"/>
      <c r="H24" s="119">
        <f>G24*F24</f>
        <v>0</v>
      </c>
    </row>
    <row r="25" spans="1:8" s="10" customFormat="1" ht="4.2">
      <c r="A25" s="125"/>
      <c r="B25" s="126"/>
      <c r="C25" s="126"/>
      <c r="D25" s="126"/>
      <c r="E25" s="126"/>
      <c r="F25" s="126"/>
      <c r="G25" s="127"/>
      <c r="H25" s="9"/>
    </row>
    <row r="26" spans="1:8" s="10" customFormat="1" ht="4.2">
      <c r="A26" s="125"/>
      <c r="B26" s="126"/>
      <c r="C26" s="126"/>
      <c r="D26" s="126"/>
      <c r="E26" s="126"/>
      <c r="F26" s="126"/>
      <c r="G26" s="127"/>
      <c r="H26" s="11"/>
    </row>
    <row r="27" spans="1:8" s="14" customFormat="1" ht="15" customHeight="1">
      <c r="A27" s="12"/>
      <c r="B27" s="128" t="str">
        <f>CONCATENATE(A22," ",B22)</f>
        <v xml:space="preserve">1 Installation De Chantier </v>
      </c>
      <c r="C27" s="128"/>
      <c r="D27" s="128"/>
      <c r="E27" s="128"/>
      <c r="F27" s="128"/>
      <c r="G27" s="129"/>
      <c r="H27" s="120" t="str">
        <f>IF(SUM(H22:H26)=0,"",SUM(H22:H26))</f>
        <v/>
      </c>
    </row>
    <row r="28" spans="1:8" s="10" customFormat="1" ht="4.2">
      <c r="A28" s="130"/>
      <c r="B28" s="131"/>
      <c r="C28" s="131"/>
      <c r="D28" s="131"/>
      <c r="E28" s="131"/>
      <c r="F28" s="131"/>
      <c r="G28" s="132"/>
      <c r="H28" s="15"/>
    </row>
    <row r="29" spans="1:8" s="10" customFormat="1" ht="4.2">
      <c r="A29" s="66"/>
      <c r="B29" s="65"/>
      <c r="C29" s="65"/>
      <c r="D29" s="65"/>
      <c r="E29" s="65"/>
      <c r="F29" s="65"/>
      <c r="G29" s="65"/>
      <c r="H29" s="67"/>
    </row>
    <row r="30" spans="1:8" s="23" customFormat="1" ht="14.4">
      <c r="A30" s="17">
        <f>COUNTA($A$21:A29)</f>
        <v>2</v>
      </c>
      <c r="B30" s="18" t="s">
        <v>14</v>
      </c>
      <c r="C30" s="19"/>
      <c r="D30" s="20"/>
      <c r="E30" s="20"/>
      <c r="F30" s="20"/>
      <c r="G30" s="21"/>
      <c r="H30" s="22"/>
    </row>
    <row r="31" spans="1:8" s="8" customFormat="1" ht="26.4">
      <c r="A31" s="2"/>
      <c r="B31" s="3" t="s">
        <v>39</v>
      </c>
      <c r="C31" s="4" t="s">
        <v>4</v>
      </c>
      <c r="D31" s="5">
        <v>1</v>
      </c>
      <c r="E31" s="5"/>
      <c r="F31" s="5"/>
      <c r="G31" s="6"/>
      <c r="H31" s="119">
        <f>G31*F31</f>
        <v>0</v>
      </c>
    </row>
    <row r="32" spans="1:8" s="10" customFormat="1" ht="4.2">
      <c r="A32" s="125"/>
      <c r="B32" s="126"/>
      <c r="C32" s="126"/>
      <c r="D32" s="126"/>
      <c r="E32" s="126"/>
      <c r="F32" s="126"/>
      <c r="G32" s="127"/>
      <c r="H32" s="9"/>
    </row>
    <row r="33" spans="1:8" s="10" customFormat="1" ht="4.2">
      <c r="A33" s="125"/>
      <c r="B33" s="126"/>
      <c r="C33" s="126"/>
      <c r="D33" s="126"/>
      <c r="E33" s="126"/>
      <c r="F33" s="126"/>
      <c r="G33" s="127"/>
      <c r="H33" s="11"/>
    </row>
    <row r="34" spans="1:8" s="14" customFormat="1" ht="15" customHeight="1">
      <c r="A34" s="12"/>
      <c r="B34" s="128" t="str">
        <f>CONCATENATE(A30," ",B30)</f>
        <v>2 Alimentation en Energie</v>
      </c>
      <c r="C34" s="128"/>
      <c r="D34" s="128"/>
      <c r="E34" s="128"/>
      <c r="F34" s="128"/>
      <c r="G34" s="129"/>
      <c r="H34" s="13" t="str">
        <f>IF(SUM(H30:H33)=0,"",SUM(H30:H33))</f>
        <v/>
      </c>
    </row>
    <row r="35" spans="1:8" s="10" customFormat="1" ht="4.2">
      <c r="A35" s="130"/>
      <c r="B35" s="131"/>
      <c r="C35" s="131"/>
      <c r="D35" s="131"/>
      <c r="E35" s="131"/>
      <c r="F35" s="131"/>
      <c r="G35" s="132"/>
      <c r="H35" s="15"/>
    </row>
    <row r="36" spans="1:8" s="23" customFormat="1" ht="14.4">
      <c r="A36" s="17">
        <f>COUNTA($A$21:A35)</f>
        <v>3</v>
      </c>
      <c r="B36" s="18" t="s">
        <v>23</v>
      </c>
      <c r="C36" s="19"/>
      <c r="D36" s="20"/>
      <c r="E36" s="20"/>
      <c r="F36" s="20"/>
      <c r="G36" s="21"/>
      <c r="H36" s="22"/>
    </row>
    <row r="37" spans="1:8" s="8" customFormat="1">
      <c r="A37" s="2"/>
      <c r="B37" s="3" t="s">
        <v>46</v>
      </c>
      <c r="C37" s="4" t="s">
        <v>4</v>
      </c>
      <c r="D37" s="5">
        <v>1</v>
      </c>
      <c r="E37" s="5"/>
      <c r="F37" s="5"/>
      <c r="G37" s="6"/>
      <c r="H37" s="119">
        <f>G37*F37</f>
        <v>0</v>
      </c>
    </row>
    <row r="38" spans="1:8" s="10" customFormat="1" ht="4.2">
      <c r="A38" s="125"/>
      <c r="B38" s="126"/>
      <c r="C38" s="126"/>
      <c r="D38" s="126"/>
      <c r="E38" s="126"/>
      <c r="F38" s="126"/>
      <c r="G38" s="127"/>
      <c r="H38" s="9"/>
    </row>
    <row r="39" spans="1:8" s="10" customFormat="1" ht="4.2">
      <c r="A39" s="125"/>
      <c r="B39" s="126"/>
      <c r="C39" s="126"/>
      <c r="D39" s="126"/>
      <c r="E39" s="126"/>
      <c r="F39" s="126"/>
      <c r="G39" s="127"/>
      <c r="H39" s="11"/>
    </row>
    <row r="40" spans="1:8" s="14" customFormat="1" ht="15" customHeight="1">
      <c r="A40" s="12"/>
      <c r="B40" s="128" t="str">
        <f>CONCATENATE(A36," ",B36)</f>
        <v xml:space="preserve">3 Armoires électriques </v>
      </c>
      <c r="C40" s="128"/>
      <c r="D40" s="128"/>
      <c r="E40" s="128"/>
      <c r="F40" s="128"/>
      <c r="G40" s="129"/>
      <c r="H40" s="120" t="str">
        <f>IF(SUM(H36:H39)=0,"",SUM(H36:H39))</f>
        <v/>
      </c>
    </row>
    <row r="41" spans="1:8" s="10" customFormat="1" ht="4.2">
      <c r="A41" s="130"/>
      <c r="B41" s="131"/>
      <c r="C41" s="131"/>
      <c r="D41" s="131"/>
      <c r="E41" s="131"/>
      <c r="F41" s="131"/>
      <c r="G41" s="132"/>
      <c r="H41" s="15"/>
    </row>
    <row r="42" spans="1:8" s="10" customFormat="1" ht="4.2">
      <c r="A42" s="66"/>
      <c r="B42" s="65"/>
      <c r="C42" s="65"/>
      <c r="D42" s="65"/>
      <c r="E42" s="65"/>
      <c r="F42" s="65"/>
      <c r="G42" s="65"/>
      <c r="H42" s="67"/>
    </row>
    <row r="43" spans="1:8" s="23" customFormat="1" ht="14.4">
      <c r="A43" s="17">
        <f>COUNTA($A$21:A42)</f>
        <v>4</v>
      </c>
      <c r="B43" s="18" t="s">
        <v>18</v>
      </c>
      <c r="C43" s="19"/>
      <c r="D43" s="20"/>
      <c r="E43" s="20"/>
      <c r="F43" s="20"/>
      <c r="G43" s="21"/>
      <c r="H43" s="22"/>
    </row>
    <row r="44" spans="1:8" s="8" customFormat="1">
      <c r="A44" s="2"/>
      <c r="B44" s="3" t="s">
        <v>47</v>
      </c>
      <c r="C44" s="4" t="s">
        <v>25</v>
      </c>
      <c r="D44" s="5">
        <v>1</v>
      </c>
      <c r="E44" s="5"/>
      <c r="F44" s="5"/>
      <c r="G44" s="6"/>
      <c r="H44" s="119">
        <f>G44*F44</f>
        <v>0</v>
      </c>
    </row>
    <row r="45" spans="1:8" s="8" customFormat="1">
      <c r="A45" s="2"/>
      <c r="B45" s="3"/>
      <c r="C45" s="4"/>
      <c r="D45" s="5"/>
      <c r="E45" s="5"/>
      <c r="F45" s="5"/>
      <c r="G45" s="6"/>
      <c r="H45" s="7" t="str">
        <f t="shared" ref="H45" si="0">IF(OR(D45="",G45=""),"", D45*G45)</f>
        <v/>
      </c>
    </row>
    <row r="46" spans="1:8" s="10" customFormat="1" ht="4.2">
      <c r="A46" s="125"/>
      <c r="B46" s="126"/>
      <c r="C46" s="126"/>
      <c r="D46" s="126"/>
      <c r="E46" s="126"/>
      <c r="F46" s="126"/>
      <c r="G46" s="127"/>
      <c r="H46" s="9"/>
    </row>
    <row r="47" spans="1:8" s="10" customFormat="1" ht="4.2">
      <c r="A47" s="125"/>
      <c r="B47" s="126"/>
      <c r="C47" s="126"/>
      <c r="D47" s="126"/>
      <c r="E47" s="126"/>
      <c r="F47" s="126"/>
      <c r="G47" s="127"/>
      <c r="H47" s="11"/>
    </row>
    <row r="48" spans="1:8" s="14" customFormat="1" ht="15" customHeight="1">
      <c r="A48" s="12"/>
      <c r="B48" s="128" t="str">
        <f>CONCATENATE(A43," ",B43)</f>
        <v>4 Arrêt d'urgence</v>
      </c>
      <c r="C48" s="128"/>
      <c r="D48" s="128"/>
      <c r="E48" s="128"/>
      <c r="F48" s="128"/>
      <c r="G48" s="129"/>
      <c r="H48" s="120" t="str">
        <f>IF(SUM(H43:H47)=0,"",SUM(H43:H47))</f>
        <v/>
      </c>
    </row>
    <row r="49" spans="1:8" s="10" customFormat="1" ht="4.2">
      <c r="A49" s="130"/>
      <c r="B49" s="131"/>
      <c r="C49" s="131"/>
      <c r="D49" s="131"/>
      <c r="E49" s="131"/>
      <c r="F49" s="131"/>
      <c r="G49" s="132"/>
      <c r="H49" s="15"/>
    </row>
    <row r="50" spans="1:8" s="10" customFormat="1" ht="4.2">
      <c r="A50" s="66"/>
      <c r="B50" s="65"/>
      <c r="C50" s="65"/>
      <c r="D50" s="65"/>
      <c r="E50" s="65"/>
      <c r="F50" s="65"/>
      <c r="G50" s="65"/>
      <c r="H50" s="67"/>
    </row>
    <row r="51" spans="1:8" s="23" customFormat="1" ht="14.4">
      <c r="A51" s="17">
        <f>COUNTA($A$21:A50)</f>
        <v>5</v>
      </c>
      <c r="B51" s="18" t="s">
        <v>19</v>
      </c>
      <c r="C51" s="19"/>
      <c r="D51" s="20"/>
      <c r="E51" s="20"/>
      <c r="F51" s="20"/>
      <c r="G51" s="21"/>
      <c r="H51" s="22"/>
    </row>
    <row r="52" spans="1:8" s="8" customFormat="1">
      <c r="A52" s="2"/>
      <c r="B52" s="3" t="s">
        <v>48</v>
      </c>
      <c r="C52" s="4" t="s">
        <v>20</v>
      </c>
      <c r="D52" s="5">
        <v>100</v>
      </c>
      <c r="E52" s="5"/>
      <c r="F52" s="5"/>
      <c r="G52" s="6"/>
      <c r="H52" s="119">
        <f>G52*F52</f>
        <v>0</v>
      </c>
    </row>
    <row r="53" spans="1:8" s="8" customFormat="1">
      <c r="A53" s="2"/>
      <c r="B53" s="3"/>
      <c r="C53" s="4"/>
      <c r="D53" s="5"/>
      <c r="E53" s="5"/>
      <c r="F53" s="5"/>
      <c r="G53" s="6"/>
      <c r="H53" s="7" t="str">
        <f t="shared" ref="H53" si="1">IF(OR(D53="",G53=""),"", D53*G53)</f>
        <v/>
      </c>
    </row>
    <row r="54" spans="1:8" s="10" customFormat="1" ht="4.2">
      <c r="A54" s="125"/>
      <c r="B54" s="126"/>
      <c r="C54" s="126"/>
      <c r="D54" s="126"/>
      <c r="E54" s="126"/>
      <c r="F54" s="126"/>
      <c r="G54" s="127"/>
      <c r="H54" s="9"/>
    </row>
    <row r="55" spans="1:8" s="10" customFormat="1" ht="4.2">
      <c r="A55" s="125"/>
      <c r="B55" s="126"/>
      <c r="C55" s="126"/>
      <c r="D55" s="126"/>
      <c r="E55" s="126"/>
      <c r="F55" s="126"/>
      <c r="G55" s="127"/>
      <c r="H55" s="11"/>
    </row>
    <row r="56" spans="1:8" s="14" customFormat="1" ht="15" customHeight="1">
      <c r="A56" s="12"/>
      <c r="B56" s="128" t="str">
        <f>CONCATENATE(A51," ",B51)</f>
        <v>5 Alimentation Tableaux divisionnaires</v>
      </c>
      <c r="C56" s="128"/>
      <c r="D56" s="128"/>
      <c r="E56" s="128"/>
      <c r="F56" s="128"/>
      <c r="G56" s="129"/>
      <c r="H56" s="120" t="str">
        <f>IF(SUM(H51:H55)=0,"",SUM(H51:H55))</f>
        <v/>
      </c>
    </row>
    <row r="57" spans="1:8" s="10" customFormat="1" ht="4.2">
      <c r="A57" s="130"/>
      <c r="B57" s="131"/>
      <c r="C57" s="131"/>
      <c r="D57" s="131"/>
      <c r="E57" s="131"/>
      <c r="F57" s="131"/>
      <c r="G57" s="132"/>
      <c r="H57" s="15"/>
    </row>
    <row r="58" spans="1:8" s="10" customFormat="1" ht="4.2">
      <c r="A58" s="66"/>
      <c r="B58" s="65"/>
      <c r="C58" s="65"/>
      <c r="D58" s="65"/>
      <c r="E58" s="65"/>
      <c r="F58" s="65"/>
      <c r="G58" s="65"/>
      <c r="H58" s="67"/>
    </row>
    <row r="59" spans="1:8" s="23" customFormat="1" ht="14.4">
      <c r="A59" s="17">
        <f>COUNTA($A$21:A58)</f>
        <v>6</v>
      </c>
      <c r="B59" s="18" t="s">
        <v>21</v>
      </c>
      <c r="C59" s="19"/>
      <c r="D59" s="20"/>
      <c r="E59" s="20"/>
      <c r="F59" s="20"/>
      <c r="G59" s="21"/>
      <c r="H59" s="22"/>
    </row>
    <row r="60" spans="1:8" s="8" customFormat="1">
      <c r="A60" s="2"/>
      <c r="B60" s="71" t="s">
        <v>22</v>
      </c>
      <c r="C60" s="4" t="s">
        <v>20</v>
      </c>
      <c r="D60" s="5">
        <v>30</v>
      </c>
      <c r="E60" s="5"/>
      <c r="F60" s="5"/>
      <c r="G60" s="6"/>
      <c r="H60" s="119">
        <f t="shared" ref="H60:H61" si="2">G60*F60</f>
        <v>0</v>
      </c>
    </row>
    <row r="61" spans="1:8" s="8" customFormat="1">
      <c r="A61" s="2"/>
      <c r="B61" s="71" t="s">
        <v>22</v>
      </c>
      <c r="C61" s="4" t="s">
        <v>20</v>
      </c>
      <c r="D61" s="5">
        <v>30</v>
      </c>
      <c r="E61" s="5"/>
      <c r="F61" s="5"/>
      <c r="G61" s="6"/>
      <c r="H61" s="119">
        <f t="shared" si="2"/>
        <v>0</v>
      </c>
    </row>
    <row r="62" spans="1:8" s="10" customFormat="1" ht="4.2">
      <c r="A62" s="125"/>
      <c r="B62" s="126"/>
      <c r="C62" s="126"/>
      <c r="D62" s="126"/>
      <c r="E62" s="126"/>
      <c r="F62" s="126"/>
      <c r="G62" s="127"/>
      <c r="H62" s="9"/>
    </row>
    <row r="63" spans="1:8" s="10" customFormat="1" ht="4.2">
      <c r="A63" s="125"/>
      <c r="B63" s="126"/>
      <c r="C63" s="126"/>
      <c r="D63" s="126"/>
      <c r="E63" s="126"/>
      <c r="F63" s="126"/>
      <c r="G63" s="127"/>
      <c r="H63" s="11"/>
    </row>
    <row r="64" spans="1:8" s="14" customFormat="1" ht="15" customHeight="1">
      <c r="A64" s="12"/>
      <c r="B64" s="128" t="str">
        <f>CONCATENATE(A59," ",B59)</f>
        <v xml:space="preserve">6 Distribution - Chemin de Câbles - Goulotte </v>
      </c>
      <c r="C64" s="128"/>
      <c r="D64" s="128"/>
      <c r="E64" s="128"/>
      <c r="F64" s="128"/>
      <c r="G64" s="129"/>
      <c r="H64" s="120" t="str">
        <f>IF(SUM(H59:H63)=0,"",SUM(H59:H63))</f>
        <v/>
      </c>
    </row>
    <row r="65" spans="1:8" s="10" customFormat="1" ht="4.2">
      <c r="A65" s="130"/>
      <c r="B65" s="131"/>
      <c r="C65" s="131"/>
      <c r="D65" s="131"/>
      <c r="E65" s="131"/>
      <c r="F65" s="131"/>
      <c r="G65" s="132"/>
      <c r="H65" s="15"/>
    </row>
    <row r="66" spans="1:8" s="10" customFormat="1" ht="4.2">
      <c r="A66" s="66"/>
      <c r="B66" s="65"/>
      <c r="C66" s="65"/>
      <c r="D66" s="65"/>
      <c r="E66" s="65"/>
      <c r="F66" s="65"/>
      <c r="G66" s="65"/>
      <c r="H66" s="67"/>
    </row>
    <row r="67" spans="1:8" s="23" customFormat="1" ht="14.4">
      <c r="A67" s="17">
        <f>COUNTA($A$21:A66)</f>
        <v>7</v>
      </c>
      <c r="B67" s="18" t="s">
        <v>24</v>
      </c>
      <c r="C67" s="19"/>
      <c r="D67" s="20"/>
      <c r="E67" s="20"/>
      <c r="F67" s="20"/>
      <c r="G67" s="21"/>
      <c r="H67" s="22"/>
    </row>
    <row r="68" spans="1:8" s="8" customFormat="1">
      <c r="A68" s="2"/>
      <c r="B68" s="71" t="s">
        <v>26</v>
      </c>
      <c r="C68" s="4" t="s">
        <v>25</v>
      </c>
      <c r="D68" s="5">
        <v>1</v>
      </c>
      <c r="E68" s="5"/>
      <c r="F68" s="5"/>
      <c r="G68" s="6"/>
      <c r="H68" s="119">
        <f t="shared" ref="H68:H69" si="3">G68*F68</f>
        <v>0</v>
      </c>
    </row>
    <row r="69" spans="1:8" s="8" customFormat="1">
      <c r="A69" s="2"/>
      <c r="B69" s="72" t="s">
        <v>27</v>
      </c>
      <c r="C69" s="4" t="s">
        <v>25</v>
      </c>
      <c r="D69" s="5">
        <v>1</v>
      </c>
      <c r="E69" s="5"/>
      <c r="F69" s="5"/>
      <c r="G69" s="6"/>
      <c r="H69" s="119">
        <f t="shared" si="3"/>
        <v>0</v>
      </c>
    </row>
    <row r="70" spans="1:8" s="10" customFormat="1" ht="4.2">
      <c r="A70" s="125"/>
      <c r="B70" s="126"/>
      <c r="C70" s="126"/>
      <c r="D70" s="126"/>
      <c r="E70" s="126"/>
      <c r="F70" s="126"/>
      <c r="G70" s="127"/>
      <c r="H70" s="9"/>
    </row>
    <row r="71" spans="1:8" s="10" customFormat="1" ht="4.2">
      <c r="A71" s="125"/>
      <c r="B71" s="126"/>
      <c r="C71" s="126"/>
      <c r="D71" s="126"/>
      <c r="E71" s="126"/>
      <c r="F71" s="126"/>
      <c r="G71" s="127"/>
      <c r="H71" s="11"/>
    </row>
    <row r="72" spans="1:8" s="14" customFormat="1" ht="15" customHeight="1">
      <c r="A72" s="12"/>
      <c r="B72" s="128" t="str">
        <f>CONCATENATE(A67," ",B67)</f>
        <v>7 Appareillage</v>
      </c>
      <c r="C72" s="128"/>
      <c r="D72" s="128"/>
      <c r="E72" s="128"/>
      <c r="F72" s="128"/>
      <c r="G72" s="129"/>
      <c r="H72" s="120" t="str">
        <f>IF(SUM(H67:H71)=0,"",SUM(H67:H71))</f>
        <v/>
      </c>
    </row>
    <row r="73" spans="1:8" s="10" customFormat="1" ht="4.2">
      <c r="A73" s="130"/>
      <c r="B73" s="131"/>
      <c r="C73" s="131"/>
      <c r="D73" s="131"/>
      <c r="E73" s="131"/>
      <c r="F73" s="131"/>
      <c r="G73" s="132"/>
      <c r="H73" s="15"/>
    </row>
    <row r="74" spans="1:8" s="10" customFormat="1" ht="4.2">
      <c r="A74" s="66"/>
      <c r="B74" s="65"/>
      <c r="C74" s="65"/>
      <c r="D74" s="65"/>
      <c r="E74" s="65"/>
      <c r="F74" s="65"/>
      <c r="G74" s="65"/>
      <c r="H74" s="67"/>
    </row>
    <row r="75" spans="1:8" s="23" customFormat="1" ht="14.4">
      <c r="A75" s="17">
        <f>COUNTA($A$21:A74)</f>
        <v>8</v>
      </c>
      <c r="B75" s="18" t="s">
        <v>53</v>
      </c>
      <c r="C75" s="19"/>
      <c r="D75" s="20"/>
      <c r="E75" s="20"/>
      <c r="F75" s="20"/>
      <c r="G75" s="21"/>
      <c r="H75" s="22"/>
    </row>
    <row r="76" spans="1:8" s="8" customFormat="1">
      <c r="A76" s="2"/>
      <c r="B76" s="71" t="s">
        <v>28</v>
      </c>
      <c r="C76" s="4" t="s">
        <v>25</v>
      </c>
      <c r="D76" s="5">
        <v>2</v>
      </c>
      <c r="E76" s="5"/>
      <c r="F76" s="5"/>
      <c r="G76" s="6"/>
      <c r="H76" s="119">
        <f t="shared" ref="H76:H77" si="4">G76*F76</f>
        <v>0</v>
      </c>
    </row>
    <row r="77" spans="1:8" s="8" customFormat="1">
      <c r="A77" s="2"/>
      <c r="B77" s="71" t="s">
        <v>52</v>
      </c>
      <c r="C77" s="4" t="s">
        <v>25</v>
      </c>
      <c r="D77" s="5">
        <v>1</v>
      </c>
      <c r="E77" s="5"/>
      <c r="F77" s="5"/>
      <c r="G77" s="6"/>
      <c r="H77" s="119">
        <f t="shared" si="4"/>
        <v>0</v>
      </c>
    </row>
    <row r="78" spans="1:8" s="10" customFormat="1" ht="4.2">
      <c r="A78" s="125"/>
      <c r="B78" s="126"/>
      <c r="C78" s="126"/>
      <c r="D78" s="126"/>
      <c r="E78" s="126"/>
      <c r="F78" s="126"/>
      <c r="G78" s="127"/>
      <c r="H78" s="9"/>
    </row>
    <row r="79" spans="1:8" s="10" customFormat="1" ht="4.2">
      <c r="A79" s="125"/>
      <c r="B79" s="126"/>
      <c r="C79" s="126"/>
      <c r="D79" s="126"/>
      <c r="E79" s="126"/>
      <c r="F79" s="126"/>
      <c r="G79" s="127"/>
      <c r="H79" s="11"/>
    </row>
    <row r="80" spans="1:8" s="14" customFormat="1" ht="15" customHeight="1">
      <c r="A80" s="12"/>
      <c r="B80" s="128" t="str">
        <f>CONCATENATE(A75," ",B75)</f>
        <v>8 Installation Eclairage</v>
      </c>
      <c r="C80" s="128"/>
      <c r="D80" s="128"/>
      <c r="E80" s="128"/>
      <c r="F80" s="128"/>
      <c r="G80" s="129"/>
      <c r="H80" s="120" t="str">
        <f>IF(SUM(H75:H79)=0,"",SUM(H75:H79))</f>
        <v/>
      </c>
    </row>
    <row r="81" spans="1:8" s="10" customFormat="1" ht="4.2">
      <c r="A81" s="130"/>
      <c r="B81" s="131"/>
      <c r="C81" s="131"/>
      <c r="D81" s="131"/>
      <c r="E81" s="131"/>
      <c r="F81" s="131"/>
      <c r="G81" s="132"/>
      <c r="H81" s="15"/>
    </row>
    <row r="82" spans="1:8" s="10" customFormat="1" ht="4.2">
      <c r="A82" s="66"/>
      <c r="B82" s="65"/>
      <c r="C82" s="65"/>
      <c r="D82" s="65"/>
      <c r="E82" s="65"/>
      <c r="F82" s="65"/>
      <c r="G82" s="65"/>
      <c r="H82" s="67"/>
    </row>
    <row r="83" spans="1:8" s="23" customFormat="1" ht="14.4">
      <c r="A83" s="17">
        <f>COUNTA($A$21:A82)</f>
        <v>9</v>
      </c>
      <c r="B83" s="18" t="s">
        <v>29</v>
      </c>
      <c r="C83" s="19"/>
      <c r="D83" s="20"/>
      <c r="E83" s="20"/>
      <c r="F83" s="20"/>
      <c r="G83" s="21"/>
      <c r="H83" s="22"/>
    </row>
    <row r="84" spans="1:8" s="8" customFormat="1">
      <c r="A84" s="2"/>
      <c r="B84" s="71" t="s">
        <v>30</v>
      </c>
      <c r="C84" s="4" t="s">
        <v>25</v>
      </c>
      <c r="D84" s="5">
        <v>1</v>
      </c>
      <c r="E84" s="5"/>
      <c r="F84" s="5"/>
      <c r="G84" s="6"/>
      <c r="H84" s="119">
        <f>G84*F84</f>
        <v>0</v>
      </c>
    </row>
    <row r="85" spans="1:8" s="10" customFormat="1" ht="4.2">
      <c r="A85" s="125"/>
      <c r="B85" s="126"/>
      <c r="C85" s="126"/>
      <c r="D85" s="126"/>
      <c r="E85" s="126"/>
      <c r="F85" s="126"/>
      <c r="G85" s="127"/>
      <c r="H85" s="9"/>
    </row>
    <row r="86" spans="1:8" s="10" customFormat="1" ht="4.2">
      <c r="A86" s="125"/>
      <c r="B86" s="126"/>
      <c r="C86" s="126"/>
      <c r="D86" s="126"/>
      <c r="E86" s="126"/>
      <c r="F86" s="126"/>
      <c r="G86" s="127"/>
      <c r="H86" s="11"/>
    </row>
    <row r="87" spans="1:8" s="14" customFormat="1" ht="15" customHeight="1">
      <c r="A87" s="12"/>
      <c r="B87" s="128" t="str">
        <f>CONCATENATE(A83," ",B83)</f>
        <v>9 Eclairage de Sécurité par Bloc autonome</v>
      </c>
      <c r="C87" s="128"/>
      <c r="D87" s="128"/>
      <c r="E87" s="128"/>
      <c r="F87" s="128"/>
      <c r="G87" s="129"/>
      <c r="H87" s="120" t="str">
        <f>IF(SUM(H83:H86)=0,"",SUM(H83:H86))</f>
        <v/>
      </c>
    </row>
    <row r="88" spans="1:8" s="10" customFormat="1" ht="4.2">
      <c r="A88" s="130"/>
      <c r="B88" s="131"/>
      <c r="C88" s="131"/>
      <c r="D88" s="131"/>
      <c r="E88" s="131"/>
      <c r="F88" s="131"/>
      <c r="G88" s="132"/>
      <c r="H88" s="15"/>
    </row>
    <row r="89" spans="1:8" s="10" customFormat="1" ht="4.2">
      <c r="A89" s="66"/>
      <c r="B89" s="65"/>
      <c r="C89" s="65"/>
      <c r="D89" s="65"/>
      <c r="E89" s="65"/>
      <c r="F89" s="65"/>
      <c r="G89" s="65"/>
      <c r="H89" s="67"/>
    </row>
    <row r="90" spans="1:8" s="23" customFormat="1" ht="14.4">
      <c r="A90" s="17">
        <f>COUNTA($A$21:A89)</f>
        <v>10</v>
      </c>
      <c r="B90" s="18" t="s">
        <v>31</v>
      </c>
      <c r="C90" s="19"/>
      <c r="D90" s="20"/>
      <c r="E90" s="20"/>
      <c r="F90" s="20"/>
      <c r="G90" s="21"/>
      <c r="H90" s="22"/>
    </row>
    <row r="91" spans="1:8" s="8" customFormat="1">
      <c r="A91" s="2"/>
      <c r="B91" s="71" t="s">
        <v>32</v>
      </c>
      <c r="C91" s="4" t="s">
        <v>4</v>
      </c>
      <c r="D91" s="5">
        <v>2</v>
      </c>
      <c r="E91" s="5"/>
      <c r="F91" s="5"/>
      <c r="G91" s="6"/>
      <c r="H91" s="119">
        <f t="shared" ref="H91:H99" si="5">G91*F91</f>
        <v>0</v>
      </c>
    </row>
    <row r="92" spans="1:8" s="8" customFormat="1">
      <c r="A92" s="2"/>
      <c r="B92" s="71" t="s">
        <v>33</v>
      </c>
      <c r="C92" s="4" t="s">
        <v>4</v>
      </c>
      <c r="D92" s="5">
        <v>2</v>
      </c>
      <c r="E92" s="5"/>
      <c r="F92" s="5"/>
      <c r="G92" s="6"/>
      <c r="H92" s="119">
        <f t="shared" si="5"/>
        <v>0</v>
      </c>
    </row>
    <row r="93" spans="1:8" s="8" customFormat="1">
      <c r="A93" s="2"/>
      <c r="B93" s="71" t="s">
        <v>40</v>
      </c>
      <c r="C93" s="4" t="s">
        <v>4</v>
      </c>
      <c r="D93" s="5">
        <v>2</v>
      </c>
      <c r="E93" s="5"/>
      <c r="F93" s="5"/>
      <c r="G93" s="6"/>
      <c r="H93" s="119">
        <f t="shared" si="5"/>
        <v>0</v>
      </c>
    </row>
    <row r="94" spans="1:8" s="8" customFormat="1">
      <c r="A94" s="2"/>
      <c r="B94" s="71" t="s">
        <v>41</v>
      </c>
      <c r="C94" s="4" t="s">
        <v>4</v>
      </c>
      <c r="D94" s="5">
        <v>2</v>
      </c>
      <c r="E94" s="5"/>
      <c r="F94" s="5"/>
      <c r="G94" s="6"/>
      <c r="H94" s="119">
        <f t="shared" si="5"/>
        <v>0</v>
      </c>
    </row>
    <row r="95" spans="1:8" s="8" customFormat="1">
      <c r="A95" s="2"/>
      <c r="B95" s="71" t="s">
        <v>42</v>
      </c>
      <c r="C95" s="4" t="s">
        <v>4</v>
      </c>
      <c r="D95" s="5">
        <v>1</v>
      </c>
      <c r="E95" s="5"/>
      <c r="F95" s="5"/>
      <c r="G95" s="6"/>
      <c r="H95" s="119">
        <f t="shared" si="5"/>
        <v>0</v>
      </c>
    </row>
    <row r="96" spans="1:8" s="8" customFormat="1">
      <c r="A96" s="2"/>
      <c r="B96" s="71" t="s">
        <v>43</v>
      </c>
      <c r="C96" s="4" t="s">
        <v>4</v>
      </c>
      <c r="D96" s="5">
        <v>1</v>
      </c>
      <c r="E96" s="5"/>
      <c r="F96" s="5"/>
      <c r="G96" s="6"/>
      <c r="H96" s="119">
        <f t="shared" si="5"/>
        <v>0</v>
      </c>
    </row>
    <row r="97" spans="1:8" s="8" customFormat="1">
      <c r="A97" s="2"/>
      <c r="B97" s="71" t="s">
        <v>44</v>
      </c>
      <c r="C97" s="4" t="s">
        <v>4</v>
      </c>
      <c r="D97" s="5">
        <v>1</v>
      </c>
      <c r="E97" s="5"/>
      <c r="F97" s="5"/>
      <c r="G97" s="6"/>
      <c r="H97" s="119">
        <f t="shared" si="5"/>
        <v>0</v>
      </c>
    </row>
    <row r="98" spans="1:8" s="8" customFormat="1">
      <c r="A98" s="2"/>
      <c r="B98" s="71" t="s">
        <v>61</v>
      </c>
      <c r="C98" s="4" t="s">
        <v>4</v>
      </c>
      <c r="D98" s="5">
        <v>1</v>
      </c>
      <c r="E98" s="5"/>
      <c r="F98" s="5"/>
      <c r="G98" s="6"/>
      <c r="H98" s="119">
        <f t="shared" si="5"/>
        <v>0</v>
      </c>
    </row>
    <row r="99" spans="1:8" s="8" customFormat="1">
      <c r="A99" s="2"/>
      <c r="B99" s="71" t="s">
        <v>45</v>
      </c>
      <c r="C99" s="4" t="s">
        <v>4</v>
      </c>
      <c r="D99" s="5">
        <v>1</v>
      </c>
      <c r="E99" s="5"/>
      <c r="F99" s="5"/>
      <c r="G99" s="6"/>
      <c r="H99" s="119">
        <f t="shared" si="5"/>
        <v>0</v>
      </c>
    </row>
    <row r="100" spans="1:8" s="10" customFormat="1" ht="4.2">
      <c r="A100" s="125"/>
      <c r="B100" s="126"/>
      <c r="C100" s="126"/>
      <c r="D100" s="126"/>
      <c r="E100" s="126"/>
      <c r="F100" s="126"/>
      <c r="G100" s="127"/>
      <c r="H100" s="9"/>
    </row>
    <row r="101" spans="1:8" s="10" customFormat="1" ht="4.2">
      <c r="A101" s="125"/>
      <c r="B101" s="126"/>
      <c r="C101" s="126"/>
      <c r="D101" s="126"/>
      <c r="E101" s="126"/>
      <c r="F101" s="126"/>
      <c r="G101" s="127"/>
      <c r="H101" s="11"/>
    </row>
    <row r="102" spans="1:8" s="14" customFormat="1" ht="15" customHeight="1">
      <c r="A102" s="12"/>
      <c r="B102" s="128" t="str">
        <f>CONCATENATE(A90," ",B90)</f>
        <v>10 Alimentations Forces Motrices</v>
      </c>
      <c r="C102" s="128"/>
      <c r="D102" s="128"/>
      <c r="E102" s="128"/>
      <c r="F102" s="128"/>
      <c r="G102" s="129"/>
      <c r="H102" s="120" t="str">
        <f>IF(SUM(H90:H101)=0,"",SUM(H90:H101))</f>
        <v/>
      </c>
    </row>
    <row r="103" spans="1:8" s="10" customFormat="1" ht="4.2">
      <c r="A103" s="130"/>
      <c r="B103" s="131"/>
      <c r="C103" s="131"/>
      <c r="D103" s="131"/>
      <c r="E103" s="131"/>
      <c r="F103" s="131"/>
      <c r="G103" s="132"/>
      <c r="H103" s="15"/>
    </row>
    <row r="104" spans="1:8" s="10" customFormat="1" ht="4.2">
      <c r="A104" s="66"/>
      <c r="B104" s="65"/>
      <c r="C104" s="65"/>
      <c r="D104" s="65"/>
      <c r="E104" s="65"/>
      <c r="F104" s="65"/>
      <c r="G104" s="65"/>
      <c r="H104" s="67"/>
    </row>
    <row r="105" spans="1:8" s="23" customFormat="1" ht="14.4">
      <c r="A105" s="17">
        <f>COUNTA($A$21:A104)</f>
        <v>11</v>
      </c>
      <c r="B105" s="18" t="s">
        <v>34</v>
      </c>
      <c r="C105" s="19"/>
      <c r="D105" s="20"/>
      <c r="E105" s="20"/>
      <c r="F105" s="20"/>
      <c r="G105" s="21"/>
      <c r="H105" s="22"/>
    </row>
    <row r="106" spans="1:8" s="8" customFormat="1">
      <c r="A106" s="2"/>
      <c r="B106" s="71" t="s">
        <v>35</v>
      </c>
      <c r="C106" s="4" t="s">
        <v>20</v>
      </c>
      <c r="D106" s="5">
        <v>120</v>
      </c>
      <c r="E106" s="5"/>
      <c r="F106" s="5"/>
      <c r="G106" s="6"/>
      <c r="H106" s="119">
        <f>G106*F106</f>
        <v>0</v>
      </c>
    </row>
    <row r="107" spans="1:8" s="10" customFormat="1" ht="4.2">
      <c r="A107" s="125"/>
      <c r="B107" s="126"/>
      <c r="C107" s="126"/>
      <c r="D107" s="126"/>
      <c r="E107" s="126"/>
      <c r="F107" s="126"/>
      <c r="G107" s="127"/>
      <c r="H107" s="9"/>
    </row>
    <row r="108" spans="1:8" s="10" customFormat="1" ht="4.2">
      <c r="A108" s="125"/>
      <c r="B108" s="126"/>
      <c r="C108" s="126"/>
      <c r="D108" s="126"/>
      <c r="E108" s="126"/>
      <c r="F108" s="126"/>
      <c r="G108" s="127"/>
      <c r="H108" s="11"/>
    </row>
    <row r="109" spans="1:8" s="14" customFormat="1" ht="15" customHeight="1">
      <c r="A109" s="12"/>
      <c r="B109" s="128" t="str">
        <f>CONCATENATE(A105," ",B105)</f>
        <v>11 Réseau Informatique</v>
      </c>
      <c r="C109" s="128"/>
      <c r="D109" s="128"/>
      <c r="E109" s="128"/>
      <c r="F109" s="128"/>
      <c r="G109" s="129"/>
      <c r="H109" s="120" t="str">
        <f>IF(SUM(H105:H108)=0,"",SUM(H105:H108))</f>
        <v/>
      </c>
    </row>
    <row r="110" spans="1:8" s="10" customFormat="1" ht="4.2">
      <c r="A110" s="130"/>
      <c r="B110" s="131"/>
      <c r="C110" s="131"/>
      <c r="D110" s="131"/>
      <c r="E110" s="131"/>
      <c r="F110" s="131"/>
      <c r="G110" s="132"/>
      <c r="H110" s="15"/>
    </row>
    <row r="111" spans="1:8" s="10" customFormat="1" ht="4.2">
      <c r="A111" s="66"/>
      <c r="B111" s="65"/>
      <c r="C111" s="65"/>
      <c r="D111" s="65"/>
      <c r="E111" s="65"/>
      <c r="F111" s="65"/>
      <c r="G111" s="65"/>
      <c r="H111" s="67"/>
    </row>
    <row r="112" spans="1:8" s="23" customFormat="1" ht="14.4">
      <c r="A112" s="17">
        <f>COUNTA($A$21:A111)</f>
        <v>12</v>
      </c>
      <c r="B112" s="18" t="s">
        <v>49</v>
      </c>
      <c r="C112" s="19"/>
      <c r="D112" s="20"/>
      <c r="E112" s="20"/>
      <c r="F112" s="20"/>
      <c r="G112" s="21"/>
      <c r="H112" s="22"/>
    </row>
    <row r="113" spans="1:8" s="8" customFormat="1">
      <c r="A113" s="2"/>
      <c r="B113" s="71" t="s">
        <v>50</v>
      </c>
      <c r="C113" s="4" t="s">
        <v>25</v>
      </c>
      <c r="D113" s="5">
        <v>1</v>
      </c>
      <c r="E113" s="5"/>
      <c r="F113" s="5"/>
      <c r="G113" s="6"/>
      <c r="H113" s="119">
        <f>G113*F113</f>
        <v>0</v>
      </c>
    </row>
    <row r="114" spans="1:8" s="10" customFormat="1" ht="4.2">
      <c r="A114" s="125"/>
      <c r="B114" s="126"/>
      <c r="C114" s="126"/>
      <c r="D114" s="126"/>
      <c r="E114" s="126"/>
      <c r="F114" s="126"/>
      <c r="G114" s="127"/>
      <c r="H114" s="9"/>
    </row>
    <row r="115" spans="1:8" s="10" customFormat="1" ht="4.2">
      <c r="A115" s="125"/>
      <c r="B115" s="126"/>
      <c r="C115" s="126"/>
      <c r="D115" s="126"/>
      <c r="E115" s="126"/>
      <c r="F115" s="126"/>
      <c r="G115" s="127"/>
      <c r="H115" s="11"/>
    </row>
    <row r="116" spans="1:8" s="14" customFormat="1" ht="15" customHeight="1">
      <c r="A116" s="12"/>
      <c r="B116" s="128" t="str">
        <f>CONCATENATE(A112," ",B112)</f>
        <v>12 SSI</v>
      </c>
      <c r="C116" s="128"/>
      <c r="D116" s="128"/>
      <c r="E116" s="128"/>
      <c r="F116" s="128"/>
      <c r="G116" s="129"/>
      <c r="H116" s="120" t="str">
        <f>IF(SUM(H112:H115)=0,"",SUM(H112:H115))</f>
        <v/>
      </c>
    </row>
    <row r="117" spans="1:8" s="10" customFormat="1" ht="4.2">
      <c r="A117" s="130"/>
      <c r="B117" s="131"/>
      <c r="C117" s="131"/>
      <c r="D117" s="131"/>
      <c r="E117" s="131"/>
      <c r="F117" s="131"/>
      <c r="G117" s="132"/>
      <c r="H117" s="15"/>
    </row>
    <row r="118" spans="1:8" s="10" customFormat="1" ht="4.2">
      <c r="A118" s="66"/>
      <c r="B118" s="65"/>
      <c r="C118" s="65"/>
      <c r="D118" s="65"/>
      <c r="E118" s="65"/>
      <c r="F118" s="65"/>
      <c r="G118" s="65"/>
      <c r="H118" s="67"/>
    </row>
    <row r="119" spans="1:8" s="23" customFormat="1" ht="14.4">
      <c r="A119" s="17">
        <f>COUNTA($A$21:A118)</f>
        <v>13</v>
      </c>
      <c r="B119" s="18" t="s">
        <v>36</v>
      </c>
      <c r="C119" s="19"/>
      <c r="D119" s="20"/>
      <c r="E119" s="20"/>
      <c r="F119" s="20"/>
      <c r="G119" s="21"/>
      <c r="H119" s="22"/>
    </row>
    <row r="120" spans="1:8" s="8" customFormat="1" ht="66">
      <c r="A120" s="2"/>
      <c r="B120" s="73" t="s">
        <v>37</v>
      </c>
      <c r="C120" s="4" t="s">
        <v>4</v>
      </c>
      <c r="D120" s="5">
        <v>1</v>
      </c>
      <c r="E120" s="5"/>
      <c r="F120" s="5"/>
      <c r="G120" s="6"/>
      <c r="H120" s="119">
        <f>G120*F120</f>
        <v>0</v>
      </c>
    </row>
    <row r="121" spans="1:8" s="8" customFormat="1" ht="26.4">
      <c r="A121" s="2"/>
      <c r="B121" s="73" t="s">
        <v>38</v>
      </c>
      <c r="C121" s="4" t="s">
        <v>4</v>
      </c>
      <c r="D121" s="5">
        <v>1</v>
      </c>
      <c r="E121" s="5"/>
      <c r="F121" s="5"/>
      <c r="G121" s="6"/>
      <c r="H121" s="119">
        <f>G121*F121</f>
        <v>0</v>
      </c>
    </row>
    <row r="122" spans="1:8" s="10" customFormat="1" ht="4.2">
      <c r="A122" s="125"/>
      <c r="B122" s="126"/>
      <c r="C122" s="126"/>
      <c r="D122" s="126"/>
      <c r="E122" s="126"/>
      <c r="F122" s="126"/>
      <c r="G122" s="127"/>
      <c r="H122" s="9"/>
    </row>
    <row r="123" spans="1:8" s="10" customFormat="1" ht="4.2">
      <c r="A123" s="125"/>
      <c r="B123" s="126"/>
      <c r="C123" s="126"/>
      <c r="D123" s="126"/>
      <c r="E123" s="126"/>
      <c r="F123" s="126"/>
      <c r="G123" s="127"/>
      <c r="H123" s="11"/>
    </row>
    <row r="124" spans="1:8" s="14" customFormat="1" ht="15" customHeight="1">
      <c r="A124" s="12"/>
      <c r="B124" s="128" t="str">
        <f>CONCATENATE(A119," ",B119)</f>
        <v>13 Travaux divers Compris</v>
      </c>
      <c r="C124" s="128"/>
      <c r="D124" s="128"/>
      <c r="E124" s="128"/>
      <c r="F124" s="128"/>
      <c r="G124" s="129"/>
      <c r="H124" s="120" t="str">
        <f>IF(SUM(H119:H123)=0,"",SUM(H119:H123))</f>
        <v/>
      </c>
    </row>
    <row r="125" spans="1:8" s="10" customFormat="1" ht="4.2">
      <c r="A125" s="130"/>
      <c r="B125" s="131"/>
      <c r="C125" s="131"/>
      <c r="D125" s="131"/>
      <c r="E125" s="131"/>
      <c r="F125" s="131"/>
      <c r="G125" s="132"/>
      <c r="H125" s="15"/>
    </row>
    <row r="126" spans="1:8" s="10" customFormat="1" ht="4.2">
      <c r="A126" s="66"/>
      <c r="B126" s="65"/>
      <c r="C126" s="65"/>
      <c r="D126" s="65"/>
      <c r="E126" s="65"/>
      <c r="F126" s="65"/>
      <c r="G126" s="65"/>
      <c r="H126" s="67"/>
    </row>
    <row r="127" spans="1:8" s="28" customFormat="1" ht="18">
      <c r="A127" s="136" t="s">
        <v>2</v>
      </c>
      <c r="B127" s="137"/>
      <c r="C127" s="137"/>
      <c r="D127" s="137"/>
      <c r="E127" s="137"/>
      <c r="F127" s="137"/>
      <c r="G127" s="137"/>
      <c r="H127" s="69"/>
    </row>
    <row r="128" spans="1:8" s="28" customFormat="1">
      <c r="A128" s="138"/>
      <c r="B128" s="139"/>
      <c r="C128" s="139"/>
      <c r="D128" s="139"/>
      <c r="E128" s="139"/>
      <c r="F128" s="139"/>
      <c r="G128" s="139"/>
      <c r="H128" s="68"/>
    </row>
    <row r="129" spans="1:8" s="28" customFormat="1">
      <c r="A129" s="26"/>
      <c r="B129" s="133"/>
      <c r="C129" s="134"/>
      <c r="D129" s="134"/>
      <c r="E129" s="134"/>
      <c r="F129" s="134"/>
      <c r="G129" s="135"/>
      <c r="H129" s="27"/>
    </row>
    <row r="130" spans="1:8" s="28" customFormat="1" hidden="1">
      <c r="A130" s="26">
        <v>1</v>
      </c>
      <c r="B130" s="133" t="str">
        <f>B7</f>
        <v>DEFINITION DE L’OPERATION</v>
      </c>
      <c r="C130" s="134"/>
      <c r="D130" s="134"/>
      <c r="E130" s="134"/>
      <c r="F130" s="134"/>
      <c r="G130" s="135"/>
      <c r="H130" s="27" t="str">
        <f>VLOOKUP(CONCATENATE($A130," ",$B130),$B$6:H$127,COLUMN(H130)-1,FALSE)</f>
        <v/>
      </c>
    </row>
    <row r="131" spans="1:8" s="28" customFormat="1" hidden="1">
      <c r="A131" s="26">
        <v>2</v>
      </c>
      <c r="B131" s="133" t="str">
        <f>B14</f>
        <v>PRESCRIPTIONS TECHNIQUES</v>
      </c>
      <c r="C131" s="134"/>
      <c r="D131" s="134"/>
      <c r="E131" s="134"/>
      <c r="F131" s="134"/>
      <c r="G131" s="135"/>
      <c r="H131" s="27" t="str">
        <f>VLOOKUP(CONCATENATE($A131," ",$B131),$B$6:H$127,COLUMN(H131)-1,FALSE)</f>
        <v/>
      </c>
    </row>
    <row r="132" spans="1:8" s="28" customFormat="1" hidden="1">
      <c r="A132" s="29">
        <v>1</v>
      </c>
      <c r="B132" s="133" t="str">
        <f t="shared" ref="B132:B143" si="6">VLOOKUP(A132,$A$22:$B$127,2,FALSE)</f>
        <v xml:space="preserve">Installation De Chantier </v>
      </c>
      <c r="C132" s="134"/>
      <c r="D132" s="134"/>
      <c r="E132" s="134"/>
      <c r="F132" s="134"/>
      <c r="G132" s="135"/>
      <c r="H132" s="27" t="str">
        <f>VLOOKUP(CONCATENATE($A132," ",$B132),$B$6:H$127,COLUMN(H132)-1,FALSE)</f>
        <v/>
      </c>
    </row>
    <row r="133" spans="1:8" s="28" customFormat="1" hidden="1">
      <c r="A133" s="29">
        <f>A132+1</f>
        <v>2</v>
      </c>
      <c r="B133" s="133" t="str">
        <f t="shared" si="6"/>
        <v>Alimentation en Energie</v>
      </c>
      <c r="C133" s="134"/>
      <c r="D133" s="134"/>
      <c r="E133" s="134"/>
      <c r="F133" s="134"/>
      <c r="G133" s="135"/>
      <c r="H133" s="27" t="str">
        <f>VLOOKUP(CONCATENATE($A133," ",$B133),$B$6:H$127,COLUMN(H133)-1,FALSE)</f>
        <v/>
      </c>
    </row>
    <row r="134" spans="1:8" s="28" customFormat="1" hidden="1">
      <c r="A134" s="29">
        <f t="shared" ref="A134:A143" si="7">A133+1</f>
        <v>3</v>
      </c>
      <c r="B134" s="133" t="str">
        <f t="shared" si="6"/>
        <v xml:space="preserve">Armoires électriques </v>
      </c>
      <c r="C134" s="134"/>
      <c r="D134" s="134"/>
      <c r="E134" s="134"/>
      <c r="F134" s="134"/>
      <c r="G134" s="135"/>
      <c r="H134" s="27" t="str">
        <f>VLOOKUP(CONCATENATE($A134," ",$B134),$B$6:H$127,COLUMN(H134)-1,FALSE)</f>
        <v/>
      </c>
    </row>
    <row r="135" spans="1:8" s="28" customFormat="1" hidden="1">
      <c r="A135" s="29">
        <f t="shared" si="7"/>
        <v>4</v>
      </c>
      <c r="B135" s="133" t="str">
        <f t="shared" si="6"/>
        <v>Arrêt d'urgence</v>
      </c>
      <c r="C135" s="134"/>
      <c r="D135" s="134"/>
      <c r="E135" s="134"/>
      <c r="F135" s="134"/>
      <c r="G135" s="135"/>
      <c r="H135" s="27" t="str">
        <f>VLOOKUP(CONCATENATE($A135," ",$B135),$B$6:H$127,COLUMN(H135)-1,FALSE)</f>
        <v/>
      </c>
    </row>
    <row r="136" spans="1:8" s="28" customFormat="1" hidden="1">
      <c r="A136" s="29">
        <f t="shared" si="7"/>
        <v>5</v>
      </c>
      <c r="B136" s="133" t="str">
        <f t="shared" si="6"/>
        <v>Alimentation Tableaux divisionnaires</v>
      </c>
      <c r="C136" s="134"/>
      <c r="D136" s="134"/>
      <c r="E136" s="134"/>
      <c r="F136" s="134"/>
      <c r="G136" s="135"/>
      <c r="H136" s="27" t="str">
        <f>VLOOKUP(CONCATENATE($A136," ",$B136),$B$6:H$127,COLUMN(H136)-1,FALSE)</f>
        <v/>
      </c>
    </row>
    <row r="137" spans="1:8" s="28" customFormat="1" hidden="1">
      <c r="A137" s="29">
        <f t="shared" si="7"/>
        <v>6</v>
      </c>
      <c r="B137" s="133" t="str">
        <f t="shared" si="6"/>
        <v xml:space="preserve">Distribution - Chemin de Câbles - Goulotte </v>
      </c>
      <c r="C137" s="134"/>
      <c r="D137" s="134"/>
      <c r="E137" s="134"/>
      <c r="F137" s="134"/>
      <c r="G137" s="135"/>
      <c r="H137" s="27" t="str">
        <f>VLOOKUP(CONCATENATE($A137," ",$B137),$B$6:H$127,COLUMN(H137)-1,FALSE)</f>
        <v/>
      </c>
    </row>
    <row r="138" spans="1:8" s="28" customFormat="1" hidden="1">
      <c r="A138" s="29">
        <f t="shared" si="7"/>
        <v>7</v>
      </c>
      <c r="B138" s="133" t="str">
        <f t="shared" si="6"/>
        <v>Appareillage</v>
      </c>
      <c r="C138" s="134"/>
      <c r="D138" s="134"/>
      <c r="E138" s="134"/>
      <c r="F138" s="134"/>
      <c r="G138" s="135"/>
      <c r="H138" s="27" t="str">
        <f>VLOOKUP(CONCATENATE($A138," ",$B138),$B$6:H$127,COLUMN(H138)-1,FALSE)</f>
        <v/>
      </c>
    </row>
    <row r="139" spans="1:8" s="28" customFormat="1" hidden="1">
      <c r="A139" s="29">
        <f t="shared" si="7"/>
        <v>8</v>
      </c>
      <c r="B139" s="133" t="str">
        <f t="shared" si="6"/>
        <v>Installation Eclairage</v>
      </c>
      <c r="C139" s="134"/>
      <c r="D139" s="134"/>
      <c r="E139" s="134"/>
      <c r="F139" s="134"/>
      <c r="G139" s="135"/>
      <c r="H139" s="27" t="str">
        <f>VLOOKUP(CONCATENATE($A139," ",$B139),$B$6:H$127,COLUMN(H139)-1,FALSE)</f>
        <v/>
      </c>
    </row>
    <row r="140" spans="1:8" s="28" customFormat="1" hidden="1">
      <c r="A140" s="29">
        <f t="shared" si="7"/>
        <v>9</v>
      </c>
      <c r="B140" s="133" t="str">
        <f t="shared" si="6"/>
        <v>Eclairage de Sécurité par Bloc autonome</v>
      </c>
      <c r="C140" s="134"/>
      <c r="D140" s="134"/>
      <c r="E140" s="134"/>
      <c r="F140" s="134"/>
      <c r="G140" s="135"/>
      <c r="H140" s="27" t="str">
        <f>VLOOKUP(CONCATENATE($A140," ",$B140),$B$6:H$127,COLUMN(H140)-1,FALSE)</f>
        <v/>
      </c>
    </row>
    <row r="141" spans="1:8" s="28" customFormat="1" hidden="1">
      <c r="A141" s="29">
        <f t="shared" si="7"/>
        <v>10</v>
      </c>
      <c r="B141" s="133" t="str">
        <f t="shared" si="6"/>
        <v>Alimentations Forces Motrices</v>
      </c>
      <c r="C141" s="134"/>
      <c r="D141" s="134"/>
      <c r="E141" s="134"/>
      <c r="F141" s="134"/>
      <c r="G141" s="135"/>
      <c r="H141" s="27" t="str">
        <f>VLOOKUP(CONCATENATE($A141," ",$B141),$B$6:H$127,COLUMN(H141)-1,FALSE)</f>
        <v/>
      </c>
    </row>
    <row r="142" spans="1:8" s="28" customFormat="1" hidden="1">
      <c r="A142" s="29">
        <f t="shared" si="7"/>
        <v>11</v>
      </c>
      <c r="B142" s="133" t="str">
        <f t="shared" si="6"/>
        <v>Réseau Informatique</v>
      </c>
      <c r="C142" s="134"/>
      <c r="D142" s="134"/>
      <c r="E142" s="134"/>
      <c r="F142" s="134"/>
      <c r="G142" s="135"/>
      <c r="H142" s="27" t="str">
        <f>VLOOKUP(CONCATENATE($A142," ",$B142),$B$6:H$127,COLUMN(H142)-1,FALSE)</f>
        <v/>
      </c>
    </row>
    <row r="143" spans="1:8" s="28" customFormat="1" hidden="1">
      <c r="A143" s="29">
        <f t="shared" si="7"/>
        <v>12</v>
      </c>
      <c r="B143" s="133" t="str">
        <f t="shared" si="6"/>
        <v>SSI</v>
      </c>
      <c r="C143" s="134"/>
      <c r="D143" s="134"/>
      <c r="E143" s="134"/>
      <c r="F143" s="134"/>
      <c r="G143" s="135"/>
      <c r="H143" s="27" t="str">
        <f>VLOOKUP(CONCATENATE($A143," ",$B143),$B$6:H$127,COLUMN(H143)-1,FALSE)</f>
        <v/>
      </c>
    </row>
    <row r="144" spans="1:8" s="32" customFormat="1" ht="10.199999999999999" customHeight="1">
      <c r="A144" s="30"/>
      <c r="B144" s="154"/>
      <c r="C144" s="155"/>
      <c r="D144" s="155"/>
      <c r="E144" s="155"/>
      <c r="F144" s="155"/>
      <c r="G144" s="156"/>
      <c r="H144" s="33"/>
    </row>
    <row r="145" spans="1:8" s="34" customFormat="1">
      <c r="A145" s="26"/>
      <c r="B145" s="157" t="s">
        <v>1</v>
      </c>
      <c r="C145" s="158"/>
      <c r="D145" s="158"/>
      <c r="E145" s="158"/>
      <c r="F145" s="158"/>
      <c r="G145" s="159"/>
      <c r="H145" s="27" t="e">
        <f>H124+H116+H109+H102+H87+H80+H72+H64+H56+H48+H40+H34+H27+H18+H11</f>
        <v>#VALUE!</v>
      </c>
    </row>
    <row r="146" spans="1:8" s="32" customFormat="1" ht="4.2">
      <c r="A146" s="30"/>
      <c r="B146" s="154"/>
      <c r="C146" s="155"/>
      <c r="D146" s="155"/>
      <c r="E146" s="155"/>
      <c r="F146" s="155"/>
      <c r="G146" s="156"/>
      <c r="H146" s="35"/>
    </row>
    <row r="147" spans="1:8" s="32" customFormat="1" ht="4.2">
      <c r="A147" s="30"/>
      <c r="B147" s="154"/>
      <c r="C147" s="155"/>
      <c r="D147" s="155"/>
      <c r="E147" s="155"/>
      <c r="F147" s="155"/>
      <c r="G147" s="156"/>
      <c r="H147" s="31"/>
    </row>
    <row r="148" spans="1:8" s="39" customFormat="1" ht="15.6">
      <c r="A148" s="26"/>
      <c r="B148" s="151">
        <v>0.2</v>
      </c>
      <c r="C148" s="152"/>
      <c r="D148" s="152"/>
      <c r="E148" s="152"/>
      <c r="F148" s="152"/>
      <c r="G148" s="153"/>
      <c r="H148" s="27" t="str">
        <f>IFERROR(H145*$B$148,"")</f>
        <v/>
      </c>
    </row>
    <row r="149" spans="1:8" s="32" customFormat="1" ht="4.2">
      <c r="A149" s="36"/>
      <c r="B149" s="142"/>
      <c r="C149" s="143"/>
      <c r="D149" s="143"/>
      <c r="E149" s="143"/>
      <c r="F149" s="143"/>
      <c r="G149" s="144"/>
      <c r="H149" s="35"/>
    </row>
    <row r="150" spans="1:8" s="10" customFormat="1" ht="4.2">
      <c r="A150" s="16"/>
      <c r="B150" s="148"/>
      <c r="C150" s="149"/>
      <c r="D150" s="149"/>
      <c r="E150" s="149"/>
      <c r="F150" s="149"/>
      <c r="G150" s="150"/>
      <c r="H150" s="33"/>
    </row>
    <row r="151" spans="1:8" s="24" customFormat="1" ht="18.75" customHeight="1">
      <c r="A151" s="37"/>
      <c r="B151" s="145" t="s">
        <v>3</v>
      </c>
      <c r="C151" s="146"/>
      <c r="D151" s="146"/>
      <c r="E151" s="146"/>
      <c r="F151" s="146"/>
      <c r="G151" s="147"/>
      <c r="H151" s="38" t="str">
        <f>IFERROR(H145+H148,"")</f>
        <v/>
      </c>
    </row>
    <row r="152" spans="1:8" s="25" customFormat="1" ht="4.2">
      <c r="A152" s="36"/>
      <c r="B152" s="142"/>
      <c r="C152" s="143"/>
      <c r="D152" s="143"/>
      <c r="E152" s="143"/>
      <c r="F152" s="143"/>
      <c r="G152" s="144"/>
      <c r="H152" s="35"/>
    </row>
    <row r="153" spans="1:8" s="8" customFormat="1">
      <c r="A153" s="140"/>
      <c r="B153" s="141"/>
      <c r="C153" s="141"/>
      <c r="D153" s="141"/>
      <c r="E153" s="141"/>
      <c r="F153" s="141"/>
      <c r="G153" s="141"/>
      <c r="H153" s="67"/>
    </row>
  </sheetData>
  <mergeCells count="92">
    <mergeCell ref="B124:G124"/>
    <mergeCell ref="A114:G114"/>
    <mergeCell ref="A115:G115"/>
    <mergeCell ref="B116:G116"/>
    <mergeCell ref="A117:G117"/>
    <mergeCell ref="G1:H1"/>
    <mergeCell ref="C2:D2"/>
    <mergeCell ref="C3:H3"/>
    <mergeCell ref="A9:G9"/>
    <mergeCell ref="A10:G10"/>
    <mergeCell ref="A5:H5"/>
    <mergeCell ref="B1:F1"/>
    <mergeCell ref="B48:G48"/>
    <mergeCell ref="A49:G49"/>
    <mergeCell ref="A32:G32"/>
    <mergeCell ref="B129:G129"/>
    <mergeCell ref="B130:G130"/>
    <mergeCell ref="A47:G47"/>
    <mergeCell ref="B34:G34"/>
    <mergeCell ref="A35:G35"/>
    <mergeCell ref="A73:G73"/>
    <mergeCell ref="A79:G79"/>
    <mergeCell ref="B80:G80"/>
    <mergeCell ref="A81:G81"/>
    <mergeCell ref="A108:G108"/>
    <mergeCell ref="B109:G109"/>
    <mergeCell ref="A110:G110"/>
    <mergeCell ref="A122:G122"/>
    <mergeCell ref="A153:G153"/>
    <mergeCell ref="B137:G137"/>
    <mergeCell ref="B138:G138"/>
    <mergeCell ref="B139:G139"/>
    <mergeCell ref="B140:G140"/>
    <mergeCell ref="B141:G141"/>
    <mergeCell ref="B152:G152"/>
    <mergeCell ref="B151:G151"/>
    <mergeCell ref="B150:G150"/>
    <mergeCell ref="B149:G149"/>
    <mergeCell ref="B148:G148"/>
    <mergeCell ref="B147:G147"/>
    <mergeCell ref="B146:G146"/>
    <mergeCell ref="B145:G145"/>
    <mergeCell ref="B144:G144"/>
    <mergeCell ref="B142:G142"/>
    <mergeCell ref="A54:G54"/>
    <mergeCell ref="A127:G127"/>
    <mergeCell ref="A128:G128"/>
    <mergeCell ref="A62:G62"/>
    <mergeCell ref="B132:G132"/>
    <mergeCell ref="B131:G131"/>
    <mergeCell ref="A125:G125"/>
    <mergeCell ref="A85:G85"/>
    <mergeCell ref="A86:G86"/>
    <mergeCell ref="B87:G87"/>
    <mergeCell ref="A88:G88"/>
    <mergeCell ref="A100:G100"/>
    <mergeCell ref="A101:G101"/>
    <mergeCell ref="B102:G102"/>
    <mergeCell ref="A103:G103"/>
    <mergeCell ref="A107:G107"/>
    <mergeCell ref="B143:G143"/>
    <mergeCell ref="B134:G134"/>
    <mergeCell ref="A55:G55"/>
    <mergeCell ref="B56:G56"/>
    <mergeCell ref="A57:G57"/>
    <mergeCell ref="A63:G63"/>
    <mergeCell ref="B64:G64"/>
    <mergeCell ref="A65:G65"/>
    <mergeCell ref="A70:G70"/>
    <mergeCell ref="A71:G71"/>
    <mergeCell ref="B72:G72"/>
    <mergeCell ref="A78:G78"/>
    <mergeCell ref="B135:G135"/>
    <mergeCell ref="B136:G136"/>
    <mergeCell ref="B133:G133"/>
    <mergeCell ref="A123:G123"/>
    <mergeCell ref="B11:G11"/>
    <mergeCell ref="A46:G46"/>
    <mergeCell ref="A38:G38"/>
    <mergeCell ref="A39:G39"/>
    <mergeCell ref="B40:G40"/>
    <mergeCell ref="A41:G41"/>
    <mergeCell ref="A12:G12"/>
    <mergeCell ref="A17:G17"/>
    <mergeCell ref="A19:G19"/>
    <mergeCell ref="A16:G16"/>
    <mergeCell ref="A33:G33"/>
    <mergeCell ref="A25:G25"/>
    <mergeCell ref="A26:G26"/>
    <mergeCell ref="A28:G28"/>
    <mergeCell ref="B27:G27"/>
    <mergeCell ref="B18:G18"/>
  </mergeCells>
  <phoneticPr fontId="0" type="noConversion"/>
  <printOptions horizontalCentered="1"/>
  <pageMargins left="0.59055118110236227" right="0.59055118110236227" top="0.78740157480314965" bottom="0.70866141732283472" header="0.39370078740157483" footer="0.51181102362204722"/>
  <pageSetup paperSize="9" scale="80" orientation="portrait" horizontalDpi="300" verticalDpi="300" r:id="rId1"/>
  <headerFooter scaleWithDoc="0" alignWithMargins="0">
    <oddHeader xml:space="preserve">&amp;L&amp;G&amp;R&amp;"Roboto Light,Normal"Indice : 0 | DCE | &amp;D
DPGF Lot Électricité - Courants Forts et Faibles </oddHeader>
    <oddFooter>&amp;L&amp;"Calibri,Normal"&amp;8&amp;K00-048N°/AFR&amp;R&amp;"Calibri,Normal"&amp;8&amp;K00-048page &amp;P sur &amp;N</oddFooter>
  </headerFooter>
  <rowBreaks count="1" manualBreakCount="1">
    <brk id="88" max="7" man="1"/>
  </rowBreaks>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B9268A-4D15-4628-8F15-94DAB9A1893D}">
  <dimension ref="A1:I158"/>
  <sheetViews>
    <sheetView view="pageBreakPreview" zoomScaleNormal="100" zoomScaleSheetLayoutView="100" workbookViewId="0">
      <pane ySplit="4" topLeftCell="A5" activePane="bottomLeft" state="frozen"/>
      <selection pane="bottomLeft" activeCell="L4" sqref="L4"/>
    </sheetView>
  </sheetViews>
  <sheetFormatPr baseColWidth="10" defaultColWidth="12" defaultRowHeight="13.2"/>
  <cols>
    <col min="1" max="1" width="8.85546875" style="8" customWidth="1"/>
    <col min="2" max="2" width="60.85546875" style="40" customWidth="1"/>
    <col min="3" max="3" width="5.85546875" style="8" customWidth="1"/>
    <col min="4" max="4" width="8.85546875" style="41" customWidth="1"/>
    <col min="5" max="5" width="12.85546875" style="41" customWidth="1"/>
    <col min="6" max="6" width="11.7109375" style="41" customWidth="1"/>
    <col min="7" max="7" width="13.5703125" style="42" customWidth="1"/>
    <col min="8" max="8" width="15.85546875" style="42" customWidth="1"/>
    <col min="9" max="16384" width="12" style="40"/>
  </cols>
  <sheetData>
    <row r="1" spans="1:9" s="1" customFormat="1" ht="45.6">
      <c r="A1" s="48"/>
      <c r="B1" s="168" t="s">
        <v>103</v>
      </c>
      <c r="C1" s="169"/>
      <c r="D1" s="169"/>
      <c r="E1" s="169"/>
      <c r="F1" s="169"/>
      <c r="G1" s="160" t="s">
        <v>9</v>
      </c>
      <c r="H1" s="161"/>
      <c r="I1" s="49"/>
    </row>
    <row r="2" spans="1:9" s="46" customFormat="1" ht="20.100000000000001" customHeight="1">
      <c r="A2" s="43"/>
      <c r="B2" s="44" t="s">
        <v>101</v>
      </c>
      <c r="C2" s="162" t="s">
        <v>10</v>
      </c>
      <c r="D2" s="162"/>
      <c r="E2" s="74"/>
      <c r="F2" s="74"/>
      <c r="G2" s="45" t="s">
        <v>11</v>
      </c>
      <c r="H2" s="47">
        <v>45775</v>
      </c>
    </row>
    <row r="3" spans="1:9" s="52" customFormat="1" ht="33.6" customHeight="1">
      <c r="A3" s="50"/>
      <c r="B3" s="51" t="s">
        <v>51</v>
      </c>
      <c r="C3" s="163" t="s">
        <v>56</v>
      </c>
      <c r="D3" s="163"/>
      <c r="E3" s="163"/>
      <c r="F3" s="163"/>
      <c r="G3" s="163"/>
      <c r="H3" s="164"/>
    </row>
    <row r="4" spans="1:9" s="58" customFormat="1" ht="29.4" customHeight="1">
      <c r="A4" s="53" t="s">
        <v>8</v>
      </c>
      <c r="B4" s="54" t="s">
        <v>0</v>
      </c>
      <c r="C4" s="54" t="s">
        <v>57</v>
      </c>
      <c r="D4" s="55" t="s">
        <v>58</v>
      </c>
      <c r="E4" s="55" t="s">
        <v>59</v>
      </c>
      <c r="F4" s="55" t="s">
        <v>60</v>
      </c>
      <c r="G4" s="56" t="s">
        <v>54</v>
      </c>
      <c r="H4" s="57" t="s">
        <v>12</v>
      </c>
    </row>
    <row r="5" spans="1:9" s="58" customFormat="1" ht="40.200000000000003" customHeight="1">
      <c r="A5" s="165" t="s">
        <v>55</v>
      </c>
      <c r="B5" s="166"/>
      <c r="C5" s="166"/>
      <c r="D5" s="166"/>
      <c r="E5" s="166"/>
      <c r="F5" s="166"/>
      <c r="G5" s="166"/>
      <c r="H5" s="167"/>
    </row>
    <row r="6" spans="1:9" s="8" customFormat="1">
      <c r="A6" s="2"/>
      <c r="B6" s="3"/>
      <c r="C6" s="4"/>
      <c r="D6" s="5"/>
      <c r="E6" s="5"/>
      <c r="F6" s="5"/>
      <c r="G6" s="6"/>
      <c r="H6" s="7"/>
    </row>
    <row r="7" spans="1:9" s="64" customFormat="1" ht="14.4">
      <c r="A7" s="70">
        <v>1</v>
      </c>
      <c r="B7" s="59" t="s">
        <v>7</v>
      </c>
      <c r="C7" s="60"/>
      <c r="D7" s="61"/>
      <c r="E7" s="61"/>
      <c r="F7" s="61"/>
      <c r="G7" s="62"/>
      <c r="H7" s="63"/>
    </row>
    <row r="8" spans="1:9" s="8" customFormat="1">
      <c r="A8" s="2"/>
      <c r="B8" s="3" t="s">
        <v>5</v>
      </c>
      <c r="C8" s="4" t="s">
        <v>4</v>
      </c>
      <c r="D8" s="5">
        <v>1</v>
      </c>
      <c r="E8" s="5"/>
      <c r="F8" s="5"/>
      <c r="G8" s="6"/>
      <c r="H8" s="119">
        <f>G8*F8</f>
        <v>0</v>
      </c>
    </row>
    <row r="9" spans="1:9" s="10" customFormat="1" ht="4.2">
      <c r="A9" s="125"/>
      <c r="B9" s="126"/>
      <c r="C9" s="126"/>
      <c r="D9" s="126"/>
      <c r="E9" s="126"/>
      <c r="F9" s="126"/>
      <c r="G9" s="127"/>
      <c r="H9" s="9"/>
    </row>
    <row r="10" spans="1:9" s="10" customFormat="1" ht="4.2">
      <c r="A10" s="125"/>
      <c r="B10" s="126"/>
      <c r="C10" s="126"/>
      <c r="D10" s="126"/>
      <c r="E10" s="126"/>
      <c r="F10" s="126"/>
      <c r="G10" s="127"/>
      <c r="H10" s="11"/>
    </row>
    <row r="11" spans="1:9" s="14" customFormat="1" ht="15" customHeight="1">
      <c r="A11" s="12"/>
      <c r="B11" s="123" t="str">
        <f>CONCATENATE(A7," ",B7)</f>
        <v>1 DEFINITION DE L’OPERATION</v>
      </c>
      <c r="C11" s="123"/>
      <c r="D11" s="123"/>
      <c r="E11" s="123"/>
      <c r="F11" s="123"/>
      <c r="G11" s="124"/>
      <c r="H11" s="13" t="str">
        <f>IF(SUM(H7:H10)=0,"",SUM(H7:H10))</f>
        <v/>
      </c>
    </row>
    <row r="12" spans="1:9" s="10" customFormat="1" ht="4.2">
      <c r="A12" s="130"/>
      <c r="B12" s="131"/>
      <c r="C12" s="131"/>
      <c r="D12" s="131"/>
      <c r="E12" s="131"/>
      <c r="F12" s="131"/>
      <c r="G12" s="132"/>
      <c r="H12" s="15"/>
    </row>
    <row r="13" spans="1:9" s="10" customFormat="1" ht="4.2">
      <c r="A13" s="66"/>
      <c r="B13" s="65"/>
      <c r="C13" s="65"/>
      <c r="D13" s="65"/>
      <c r="E13" s="65"/>
      <c r="F13" s="65"/>
      <c r="G13" s="65"/>
      <c r="H13" s="67"/>
    </row>
    <row r="14" spans="1:9" s="64" customFormat="1" ht="14.4">
      <c r="A14" s="70">
        <v>2</v>
      </c>
      <c r="B14" s="59" t="s">
        <v>6</v>
      </c>
      <c r="C14" s="60"/>
      <c r="D14" s="61"/>
      <c r="E14" s="61"/>
      <c r="F14" s="61"/>
      <c r="G14" s="62"/>
      <c r="H14" s="63"/>
    </row>
    <row r="15" spans="1:9" s="8" customFormat="1">
      <c r="A15" s="2"/>
      <c r="B15" s="3" t="s">
        <v>5</v>
      </c>
      <c r="C15" s="4" t="s">
        <v>4</v>
      </c>
      <c r="D15" s="5">
        <v>1</v>
      </c>
      <c r="E15" s="5"/>
      <c r="F15" s="5"/>
      <c r="G15" s="6"/>
      <c r="H15" s="119">
        <f>G15*F15</f>
        <v>0</v>
      </c>
    </row>
    <row r="16" spans="1:9" s="10" customFormat="1" ht="4.2">
      <c r="A16" s="125"/>
      <c r="B16" s="126"/>
      <c r="C16" s="126"/>
      <c r="D16" s="126"/>
      <c r="E16" s="126"/>
      <c r="F16" s="126"/>
      <c r="G16" s="127"/>
      <c r="H16" s="9"/>
    </row>
    <row r="17" spans="1:8" s="10" customFormat="1" ht="4.2">
      <c r="A17" s="125"/>
      <c r="B17" s="126"/>
      <c r="C17" s="126"/>
      <c r="D17" s="126"/>
      <c r="E17" s="126"/>
      <c r="F17" s="126"/>
      <c r="G17" s="127"/>
      <c r="H17" s="11"/>
    </row>
    <row r="18" spans="1:8" s="14" customFormat="1" ht="15" customHeight="1">
      <c r="A18" s="12"/>
      <c r="B18" s="123" t="str">
        <f>CONCATENATE(A14," ",B14)</f>
        <v>2 PRESCRIPTIONS TECHNIQUES</v>
      </c>
      <c r="C18" s="123"/>
      <c r="D18" s="123"/>
      <c r="E18" s="123"/>
      <c r="F18" s="123"/>
      <c r="G18" s="124"/>
      <c r="H18" s="13" t="str">
        <f>IF(SUM(H14:H17)=0,"",SUM(H14:H17))</f>
        <v/>
      </c>
    </row>
    <row r="19" spans="1:8" s="10" customFormat="1" ht="4.2">
      <c r="A19" s="130"/>
      <c r="B19" s="131"/>
      <c r="C19" s="131"/>
      <c r="D19" s="131"/>
      <c r="E19" s="131"/>
      <c r="F19" s="131"/>
      <c r="G19" s="132"/>
      <c r="H19" s="15"/>
    </row>
    <row r="20" spans="1:8" s="10" customFormat="1" ht="4.2">
      <c r="A20" s="66"/>
      <c r="B20" s="65"/>
      <c r="C20" s="65"/>
      <c r="D20" s="65"/>
      <c r="E20" s="65"/>
      <c r="F20" s="65"/>
      <c r="G20" s="65"/>
      <c r="H20" s="67"/>
    </row>
    <row r="21" spans="1:8" s="64" customFormat="1" ht="14.4">
      <c r="A21" s="70">
        <v>3</v>
      </c>
      <c r="B21" s="59" t="s">
        <v>13</v>
      </c>
      <c r="C21" s="60"/>
      <c r="D21" s="61"/>
      <c r="E21" s="61"/>
      <c r="F21" s="61"/>
      <c r="G21" s="62"/>
      <c r="H21" s="63"/>
    </row>
    <row r="22" spans="1:8" s="23" customFormat="1" ht="14.4">
      <c r="A22" s="17">
        <f>COUNTA($A$21:A21)</f>
        <v>1</v>
      </c>
      <c r="B22" s="18" t="s">
        <v>15</v>
      </c>
      <c r="C22" s="19"/>
      <c r="D22" s="20"/>
      <c r="E22" s="20"/>
      <c r="F22" s="20"/>
      <c r="G22" s="21"/>
      <c r="H22" s="22"/>
    </row>
    <row r="23" spans="1:8" s="8" customFormat="1">
      <c r="A23" s="2"/>
      <c r="B23" s="3" t="s">
        <v>16</v>
      </c>
      <c r="C23" s="4" t="s">
        <v>4</v>
      </c>
      <c r="D23" s="5">
        <v>1</v>
      </c>
      <c r="E23" s="5"/>
      <c r="F23" s="5"/>
      <c r="G23" s="6"/>
      <c r="H23" s="119">
        <f t="shared" ref="H23:H24" si="0">G23*F23</f>
        <v>0</v>
      </c>
    </row>
    <row r="24" spans="1:8" s="8" customFormat="1">
      <c r="A24" s="2"/>
      <c r="B24" s="3" t="s">
        <v>17</v>
      </c>
      <c r="C24" s="4" t="s">
        <v>4</v>
      </c>
      <c r="D24" s="5">
        <v>1</v>
      </c>
      <c r="E24" s="5"/>
      <c r="F24" s="5"/>
      <c r="G24" s="6"/>
      <c r="H24" s="119">
        <f t="shared" si="0"/>
        <v>0</v>
      </c>
    </row>
    <row r="25" spans="1:8" s="10" customFormat="1" ht="4.2">
      <c r="A25" s="125"/>
      <c r="B25" s="126"/>
      <c r="C25" s="126"/>
      <c r="D25" s="126"/>
      <c r="E25" s="126"/>
      <c r="F25" s="126"/>
      <c r="G25" s="127"/>
      <c r="H25" s="9"/>
    </row>
    <row r="26" spans="1:8" s="10" customFormat="1" ht="4.2">
      <c r="A26" s="125"/>
      <c r="B26" s="126"/>
      <c r="C26" s="126"/>
      <c r="D26" s="126"/>
      <c r="E26" s="126"/>
      <c r="F26" s="126"/>
      <c r="G26" s="127"/>
      <c r="H26" s="11"/>
    </row>
    <row r="27" spans="1:8" s="14" customFormat="1" ht="15" customHeight="1">
      <c r="A27" s="12"/>
      <c r="B27" s="128" t="str">
        <f>CONCATENATE(A22," ",B22)</f>
        <v xml:space="preserve">1 Installation De Chantier </v>
      </c>
      <c r="C27" s="128"/>
      <c r="D27" s="128"/>
      <c r="E27" s="128"/>
      <c r="F27" s="128"/>
      <c r="G27" s="129"/>
      <c r="H27" s="13" t="str">
        <f>IF(SUM(H22:H26)=0,"",SUM(H22:H26))</f>
        <v/>
      </c>
    </row>
    <row r="28" spans="1:8" s="10" customFormat="1" ht="4.2">
      <c r="A28" s="130"/>
      <c r="B28" s="131"/>
      <c r="C28" s="131"/>
      <c r="D28" s="131"/>
      <c r="E28" s="131"/>
      <c r="F28" s="131"/>
      <c r="G28" s="132"/>
      <c r="H28" s="15"/>
    </row>
    <row r="29" spans="1:8" s="10" customFormat="1" ht="4.2">
      <c r="A29" s="66"/>
      <c r="B29" s="65"/>
      <c r="C29" s="65"/>
      <c r="D29" s="65"/>
      <c r="E29" s="65"/>
      <c r="F29" s="65"/>
      <c r="G29" s="65"/>
      <c r="H29" s="67"/>
    </row>
    <row r="30" spans="1:8" s="23" customFormat="1" ht="14.4">
      <c r="A30" s="17">
        <f>COUNTA($A$21:A29)</f>
        <v>2</v>
      </c>
      <c r="B30" s="18" t="s">
        <v>14</v>
      </c>
      <c r="C30" s="19"/>
      <c r="D30" s="20"/>
      <c r="E30" s="20"/>
      <c r="F30" s="20"/>
      <c r="G30" s="21"/>
      <c r="H30" s="22"/>
    </row>
    <row r="31" spans="1:8" s="8" customFormat="1" ht="26.4">
      <c r="A31" s="2"/>
      <c r="B31" s="3" t="s">
        <v>62</v>
      </c>
      <c r="C31" s="4" t="s">
        <v>4</v>
      </c>
      <c r="D31" s="5">
        <v>1</v>
      </c>
      <c r="E31" s="5"/>
      <c r="F31" s="5"/>
      <c r="G31" s="6"/>
      <c r="H31" s="119">
        <f>G31*F31</f>
        <v>0</v>
      </c>
    </row>
    <row r="32" spans="1:8" s="10" customFormat="1" ht="4.2">
      <c r="A32" s="125"/>
      <c r="B32" s="126"/>
      <c r="C32" s="126"/>
      <c r="D32" s="126"/>
      <c r="E32" s="126"/>
      <c r="F32" s="126"/>
      <c r="G32" s="127"/>
      <c r="H32" s="9"/>
    </row>
    <row r="33" spans="1:8" s="10" customFormat="1" ht="4.2">
      <c r="A33" s="125"/>
      <c r="B33" s="126"/>
      <c r="C33" s="126"/>
      <c r="D33" s="126"/>
      <c r="E33" s="126"/>
      <c r="F33" s="126"/>
      <c r="G33" s="127"/>
      <c r="H33" s="11"/>
    </row>
    <row r="34" spans="1:8" s="14" customFormat="1" ht="15" customHeight="1">
      <c r="A34" s="12"/>
      <c r="B34" s="128" t="str">
        <f>CONCATENATE(A30," ",B30)</f>
        <v>2 Alimentation en Energie</v>
      </c>
      <c r="C34" s="128"/>
      <c r="D34" s="128"/>
      <c r="E34" s="128"/>
      <c r="F34" s="128"/>
      <c r="G34" s="129"/>
      <c r="H34" s="13" t="str">
        <f>IF(SUM(H30:H33)=0,"",SUM(H30:H33))</f>
        <v/>
      </c>
    </row>
    <row r="35" spans="1:8" s="10" customFormat="1" ht="4.2">
      <c r="A35" s="130"/>
      <c r="B35" s="131"/>
      <c r="C35" s="131"/>
      <c r="D35" s="131"/>
      <c r="E35" s="131"/>
      <c r="F35" s="131"/>
      <c r="G35" s="132"/>
      <c r="H35" s="15"/>
    </row>
    <row r="36" spans="1:8" s="23" customFormat="1" ht="14.4">
      <c r="A36" s="17">
        <f>COUNTA($A$21:A35)</f>
        <v>3</v>
      </c>
      <c r="B36" s="18" t="s">
        <v>23</v>
      </c>
      <c r="C36" s="19"/>
      <c r="D36" s="20"/>
      <c r="E36" s="20"/>
      <c r="F36" s="20"/>
      <c r="G36" s="21"/>
      <c r="H36" s="22"/>
    </row>
    <row r="37" spans="1:8" s="23" customFormat="1" ht="14.4">
      <c r="A37" s="17"/>
      <c r="B37" s="3" t="s">
        <v>63</v>
      </c>
      <c r="C37" s="4" t="s">
        <v>4</v>
      </c>
      <c r="D37" s="5">
        <v>1</v>
      </c>
      <c r="E37" s="20"/>
      <c r="F37" s="20"/>
      <c r="G37" s="21"/>
      <c r="H37" s="119">
        <f>G37*F37</f>
        <v>0</v>
      </c>
    </row>
    <row r="38" spans="1:8" s="23" customFormat="1" ht="14.4">
      <c r="A38" s="17"/>
      <c r="B38" s="3" t="s">
        <v>64</v>
      </c>
      <c r="C38" s="4" t="s">
        <v>4</v>
      </c>
      <c r="D38" s="5">
        <v>1</v>
      </c>
      <c r="E38" s="20"/>
      <c r="F38" s="20"/>
      <c r="G38" s="21"/>
      <c r="H38" s="119">
        <f>G38*F38</f>
        <v>0</v>
      </c>
    </row>
    <row r="39" spans="1:8" s="23" customFormat="1" ht="14.4">
      <c r="A39" s="17"/>
      <c r="B39" s="3" t="s">
        <v>65</v>
      </c>
      <c r="C39" s="4" t="s">
        <v>4</v>
      </c>
      <c r="D39" s="5">
        <v>1</v>
      </c>
      <c r="E39" s="20"/>
      <c r="F39" s="20"/>
      <c r="G39" s="21"/>
      <c r="H39" s="119">
        <f>G39*F39</f>
        <v>0</v>
      </c>
    </row>
    <row r="40" spans="1:8" s="23" customFormat="1" ht="14.4">
      <c r="A40" s="17"/>
      <c r="B40" s="3" t="s">
        <v>66</v>
      </c>
      <c r="C40" s="4" t="s">
        <v>4</v>
      </c>
      <c r="D40" s="5">
        <v>1</v>
      </c>
      <c r="E40" s="20"/>
      <c r="F40" s="20"/>
      <c r="G40" s="21"/>
      <c r="H40" s="119">
        <f>G40*F40</f>
        <v>0</v>
      </c>
    </row>
    <row r="41" spans="1:8" s="8" customFormat="1" ht="26.4">
      <c r="A41" s="2"/>
      <c r="B41" s="3" t="s">
        <v>67</v>
      </c>
      <c r="C41" s="4" t="s">
        <v>4</v>
      </c>
      <c r="D41" s="5">
        <v>1</v>
      </c>
      <c r="E41" s="5"/>
      <c r="F41" s="5"/>
      <c r="G41" s="6"/>
      <c r="H41" s="119">
        <f>G41*F41</f>
        <v>0</v>
      </c>
    </row>
    <row r="42" spans="1:8" s="10" customFormat="1" ht="4.2">
      <c r="A42" s="125"/>
      <c r="B42" s="126"/>
      <c r="C42" s="126"/>
      <c r="D42" s="126"/>
      <c r="E42" s="126"/>
      <c r="F42" s="126"/>
      <c r="G42" s="127"/>
      <c r="H42" s="9"/>
    </row>
    <row r="43" spans="1:8" s="10" customFormat="1" ht="4.2">
      <c r="A43" s="125"/>
      <c r="B43" s="126"/>
      <c r="C43" s="126"/>
      <c r="D43" s="126"/>
      <c r="E43" s="126"/>
      <c r="F43" s="126"/>
      <c r="G43" s="127"/>
      <c r="H43" s="11"/>
    </row>
    <row r="44" spans="1:8" s="14" customFormat="1" ht="15" customHeight="1">
      <c r="A44" s="12"/>
      <c r="B44" s="128" t="str">
        <f>CONCATENATE(A36," ",B36)</f>
        <v xml:space="preserve">3 Armoires électriques </v>
      </c>
      <c r="C44" s="128"/>
      <c r="D44" s="128"/>
      <c r="E44" s="128"/>
      <c r="F44" s="128"/>
      <c r="G44" s="129"/>
      <c r="H44" s="13" t="str">
        <f>IF(SUM(H36:H43)=0,"",SUM(H36:H43))</f>
        <v/>
      </c>
    </row>
    <row r="45" spans="1:8" s="10" customFormat="1" ht="4.2">
      <c r="A45" s="130"/>
      <c r="B45" s="131"/>
      <c r="C45" s="131"/>
      <c r="D45" s="131"/>
      <c r="E45" s="131"/>
      <c r="F45" s="131"/>
      <c r="G45" s="132"/>
      <c r="H45" s="15"/>
    </row>
    <row r="46" spans="1:8" s="10" customFormat="1" ht="4.2">
      <c r="A46" s="66"/>
      <c r="B46" s="65"/>
      <c r="C46" s="65"/>
      <c r="D46" s="65"/>
      <c r="E46" s="65"/>
      <c r="F46" s="65"/>
      <c r="G46" s="65"/>
      <c r="H46" s="67"/>
    </row>
    <row r="47" spans="1:8" s="23" customFormat="1" ht="14.4">
      <c r="A47" s="17">
        <f>COUNTA($A$21:A46)</f>
        <v>4</v>
      </c>
      <c r="B47" s="18" t="s">
        <v>18</v>
      </c>
      <c r="C47" s="19"/>
      <c r="D47" s="20"/>
      <c r="E47" s="20"/>
      <c r="F47" s="20"/>
      <c r="G47" s="21"/>
      <c r="H47" s="22"/>
    </row>
    <row r="48" spans="1:8" s="8" customFormat="1">
      <c r="A48" s="2"/>
      <c r="B48" s="3" t="s">
        <v>68</v>
      </c>
      <c r="C48" s="4" t="s">
        <v>25</v>
      </c>
      <c r="D48" s="5">
        <v>1</v>
      </c>
      <c r="E48" s="5"/>
      <c r="F48" s="5"/>
      <c r="G48" s="6"/>
      <c r="H48" s="119">
        <f>G48*F48</f>
        <v>0</v>
      </c>
    </row>
    <row r="49" spans="1:8" s="8" customFormat="1">
      <c r="A49" s="2"/>
      <c r="B49" s="3"/>
      <c r="C49" s="4"/>
      <c r="D49" s="5"/>
      <c r="E49" s="5"/>
      <c r="F49" s="5"/>
      <c r="G49" s="6"/>
      <c r="H49" s="7" t="str">
        <f t="shared" ref="H49" si="1">IF(OR(D49="",G49=""),"", D49*G49)</f>
        <v/>
      </c>
    </row>
    <row r="50" spans="1:8" s="10" customFormat="1" ht="4.2">
      <c r="A50" s="125"/>
      <c r="B50" s="126"/>
      <c r="C50" s="126"/>
      <c r="D50" s="126"/>
      <c r="E50" s="126"/>
      <c r="F50" s="126"/>
      <c r="G50" s="127"/>
      <c r="H50" s="9"/>
    </row>
    <row r="51" spans="1:8" s="10" customFormat="1" ht="4.2">
      <c r="A51" s="125"/>
      <c r="B51" s="126"/>
      <c r="C51" s="126"/>
      <c r="D51" s="126"/>
      <c r="E51" s="126"/>
      <c r="F51" s="126"/>
      <c r="G51" s="127"/>
      <c r="H51" s="11"/>
    </row>
    <row r="52" spans="1:8" s="14" customFormat="1" ht="15" customHeight="1">
      <c r="A52" s="12"/>
      <c r="B52" s="128" t="str">
        <f>CONCATENATE(A47," ",B47)</f>
        <v>4 Arrêt d'urgence</v>
      </c>
      <c r="C52" s="128"/>
      <c r="D52" s="128"/>
      <c r="E52" s="128"/>
      <c r="F52" s="128"/>
      <c r="G52" s="129"/>
      <c r="H52" s="13" t="str">
        <f>IF(SUM(H47:H51)=0,"",SUM(H47:H51))</f>
        <v/>
      </c>
    </row>
    <row r="53" spans="1:8" s="10" customFormat="1" ht="4.2">
      <c r="A53" s="130"/>
      <c r="B53" s="131"/>
      <c r="C53" s="131"/>
      <c r="D53" s="131"/>
      <c r="E53" s="131"/>
      <c r="F53" s="131"/>
      <c r="G53" s="132"/>
      <c r="H53" s="15"/>
    </row>
    <row r="54" spans="1:8" s="10" customFormat="1" ht="4.2">
      <c r="A54" s="66"/>
      <c r="B54" s="65"/>
      <c r="C54" s="65"/>
      <c r="D54" s="65"/>
      <c r="E54" s="65"/>
      <c r="F54" s="65"/>
      <c r="G54" s="65"/>
      <c r="H54" s="67"/>
    </row>
    <row r="55" spans="1:8" s="23" customFormat="1" ht="14.4">
      <c r="A55" s="17">
        <f>COUNTA($A$21:A54)</f>
        <v>5</v>
      </c>
      <c r="B55" s="18" t="s">
        <v>19</v>
      </c>
      <c r="C55" s="19"/>
      <c r="D55" s="20"/>
      <c r="E55" s="20"/>
      <c r="F55" s="20"/>
      <c r="G55" s="21"/>
      <c r="H55" s="22"/>
    </row>
    <row r="56" spans="1:8" s="23" customFormat="1" ht="14.4">
      <c r="A56" s="17"/>
      <c r="B56" s="3" t="s">
        <v>69</v>
      </c>
      <c r="C56" s="4" t="s">
        <v>20</v>
      </c>
      <c r="D56" s="5">
        <v>60</v>
      </c>
      <c r="E56" s="20"/>
      <c r="F56" s="20"/>
      <c r="G56" s="21"/>
      <c r="H56" s="119">
        <f>G56*F56</f>
        <v>0</v>
      </c>
    </row>
    <row r="57" spans="1:8" s="23" customFormat="1" ht="26.4">
      <c r="A57" s="17"/>
      <c r="B57" s="3" t="s">
        <v>70</v>
      </c>
      <c r="C57" s="4" t="s">
        <v>20</v>
      </c>
      <c r="D57" s="5">
        <v>2</v>
      </c>
      <c r="E57" s="20"/>
      <c r="F57" s="20"/>
      <c r="G57" s="21"/>
      <c r="H57" s="119">
        <f t="shared" ref="H57:H58" si="2">G57*F57</f>
        <v>0</v>
      </c>
    </row>
    <row r="58" spans="1:8" s="8" customFormat="1" ht="26.4">
      <c r="A58" s="2"/>
      <c r="B58" s="3" t="s">
        <v>71</v>
      </c>
      <c r="C58" s="4" t="s">
        <v>20</v>
      </c>
      <c r="D58" s="5">
        <v>2</v>
      </c>
      <c r="E58" s="5"/>
      <c r="F58" s="5"/>
      <c r="G58" s="6"/>
      <c r="H58" s="119">
        <f t="shared" si="2"/>
        <v>0</v>
      </c>
    </row>
    <row r="59" spans="1:8" s="8" customFormat="1">
      <c r="A59" s="2"/>
      <c r="B59" s="3"/>
      <c r="C59" s="4"/>
      <c r="D59" s="5"/>
      <c r="E59" s="5"/>
      <c r="F59" s="5"/>
      <c r="G59" s="6"/>
      <c r="H59" s="7" t="str">
        <f t="shared" ref="H59" si="3">IF(OR(D59="",G59=""),"", D59*G59)</f>
        <v/>
      </c>
    </row>
    <row r="60" spans="1:8" s="10" customFormat="1" ht="4.2">
      <c r="A60" s="125"/>
      <c r="B60" s="126"/>
      <c r="C60" s="126"/>
      <c r="D60" s="126"/>
      <c r="E60" s="126"/>
      <c r="F60" s="126"/>
      <c r="G60" s="127"/>
      <c r="H60" s="9"/>
    </row>
    <row r="61" spans="1:8" s="10" customFormat="1" ht="4.2">
      <c r="A61" s="125"/>
      <c r="B61" s="126"/>
      <c r="C61" s="126"/>
      <c r="D61" s="126"/>
      <c r="E61" s="126"/>
      <c r="F61" s="126"/>
      <c r="G61" s="127"/>
      <c r="H61" s="11"/>
    </row>
    <row r="62" spans="1:8" s="14" customFormat="1" ht="15" customHeight="1">
      <c r="A62" s="12"/>
      <c r="B62" s="128" t="str">
        <f>CONCATENATE(A55," ",B55)</f>
        <v>5 Alimentation Tableaux divisionnaires</v>
      </c>
      <c r="C62" s="128"/>
      <c r="D62" s="128"/>
      <c r="E62" s="128"/>
      <c r="F62" s="128"/>
      <c r="G62" s="129"/>
      <c r="H62" s="13" t="str">
        <f>IF(SUM(H55:H61)=0,"",SUM(H55:H61))</f>
        <v/>
      </c>
    </row>
    <row r="63" spans="1:8" s="10" customFormat="1" ht="4.2">
      <c r="A63" s="130"/>
      <c r="B63" s="131"/>
      <c r="C63" s="131"/>
      <c r="D63" s="131"/>
      <c r="E63" s="131"/>
      <c r="F63" s="131"/>
      <c r="G63" s="132"/>
      <c r="H63" s="15"/>
    </row>
    <row r="64" spans="1:8" s="10" customFormat="1" ht="4.2">
      <c r="A64" s="66"/>
      <c r="B64" s="65"/>
      <c r="C64" s="65"/>
      <c r="D64" s="65"/>
      <c r="E64" s="65"/>
      <c r="F64" s="65"/>
      <c r="G64" s="65"/>
      <c r="H64" s="67"/>
    </row>
    <row r="65" spans="1:8" s="23" customFormat="1" ht="14.4">
      <c r="A65" s="17">
        <f>COUNTA($A$21:A64)</f>
        <v>6</v>
      </c>
      <c r="B65" s="18" t="s">
        <v>21</v>
      </c>
      <c r="C65" s="19"/>
      <c r="D65" s="20"/>
      <c r="E65" s="20"/>
      <c r="F65" s="20"/>
      <c r="G65" s="21"/>
      <c r="H65" s="22"/>
    </row>
    <row r="66" spans="1:8" s="8" customFormat="1">
      <c r="A66" s="2"/>
      <c r="B66" s="71" t="s">
        <v>22</v>
      </c>
      <c r="C66" s="4" t="s">
        <v>20</v>
      </c>
      <c r="D66" s="5">
        <v>40</v>
      </c>
      <c r="E66" s="5"/>
      <c r="F66" s="5"/>
      <c r="G66" s="6"/>
      <c r="H66" s="119">
        <f t="shared" ref="H66:H67" si="4">G66*F66</f>
        <v>0</v>
      </c>
    </row>
    <row r="67" spans="1:8" s="8" customFormat="1">
      <c r="A67" s="2"/>
      <c r="B67" s="71" t="s">
        <v>22</v>
      </c>
      <c r="C67" s="4" t="s">
        <v>20</v>
      </c>
      <c r="D67" s="5">
        <v>40</v>
      </c>
      <c r="E67" s="5"/>
      <c r="F67" s="5"/>
      <c r="G67" s="6"/>
      <c r="H67" s="119">
        <f t="shared" si="4"/>
        <v>0</v>
      </c>
    </row>
    <row r="68" spans="1:8" s="10" customFormat="1" ht="4.2">
      <c r="A68" s="125"/>
      <c r="B68" s="126"/>
      <c r="C68" s="126"/>
      <c r="D68" s="126"/>
      <c r="E68" s="126"/>
      <c r="F68" s="126"/>
      <c r="G68" s="127"/>
      <c r="H68" s="9"/>
    </row>
    <row r="69" spans="1:8" s="10" customFormat="1" ht="4.2">
      <c r="A69" s="125"/>
      <c r="B69" s="126"/>
      <c r="C69" s="126"/>
      <c r="D69" s="126"/>
      <c r="E69" s="126"/>
      <c r="F69" s="126"/>
      <c r="G69" s="127"/>
      <c r="H69" s="11"/>
    </row>
    <row r="70" spans="1:8" s="14" customFormat="1" ht="15" customHeight="1">
      <c r="A70" s="12"/>
      <c r="B70" s="128" t="str">
        <f>CONCATENATE(A65," ",B65)</f>
        <v xml:space="preserve">6 Distribution - Chemin de Câbles - Goulotte </v>
      </c>
      <c r="C70" s="128"/>
      <c r="D70" s="128"/>
      <c r="E70" s="128"/>
      <c r="F70" s="128"/>
      <c r="G70" s="129"/>
      <c r="H70" s="13" t="str">
        <f>IF(SUM(H65:H69)=0,"",SUM(H65:H69))</f>
        <v/>
      </c>
    </row>
    <row r="71" spans="1:8" s="10" customFormat="1" ht="4.2">
      <c r="A71" s="130"/>
      <c r="B71" s="131"/>
      <c r="C71" s="131"/>
      <c r="D71" s="131"/>
      <c r="E71" s="131"/>
      <c r="F71" s="131"/>
      <c r="G71" s="132"/>
      <c r="H71" s="15"/>
    </row>
    <row r="72" spans="1:8" s="10" customFormat="1" ht="4.2">
      <c r="A72" s="66"/>
      <c r="B72" s="65"/>
      <c r="C72" s="65"/>
      <c r="D72" s="65"/>
      <c r="E72" s="65"/>
      <c r="F72" s="65"/>
      <c r="G72" s="65"/>
      <c r="H72" s="67"/>
    </row>
    <row r="73" spans="1:8" s="23" customFormat="1" ht="14.4">
      <c r="A73" s="17">
        <f>COUNTA($A$21:A72)</f>
        <v>7</v>
      </c>
      <c r="B73" s="18" t="s">
        <v>24</v>
      </c>
      <c r="C73" s="19"/>
      <c r="D73" s="20"/>
      <c r="E73" s="20"/>
      <c r="F73" s="20"/>
      <c r="G73" s="21"/>
      <c r="H73" s="22"/>
    </row>
    <row r="74" spans="1:8" s="8" customFormat="1">
      <c r="A74" s="2"/>
      <c r="B74" s="71" t="s">
        <v>26</v>
      </c>
      <c r="C74" s="4" t="s">
        <v>25</v>
      </c>
      <c r="D74" s="5">
        <v>1</v>
      </c>
      <c r="E74" s="5"/>
      <c r="F74" s="5"/>
      <c r="G74" s="6"/>
      <c r="H74" s="119">
        <f t="shared" ref="H74:H75" si="5">G74*F74</f>
        <v>0</v>
      </c>
    </row>
    <row r="75" spans="1:8" s="8" customFormat="1">
      <c r="A75" s="2"/>
      <c r="B75" s="72" t="s">
        <v>27</v>
      </c>
      <c r="C75" s="4" t="s">
        <v>25</v>
      </c>
      <c r="D75" s="5">
        <v>1</v>
      </c>
      <c r="E75" s="5"/>
      <c r="F75" s="5"/>
      <c r="G75" s="6"/>
      <c r="H75" s="119">
        <f t="shared" si="5"/>
        <v>0</v>
      </c>
    </row>
    <row r="76" spans="1:8" s="10" customFormat="1" ht="4.2">
      <c r="A76" s="125"/>
      <c r="B76" s="126"/>
      <c r="C76" s="126"/>
      <c r="D76" s="126"/>
      <c r="E76" s="126"/>
      <c r="F76" s="126"/>
      <c r="G76" s="127"/>
      <c r="H76" s="9"/>
    </row>
    <row r="77" spans="1:8" s="10" customFormat="1" ht="4.2">
      <c r="A77" s="125"/>
      <c r="B77" s="126"/>
      <c r="C77" s="126"/>
      <c r="D77" s="126"/>
      <c r="E77" s="126"/>
      <c r="F77" s="126"/>
      <c r="G77" s="127"/>
      <c r="H77" s="11"/>
    </row>
    <row r="78" spans="1:8" s="14" customFormat="1" ht="15" customHeight="1">
      <c r="A78" s="12"/>
      <c r="B78" s="128" t="str">
        <f>CONCATENATE(A73," ",B73)</f>
        <v>7 Appareillage</v>
      </c>
      <c r="C78" s="128"/>
      <c r="D78" s="128"/>
      <c r="E78" s="128"/>
      <c r="F78" s="128"/>
      <c r="G78" s="129"/>
      <c r="H78" s="13" t="str">
        <f>IF(SUM(H73:H77)=0,"",SUM(H73:H77))</f>
        <v/>
      </c>
    </row>
    <row r="79" spans="1:8" s="10" customFormat="1" ht="4.2">
      <c r="A79" s="130"/>
      <c r="B79" s="131"/>
      <c r="C79" s="131"/>
      <c r="D79" s="131"/>
      <c r="E79" s="131"/>
      <c r="F79" s="131"/>
      <c r="G79" s="132"/>
      <c r="H79" s="15"/>
    </row>
    <row r="80" spans="1:8" s="10" customFormat="1" ht="4.2">
      <c r="A80" s="66"/>
      <c r="B80" s="65"/>
      <c r="C80" s="65"/>
      <c r="D80" s="65"/>
      <c r="E80" s="65"/>
      <c r="F80" s="65"/>
      <c r="G80" s="65"/>
      <c r="H80" s="67"/>
    </row>
    <row r="81" spans="1:8" s="23" customFormat="1" ht="14.4">
      <c r="A81" s="17">
        <f>COUNTA($A$21:A80)</f>
        <v>8</v>
      </c>
      <c r="B81" s="18" t="s">
        <v>53</v>
      </c>
      <c r="C81" s="19"/>
      <c r="D81" s="20"/>
      <c r="E81" s="20"/>
      <c r="F81" s="20"/>
      <c r="G81" s="21"/>
      <c r="H81" s="22"/>
    </row>
    <row r="82" spans="1:8" s="8" customFormat="1">
      <c r="A82" s="2"/>
      <c r="B82" s="71" t="s">
        <v>28</v>
      </c>
      <c r="C82" s="4" t="s">
        <v>25</v>
      </c>
      <c r="D82" s="5">
        <v>2</v>
      </c>
      <c r="E82" s="5"/>
      <c r="F82" s="5"/>
      <c r="G82" s="6"/>
      <c r="H82" s="119">
        <f t="shared" ref="H82:H83" si="6">G82*F82</f>
        <v>0</v>
      </c>
    </row>
    <row r="83" spans="1:8" s="8" customFormat="1">
      <c r="A83" s="2"/>
      <c r="B83" s="71" t="s">
        <v>52</v>
      </c>
      <c r="C83" s="4" t="s">
        <v>25</v>
      </c>
      <c r="D83" s="5">
        <v>1</v>
      </c>
      <c r="E83" s="5"/>
      <c r="F83" s="5"/>
      <c r="G83" s="6"/>
      <c r="H83" s="119">
        <f t="shared" si="6"/>
        <v>0</v>
      </c>
    </row>
    <row r="84" spans="1:8" s="10" customFormat="1" ht="4.2">
      <c r="A84" s="125"/>
      <c r="B84" s="126"/>
      <c r="C84" s="126"/>
      <c r="D84" s="126"/>
      <c r="E84" s="126"/>
      <c r="F84" s="126"/>
      <c r="G84" s="127"/>
      <c r="H84" s="9"/>
    </row>
    <row r="85" spans="1:8" s="10" customFormat="1" ht="4.2">
      <c r="A85" s="125"/>
      <c r="B85" s="126"/>
      <c r="C85" s="126"/>
      <c r="D85" s="126"/>
      <c r="E85" s="126"/>
      <c r="F85" s="126"/>
      <c r="G85" s="127"/>
      <c r="H85" s="11"/>
    </row>
    <row r="86" spans="1:8" s="14" customFormat="1" ht="15" customHeight="1">
      <c r="A86" s="12"/>
      <c r="B86" s="128" t="str">
        <f>CONCATENATE(A81," ",B81)</f>
        <v>8 Installation Eclairage</v>
      </c>
      <c r="C86" s="128"/>
      <c r="D86" s="128"/>
      <c r="E86" s="128"/>
      <c r="F86" s="128"/>
      <c r="G86" s="129"/>
      <c r="H86" s="13" t="str">
        <f>IF(SUM(H81:H85)=0,"",SUM(H81:H85))</f>
        <v/>
      </c>
    </row>
    <row r="87" spans="1:8" s="10" customFormat="1" ht="4.2">
      <c r="A87" s="130"/>
      <c r="B87" s="131"/>
      <c r="C87" s="131"/>
      <c r="D87" s="131"/>
      <c r="E87" s="131"/>
      <c r="F87" s="131"/>
      <c r="G87" s="132"/>
      <c r="H87" s="15"/>
    </row>
    <row r="88" spans="1:8" s="10" customFormat="1" ht="4.2">
      <c r="A88" s="66"/>
      <c r="B88" s="65"/>
      <c r="C88" s="65"/>
      <c r="D88" s="65"/>
      <c r="E88" s="65"/>
      <c r="F88" s="65"/>
      <c r="G88" s="65"/>
      <c r="H88" s="67"/>
    </row>
    <row r="89" spans="1:8" s="23" customFormat="1" ht="14.4">
      <c r="A89" s="17">
        <f>COUNTA($A$21:A88)</f>
        <v>9</v>
      </c>
      <c r="B89" s="18" t="s">
        <v>29</v>
      </c>
      <c r="C89" s="19"/>
      <c r="D89" s="20"/>
      <c r="E89" s="20"/>
      <c r="F89" s="20"/>
      <c r="G89" s="21"/>
      <c r="H89" s="22"/>
    </row>
    <row r="90" spans="1:8" s="8" customFormat="1">
      <c r="A90" s="2"/>
      <c r="B90" s="71" t="s">
        <v>30</v>
      </c>
      <c r="C90" s="4" t="s">
        <v>25</v>
      </c>
      <c r="D90" s="5">
        <v>1</v>
      </c>
      <c r="E90" s="5"/>
      <c r="F90" s="5"/>
      <c r="G90" s="6"/>
      <c r="H90" s="119">
        <f>G90*F90</f>
        <v>0</v>
      </c>
    </row>
    <row r="91" spans="1:8" s="10" customFormat="1" ht="4.2">
      <c r="A91" s="125"/>
      <c r="B91" s="126"/>
      <c r="C91" s="126"/>
      <c r="D91" s="126"/>
      <c r="E91" s="126"/>
      <c r="F91" s="126"/>
      <c r="G91" s="127"/>
      <c r="H91" s="9"/>
    </row>
    <row r="92" spans="1:8" s="10" customFormat="1" ht="4.2">
      <c r="A92" s="125"/>
      <c r="B92" s="126"/>
      <c r="C92" s="126"/>
      <c r="D92" s="126"/>
      <c r="E92" s="126"/>
      <c r="F92" s="126"/>
      <c r="G92" s="127"/>
      <c r="H92" s="11"/>
    </row>
    <row r="93" spans="1:8" s="14" customFormat="1" ht="15" customHeight="1">
      <c r="A93" s="12"/>
      <c r="B93" s="128" t="str">
        <f>CONCATENATE(A89," ",B89)</f>
        <v>9 Eclairage de Sécurité par Bloc autonome</v>
      </c>
      <c r="C93" s="128"/>
      <c r="D93" s="128"/>
      <c r="E93" s="128"/>
      <c r="F93" s="128"/>
      <c r="G93" s="129"/>
      <c r="H93" s="13" t="str">
        <f>IF(SUM(H89:H92)=0,"",SUM(H89:H92))</f>
        <v/>
      </c>
    </row>
    <row r="94" spans="1:8" s="10" customFormat="1" ht="4.2">
      <c r="A94" s="130"/>
      <c r="B94" s="131"/>
      <c r="C94" s="131"/>
      <c r="D94" s="131"/>
      <c r="E94" s="131"/>
      <c r="F94" s="131"/>
      <c r="G94" s="132"/>
      <c r="H94" s="15"/>
    </row>
    <row r="95" spans="1:8" s="10" customFormat="1" ht="4.2">
      <c r="A95" s="66"/>
      <c r="B95" s="65"/>
      <c r="C95" s="65"/>
      <c r="D95" s="65"/>
      <c r="E95" s="65"/>
      <c r="F95" s="65"/>
      <c r="G95" s="65"/>
      <c r="H95" s="67"/>
    </row>
    <row r="96" spans="1:8" s="23" customFormat="1" ht="14.4">
      <c r="A96" s="17">
        <f>COUNTA($A$21:A95)</f>
        <v>10</v>
      </c>
      <c r="B96" s="18" t="s">
        <v>31</v>
      </c>
      <c r="C96" s="19"/>
      <c r="D96" s="20"/>
      <c r="E96" s="20"/>
      <c r="F96" s="20"/>
      <c r="G96" s="21"/>
      <c r="H96" s="22"/>
    </row>
    <row r="97" spans="1:8" s="8" customFormat="1">
      <c r="A97" s="2"/>
      <c r="B97" s="71" t="s">
        <v>32</v>
      </c>
      <c r="C97" s="4" t="s">
        <v>4</v>
      </c>
      <c r="D97" s="5">
        <v>2</v>
      </c>
      <c r="E97" s="5"/>
      <c r="F97" s="5"/>
      <c r="G97" s="6"/>
      <c r="H97" s="119">
        <f t="shared" ref="H97:H104" si="7">G97*F97</f>
        <v>0</v>
      </c>
    </row>
    <row r="98" spans="1:8" s="8" customFormat="1">
      <c r="A98" s="2"/>
      <c r="B98" s="71" t="s">
        <v>33</v>
      </c>
      <c r="C98" s="4" t="s">
        <v>4</v>
      </c>
      <c r="D98" s="5">
        <v>2</v>
      </c>
      <c r="E98" s="5"/>
      <c r="F98" s="5"/>
      <c r="G98" s="6"/>
      <c r="H98" s="119">
        <f t="shared" si="7"/>
        <v>0</v>
      </c>
    </row>
    <row r="99" spans="1:8" s="8" customFormat="1">
      <c r="A99" s="2"/>
      <c r="B99" s="71" t="s">
        <v>40</v>
      </c>
      <c r="C99" s="4" t="s">
        <v>4</v>
      </c>
      <c r="D99" s="5">
        <v>2</v>
      </c>
      <c r="E99" s="5"/>
      <c r="F99" s="5"/>
      <c r="G99" s="6"/>
      <c r="H99" s="119">
        <f t="shared" si="7"/>
        <v>0</v>
      </c>
    </row>
    <row r="100" spans="1:8" s="8" customFormat="1">
      <c r="A100" s="2"/>
      <c r="B100" s="71" t="s">
        <v>42</v>
      </c>
      <c r="C100" s="4" t="s">
        <v>4</v>
      </c>
      <c r="D100" s="5">
        <v>2</v>
      </c>
      <c r="E100" s="5"/>
      <c r="F100" s="5"/>
      <c r="G100" s="6"/>
      <c r="H100" s="119">
        <f t="shared" si="7"/>
        <v>0</v>
      </c>
    </row>
    <row r="101" spans="1:8" s="8" customFormat="1">
      <c r="A101" s="2"/>
      <c r="B101" s="71" t="s">
        <v>43</v>
      </c>
      <c r="C101" s="4" t="s">
        <v>4</v>
      </c>
      <c r="D101" s="5">
        <v>1</v>
      </c>
      <c r="E101" s="5"/>
      <c r="F101" s="5"/>
      <c r="G101" s="6"/>
      <c r="H101" s="119">
        <f t="shared" si="7"/>
        <v>0</v>
      </c>
    </row>
    <row r="102" spans="1:8" s="8" customFormat="1">
      <c r="A102" s="2"/>
      <c r="B102" s="71" t="s">
        <v>72</v>
      </c>
      <c r="C102" s="4" t="s">
        <v>4</v>
      </c>
      <c r="D102" s="5">
        <v>4</v>
      </c>
      <c r="E102" s="5"/>
      <c r="F102" s="5"/>
      <c r="G102" s="6"/>
      <c r="H102" s="119">
        <f t="shared" si="7"/>
        <v>0</v>
      </c>
    </row>
    <row r="103" spans="1:8" s="8" customFormat="1">
      <c r="A103" s="2"/>
      <c r="B103" s="71" t="s">
        <v>44</v>
      </c>
      <c r="C103" s="4" t="s">
        <v>4</v>
      </c>
      <c r="D103" s="5">
        <v>1</v>
      </c>
      <c r="E103" s="5"/>
      <c r="F103" s="5"/>
      <c r="G103" s="6"/>
      <c r="H103" s="119">
        <f t="shared" si="7"/>
        <v>0</v>
      </c>
    </row>
    <row r="104" spans="1:8" s="8" customFormat="1">
      <c r="A104" s="2"/>
      <c r="B104" s="71" t="s">
        <v>61</v>
      </c>
      <c r="C104" s="4" t="s">
        <v>4</v>
      </c>
      <c r="D104" s="5">
        <v>7</v>
      </c>
      <c r="E104" s="5"/>
      <c r="F104" s="5"/>
      <c r="G104" s="6"/>
      <c r="H104" s="119">
        <f t="shared" si="7"/>
        <v>0</v>
      </c>
    </row>
    <row r="105" spans="1:8" s="10" customFormat="1" ht="4.2">
      <c r="A105" s="125"/>
      <c r="B105" s="126"/>
      <c r="C105" s="126"/>
      <c r="D105" s="126"/>
      <c r="E105" s="126"/>
      <c r="F105" s="126"/>
      <c r="G105" s="127"/>
      <c r="H105" s="9"/>
    </row>
    <row r="106" spans="1:8" s="10" customFormat="1" ht="4.2">
      <c r="A106" s="125"/>
      <c r="B106" s="126"/>
      <c r="C106" s="126"/>
      <c r="D106" s="126"/>
      <c r="E106" s="126"/>
      <c r="F106" s="126"/>
      <c r="G106" s="127"/>
      <c r="H106" s="11"/>
    </row>
    <row r="107" spans="1:8" s="14" customFormat="1" ht="15" customHeight="1">
      <c r="A107" s="12"/>
      <c r="B107" s="128" t="str">
        <f>CONCATENATE(A96," ",B96)</f>
        <v>10 Alimentations Forces Motrices</v>
      </c>
      <c r="C107" s="128"/>
      <c r="D107" s="128"/>
      <c r="E107" s="128"/>
      <c r="F107" s="128"/>
      <c r="G107" s="129"/>
      <c r="H107" s="13" t="str">
        <f>IF(SUM(H96:H106)=0,"",SUM(H96:H106))</f>
        <v/>
      </c>
    </row>
    <row r="108" spans="1:8" s="10" customFormat="1" ht="4.2">
      <c r="A108" s="130"/>
      <c r="B108" s="131"/>
      <c r="C108" s="131"/>
      <c r="D108" s="131"/>
      <c r="E108" s="131"/>
      <c r="F108" s="131"/>
      <c r="G108" s="132"/>
      <c r="H108" s="15"/>
    </row>
    <row r="109" spans="1:8" s="10" customFormat="1" ht="4.2">
      <c r="A109" s="66"/>
      <c r="B109" s="65"/>
      <c r="C109" s="65"/>
      <c r="D109" s="65"/>
      <c r="E109" s="65"/>
      <c r="F109" s="65"/>
      <c r="G109" s="65"/>
      <c r="H109" s="67"/>
    </row>
    <row r="110" spans="1:8" s="23" customFormat="1" ht="14.4">
      <c r="A110" s="17">
        <f>COUNTA($A$21:A109)</f>
        <v>11</v>
      </c>
      <c r="B110" s="18" t="s">
        <v>34</v>
      </c>
      <c r="C110" s="19"/>
      <c r="D110" s="20"/>
      <c r="E110" s="20"/>
      <c r="F110" s="20"/>
      <c r="G110" s="21"/>
      <c r="H110" s="22"/>
    </row>
    <row r="111" spans="1:8" s="8" customFormat="1">
      <c r="A111" s="2"/>
      <c r="B111" s="71" t="s">
        <v>35</v>
      </c>
      <c r="C111" s="4" t="s">
        <v>20</v>
      </c>
      <c r="D111" s="5">
        <v>450</v>
      </c>
      <c r="E111" s="5"/>
      <c r="F111" s="5"/>
      <c r="G111" s="6"/>
      <c r="H111" s="119">
        <f>G111*F111</f>
        <v>0</v>
      </c>
    </row>
    <row r="112" spans="1:8" s="10" customFormat="1" ht="4.2">
      <c r="A112" s="125"/>
      <c r="B112" s="126"/>
      <c r="C112" s="126"/>
      <c r="D112" s="126"/>
      <c r="E112" s="126"/>
      <c r="F112" s="126"/>
      <c r="G112" s="127"/>
      <c r="H112" s="9"/>
    </row>
    <row r="113" spans="1:8" s="10" customFormat="1" ht="4.2">
      <c r="A113" s="125"/>
      <c r="B113" s="126"/>
      <c r="C113" s="126"/>
      <c r="D113" s="126"/>
      <c r="E113" s="126"/>
      <c r="F113" s="126"/>
      <c r="G113" s="127"/>
      <c r="H113" s="11"/>
    </row>
    <row r="114" spans="1:8" s="14" customFormat="1" ht="15" customHeight="1">
      <c r="A114" s="12"/>
      <c r="B114" s="128" t="str">
        <f>CONCATENATE(A110," ",B110)</f>
        <v>11 Réseau Informatique</v>
      </c>
      <c r="C114" s="128"/>
      <c r="D114" s="128"/>
      <c r="E114" s="128"/>
      <c r="F114" s="128"/>
      <c r="G114" s="129"/>
      <c r="H114" s="13" t="str">
        <f>IF(SUM(H110:H113)=0,"",SUM(H110:H113))</f>
        <v/>
      </c>
    </row>
    <row r="115" spans="1:8" s="10" customFormat="1" ht="4.2">
      <c r="A115" s="130"/>
      <c r="B115" s="131"/>
      <c r="C115" s="131"/>
      <c r="D115" s="131"/>
      <c r="E115" s="131"/>
      <c r="F115" s="131"/>
      <c r="G115" s="132"/>
      <c r="H115" s="15"/>
    </row>
    <row r="116" spans="1:8" s="10" customFormat="1" ht="4.2">
      <c r="A116" s="66"/>
      <c r="B116" s="65"/>
      <c r="C116" s="65"/>
      <c r="D116" s="65"/>
      <c r="E116" s="65"/>
      <c r="F116" s="65"/>
      <c r="G116" s="65"/>
      <c r="H116" s="67"/>
    </row>
    <row r="117" spans="1:8" s="23" customFormat="1" ht="14.4">
      <c r="A117" s="17">
        <f>COUNTA($A$21:A116)</f>
        <v>12</v>
      </c>
      <c r="B117" s="18" t="s">
        <v>49</v>
      </c>
      <c r="C117" s="19"/>
      <c r="D117" s="20"/>
      <c r="E117" s="20"/>
      <c r="F117" s="20"/>
      <c r="G117" s="21"/>
      <c r="H117" s="22"/>
    </row>
    <row r="118" spans="1:8" s="8" customFormat="1">
      <c r="A118" s="2"/>
      <c r="B118" s="71" t="s">
        <v>50</v>
      </c>
      <c r="C118" s="4" t="s">
        <v>25</v>
      </c>
      <c r="D118" s="5">
        <v>1</v>
      </c>
      <c r="E118" s="5"/>
      <c r="F118" s="5"/>
      <c r="G118" s="6"/>
      <c r="H118" s="119">
        <f>G118*F118</f>
        <v>0</v>
      </c>
    </row>
    <row r="119" spans="1:8" s="10" customFormat="1" ht="4.2">
      <c r="A119" s="125"/>
      <c r="B119" s="126"/>
      <c r="C119" s="126"/>
      <c r="D119" s="126"/>
      <c r="E119" s="126"/>
      <c r="F119" s="126"/>
      <c r="G119" s="127"/>
      <c r="H119" s="9"/>
    </row>
    <row r="120" spans="1:8" s="10" customFormat="1" ht="4.2">
      <c r="A120" s="125"/>
      <c r="B120" s="126"/>
      <c r="C120" s="126"/>
      <c r="D120" s="126"/>
      <c r="E120" s="126"/>
      <c r="F120" s="126"/>
      <c r="G120" s="127"/>
      <c r="H120" s="11"/>
    </row>
    <row r="121" spans="1:8" s="14" customFormat="1" ht="15" customHeight="1">
      <c r="A121" s="12"/>
      <c r="B121" s="128" t="str">
        <f>CONCATENATE(A117," ",B117)</f>
        <v>12 SSI</v>
      </c>
      <c r="C121" s="128"/>
      <c r="D121" s="128"/>
      <c r="E121" s="128"/>
      <c r="F121" s="128"/>
      <c r="G121" s="129"/>
      <c r="H121" s="13" t="str">
        <f>IF(SUM(H117:H120)=0,"",SUM(H117:H120))</f>
        <v/>
      </c>
    </row>
    <row r="122" spans="1:8" s="10" customFormat="1" ht="4.2">
      <c r="A122" s="130"/>
      <c r="B122" s="131"/>
      <c r="C122" s="131"/>
      <c r="D122" s="131"/>
      <c r="E122" s="131"/>
      <c r="F122" s="131"/>
      <c r="G122" s="132"/>
      <c r="H122" s="15"/>
    </row>
    <row r="123" spans="1:8" s="10" customFormat="1" ht="4.2">
      <c r="A123" s="66"/>
      <c r="B123" s="65"/>
      <c r="C123" s="65"/>
      <c r="D123" s="65"/>
      <c r="E123" s="65"/>
      <c r="F123" s="65"/>
      <c r="G123" s="65"/>
      <c r="H123" s="67"/>
    </row>
    <row r="124" spans="1:8" s="23" customFormat="1" ht="14.4">
      <c r="A124" s="17">
        <f>COUNTA($A$21:A123)</f>
        <v>13</v>
      </c>
      <c r="B124" s="18" t="s">
        <v>36</v>
      </c>
      <c r="C124" s="19"/>
      <c r="D124" s="20"/>
      <c r="E124" s="20"/>
      <c r="F124" s="20"/>
      <c r="G124" s="21"/>
      <c r="H124" s="22"/>
    </row>
    <row r="125" spans="1:8" s="8" customFormat="1" ht="66">
      <c r="A125" s="2"/>
      <c r="B125" s="73" t="s">
        <v>37</v>
      </c>
      <c r="C125" s="4" t="s">
        <v>4</v>
      </c>
      <c r="D125" s="5">
        <v>1</v>
      </c>
      <c r="E125" s="5"/>
      <c r="F125" s="5"/>
      <c r="G125" s="6"/>
      <c r="H125" s="119">
        <f t="shared" ref="H125:H126" si="8">G125*F125</f>
        <v>0</v>
      </c>
    </row>
    <row r="126" spans="1:8" s="8" customFormat="1" ht="26.4">
      <c r="A126" s="2"/>
      <c r="B126" s="73" t="s">
        <v>38</v>
      </c>
      <c r="C126" s="4" t="s">
        <v>4</v>
      </c>
      <c r="D126" s="5">
        <v>1</v>
      </c>
      <c r="E126" s="5"/>
      <c r="F126" s="5"/>
      <c r="G126" s="6"/>
      <c r="H126" s="119">
        <f t="shared" si="8"/>
        <v>0</v>
      </c>
    </row>
    <row r="127" spans="1:8" s="10" customFormat="1" ht="4.2">
      <c r="A127" s="125"/>
      <c r="B127" s="126"/>
      <c r="C127" s="126"/>
      <c r="D127" s="126"/>
      <c r="E127" s="126"/>
      <c r="F127" s="126"/>
      <c r="G127" s="127"/>
      <c r="H127" s="9"/>
    </row>
    <row r="128" spans="1:8" s="10" customFormat="1" ht="4.2">
      <c r="A128" s="125"/>
      <c r="B128" s="126"/>
      <c r="C128" s="126"/>
      <c r="D128" s="126"/>
      <c r="E128" s="126"/>
      <c r="F128" s="126"/>
      <c r="G128" s="127"/>
      <c r="H128" s="11"/>
    </row>
    <row r="129" spans="1:8" s="14" customFormat="1" ht="15" customHeight="1">
      <c r="A129" s="12"/>
      <c r="B129" s="128" t="str">
        <f>CONCATENATE(A124," ",B124)</f>
        <v>13 Travaux divers Compris</v>
      </c>
      <c r="C129" s="128"/>
      <c r="D129" s="128"/>
      <c r="E129" s="128"/>
      <c r="F129" s="128"/>
      <c r="G129" s="129"/>
      <c r="H129" s="13" t="str">
        <f>IF(SUM(H124:H128)=0,"",SUM(H124:H128))</f>
        <v/>
      </c>
    </row>
    <row r="130" spans="1:8" s="10" customFormat="1" ht="4.2">
      <c r="A130" s="130"/>
      <c r="B130" s="131"/>
      <c r="C130" s="131"/>
      <c r="D130" s="131"/>
      <c r="E130" s="131"/>
      <c r="F130" s="131"/>
      <c r="G130" s="132"/>
      <c r="H130" s="15"/>
    </row>
    <row r="131" spans="1:8" s="10" customFormat="1" ht="4.2">
      <c r="A131" s="66"/>
      <c r="B131" s="65"/>
      <c r="C131" s="65"/>
      <c r="D131" s="65"/>
      <c r="E131" s="65"/>
      <c r="F131" s="65"/>
      <c r="G131" s="65"/>
      <c r="H131" s="67"/>
    </row>
    <row r="132" spans="1:8" s="28" customFormat="1" ht="18">
      <c r="A132" s="136" t="s">
        <v>2</v>
      </c>
      <c r="B132" s="137"/>
      <c r="C132" s="137"/>
      <c r="D132" s="137"/>
      <c r="E132" s="137"/>
      <c r="F132" s="137"/>
      <c r="G132" s="137"/>
      <c r="H132" s="69"/>
    </row>
    <row r="133" spans="1:8" s="28" customFormat="1">
      <c r="A133" s="138"/>
      <c r="B133" s="139"/>
      <c r="C133" s="139"/>
      <c r="D133" s="139"/>
      <c r="E133" s="139"/>
      <c r="F133" s="139"/>
      <c r="G133" s="139"/>
      <c r="H133" s="68"/>
    </row>
    <row r="134" spans="1:8" s="28" customFormat="1" hidden="1">
      <c r="A134" s="26"/>
      <c r="B134" s="133"/>
      <c r="C134" s="134"/>
      <c r="D134" s="134"/>
      <c r="E134" s="134"/>
      <c r="F134" s="134"/>
      <c r="G134" s="135"/>
      <c r="H134" s="27"/>
    </row>
    <row r="135" spans="1:8" s="28" customFormat="1" hidden="1">
      <c r="A135" s="26">
        <v>1</v>
      </c>
      <c r="B135" s="133" t="str">
        <f>B7</f>
        <v>DEFINITION DE L’OPERATION</v>
      </c>
      <c r="C135" s="134"/>
      <c r="D135" s="134"/>
      <c r="E135" s="134"/>
      <c r="F135" s="134"/>
      <c r="G135" s="135"/>
      <c r="H135" s="27" t="str">
        <f>VLOOKUP(CONCATENATE($A135," ",$B135),$B$6:H$132,COLUMN(H135)-1,FALSE)</f>
        <v/>
      </c>
    </row>
    <row r="136" spans="1:8" s="28" customFormat="1" hidden="1">
      <c r="A136" s="26">
        <v>2</v>
      </c>
      <c r="B136" s="133" t="str">
        <f>B14</f>
        <v>PRESCRIPTIONS TECHNIQUES</v>
      </c>
      <c r="C136" s="134"/>
      <c r="D136" s="134"/>
      <c r="E136" s="134"/>
      <c r="F136" s="134"/>
      <c r="G136" s="135"/>
      <c r="H136" s="27" t="str">
        <f>VLOOKUP(CONCATENATE($A136," ",$B136),$B$6:H$132,COLUMN(H136)-1,FALSE)</f>
        <v/>
      </c>
    </row>
    <row r="137" spans="1:8" s="28" customFormat="1" hidden="1">
      <c r="A137" s="29">
        <v>1</v>
      </c>
      <c r="B137" s="133" t="str">
        <f t="shared" ref="B137:B148" si="9">VLOOKUP(A137,$A$22:$B$132,2,FALSE)</f>
        <v xml:space="preserve">Installation De Chantier </v>
      </c>
      <c r="C137" s="134"/>
      <c r="D137" s="134"/>
      <c r="E137" s="134"/>
      <c r="F137" s="134"/>
      <c r="G137" s="135"/>
      <c r="H137" s="27" t="str">
        <f>VLOOKUP(CONCATENATE($A137," ",$B137),$B$6:H$132,COLUMN(H137)-1,FALSE)</f>
        <v/>
      </c>
    </row>
    <row r="138" spans="1:8" s="28" customFormat="1" hidden="1">
      <c r="A138" s="29">
        <f>A137+1</f>
        <v>2</v>
      </c>
      <c r="B138" s="133" t="str">
        <f t="shared" si="9"/>
        <v>Alimentation en Energie</v>
      </c>
      <c r="C138" s="134"/>
      <c r="D138" s="134"/>
      <c r="E138" s="134"/>
      <c r="F138" s="134"/>
      <c r="G138" s="135"/>
      <c r="H138" s="27" t="str">
        <f>VLOOKUP(CONCATENATE($A138," ",$B138),$B$6:H$132,COLUMN(H138)-1,FALSE)</f>
        <v/>
      </c>
    </row>
    <row r="139" spans="1:8" s="28" customFormat="1" hidden="1">
      <c r="A139" s="29">
        <f t="shared" ref="A139:A148" si="10">A138+1</f>
        <v>3</v>
      </c>
      <c r="B139" s="133" t="str">
        <f t="shared" si="9"/>
        <v xml:space="preserve">Armoires électriques </v>
      </c>
      <c r="C139" s="134"/>
      <c r="D139" s="134"/>
      <c r="E139" s="134"/>
      <c r="F139" s="134"/>
      <c r="G139" s="135"/>
      <c r="H139" s="27" t="str">
        <f>VLOOKUP(CONCATENATE($A139," ",$B139),$B$6:H$132,COLUMN(H139)-1,FALSE)</f>
        <v/>
      </c>
    </row>
    <row r="140" spans="1:8" s="28" customFormat="1" hidden="1">
      <c r="A140" s="29">
        <f t="shared" si="10"/>
        <v>4</v>
      </c>
      <c r="B140" s="133" t="str">
        <f t="shared" si="9"/>
        <v>Arrêt d'urgence</v>
      </c>
      <c r="C140" s="134"/>
      <c r="D140" s="134"/>
      <c r="E140" s="134"/>
      <c r="F140" s="134"/>
      <c r="G140" s="135"/>
      <c r="H140" s="27" t="str">
        <f>VLOOKUP(CONCATENATE($A140," ",$B140),$B$6:H$132,COLUMN(H140)-1,FALSE)</f>
        <v/>
      </c>
    </row>
    <row r="141" spans="1:8" s="28" customFormat="1" hidden="1">
      <c r="A141" s="29">
        <f t="shared" si="10"/>
        <v>5</v>
      </c>
      <c r="B141" s="133" t="str">
        <f t="shared" si="9"/>
        <v>Alimentation Tableaux divisionnaires</v>
      </c>
      <c r="C141" s="134"/>
      <c r="D141" s="134"/>
      <c r="E141" s="134"/>
      <c r="F141" s="134"/>
      <c r="G141" s="135"/>
      <c r="H141" s="27" t="str">
        <f>VLOOKUP(CONCATENATE($A141," ",$B141),$B$6:H$132,COLUMN(H141)-1,FALSE)</f>
        <v/>
      </c>
    </row>
    <row r="142" spans="1:8" s="28" customFormat="1" hidden="1">
      <c r="A142" s="29">
        <f t="shared" si="10"/>
        <v>6</v>
      </c>
      <c r="B142" s="133" t="str">
        <f t="shared" si="9"/>
        <v xml:space="preserve">Distribution - Chemin de Câbles - Goulotte </v>
      </c>
      <c r="C142" s="134"/>
      <c r="D142" s="134"/>
      <c r="E142" s="134"/>
      <c r="F142" s="134"/>
      <c r="G142" s="135"/>
      <c r="H142" s="27" t="str">
        <f>VLOOKUP(CONCATENATE($A142," ",$B142),$B$6:H$132,COLUMN(H142)-1,FALSE)</f>
        <v/>
      </c>
    </row>
    <row r="143" spans="1:8" s="28" customFormat="1" hidden="1">
      <c r="A143" s="29">
        <f t="shared" si="10"/>
        <v>7</v>
      </c>
      <c r="B143" s="133" t="str">
        <f t="shared" si="9"/>
        <v>Appareillage</v>
      </c>
      <c r="C143" s="134"/>
      <c r="D143" s="134"/>
      <c r="E143" s="134"/>
      <c r="F143" s="134"/>
      <c r="G143" s="135"/>
      <c r="H143" s="27" t="str">
        <f>VLOOKUP(CONCATENATE($A143," ",$B143),$B$6:H$132,COLUMN(H143)-1,FALSE)</f>
        <v/>
      </c>
    </row>
    <row r="144" spans="1:8" s="28" customFormat="1" hidden="1">
      <c r="A144" s="29">
        <f t="shared" si="10"/>
        <v>8</v>
      </c>
      <c r="B144" s="133" t="str">
        <f t="shared" si="9"/>
        <v>Installation Eclairage</v>
      </c>
      <c r="C144" s="134"/>
      <c r="D144" s="134"/>
      <c r="E144" s="134"/>
      <c r="F144" s="134"/>
      <c r="G144" s="135"/>
      <c r="H144" s="27" t="str">
        <f>VLOOKUP(CONCATENATE($A144," ",$B144),$B$6:H$132,COLUMN(H144)-1,FALSE)</f>
        <v/>
      </c>
    </row>
    <row r="145" spans="1:8" s="28" customFormat="1" hidden="1">
      <c r="A145" s="29">
        <f t="shared" si="10"/>
        <v>9</v>
      </c>
      <c r="B145" s="133" t="str">
        <f t="shared" si="9"/>
        <v>Eclairage de Sécurité par Bloc autonome</v>
      </c>
      <c r="C145" s="134"/>
      <c r="D145" s="134"/>
      <c r="E145" s="134"/>
      <c r="F145" s="134"/>
      <c r="G145" s="135"/>
      <c r="H145" s="27" t="str">
        <f>VLOOKUP(CONCATENATE($A145," ",$B145),$B$6:H$132,COLUMN(H145)-1,FALSE)</f>
        <v/>
      </c>
    </row>
    <row r="146" spans="1:8" s="28" customFormat="1" hidden="1">
      <c r="A146" s="29">
        <f t="shared" si="10"/>
        <v>10</v>
      </c>
      <c r="B146" s="133" t="str">
        <f t="shared" si="9"/>
        <v>Alimentations Forces Motrices</v>
      </c>
      <c r="C146" s="134"/>
      <c r="D146" s="134"/>
      <c r="E146" s="134"/>
      <c r="F146" s="134"/>
      <c r="G146" s="135"/>
      <c r="H146" s="27" t="str">
        <f>VLOOKUP(CONCATENATE($A146," ",$B146),$B$6:H$132,COLUMN(H146)-1,FALSE)</f>
        <v/>
      </c>
    </row>
    <row r="147" spans="1:8" s="28" customFormat="1" hidden="1">
      <c r="A147" s="29">
        <f t="shared" si="10"/>
        <v>11</v>
      </c>
      <c r="B147" s="133" t="str">
        <f t="shared" si="9"/>
        <v>Réseau Informatique</v>
      </c>
      <c r="C147" s="134"/>
      <c r="D147" s="134"/>
      <c r="E147" s="134"/>
      <c r="F147" s="134"/>
      <c r="G147" s="135"/>
      <c r="H147" s="27" t="str">
        <f>VLOOKUP(CONCATENATE($A147," ",$B147),$B$6:H$132,COLUMN(H147)-1,FALSE)</f>
        <v/>
      </c>
    </row>
    <row r="148" spans="1:8" s="28" customFormat="1" hidden="1">
      <c r="A148" s="29">
        <f t="shared" si="10"/>
        <v>12</v>
      </c>
      <c r="B148" s="133" t="str">
        <f t="shared" si="9"/>
        <v>SSI</v>
      </c>
      <c r="C148" s="134"/>
      <c r="D148" s="134"/>
      <c r="E148" s="134"/>
      <c r="F148" s="134"/>
      <c r="G148" s="135"/>
      <c r="H148" s="27" t="str">
        <f>VLOOKUP(CONCATENATE($A148," ",$B148),$B$6:H$132,COLUMN(H148)-1,FALSE)</f>
        <v/>
      </c>
    </row>
    <row r="149" spans="1:8" s="32" customFormat="1" ht="4.2">
      <c r="A149" s="30"/>
      <c r="B149" s="154"/>
      <c r="C149" s="155"/>
      <c r="D149" s="155"/>
      <c r="E149" s="155"/>
      <c r="F149" s="155"/>
      <c r="G149" s="156"/>
      <c r="H149" s="33"/>
    </row>
    <row r="150" spans="1:8" s="34" customFormat="1">
      <c r="A150" s="26"/>
      <c r="B150" s="157" t="s">
        <v>1</v>
      </c>
      <c r="C150" s="158"/>
      <c r="D150" s="158"/>
      <c r="E150" s="158"/>
      <c r="F150" s="158"/>
      <c r="G150" s="159"/>
      <c r="H150" s="27" t="e">
        <f>H129+H121+H114+H107+H93+H86+H78+H70+H62+H52+H44+H34+H27+H18+H11</f>
        <v>#VALUE!</v>
      </c>
    </row>
    <row r="151" spans="1:8" s="32" customFormat="1" ht="4.2">
      <c r="A151" s="30"/>
      <c r="B151" s="154"/>
      <c r="C151" s="155"/>
      <c r="D151" s="155"/>
      <c r="E151" s="155"/>
      <c r="F151" s="155"/>
      <c r="G151" s="156"/>
      <c r="H151" s="35"/>
    </row>
    <row r="152" spans="1:8" s="32" customFormat="1" ht="4.2">
      <c r="A152" s="30"/>
      <c r="B152" s="154"/>
      <c r="C152" s="155"/>
      <c r="D152" s="155"/>
      <c r="E152" s="155"/>
      <c r="F152" s="155"/>
      <c r="G152" s="156"/>
      <c r="H152" s="31"/>
    </row>
    <row r="153" spans="1:8" s="39" customFormat="1" ht="15.6">
      <c r="A153" s="26"/>
      <c r="B153" s="151">
        <v>0.2</v>
      </c>
      <c r="C153" s="152"/>
      <c r="D153" s="152"/>
      <c r="E153" s="152"/>
      <c r="F153" s="152"/>
      <c r="G153" s="153"/>
      <c r="H153" s="27" t="str">
        <f>IFERROR(H150*$B$153,"")</f>
        <v/>
      </c>
    </row>
    <row r="154" spans="1:8" s="32" customFormat="1" ht="4.2">
      <c r="A154" s="36"/>
      <c r="B154" s="142"/>
      <c r="C154" s="143"/>
      <c r="D154" s="143"/>
      <c r="E154" s="143"/>
      <c r="F154" s="143"/>
      <c r="G154" s="144"/>
      <c r="H154" s="35"/>
    </row>
    <row r="155" spans="1:8" s="10" customFormat="1" ht="4.2">
      <c r="A155" s="16"/>
      <c r="B155" s="148"/>
      <c r="C155" s="149"/>
      <c r="D155" s="149"/>
      <c r="E155" s="149"/>
      <c r="F155" s="149"/>
      <c r="G155" s="150"/>
      <c r="H155" s="33"/>
    </row>
    <row r="156" spans="1:8" s="24" customFormat="1" ht="18.75" customHeight="1">
      <c r="A156" s="37"/>
      <c r="B156" s="145" t="s">
        <v>3</v>
      </c>
      <c r="C156" s="146"/>
      <c r="D156" s="146"/>
      <c r="E156" s="146"/>
      <c r="F156" s="146"/>
      <c r="G156" s="147"/>
      <c r="H156" s="38" t="str">
        <f>IFERROR(H150+H153,"")</f>
        <v/>
      </c>
    </row>
    <row r="157" spans="1:8" s="25" customFormat="1" ht="4.2">
      <c r="A157" s="36"/>
      <c r="B157" s="142"/>
      <c r="C157" s="143"/>
      <c r="D157" s="143"/>
      <c r="E157" s="143"/>
      <c r="F157" s="143"/>
      <c r="G157" s="144"/>
      <c r="H157" s="35"/>
    </row>
    <row r="158" spans="1:8" s="8" customFormat="1">
      <c r="A158" s="140"/>
      <c r="B158" s="141"/>
      <c r="C158" s="141"/>
      <c r="D158" s="141"/>
      <c r="E158" s="141"/>
      <c r="F158" s="141"/>
      <c r="G158" s="141"/>
      <c r="H158" s="67"/>
    </row>
  </sheetData>
  <mergeCells count="92">
    <mergeCell ref="B18:G18"/>
    <mergeCell ref="B1:F1"/>
    <mergeCell ref="G1:H1"/>
    <mergeCell ref="C2:D2"/>
    <mergeCell ref="C3:H3"/>
    <mergeCell ref="A5:H5"/>
    <mergeCell ref="A9:G9"/>
    <mergeCell ref="A10:G10"/>
    <mergeCell ref="B11:G11"/>
    <mergeCell ref="A12:G12"/>
    <mergeCell ref="A16:G16"/>
    <mergeCell ref="A17:G17"/>
    <mergeCell ref="B44:G44"/>
    <mergeCell ref="A19:G19"/>
    <mergeCell ref="A25:G25"/>
    <mergeCell ref="A26:G26"/>
    <mergeCell ref="B27:G27"/>
    <mergeCell ref="A28:G28"/>
    <mergeCell ref="A32:G32"/>
    <mergeCell ref="A33:G33"/>
    <mergeCell ref="B34:G34"/>
    <mergeCell ref="A35:G35"/>
    <mergeCell ref="A42:G42"/>
    <mergeCell ref="A43:G43"/>
    <mergeCell ref="B70:G70"/>
    <mergeCell ref="A45:G45"/>
    <mergeCell ref="A50:G50"/>
    <mergeCell ref="A51:G51"/>
    <mergeCell ref="B52:G52"/>
    <mergeCell ref="A53:G53"/>
    <mergeCell ref="A60:G60"/>
    <mergeCell ref="A61:G61"/>
    <mergeCell ref="B62:G62"/>
    <mergeCell ref="A63:G63"/>
    <mergeCell ref="A68:G68"/>
    <mergeCell ref="A69:G69"/>
    <mergeCell ref="B93:G93"/>
    <mergeCell ref="A71:G71"/>
    <mergeCell ref="A76:G76"/>
    <mergeCell ref="A77:G77"/>
    <mergeCell ref="B78:G78"/>
    <mergeCell ref="A79:G79"/>
    <mergeCell ref="A84:G84"/>
    <mergeCell ref="A85:G85"/>
    <mergeCell ref="B86:G86"/>
    <mergeCell ref="A87:G87"/>
    <mergeCell ref="A91:G91"/>
    <mergeCell ref="A92:G92"/>
    <mergeCell ref="B121:G121"/>
    <mergeCell ref="A94:G94"/>
    <mergeCell ref="A105:G105"/>
    <mergeCell ref="A106:G106"/>
    <mergeCell ref="B107:G107"/>
    <mergeCell ref="A108:G108"/>
    <mergeCell ref="A112:G112"/>
    <mergeCell ref="A113:G113"/>
    <mergeCell ref="B114:G114"/>
    <mergeCell ref="A115:G115"/>
    <mergeCell ref="A119:G119"/>
    <mergeCell ref="A120:G120"/>
    <mergeCell ref="B138:G138"/>
    <mergeCell ref="A122:G122"/>
    <mergeCell ref="A127:G127"/>
    <mergeCell ref="A128:G128"/>
    <mergeCell ref="B129:G129"/>
    <mergeCell ref="A130:G130"/>
    <mergeCell ref="A132:G132"/>
    <mergeCell ref="A133:G133"/>
    <mergeCell ref="B134:G134"/>
    <mergeCell ref="B135:G135"/>
    <mergeCell ref="B136:G136"/>
    <mergeCell ref="B137:G137"/>
    <mergeCell ref="B150:G150"/>
    <mergeCell ref="B139:G139"/>
    <mergeCell ref="B140:G140"/>
    <mergeCell ref="B141:G141"/>
    <mergeCell ref="B142:G142"/>
    <mergeCell ref="B143:G143"/>
    <mergeCell ref="B144:G144"/>
    <mergeCell ref="B145:G145"/>
    <mergeCell ref="B146:G146"/>
    <mergeCell ref="B147:G147"/>
    <mergeCell ref="B148:G148"/>
    <mergeCell ref="B149:G149"/>
    <mergeCell ref="B157:G157"/>
    <mergeCell ref="A158:G158"/>
    <mergeCell ref="B151:G151"/>
    <mergeCell ref="B152:G152"/>
    <mergeCell ref="B153:G153"/>
    <mergeCell ref="B154:G154"/>
    <mergeCell ref="B155:G155"/>
    <mergeCell ref="B156:G156"/>
  </mergeCells>
  <printOptions horizontalCentered="1"/>
  <pageMargins left="0.59055118110236227" right="0.59055118110236227" top="0.78740157480314965" bottom="0.70866141732283472" header="0.39370078740157483" footer="0.51181102362204722"/>
  <pageSetup paperSize="9" scale="80" orientation="portrait" horizontalDpi="300" verticalDpi="300" r:id="rId1"/>
  <headerFooter scaleWithDoc="0" alignWithMargins="0">
    <oddHeader xml:space="preserve">&amp;L&amp;G&amp;R&amp;"Roboto Light,Normal"Indice : 0 | DCE | &amp;D
DPGF Lot Électricité - Courants Forts et Faibles </oddHeader>
    <oddFooter>&amp;L&amp;"Calibri,Normal"&amp;8&amp;K00-048N°/AFR&amp;R&amp;"Calibri,Normal"&amp;8&amp;K00-048page &amp;P sur &amp;N</oddFooter>
  </headerFooter>
  <rowBreaks count="1" manualBreakCount="1">
    <brk id="78" max="7" man="1"/>
  </rowBreak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BC7518-6EEC-4B7C-B075-647039D6CFF7}">
  <dimension ref="A1:I151"/>
  <sheetViews>
    <sheetView view="pageBreakPreview" zoomScaleNormal="100" zoomScaleSheetLayoutView="100" workbookViewId="0">
      <pane ySplit="4" topLeftCell="A5" activePane="bottomLeft" state="frozen"/>
      <selection pane="bottomLeft" activeCell="K4" sqref="K4"/>
    </sheetView>
  </sheetViews>
  <sheetFormatPr baseColWidth="10" defaultColWidth="12" defaultRowHeight="13.2"/>
  <cols>
    <col min="1" max="1" width="8.85546875" style="8" customWidth="1"/>
    <col min="2" max="2" width="60.85546875" style="40" customWidth="1"/>
    <col min="3" max="3" width="5.85546875" style="8" customWidth="1"/>
    <col min="4" max="4" width="8.85546875" style="41" customWidth="1"/>
    <col min="5" max="5" width="12.85546875" style="41" customWidth="1"/>
    <col min="6" max="6" width="11.7109375" style="41" customWidth="1"/>
    <col min="7" max="7" width="13.5703125" style="42" customWidth="1"/>
    <col min="8" max="8" width="15.85546875" style="42" customWidth="1"/>
    <col min="9" max="16384" width="12" style="40"/>
  </cols>
  <sheetData>
    <row r="1" spans="1:9" s="1" customFormat="1" ht="45.6">
      <c r="A1" s="48"/>
      <c r="B1" s="168" t="s">
        <v>103</v>
      </c>
      <c r="C1" s="169"/>
      <c r="D1" s="169"/>
      <c r="E1" s="169"/>
      <c r="F1" s="169"/>
      <c r="G1" s="160" t="s">
        <v>9</v>
      </c>
      <c r="H1" s="161"/>
      <c r="I1" s="49"/>
    </row>
    <row r="2" spans="1:9" s="46" customFormat="1" ht="20.100000000000001" customHeight="1">
      <c r="A2" s="43"/>
      <c r="B2" s="44" t="s">
        <v>101</v>
      </c>
      <c r="C2" s="162" t="s">
        <v>10</v>
      </c>
      <c r="D2" s="162"/>
      <c r="E2" s="74"/>
      <c r="F2" s="74"/>
      <c r="G2" s="45" t="s">
        <v>11</v>
      </c>
      <c r="H2" s="47">
        <v>45775</v>
      </c>
    </row>
    <row r="3" spans="1:9" s="52" customFormat="1" ht="33.6" customHeight="1">
      <c r="A3" s="50"/>
      <c r="B3" s="51" t="s">
        <v>51</v>
      </c>
      <c r="C3" s="163" t="s">
        <v>56</v>
      </c>
      <c r="D3" s="163"/>
      <c r="E3" s="163"/>
      <c r="F3" s="163"/>
      <c r="G3" s="163"/>
      <c r="H3" s="164"/>
    </row>
    <row r="4" spans="1:9" s="58" customFormat="1" ht="29.4" customHeight="1">
      <c r="A4" s="53" t="s">
        <v>8</v>
      </c>
      <c r="B4" s="54" t="s">
        <v>0</v>
      </c>
      <c r="C4" s="54" t="s">
        <v>57</v>
      </c>
      <c r="D4" s="55" t="s">
        <v>58</v>
      </c>
      <c r="E4" s="55" t="s">
        <v>59</v>
      </c>
      <c r="F4" s="55" t="s">
        <v>60</v>
      </c>
      <c r="G4" s="56" t="s">
        <v>54</v>
      </c>
      <c r="H4" s="57" t="s">
        <v>12</v>
      </c>
    </row>
    <row r="5" spans="1:9" s="58" customFormat="1" ht="40.200000000000003" customHeight="1">
      <c r="A5" s="165" t="s">
        <v>55</v>
      </c>
      <c r="B5" s="166"/>
      <c r="C5" s="166"/>
      <c r="D5" s="166"/>
      <c r="E5" s="166"/>
      <c r="F5" s="166"/>
      <c r="G5" s="166"/>
      <c r="H5" s="167"/>
    </row>
    <row r="6" spans="1:9" s="8" customFormat="1">
      <c r="A6" s="2"/>
      <c r="B6" s="3"/>
      <c r="C6" s="4"/>
      <c r="D6" s="5"/>
      <c r="E6" s="5"/>
      <c r="F6" s="5"/>
      <c r="G6" s="6"/>
      <c r="H6" s="7"/>
    </row>
    <row r="7" spans="1:9" s="64" customFormat="1" ht="14.4">
      <c r="A7" s="70">
        <v>1</v>
      </c>
      <c r="B7" s="59" t="s">
        <v>7</v>
      </c>
      <c r="C7" s="60"/>
      <c r="D7" s="61"/>
      <c r="E7" s="61"/>
      <c r="F7" s="61"/>
      <c r="G7" s="62"/>
      <c r="H7" s="63"/>
    </row>
    <row r="8" spans="1:9" s="8" customFormat="1">
      <c r="A8" s="2"/>
      <c r="B8" s="3" t="s">
        <v>5</v>
      </c>
      <c r="C8" s="4" t="s">
        <v>4</v>
      </c>
      <c r="D8" s="5">
        <v>1</v>
      </c>
      <c r="E8" s="5"/>
      <c r="F8" s="5"/>
      <c r="G8" s="6"/>
      <c r="H8" s="119">
        <f>G8*F8</f>
        <v>0</v>
      </c>
    </row>
    <row r="9" spans="1:9" s="10" customFormat="1" ht="4.2">
      <c r="A9" s="125"/>
      <c r="B9" s="126"/>
      <c r="C9" s="126"/>
      <c r="D9" s="126"/>
      <c r="E9" s="126"/>
      <c r="F9" s="126"/>
      <c r="G9" s="127"/>
      <c r="H9" s="9"/>
    </row>
    <row r="10" spans="1:9" s="10" customFormat="1" ht="4.2">
      <c r="A10" s="125"/>
      <c r="B10" s="126"/>
      <c r="C10" s="126"/>
      <c r="D10" s="126"/>
      <c r="E10" s="126"/>
      <c r="F10" s="126"/>
      <c r="G10" s="127"/>
      <c r="H10" s="11"/>
    </row>
    <row r="11" spans="1:9" s="14" customFormat="1" ht="15" customHeight="1">
      <c r="A11" s="12"/>
      <c r="B11" s="123" t="str">
        <f>CONCATENATE(A7," ",B7)</f>
        <v>1 DEFINITION DE L’OPERATION</v>
      </c>
      <c r="C11" s="123"/>
      <c r="D11" s="123"/>
      <c r="E11" s="123"/>
      <c r="F11" s="123"/>
      <c r="G11" s="124"/>
      <c r="H11" s="13" t="str">
        <f>IF(SUM(H7:H10)=0,"",SUM(H7:H10))</f>
        <v/>
      </c>
    </row>
    <row r="12" spans="1:9" s="10" customFormat="1" ht="4.2">
      <c r="A12" s="130"/>
      <c r="B12" s="131"/>
      <c r="C12" s="131"/>
      <c r="D12" s="131"/>
      <c r="E12" s="131"/>
      <c r="F12" s="131"/>
      <c r="G12" s="132"/>
      <c r="H12" s="15"/>
    </row>
    <row r="13" spans="1:9" s="10" customFormat="1" ht="4.2">
      <c r="A13" s="66"/>
      <c r="B13" s="65"/>
      <c r="C13" s="65"/>
      <c r="D13" s="65"/>
      <c r="E13" s="65"/>
      <c r="F13" s="65"/>
      <c r="G13" s="65"/>
      <c r="H13" s="67"/>
    </row>
    <row r="14" spans="1:9" s="64" customFormat="1" ht="14.4">
      <c r="A14" s="70">
        <v>2</v>
      </c>
      <c r="B14" s="59" t="s">
        <v>6</v>
      </c>
      <c r="C14" s="60"/>
      <c r="D14" s="61"/>
      <c r="E14" s="61"/>
      <c r="F14" s="61"/>
      <c r="G14" s="62"/>
      <c r="H14" s="63"/>
    </row>
    <row r="15" spans="1:9" s="8" customFormat="1">
      <c r="A15" s="2"/>
      <c r="B15" s="3" t="s">
        <v>5</v>
      </c>
      <c r="C15" s="4" t="s">
        <v>4</v>
      </c>
      <c r="D15" s="5">
        <v>1</v>
      </c>
      <c r="E15" s="5"/>
      <c r="F15" s="5"/>
      <c r="G15" s="6"/>
      <c r="H15" s="119">
        <f>G15*F15</f>
        <v>0</v>
      </c>
    </row>
    <row r="16" spans="1:9" s="10" customFormat="1" ht="4.2">
      <c r="A16" s="125"/>
      <c r="B16" s="126"/>
      <c r="C16" s="126"/>
      <c r="D16" s="126"/>
      <c r="E16" s="126"/>
      <c r="F16" s="126"/>
      <c r="G16" s="127"/>
      <c r="H16" s="9"/>
    </row>
    <row r="17" spans="1:8" s="10" customFormat="1" ht="4.2">
      <c r="A17" s="125"/>
      <c r="B17" s="126"/>
      <c r="C17" s="126"/>
      <c r="D17" s="126"/>
      <c r="E17" s="126"/>
      <c r="F17" s="126"/>
      <c r="G17" s="127"/>
      <c r="H17" s="11"/>
    </row>
    <row r="18" spans="1:8" s="14" customFormat="1" ht="15" customHeight="1">
      <c r="A18" s="12"/>
      <c r="B18" s="123" t="str">
        <f>CONCATENATE(A14," ",B14)</f>
        <v>2 PRESCRIPTIONS TECHNIQUES</v>
      </c>
      <c r="C18" s="123"/>
      <c r="D18" s="123"/>
      <c r="E18" s="123"/>
      <c r="F18" s="123"/>
      <c r="G18" s="124"/>
      <c r="H18" s="13" t="str">
        <f>IF(SUM(H14:H17)=0,"",SUM(H14:H17))</f>
        <v/>
      </c>
    </row>
    <row r="19" spans="1:8" s="10" customFormat="1" ht="4.2">
      <c r="A19" s="130"/>
      <c r="B19" s="131"/>
      <c r="C19" s="131"/>
      <c r="D19" s="131"/>
      <c r="E19" s="131"/>
      <c r="F19" s="131"/>
      <c r="G19" s="132"/>
      <c r="H19" s="15"/>
    </row>
    <row r="20" spans="1:8" s="10" customFormat="1" ht="4.2">
      <c r="A20" s="66"/>
      <c r="B20" s="65"/>
      <c r="C20" s="65"/>
      <c r="D20" s="65"/>
      <c r="E20" s="65"/>
      <c r="F20" s="65"/>
      <c r="G20" s="65"/>
      <c r="H20" s="67"/>
    </row>
    <row r="21" spans="1:8" s="64" customFormat="1" ht="14.4">
      <c r="A21" s="70">
        <v>3</v>
      </c>
      <c r="B21" s="59" t="s">
        <v>13</v>
      </c>
      <c r="C21" s="60"/>
      <c r="D21" s="61"/>
      <c r="E21" s="61"/>
      <c r="F21" s="61"/>
      <c r="G21" s="62"/>
      <c r="H21" s="63"/>
    </row>
    <row r="22" spans="1:8" s="23" customFormat="1" ht="14.4">
      <c r="A22" s="17">
        <f>COUNTA($A$21:A21)</f>
        <v>1</v>
      </c>
      <c r="B22" s="18" t="s">
        <v>15</v>
      </c>
      <c r="C22" s="19"/>
      <c r="D22" s="20"/>
      <c r="E22" s="20"/>
      <c r="F22" s="20"/>
      <c r="G22" s="21"/>
      <c r="H22" s="22"/>
    </row>
    <row r="23" spans="1:8" s="8" customFormat="1">
      <c r="A23" s="2"/>
      <c r="B23" s="3" t="s">
        <v>16</v>
      </c>
      <c r="C23" s="4" t="s">
        <v>4</v>
      </c>
      <c r="D23" s="5">
        <v>1</v>
      </c>
      <c r="E23" s="5"/>
      <c r="F23" s="5"/>
      <c r="G23" s="6"/>
      <c r="H23" s="119">
        <f t="shared" ref="H23:H24" si="0">G23*F23</f>
        <v>0</v>
      </c>
    </row>
    <row r="24" spans="1:8" s="8" customFormat="1">
      <c r="A24" s="2"/>
      <c r="B24" s="3" t="s">
        <v>17</v>
      </c>
      <c r="C24" s="4" t="s">
        <v>4</v>
      </c>
      <c r="D24" s="5">
        <v>1</v>
      </c>
      <c r="E24" s="5"/>
      <c r="F24" s="5"/>
      <c r="G24" s="6"/>
      <c r="H24" s="119">
        <f t="shared" si="0"/>
        <v>0</v>
      </c>
    </row>
    <row r="25" spans="1:8" s="10" customFormat="1" ht="4.2">
      <c r="A25" s="125"/>
      <c r="B25" s="126"/>
      <c r="C25" s="126"/>
      <c r="D25" s="126"/>
      <c r="E25" s="126"/>
      <c r="F25" s="126"/>
      <c r="G25" s="127"/>
      <c r="H25" s="9"/>
    </row>
    <row r="26" spans="1:8" s="10" customFormat="1" ht="4.2">
      <c r="A26" s="125"/>
      <c r="B26" s="126"/>
      <c r="C26" s="126"/>
      <c r="D26" s="126"/>
      <c r="E26" s="126"/>
      <c r="F26" s="126"/>
      <c r="G26" s="127"/>
      <c r="H26" s="11"/>
    </row>
    <row r="27" spans="1:8" s="14" customFormat="1" ht="15" customHeight="1">
      <c r="A27" s="12"/>
      <c r="B27" s="128" t="str">
        <f>CONCATENATE(A22," ",B22)</f>
        <v xml:space="preserve">1 Installation De Chantier </v>
      </c>
      <c r="C27" s="128"/>
      <c r="D27" s="128"/>
      <c r="E27" s="128"/>
      <c r="F27" s="128"/>
      <c r="G27" s="129"/>
      <c r="H27" s="13" t="str">
        <f>IF(SUM(H22:H26)=0,"",SUM(H22:H26))</f>
        <v/>
      </c>
    </row>
    <row r="28" spans="1:8" s="10" customFormat="1" ht="4.2">
      <c r="A28" s="130"/>
      <c r="B28" s="131"/>
      <c r="C28" s="131"/>
      <c r="D28" s="131"/>
      <c r="E28" s="131"/>
      <c r="F28" s="131"/>
      <c r="G28" s="132"/>
      <c r="H28" s="15"/>
    </row>
    <row r="29" spans="1:8" s="10" customFormat="1" ht="4.2">
      <c r="A29" s="66"/>
      <c r="B29" s="65"/>
      <c r="C29" s="65"/>
      <c r="D29" s="65"/>
      <c r="E29" s="65"/>
      <c r="F29" s="65"/>
      <c r="G29" s="65"/>
      <c r="H29" s="67"/>
    </row>
    <row r="30" spans="1:8" s="23" customFormat="1" ht="14.4">
      <c r="A30" s="17">
        <f>COUNTA($A$21:A29)</f>
        <v>2</v>
      </c>
      <c r="B30" s="18" t="s">
        <v>14</v>
      </c>
      <c r="C30" s="19"/>
      <c r="D30" s="20"/>
      <c r="E30" s="20"/>
      <c r="F30" s="20"/>
      <c r="G30" s="21"/>
      <c r="H30" s="22"/>
    </row>
    <row r="31" spans="1:8" s="8" customFormat="1" ht="26.4">
      <c r="A31" s="2"/>
      <c r="B31" s="3" t="s">
        <v>73</v>
      </c>
      <c r="C31" s="4" t="s">
        <v>4</v>
      </c>
      <c r="D31" s="5">
        <v>1</v>
      </c>
      <c r="E31" s="5"/>
      <c r="F31" s="5"/>
      <c r="G31" s="6"/>
      <c r="H31" s="119">
        <f>G31*F31</f>
        <v>0</v>
      </c>
    </row>
    <row r="32" spans="1:8" s="10" customFormat="1" ht="4.2">
      <c r="A32" s="125"/>
      <c r="B32" s="126"/>
      <c r="C32" s="126"/>
      <c r="D32" s="126"/>
      <c r="E32" s="126"/>
      <c r="F32" s="126"/>
      <c r="G32" s="127"/>
      <c r="H32" s="9"/>
    </row>
    <row r="33" spans="1:8" s="10" customFormat="1" ht="4.2">
      <c r="A33" s="125"/>
      <c r="B33" s="126"/>
      <c r="C33" s="126"/>
      <c r="D33" s="126"/>
      <c r="E33" s="126"/>
      <c r="F33" s="126"/>
      <c r="G33" s="127"/>
      <c r="H33" s="11"/>
    </row>
    <row r="34" spans="1:8" s="14" customFormat="1" ht="15" customHeight="1">
      <c r="A34" s="12"/>
      <c r="B34" s="128" t="str">
        <f>CONCATENATE(A30," ",B30)</f>
        <v>2 Alimentation en Energie</v>
      </c>
      <c r="C34" s="128"/>
      <c r="D34" s="128"/>
      <c r="E34" s="128"/>
      <c r="F34" s="128"/>
      <c r="G34" s="129"/>
      <c r="H34" s="13" t="str">
        <f>IF(SUM(H30:H33)=0,"",SUM(H30:H33))</f>
        <v/>
      </c>
    </row>
    <row r="35" spans="1:8" s="10" customFormat="1" ht="4.2">
      <c r="A35" s="130"/>
      <c r="B35" s="131"/>
      <c r="C35" s="131"/>
      <c r="D35" s="131"/>
      <c r="E35" s="131"/>
      <c r="F35" s="131"/>
      <c r="G35" s="132"/>
      <c r="H35" s="15"/>
    </row>
    <row r="36" spans="1:8" s="23" customFormat="1" ht="14.4">
      <c r="A36" s="17">
        <f>COUNTA($A$21:A35)</f>
        <v>3</v>
      </c>
      <c r="B36" s="18" t="s">
        <v>23</v>
      </c>
      <c r="C36" s="19"/>
      <c r="D36" s="20"/>
      <c r="E36" s="20"/>
      <c r="F36" s="20"/>
      <c r="G36" s="21"/>
      <c r="H36" s="22"/>
    </row>
    <row r="37" spans="1:8" s="23" customFormat="1" ht="14.4">
      <c r="A37" s="17"/>
      <c r="B37" s="3" t="s">
        <v>74</v>
      </c>
      <c r="C37" s="4" t="s">
        <v>4</v>
      </c>
      <c r="D37" s="5">
        <v>1</v>
      </c>
      <c r="E37" s="20"/>
      <c r="F37" s="20"/>
      <c r="G37" s="21"/>
      <c r="H37" s="119">
        <f>G37*F37</f>
        <v>0</v>
      </c>
    </row>
    <row r="38" spans="1:8" s="10" customFormat="1" ht="4.2">
      <c r="A38" s="125"/>
      <c r="B38" s="126"/>
      <c r="C38" s="126"/>
      <c r="D38" s="126"/>
      <c r="E38" s="126"/>
      <c r="F38" s="126"/>
      <c r="G38" s="127"/>
      <c r="H38" s="9"/>
    </row>
    <row r="39" spans="1:8" s="10" customFormat="1" ht="4.2">
      <c r="A39" s="125"/>
      <c r="B39" s="126"/>
      <c r="C39" s="126"/>
      <c r="D39" s="126"/>
      <c r="E39" s="126"/>
      <c r="F39" s="126"/>
      <c r="G39" s="127"/>
      <c r="H39" s="11"/>
    </row>
    <row r="40" spans="1:8" s="14" customFormat="1" ht="15" customHeight="1">
      <c r="A40" s="12"/>
      <c r="B40" s="128" t="str">
        <f>CONCATENATE(A36," ",B36)</f>
        <v xml:space="preserve">3 Armoires électriques </v>
      </c>
      <c r="C40" s="128"/>
      <c r="D40" s="128"/>
      <c r="E40" s="128"/>
      <c r="F40" s="128"/>
      <c r="G40" s="129"/>
      <c r="H40" s="13" t="str">
        <f>IF(SUM(H36:H39)=0,"",SUM(H36:H39))</f>
        <v/>
      </c>
    </row>
    <row r="41" spans="1:8" s="10" customFormat="1" ht="4.2">
      <c r="A41" s="130"/>
      <c r="B41" s="131"/>
      <c r="C41" s="131"/>
      <c r="D41" s="131"/>
      <c r="E41" s="131"/>
      <c r="F41" s="131"/>
      <c r="G41" s="132"/>
      <c r="H41" s="15"/>
    </row>
    <row r="42" spans="1:8" s="10" customFormat="1" ht="4.2">
      <c r="A42" s="66"/>
      <c r="B42" s="65"/>
      <c r="C42" s="65"/>
      <c r="D42" s="65"/>
      <c r="E42" s="65"/>
      <c r="F42" s="65"/>
      <c r="G42" s="65"/>
      <c r="H42" s="67"/>
    </row>
    <row r="43" spans="1:8" s="23" customFormat="1" ht="14.4">
      <c r="A43" s="17">
        <f>COUNTA($A$21:A42)</f>
        <v>4</v>
      </c>
      <c r="B43" s="18" t="s">
        <v>18</v>
      </c>
      <c r="C43" s="19"/>
      <c r="D43" s="20"/>
      <c r="E43" s="20"/>
      <c r="F43" s="20"/>
      <c r="G43" s="21"/>
      <c r="H43" s="22"/>
    </row>
    <row r="44" spans="1:8" s="8" customFormat="1">
      <c r="A44" s="2"/>
      <c r="B44" s="3" t="s">
        <v>75</v>
      </c>
      <c r="C44" s="4" t="s">
        <v>25</v>
      </c>
      <c r="D44" s="5">
        <v>1</v>
      </c>
      <c r="E44" s="5"/>
      <c r="F44" s="5"/>
      <c r="G44" s="6"/>
      <c r="H44" s="119">
        <f>G44*F44</f>
        <v>0</v>
      </c>
    </row>
    <row r="45" spans="1:8" s="8" customFormat="1">
      <c r="A45" s="2"/>
      <c r="B45" s="3"/>
      <c r="C45" s="4"/>
      <c r="D45" s="5"/>
      <c r="E45" s="5"/>
      <c r="F45" s="5"/>
      <c r="G45" s="6"/>
      <c r="H45" s="7" t="str">
        <f t="shared" ref="H45" si="1">IF(OR(D45="",G45=""),"", D45*G45)</f>
        <v/>
      </c>
    </row>
    <row r="46" spans="1:8" s="10" customFormat="1" ht="4.2">
      <c r="A46" s="125"/>
      <c r="B46" s="126"/>
      <c r="C46" s="126"/>
      <c r="D46" s="126"/>
      <c r="E46" s="126"/>
      <c r="F46" s="126"/>
      <c r="G46" s="127"/>
      <c r="H46" s="9"/>
    </row>
    <row r="47" spans="1:8" s="10" customFormat="1" ht="4.2">
      <c r="A47" s="125"/>
      <c r="B47" s="126"/>
      <c r="C47" s="126"/>
      <c r="D47" s="126"/>
      <c r="E47" s="126"/>
      <c r="F47" s="126"/>
      <c r="G47" s="127"/>
      <c r="H47" s="11"/>
    </row>
    <row r="48" spans="1:8" s="14" customFormat="1" ht="15" customHeight="1">
      <c r="A48" s="12"/>
      <c r="B48" s="128" t="str">
        <f>CONCATENATE(A43," ",B43)</f>
        <v>4 Arrêt d'urgence</v>
      </c>
      <c r="C48" s="128"/>
      <c r="D48" s="128"/>
      <c r="E48" s="128"/>
      <c r="F48" s="128"/>
      <c r="G48" s="129"/>
      <c r="H48" s="13" t="str">
        <f>IF(SUM(H43:H47)=0,"",SUM(H43:H47))</f>
        <v/>
      </c>
    </row>
    <row r="49" spans="1:8" s="10" customFormat="1" ht="4.2">
      <c r="A49" s="130"/>
      <c r="B49" s="131"/>
      <c r="C49" s="131"/>
      <c r="D49" s="131"/>
      <c r="E49" s="131"/>
      <c r="F49" s="131"/>
      <c r="G49" s="132"/>
      <c r="H49" s="15"/>
    </row>
    <row r="50" spans="1:8" s="10" customFormat="1" ht="4.2">
      <c r="A50" s="66"/>
      <c r="B50" s="65"/>
      <c r="C50" s="65"/>
      <c r="D50" s="65"/>
      <c r="E50" s="65"/>
      <c r="F50" s="65"/>
      <c r="G50" s="65"/>
      <c r="H50" s="67"/>
    </row>
    <row r="51" spans="1:8" s="23" customFormat="1" ht="14.4">
      <c r="A51" s="17">
        <f>COUNTA($A$21:A50)</f>
        <v>5</v>
      </c>
      <c r="B51" s="18" t="s">
        <v>19</v>
      </c>
      <c r="C51" s="19"/>
      <c r="D51" s="20"/>
      <c r="E51" s="20"/>
      <c r="F51" s="20"/>
      <c r="G51" s="21"/>
      <c r="H51" s="22"/>
    </row>
    <row r="52" spans="1:8" s="23" customFormat="1" ht="14.4">
      <c r="A52" s="17"/>
      <c r="B52" s="3" t="s">
        <v>76</v>
      </c>
      <c r="C52" s="4" t="s">
        <v>20</v>
      </c>
      <c r="D52" s="5">
        <v>40</v>
      </c>
      <c r="E52" s="20"/>
      <c r="F52" s="20"/>
      <c r="G52" s="21"/>
      <c r="H52" s="119">
        <f>G52*F52</f>
        <v>0</v>
      </c>
    </row>
    <row r="53" spans="1:8" s="8" customFormat="1">
      <c r="A53" s="2"/>
      <c r="B53" s="3"/>
      <c r="C53" s="4"/>
      <c r="D53" s="5"/>
      <c r="E53" s="5"/>
      <c r="F53" s="5"/>
      <c r="G53" s="6"/>
      <c r="H53" s="7" t="str">
        <f t="shared" ref="H53" si="2">IF(OR(D53="",G53=""),"", D53*G53)</f>
        <v/>
      </c>
    </row>
    <row r="54" spans="1:8" s="10" customFormat="1" ht="4.2">
      <c r="A54" s="125"/>
      <c r="B54" s="126"/>
      <c r="C54" s="126"/>
      <c r="D54" s="126"/>
      <c r="E54" s="126"/>
      <c r="F54" s="126"/>
      <c r="G54" s="127"/>
      <c r="H54" s="9"/>
    </row>
    <row r="55" spans="1:8" s="10" customFormat="1" ht="4.2">
      <c r="A55" s="125"/>
      <c r="B55" s="126"/>
      <c r="C55" s="126"/>
      <c r="D55" s="126"/>
      <c r="E55" s="126"/>
      <c r="F55" s="126"/>
      <c r="G55" s="127"/>
      <c r="H55" s="11"/>
    </row>
    <row r="56" spans="1:8" s="14" customFormat="1" ht="15" customHeight="1">
      <c r="A56" s="12"/>
      <c r="B56" s="128" t="str">
        <f>CONCATENATE(A51," ",B51)</f>
        <v>5 Alimentation Tableaux divisionnaires</v>
      </c>
      <c r="C56" s="128"/>
      <c r="D56" s="128"/>
      <c r="E56" s="128"/>
      <c r="F56" s="128"/>
      <c r="G56" s="129"/>
      <c r="H56" s="13" t="str">
        <f>IF(SUM(H51:H55)=0,"",SUM(H51:H55))</f>
        <v/>
      </c>
    </row>
    <row r="57" spans="1:8" s="10" customFormat="1" ht="4.2">
      <c r="A57" s="130"/>
      <c r="B57" s="131"/>
      <c r="C57" s="131"/>
      <c r="D57" s="131"/>
      <c r="E57" s="131"/>
      <c r="F57" s="131"/>
      <c r="G57" s="132"/>
      <c r="H57" s="15"/>
    </row>
    <row r="58" spans="1:8" s="10" customFormat="1" ht="4.2">
      <c r="A58" s="66"/>
      <c r="B58" s="65"/>
      <c r="C58" s="65"/>
      <c r="D58" s="65"/>
      <c r="E58" s="65"/>
      <c r="F58" s="65"/>
      <c r="G58" s="65"/>
      <c r="H58" s="67"/>
    </row>
    <row r="59" spans="1:8" s="23" customFormat="1" ht="14.4">
      <c r="A59" s="17">
        <f>COUNTA($A$21:A58)</f>
        <v>6</v>
      </c>
      <c r="B59" s="18" t="s">
        <v>21</v>
      </c>
      <c r="C59" s="19"/>
      <c r="D59" s="20"/>
      <c r="E59" s="20"/>
      <c r="F59" s="20"/>
      <c r="G59" s="21"/>
      <c r="H59" s="22"/>
    </row>
    <row r="60" spans="1:8" s="8" customFormat="1">
      <c r="A60" s="2"/>
      <c r="B60" s="71" t="s">
        <v>22</v>
      </c>
      <c r="C60" s="4" t="s">
        <v>20</v>
      </c>
      <c r="D60" s="5">
        <v>30</v>
      </c>
      <c r="E60" s="5"/>
      <c r="F60" s="5"/>
      <c r="G60" s="6"/>
      <c r="H60" s="119">
        <f t="shared" ref="H60:H61" si="3">G60*F60</f>
        <v>0</v>
      </c>
    </row>
    <row r="61" spans="1:8" s="8" customFormat="1">
      <c r="A61" s="2"/>
      <c r="B61" s="71" t="s">
        <v>22</v>
      </c>
      <c r="C61" s="4" t="s">
        <v>20</v>
      </c>
      <c r="D61" s="5">
        <v>30</v>
      </c>
      <c r="E61" s="5"/>
      <c r="F61" s="5"/>
      <c r="G61" s="6"/>
      <c r="H61" s="119">
        <f t="shared" si="3"/>
        <v>0</v>
      </c>
    </row>
    <row r="62" spans="1:8" s="10" customFormat="1" ht="4.2">
      <c r="A62" s="125"/>
      <c r="B62" s="126"/>
      <c r="C62" s="126"/>
      <c r="D62" s="126"/>
      <c r="E62" s="126"/>
      <c r="F62" s="126"/>
      <c r="G62" s="127"/>
      <c r="H62" s="9"/>
    </row>
    <row r="63" spans="1:8" s="10" customFormat="1" ht="4.2">
      <c r="A63" s="125"/>
      <c r="B63" s="126"/>
      <c r="C63" s="126"/>
      <c r="D63" s="126"/>
      <c r="E63" s="126"/>
      <c r="F63" s="126"/>
      <c r="G63" s="127"/>
      <c r="H63" s="11"/>
    </row>
    <row r="64" spans="1:8" s="14" customFormat="1" ht="15" customHeight="1">
      <c r="A64" s="12"/>
      <c r="B64" s="128" t="str">
        <f>CONCATENATE(A59," ",B59)</f>
        <v xml:space="preserve">6 Distribution - Chemin de Câbles - Goulotte </v>
      </c>
      <c r="C64" s="128"/>
      <c r="D64" s="128"/>
      <c r="E64" s="128"/>
      <c r="F64" s="128"/>
      <c r="G64" s="129"/>
      <c r="H64" s="13" t="str">
        <f>IF(SUM(H59:H63)=0,"",SUM(H59:H63))</f>
        <v/>
      </c>
    </row>
    <row r="65" spans="1:8" s="10" customFormat="1" ht="4.2">
      <c r="A65" s="130"/>
      <c r="B65" s="131"/>
      <c r="C65" s="131"/>
      <c r="D65" s="131"/>
      <c r="E65" s="131"/>
      <c r="F65" s="131"/>
      <c r="G65" s="132"/>
      <c r="H65" s="15"/>
    </row>
    <row r="66" spans="1:8" s="10" customFormat="1" ht="4.2">
      <c r="A66" s="66"/>
      <c r="B66" s="65"/>
      <c r="C66" s="65"/>
      <c r="D66" s="65"/>
      <c r="E66" s="65"/>
      <c r="F66" s="65"/>
      <c r="G66" s="65"/>
      <c r="H66" s="67"/>
    </row>
    <row r="67" spans="1:8" s="23" customFormat="1" ht="14.4" hidden="1">
      <c r="A67" s="17">
        <f>COUNTA($A$21:A66)</f>
        <v>7</v>
      </c>
      <c r="B67" s="18" t="s">
        <v>24</v>
      </c>
      <c r="C67" s="19"/>
      <c r="D67" s="20"/>
      <c r="E67" s="20"/>
      <c r="F67" s="20"/>
      <c r="G67" s="21"/>
      <c r="H67" s="22"/>
    </row>
    <row r="68" spans="1:8" s="8" customFormat="1" hidden="1">
      <c r="A68" s="2"/>
      <c r="B68" s="71" t="s">
        <v>26</v>
      </c>
      <c r="C68" s="4" t="s">
        <v>25</v>
      </c>
      <c r="D68" s="5">
        <v>1</v>
      </c>
      <c r="E68" s="5"/>
      <c r="F68" s="5"/>
      <c r="G68" s="6"/>
      <c r="H68" s="7" t="str">
        <f t="shared" ref="H68:H69" si="4">IF(OR(D68="",G68=""),"", D68*G68)</f>
        <v/>
      </c>
    </row>
    <row r="69" spans="1:8" s="8" customFormat="1" hidden="1">
      <c r="A69" s="2"/>
      <c r="B69" s="72" t="s">
        <v>27</v>
      </c>
      <c r="C69" s="4" t="s">
        <v>25</v>
      </c>
      <c r="D69" s="5">
        <v>1</v>
      </c>
      <c r="E69" s="5"/>
      <c r="F69" s="5"/>
      <c r="G69" s="6"/>
      <c r="H69" s="7" t="str">
        <f t="shared" si="4"/>
        <v/>
      </c>
    </row>
    <row r="70" spans="1:8" s="10" customFormat="1" ht="4.2" hidden="1">
      <c r="A70" s="125"/>
      <c r="B70" s="126"/>
      <c r="C70" s="126"/>
      <c r="D70" s="126"/>
      <c r="E70" s="126"/>
      <c r="F70" s="126"/>
      <c r="G70" s="127"/>
      <c r="H70" s="9"/>
    </row>
    <row r="71" spans="1:8" s="10" customFormat="1" ht="4.2" hidden="1">
      <c r="A71" s="125"/>
      <c r="B71" s="126"/>
      <c r="C71" s="126"/>
      <c r="D71" s="126"/>
      <c r="E71" s="126"/>
      <c r="F71" s="126"/>
      <c r="G71" s="127"/>
      <c r="H71" s="11"/>
    </row>
    <row r="72" spans="1:8" s="14" customFormat="1" ht="15" hidden="1" customHeight="1">
      <c r="A72" s="12"/>
      <c r="B72" s="128" t="str">
        <f>CONCATENATE(A67," ",B67)</f>
        <v>7 Appareillage</v>
      </c>
      <c r="C72" s="128"/>
      <c r="D72" s="128"/>
      <c r="E72" s="128"/>
      <c r="F72" s="128"/>
      <c r="G72" s="129"/>
      <c r="H72" s="13" t="str">
        <f>IF(SUM(H67:H71)=0,"",SUM(H67:H71))</f>
        <v/>
      </c>
    </row>
    <row r="73" spans="1:8" s="10" customFormat="1" ht="4.2">
      <c r="A73" s="130"/>
      <c r="B73" s="131"/>
      <c r="C73" s="131"/>
      <c r="D73" s="131"/>
      <c r="E73" s="131"/>
      <c r="F73" s="131"/>
      <c r="G73" s="132"/>
      <c r="H73" s="15"/>
    </row>
    <row r="74" spans="1:8" s="10" customFormat="1" ht="4.2">
      <c r="A74" s="66"/>
      <c r="B74" s="65"/>
      <c r="C74" s="65"/>
      <c r="D74" s="65"/>
      <c r="E74" s="65"/>
      <c r="F74" s="65"/>
      <c r="G74" s="65"/>
      <c r="H74" s="67"/>
    </row>
    <row r="75" spans="1:8" s="23" customFormat="1" ht="14.4" hidden="1">
      <c r="A75" s="17">
        <f>COUNTA($A$21:A74)</f>
        <v>8</v>
      </c>
      <c r="B75" s="18" t="s">
        <v>53</v>
      </c>
      <c r="C75" s="19"/>
      <c r="D75" s="20"/>
      <c r="E75" s="20"/>
      <c r="F75" s="20"/>
      <c r="G75" s="21"/>
      <c r="H75" s="22"/>
    </row>
    <row r="76" spans="1:8" s="8" customFormat="1" hidden="1">
      <c r="A76" s="2"/>
      <c r="B76" s="71" t="s">
        <v>28</v>
      </c>
      <c r="C76" s="4" t="s">
        <v>25</v>
      </c>
      <c r="D76" s="5">
        <v>2</v>
      </c>
      <c r="E76" s="5"/>
      <c r="F76" s="5"/>
      <c r="G76" s="6"/>
      <c r="H76" s="7" t="str">
        <f t="shared" ref="H76:H77" si="5">IF(OR(D76="",G76=""),"", D76*G76)</f>
        <v/>
      </c>
    </row>
    <row r="77" spans="1:8" s="8" customFormat="1" hidden="1">
      <c r="A77" s="2"/>
      <c r="B77" s="71" t="s">
        <v>52</v>
      </c>
      <c r="C77" s="4" t="s">
        <v>25</v>
      </c>
      <c r="D77" s="5">
        <v>1</v>
      </c>
      <c r="E77" s="5"/>
      <c r="F77" s="5"/>
      <c r="G77" s="6"/>
      <c r="H77" s="7" t="str">
        <f t="shared" si="5"/>
        <v/>
      </c>
    </row>
    <row r="78" spans="1:8" s="10" customFormat="1" ht="4.2" hidden="1">
      <c r="A78" s="125"/>
      <c r="B78" s="126"/>
      <c r="C78" s="126"/>
      <c r="D78" s="126"/>
      <c r="E78" s="126"/>
      <c r="F78" s="126"/>
      <c r="G78" s="127"/>
      <c r="H78" s="9"/>
    </row>
    <row r="79" spans="1:8" s="10" customFormat="1" ht="4.2" hidden="1">
      <c r="A79" s="125"/>
      <c r="B79" s="126"/>
      <c r="C79" s="126"/>
      <c r="D79" s="126"/>
      <c r="E79" s="126"/>
      <c r="F79" s="126"/>
      <c r="G79" s="127"/>
      <c r="H79" s="11"/>
    </row>
    <row r="80" spans="1:8" s="14" customFormat="1" ht="15" hidden="1" customHeight="1">
      <c r="A80" s="12"/>
      <c r="B80" s="128" t="str">
        <f>CONCATENATE(A75," ",B75)</f>
        <v>8 Installation Eclairage</v>
      </c>
      <c r="C80" s="128"/>
      <c r="D80" s="128"/>
      <c r="E80" s="128"/>
      <c r="F80" s="128"/>
      <c r="G80" s="129"/>
      <c r="H80" s="13" t="str">
        <f>IF(SUM(H75:H79)=0,"",SUM(H75:H79))</f>
        <v/>
      </c>
    </row>
    <row r="81" spans="1:8" s="10" customFormat="1" ht="4.2">
      <c r="A81" s="130"/>
      <c r="B81" s="131"/>
      <c r="C81" s="131"/>
      <c r="D81" s="131"/>
      <c r="E81" s="131"/>
      <c r="F81" s="131"/>
      <c r="G81" s="132"/>
      <c r="H81" s="15"/>
    </row>
    <row r="82" spans="1:8" s="10" customFormat="1" ht="4.2">
      <c r="A82" s="66"/>
      <c r="B82" s="65"/>
      <c r="C82" s="65"/>
      <c r="D82" s="65"/>
      <c r="E82" s="65"/>
      <c r="F82" s="65"/>
      <c r="G82" s="65"/>
      <c r="H82" s="67"/>
    </row>
    <row r="83" spans="1:8" s="23" customFormat="1" ht="14.4">
      <c r="A83" s="17" t="s">
        <v>77</v>
      </c>
      <c r="B83" s="18" t="s">
        <v>29</v>
      </c>
      <c r="C83" s="19"/>
      <c r="D83" s="20"/>
      <c r="E83" s="20"/>
      <c r="F83" s="20"/>
      <c r="G83" s="21"/>
      <c r="H83" s="22"/>
    </row>
    <row r="84" spans="1:8" s="8" customFormat="1">
      <c r="A84" s="2"/>
      <c r="B84" s="71" t="s">
        <v>30</v>
      </c>
      <c r="C84" s="4" t="s">
        <v>25</v>
      </c>
      <c r="D84" s="5">
        <v>1</v>
      </c>
      <c r="E84" s="5"/>
      <c r="F84" s="5"/>
      <c r="G84" s="6"/>
      <c r="H84" s="119">
        <f>G84*F84</f>
        <v>0</v>
      </c>
    </row>
    <row r="85" spans="1:8" s="10" customFormat="1" ht="4.2">
      <c r="A85" s="125"/>
      <c r="B85" s="126"/>
      <c r="C85" s="126"/>
      <c r="D85" s="126"/>
      <c r="E85" s="126"/>
      <c r="F85" s="126"/>
      <c r="G85" s="127"/>
      <c r="H85" s="9"/>
    </row>
    <row r="86" spans="1:8" s="10" customFormat="1" ht="4.2">
      <c r="A86" s="125"/>
      <c r="B86" s="126"/>
      <c r="C86" s="126"/>
      <c r="D86" s="126"/>
      <c r="E86" s="126"/>
      <c r="F86" s="126"/>
      <c r="G86" s="127"/>
      <c r="H86" s="11"/>
    </row>
    <row r="87" spans="1:8" s="14" customFormat="1" ht="15" customHeight="1">
      <c r="A87" s="12"/>
      <c r="B87" s="128" t="str">
        <f>CONCATENATE(A83," ",B83)</f>
        <v>3.07 Eclairage de Sécurité par Bloc autonome</v>
      </c>
      <c r="C87" s="128"/>
      <c r="D87" s="128"/>
      <c r="E87" s="128"/>
      <c r="F87" s="128"/>
      <c r="G87" s="129"/>
      <c r="H87" s="13" t="str">
        <f>IF(SUM(H83:H86)=0,"",SUM(H83:H86))</f>
        <v/>
      </c>
    </row>
    <row r="88" spans="1:8" s="10" customFormat="1" ht="4.2">
      <c r="A88" s="130"/>
      <c r="B88" s="131"/>
      <c r="C88" s="131"/>
      <c r="D88" s="131"/>
      <c r="E88" s="131"/>
      <c r="F88" s="131"/>
      <c r="G88" s="132"/>
      <c r="H88" s="15"/>
    </row>
    <row r="89" spans="1:8" s="10" customFormat="1" ht="4.2">
      <c r="A89" s="66"/>
      <c r="B89" s="65"/>
      <c r="C89" s="65"/>
      <c r="D89" s="65"/>
      <c r="E89" s="65"/>
      <c r="F89" s="65"/>
      <c r="G89" s="65"/>
      <c r="H89" s="67"/>
    </row>
    <row r="90" spans="1:8" s="23" customFormat="1" ht="14.4">
      <c r="A90" s="17" t="s">
        <v>78</v>
      </c>
      <c r="B90" s="18" t="s">
        <v>31</v>
      </c>
      <c r="C90" s="19"/>
      <c r="D90" s="20"/>
      <c r="E90" s="20"/>
      <c r="F90" s="20"/>
      <c r="G90" s="21"/>
      <c r="H90" s="22"/>
    </row>
    <row r="91" spans="1:8" s="8" customFormat="1">
      <c r="A91" s="2"/>
      <c r="B91" s="71" t="s">
        <v>32</v>
      </c>
      <c r="C91" s="4" t="s">
        <v>4</v>
      </c>
      <c r="D91" s="5">
        <v>2</v>
      </c>
      <c r="E91" s="5"/>
      <c r="F91" s="5"/>
      <c r="G91" s="6"/>
      <c r="H91" s="119">
        <f t="shared" ref="H91:H97" si="6">G91*F91</f>
        <v>0</v>
      </c>
    </row>
    <row r="92" spans="1:8" s="8" customFormat="1">
      <c r="A92" s="2"/>
      <c r="B92" s="71" t="s">
        <v>33</v>
      </c>
      <c r="C92" s="4" t="s">
        <v>4</v>
      </c>
      <c r="D92" s="5">
        <v>2</v>
      </c>
      <c r="E92" s="5"/>
      <c r="F92" s="5"/>
      <c r="G92" s="6"/>
      <c r="H92" s="119">
        <f t="shared" si="6"/>
        <v>0</v>
      </c>
    </row>
    <row r="93" spans="1:8" s="8" customFormat="1">
      <c r="A93" s="2"/>
      <c r="B93" s="71" t="s">
        <v>40</v>
      </c>
      <c r="C93" s="4" t="s">
        <v>4</v>
      </c>
      <c r="D93" s="5">
        <v>2</v>
      </c>
      <c r="E93" s="5"/>
      <c r="F93" s="5"/>
      <c r="G93" s="6"/>
      <c r="H93" s="119">
        <f t="shared" si="6"/>
        <v>0</v>
      </c>
    </row>
    <row r="94" spans="1:8" s="8" customFormat="1">
      <c r="A94" s="2"/>
      <c r="B94" s="71" t="s">
        <v>41</v>
      </c>
      <c r="C94" s="4" t="s">
        <v>4</v>
      </c>
      <c r="D94" s="5">
        <v>2</v>
      </c>
      <c r="E94" s="5"/>
      <c r="F94" s="5"/>
      <c r="G94" s="6"/>
      <c r="H94" s="119">
        <f t="shared" si="6"/>
        <v>0</v>
      </c>
    </row>
    <row r="95" spans="1:8" s="8" customFormat="1">
      <c r="A95" s="2"/>
      <c r="B95" s="71" t="s">
        <v>43</v>
      </c>
      <c r="C95" s="4" t="s">
        <v>4</v>
      </c>
      <c r="D95" s="5">
        <v>1</v>
      </c>
      <c r="E95" s="5"/>
      <c r="F95" s="5"/>
      <c r="G95" s="6"/>
      <c r="H95" s="119">
        <f t="shared" si="6"/>
        <v>0</v>
      </c>
    </row>
    <row r="96" spans="1:8" s="8" customFormat="1">
      <c r="A96" s="2"/>
      <c r="B96" s="71" t="s">
        <v>44</v>
      </c>
      <c r="C96" s="4" t="s">
        <v>4</v>
      </c>
      <c r="D96" s="5">
        <v>1</v>
      </c>
      <c r="E96" s="5"/>
      <c r="F96" s="5"/>
      <c r="G96" s="6"/>
      <c r="H96" s="119">
        <f t="shared" si="6"/>
        <v>0</v>
      </c>
    </row>
    <row r="97" spans="1:8" s="8" customFormat="1">
      <c r="A97" s="2"/>
      <c r="B97" s="71" t="s">
        <v>61</v>
      </c>
      <c r="C97" s="4" t="s">
        <v>4</v>
      </c>
      <c r="D97" s="5">
        <v>2</v>
      </c>
      <c r="E97" s="5"/>
      <c r="F97" s="5"/>
      <c r="G97" s="6"/>
      <c r="H97" s="119">
        <f t="shared" si="6"/>
        <v>0</v>
      </c>
    </row>
    <row r="98" spans="1:8" s="10" customFormat="1" ht="4.2">
      <c r="A98" s="125"/>
      <c r="B98" s="126"/>
      <c r="C98" s="126"/>
      <c r="D98" s="126"/>
      <c r="E98" s="126"/>
      <c r="F98" s="126"/>
      <c r="G98" s="127"/>
      <c r="H98" s="9"/>
    </row>
    <row r="99" spans="1:8" s="10" customFormat="1" ht="4.2">
      <c r="A99" s="125"/>
      <c r="B99" s="126"/>
      <c r="C99" s="126"/>
      <c r="D99" s="126"/>
      <c r="E99" s="126"/>
      <c r="F99" s="126"/>
      <c r="G99" s="127"/>
      <c r="H99" s="11"/>
    </row>
    <row r="100" spans="1:8" s="14" customFormat="1" ht="15" customHeight="1">
      <c r="A100" s="12"/>
      <c r="B100" s="128" t="str">
        <f>CONCATENATE(A90," ",B90)</f>
        <v>3.08 Alimentations Forces Motrices</v>
      </c>
      <c r="C100" s="128"/>
      <c r="D100" s="128"/>
      <c r="E100" s="128"/>
      <c r="F100" s="128"/>
      <c r="G100" s="129"/>
      <c r="H100" s="13" t="str">
        <f>IF(SUM(H90:H99)=0,"",SUM(H90:H99))</f>
        <v/>
      </c>
    </row>
    <row r="101" spans="1:8" s="10" customFormat="1" ht="4.2">
      <c r="A101" s="130"/>
      <c r="B101" s="131"/>
      <c r="C101" s="131"/>
      <c r="D101" s="131"/>
      <c r="E101" s="131"/>
      <c r="F101" s="131"/>
      <c r="G101" s="132"/>
      <c r="H101" s="15"/>
    </row>
    <row r="102" spans="1:8" s="10" customFormat="1" ht="4.2">
      <c r="A102" s="66"/>
      <c r="B102" s="65"/>
      <c r="C102" s="65"/>
      <c r="D102" s="65"/>
      <c r="E102" s="65"/>
      <c r="F102" s="65"/>
      <c r="G102" s="65"/>
      <c r="H102" s="67"/>
    </row>
    <row r="103" spans="1:8" s="23" customFormat="1" ht="14.4">
      <c r="A103" s="17" t="s">
        <v>79</v>
      </c>
      <c r="B103" s="18" t="s">
        <v>34</v>
      </c>
      <c r="C103" s="19"/>
      <c r="D103" s="20"/>
      <c r="E103" s="20"/>
      <c r="F103" s="20"/>
      <c r="G103" s="21"/>
      <c r="H103" s="22"/>
    </row>
    <row r="104" spans="1:8" s="8" customFormat="1">
      <c r="A104" s="2"/>
      <c r="B104" s="71" t="s">
        <v>35</v>
      </c>
      <c r="C104" s="4" t="s">
        <v>20</v>
      </c>
      <c r="D104" s="5">
        <v>30</v>
      </c>
      <c r="E104" s="5"/>
      <c r="F104" s="5"/>
      <c r="G104" s="6"/>
      <c r="H104" s="119">
        <f>G104*F104</f>
        <v>0</v>
      </c>
    </row>
    <row r="105" spans="1:8" s="10" customFormat="1" ht="4.2">
      <c r="A105" s="125"/>
      <c r="B105" s="126"/>
      <c r="C105" s="126"/>
      <c r="D105" s="126"/>
      <c r="E105" s="126"/>
      <c r="F105" s="126"/>
      <c r="G105" s="127"/>
      <c r="H105" s="9"/>
    </row>
    <row r="106" spans="1:8" s="10" customFormat="1" ht="4.2">
      <c r="A106" s="125"/>
      <c r="B106" s="126"/>
      <c r="C106" s="126"/>
      <c r="D106" s="126"/>
      <c r="E106" s="126"/>
      <c r="F106" s="126"/>
      <c r="G106" s="127"/>
      <c r="H106" s="11"/>
    </row>
    <row r="107" spans="1:8" s="14" customFormat="1" ht="15" customHeight="1">
      <c r="A107" s="12"/>
      <c r="B107" s="128" t="str">
        <f>CONCATENATE(A103," ",B103)</f>
        <v>3.09 Réseau Informatique</v>
      </c>
      <c r="C107" s="128"/>
      <c r="D107" s="128"/>
      <c r="E107" s="128"/>
      <c r="F107" s="128"/>
      <c r="G107" s="129"/>
      <c r="H107" s="13" t="str">
        <f>IF(SUM(H103:H106)=0,"",SUM(H103:H106))</f>
        <v/>
      </c>
    </row>
    <row r="108" spans="1:8" s="10" customFormat="1" ht="4.2">
      <c r="A108" s="130"/>
      <c r="B108" s="131"/>
      <c r="C108" s="131"/>
      <c r="D108" s="131"/>
      <c r="E108" s="131"/>
      <c r="F108" s="131"/>
      <c r="G108" s="132"/>
      <c r="H108" s="15"/>
    </row>
    <row r="109" spans="1:8" s="10" customFormat="1" ht="4.2">
      <c r="A109" s="66"/>
      <c r="B109" s="65"/>
      <c r="C109" s="65"/>
      <c r="D109" s="65"/>
      <c r="E109" s="65"/>
      <c r="F109" s="65"/>
      <c r="G109" s="65"/>
      <c r="H109" s="67"/>
    </row>
    <row r="110" spans="1:8" s="23" customFormat="1" ht="14.4">
      <c r="A110" s="17" t="s">
        <v>80</v>
      </c>
      <c r="B110" s="18" t="s">
        <v>49</v>
      </c>
      <c r="C110" s="19"/>
      <c r="D110" s="20"/>
      <c r="E110" s="20"/>
      <c r="F110" s="20"/>
      <c r="G110" s="21"/>
      <c r="H110" s="22"/>
    </row>
    <row r="111" spans="1:8" s="8" customFormat="1">
      <c r="A111" s="2"/>
      <c r="B111" s="71" t="s">
        <v>50</v>
      </c>
      <c r="C111" s="4" t="s">
        <v>25</v>
      </c>
      <c r="D111" s="5">
        <v>1</v>
      </c>
      <c r="E111" s="5"/>
      <c r="F111" s="5"/>
      <c r="G111" s="6"/>
      <c r="H111" s="119">
        <f>G111*F111</f>
        <v>0</v>
      </c>
    </row>
    <row r="112" spans="1:8" s="10" customFormat="1" ht="4.2">
      <c r="A112" s="125"/>
      <c r="B112" s="126"/>
      <c r="C112" s="126"/>
      <c r="D112" s="126"/>
      <c r="E112" s="126"/>
      <c r="F112" s="126"/>
      <c r="G112" s="127"/>
      <c r="H112" s="9"/>
    </row>
    <row r="113" spans="1:8" s="10" customFormat="1" ht="4.2">
      <c r="A113" s="125"/>
      <c r="B113" s="126"/>
      <c r="C113" s="126"/>
      <c r="D113" s="126"/>
      <c r="E113" s="126"/>
      <c r="F113" s="126"/>
      <c r="G113" s="127"/>
      <c r="H113" s="11"/>
    </row>
    <row r="114" spans="1:8" s="14" customFormat="1" ht="15" customHeight="1">
      <c r="A114" s="12"/>
      <c r="B114" s="128" t="str">
        <f>CONCATENATE(A110," ",B110)</f>
        <v>3.10 SSI</v>
      </c>
      <c r="C114" s="128"/>
      <c r="D114" s="128"/>
      <c r="E114" s="128"/>
      <c r="F114" s="128"/>
      <c r="G114" s="129"/>
      <c r="H114" s="13" t="str">
        <f>IF(SUM(H110:H113)=0,"",SUM(H110:H113))</f>
        <v/>
      </c>
    </row>
    <row r="115" spans="1:8" s="10" customFormat="1" ht="4.2">
      <c r="A115" s="130"/>
      <c r="B115" s="131"/>
      <c r="C115" s="131"/>
      <c r="D115" s="131"/>
      <c r="E115" s="131"/>
      <c r="F115" s="131"/>
      <c r="G115" s="132"/>
      <c r="H115" s="15"/>
    </row>
    <row r="116" spans="1:8" s="10" customFormat="1" ht="4.2">
      <c r="A116" s="66"/>
      <c r="B116" s="65"/>
      <c r="C116" s="65"/>
      <c r="D116" s="65"/>
      <c r="E116" s="65"/>
      <c r="F116" s="65"/>
      <c r="G116" s="65"/>
      <c r="H116" s="67"/>
    </row>
    <row r="117" spans="1:8" s="23" customFormat="1" ht="14.4">
      <c r="A117" s="17" t="s">
        <v>81</v>
      </c>
      <c r="B117" s="18" t="s">
        <v>36</v>
      </c>
      <c r="C117" s="19"/>
      <c r="D117" s="20"/>
      <c r="E117" s="20"/>
      <c r="F117" s="20"/>
      <c r="G117" s="21"/>
      <c r="H117" s="22"/>
    </row>
    <row r="118" spans="1:8" s="8" customFormat="1" ht="66">
      <c r="A118" s="2"/>
      <c r="B118" s="73" t="s">
        <v>37</v>
      </c>
      <c r="C118" s="4" t="s">
        <v>4</v>
      </c>
      <c r="D118" s="5">
        <v>1</v>
      </c>
      <c r="E118" s="5"/>
      <c r="F118" s="5"/>
      <c r="G118" s="6"/>
      <c r="H118" s="119">
        <f>G118*F118</f>
        <v>0</v>
      </c>
    </row>
    <row r="119" spans="1:8" s="8" customFormat="1" ht="26.4">
      <c r="A119" s="2"/>
      <c r="B119" s="73" t="s">
        <v>38</v>
      </c>
      <c r="C119" s="4" t="s">
        <v>4</v>
      </c>
      <c r="D119" s="5">
        <v>1</v>
      </c>
      <c r="E119" s="5"/>
      <c r="F119" s="5"/>
      <c r="G119" s="6"/>
      <c r="H119" s="119">
        <f t="shared" ref="H119" si="7">G119*F119</f>
        <v>0</v>
      </c>
    </row>
    <row r="120" spans="1:8" s="10" customFormat="1" ht="4.2">
      <c r="A120" s="125"/>
      <c r="B120" s="126"/>
      <c r="C120" s="126"/>
      <c r="D120" s="126"/>
      <c r="E120" s="126"/>
      <c r="F120" s="126"/>
      <c r="G120" s="127"/>
      <c r="H120" s="9"/>
    </row>
    <row r="121" spans="1:8" s="10" customFormat="1" ht="4.2">
      <c r="A121" s="125"/>
      <c r="B121" s="126"/>
      <c r="C121" s="126"/>
      <c r="D121" s="126"/>
      <c r="E121" s="126"/>
      <c r="F121" s="126"/>
      <c r="G121" s="127"/>
      <c r="H121" s="11"/>
    </row>
    <row r="122" spans="1:8" s="14" customFormat="1" ht="15" customHeight="1">
      <c r="A122" s="12"/>
      <c r="B122" s="128" t="str">
        <f>CONCATENATE(A117," ",B117)</f>
        <v>3.11 Travaux divers Compris</v>
      </c>
      <c r="C122" s="128"/>
      <c r="D122" s="128"/>
      <c r="E122" s="128"/>
      <c r="F122" s="128"/>
      <c r="G122" s="129"/>
      <c r="H122" s="13" t="str">
        <f>IF(SUM(H117:H121)=0,"",SUM(H117:H121))</f>
        <v/>
      </c>
    </row>
    <row r="123" spans="1:8" s="10" customFormat="1" ht="4.2">
      <c r="A123" s="130"/>
      <c r="B123" s="131"/>
      <c r="C123" s="131"/>
      <c r="D123" s="131"/>
      <c r="E123" s="131"/>
      <c r="F123" s="131"/>
      <c r="G123" s="132"/>
      <c r="H123" s="15"/>
    </row>
    <row r="124" spans="1:8" s="10" customFormat="1" ht="4.2">
      <c r="A124" s="66"/>
      <c r="B124" s="65"/>
      <c r="C124" s="65"/>
      <c r="D124" s="65"/>
      <c r="E124" s="65"/>
      <c r="F124" s="65"/>
      <c r="G124" s="65"/>
      <c r="H124" s="67"/>
    </row>
    <row r="125" spans="1:8" s="28" customFormat="1" ht="18">
      <c r="A125" s="136" t="s">
        <v>2</v>
      </c>
      <c r="B125" s="137"/>
      <c r="C125" s="137"/>
      <c r="D125" s="137"/>
      <c r="E125" s="137"/>
      <c r="F125" s="137"/>
      <c r="G125" s="137"/>
      <c r="H125" s="69"/>
    </row>
    <row r="126" spans="1:8" s="28" customFormat="1">
      <c r="A126" s="138"/>
      <c r="B126" s="139"/>
      <c r="C126" s="139"/>
      <c r="D126" s="139"/>
      <c r="E126" s="139"/>
      <c r="F126" s="139"/>
      <c r="G126" s="139"/>
      <c r="H126" s="68"/>
    </row>
    <row r="127" spans="1:8" s="28" customFormat="1" hidden="1">
      <c r="A127" s="26"/>
      <c r="B127" s="133"/>
      <c r="C127" s="134"/>
      <c r="D127" s="134"/>
      <c r="E127" s="134"/>
      <c r="F127" s="134"/>
      <c r="G127" s="135"/>
      <c r="H127" s="27"/>
    </row>
    <row r="128" spans="1:8" s="28" customFormat="1" hidden="1">
      <c r="A128" s="26">
        <v>1</v>
      </c>
      <c r="B128" s="133" t="str">
        <f>B7</f>
        <v>DEFINITION DE L’OPERATION</v>
      </c>
      <c r="C128" s="134"/>
      <c r="D128" s="134"/>
      <c r="E128" s="134"/>
      <c r="F128" s="134"/>
      <c r="G128" s="135"/>
      <c r="H128" s="27" t="str">
        <f>VLOOKUP(CONCATENATE($A128," ",$B128),$B$6:H$125,COLUMN(H128)-1,FALSE)</f>
        <v/>
      </c>
    </row>
    <row r="129" spans="1:8" s="28" customFormat="1" hidden="1">
      <c r="A129" s="26">
        <v>2</v>
      </c>
      <c r="B129" s="133" t="str">
        <f>B14</f>
        <v>PRESCRIPTIONS TECHNIQUES</v>
      </c>
      <c r="C129" s="134"/>
      <c r="D129" s="134"/>
      <c r="E129" s="134"/>
      <c r="F129" s="134"/>
      <c r="G129" s="135"/>
      <c r="H129" s="27" t="str">
        <f>VLOOKUP(CONCATENATE($A129," ",$B129),$B$6:H$125,COLUMN(H129)-1,FALSE)</f>
        <v/>
      </c>
    </row>
    <row r="130" spans="1:8" s="28" customFormat="1" hidden="1">
      <c r="A130" s="29">
        <v>1</v>
      </c>
      <c r="B130" s="133" t="str">
        <f t="shared" ref="B130:B141" si="8">VLOOKUP(A130,$A$22:$B$125,2,FALSE)</f>
        <v xml:space="preserve">Installation De Chantier </v>
      </c>
      <c r="C130" s="134"/>
      <c r="D130" s="134"/>
      <c r="E130" s="134"/>
      <c r="F130" s="134"/>
      <c r="G130" s="135"/>
      <c r="H130" s="27" t="str">
        <f>VLOOKUP(CONCATENATE($A130," ",$B130),$B$6:H$125,COLUMN(H130)-1,FALSE)</f>
        <v/>
      </c>
    </row>
    <row r="131" spans="1:8" s="28" customFormat="1" hidden="1">
      <c r="A131" s="29">
        <f>A130+1</f>
        <v>2</v>
      </c>
      <c r="B131" s="133" t="str">
        <f t="shared" si="8"/>
        <v>Alimentation en Energie</v>
      </c>
      <c r="C131" s="134"/>
      <c r="D131" s="134"/>
      <c r="E131" s="134"/>
      <c r="F131" s="134"/>
      <c r="G131" s="135"/>
      <c r="H131" s="27" t="str">
        <f>VLOOKUP(CONCATENATE($A131," ",$B131),$B$6:H$125,COLUMN(H131)-1,FALSE)</f>
        <v/>
      </c>
    </row>
    <row r="132" spans="1:8" s="28" customFormat="1" hidden="1">
      <c r="A132" s="29">
        <f t="shared" ref="A132:A141" si="9">A131+1</f>
        <v>3</v>
      </c>
      <c r="B132" s="133" t="str">
        <f t="shared" si="8"/>
        <v xml:space="preserve">Armoires électriques </v>
      </c>
      <c r="C132" s="134"/>
      <c r="D132" s="134"/>
      <c r="E132" s="134"/>
      <c r="F132" s="134"/>
      <c r="G132" s="135"/>
      <c r="H132" s="27" t="str">
        <f>VLOOKUP(CONCATENATE($A132," ",$B132),$B$6:H$125,COLUMN(H132)-1,FALSE)</f>
        <v/>
      </c>
    </row>
    <row r="133" spans="1:8" s="28" customFormat="1" hidden="1">
      <c r="A133" s="29">
        <f t="shared" si="9"/>
        <v>4</v>
      </c>
      <c r="B133" s="133" t="str">
        <f t="shared" si="8"/>
        <v>Arrêt d'urgence</v>
      </c>
      <c r="C133" s="134"/>
      <c r="D133" s="134"/>
      <c r="E133" s="134"/>
      <c r="F133" s="134"/>
      <c r="G133" s="135"/>
      <c r="H133" s="27" t="str">
        <f>VLOOKUP(CONCATENATE($A133," ",$B133),$B$6:H$125,COLUMN(H133)-1,FALSE)</f>
        <v/>
      </c>
    </row>
    <row r="134" spans="1:8" s="28" customFormat="1" hidden="1">
      <c r="A134" s="29">
        <f t="shared" si="9"/>
        <v>5</v>
      </c>
      <c r="B134" s="133" t="str">
        <f t="shared" si="8"/>
        <v>Alimentation Tableaux divisionnaires</v>
      </c>
      <c r="C134" s="134"/>
      <c r="D134" s="134"/>
      <c r="E134" s="134"/>
      <c r="F134" s="134"/>
      <c r="G134" s="135"/>
      <c r="H134" s="27" t="str">
        <f>VLOOKUP(CONCATENATE($A134," ",$B134),$B$6:H$125,COLUMN(H134)-1,FALSE)</f>
        <v/>
      </c>
    </row>
    <row r="135" spans="1:8" s="28" customFormat="1" hidden="1">
      <c r="A135" s="29">
        <f t="shared" si="9"/>
        <v>6</v>
      </c>
      <c r="B135" s="133" t="str">
        <f t="shared" si="8"/>
        <v xml:space="preserve">Distribution - Chemin de Câbles - Goulotte </v>
      </c>
      <c r="C135" s="134"/>
      <c r="D135" s="134"/>
      <c r="E135" s="134"/>
      <c r="F135" s="134"/>
      <c r="G135" s="135"/>
      <c r="H135" s="27" t="str">
        <f>VLOOKUP(CONCATENATE($A135," ",$B135),$B$6:H$125,COLUMN(H135)-1,FALSE)</f>
        <v/>
      </c>
    </row>
    <row r="136" spans="1:8" s="28" customFormat="1" hidden="1">
      <c r="A136" s="29">
        <f t="shared" si="9"/>
        <v>7</v>
      </c>
      <c r="B136" s="133" t="str">
        <f t="shared" si="8"/>
        <v>Appareillage</v>
      </c>
      <c r="C136" s="134"/>
      <c r="D136" s="134"/>
      <c r="E136" s="134"/>
      <c r="F136" s="134"/>
      <c r="G136" s="135"/>
      <c r="H136" s="27" t="str">
        <f>VLOOKUP(CONCATENATE($A136," ",$B136),$B$6:H$125,COLUMN(H136)-1,FALSE)</f>
        <v/>
      </c>
    </row>
    <row r="137" spans="1:8" s="28" customFormat="1" hidden="1">
      <c r="A137" s="29">
        <f t="shared" si="9"/>
        <v>8</v>
      </c>
      <c r="B137" s="133" t="str">
        <f t="shared" si="8"/>
        <v>Installation Eclairage</v>
      </c>
      <c r="C137" s="134"/>
      <c r="D137" s="134"/>
      <c r="E137" s="134"/>
      <c r="F137" s="134"/>
      <c r="G137" s="135"/>
      <c r="H137" s="27" t="str">
        <f>VLOOKUP(CONCATENATE($A137," ",$B137),$B$6:H$125,COLUMN(H137)-1,FALSE)</f>
        <v/>
      </c>
    </row>
    <row r="138" spans="1:8" s="28" customFormat="1" hidden="1">
      <c r="A138" s="29">
        <f t="shared" si="9"/>
        <v>9</v>
      </c>
      <c r="B138" s="133" t="e">
        <f t="shared" si="8"/>
        <v>#N/A</v>
      </c>
      <c r="C138" s="134"/>
      <c r="D138" s="134"/>
      <c r="E138" s="134"/>
      <c r="F138" s="134"/>
      <c r="G138" s="135"/>
      <c r="H138" s="27" t="e">
        <f>VLOOKUP(CONCATENATE($A138," ",$B138),$B$6:H$125,COLUMN(H138)-1,FALSE)</f>
        <v>#N/A</v>
      </c>
    </row>
    <row r="139" spans="1:8" s="28" customFormat="1" hidden="1">
      <c r="A139" s="29">
        <f t="shared" si="9"/>
        <v>10</v>
      </c>
      <c r="B139" s="133" t="e">
        <f t="shared" si="8"/>
        <v>#N/A</v>
      </c>
      <c r="C139" s="134"/>
      <c r="D139" s="134"/>
      <c r="E139" s="134"/>
      <c r="F139" s="134"/>
      <c r="G139" s="135"/>
      <c r="H139" s="27" t="e">
        <f>VLOOKUP(CONCATENATE($A139," ",$B139),$B$6:H$125,COLUMN(H139)-1,FALSE)</f>
        <v>#N/A</v>
      </c>
    </row>
    <row r="140" spans="1:8" s="28" customFormat="1" hidden="1">
      <c r="A140" s="29">
        <f t="shared" si="9"/>
        <v>11</v>
      </c>
      <c r="B140" s="133" t="e">
        <f t="shared" si="8"/>
        <v>#N/A</v>
      </c>
      <c r="C140" s="134"/>
      <c r="D140" s="134"/>
      <c r="E140" s="134"/>
      <c r="F140" s="134"/>
      <c r="G140" s="135"/>
      <c r="H140" s="27" t="e">
        <f>VLOOKUP(CONCATENATE($A140," ",$B140),$B$6:H$125,COLUMN(H140)-1,FALSE)</f>
        <v>#N/A</v>
      </c>
    </row>
    <row r="141" spans="1:8" s="28" customFormat="1" hidden="1">
      <c r="A141" s="29">
        <f t="shared" si="9"/>
        <v>12</v>
      </c>
      <c r="B141" s="133" t="e">
        <f t="shared" si="8"/>
        <v>#N/A</v>
      </c>
      <c r="C141" s="134"/>
      <c r="D141" s="134"/>
      <c r="E141" s="134"/>
      <c r="F141" s="134"/>
      <c r="G141" s="135"/>
      <c r="H141" s="27" t="e">
        <f>VLOOKUP(CONCATENATE($A141," ",$B141),$B$6:H$125,COLUMN(H141)-1,FALSE)</f>
        <v>#N/A</v>
      </c>
    </row>
    <row r="142" spans="1:8" s="32" customFormat="1" ht="4.2">
      <c r="A142" s="30"/>
      <c r="B142" s="154"/>
      <c r="C142" s="155"/>
      <c r="D142" s="155"/>
      <c r="E142" s="155"/>
      <c r="F142" s="155"/>
      <c r="G142" s="156"/>
      <c r="H142" s="33"/>
    </row>
    <row r="143" spans="1:8" s="34" customFormat="1">
      <c r="A143" s="26"/>
      <c r="B143" s="157" t="s">
        <v>1</v>
      </c>
      <c r="C143" s="158"/>
      <c r="D143" s="158"/>
      <c r="E143" s="158"/>
      <c r="F143" s="158"/>
      <c r="G143" s="159"/>
      <c r="H143" s="27" t="e">
        <f>H122+H114+H107+H100+H87+H64+H56+H48+H40+H34+H27+H18+H11</f>
        <v>#VALUE!</v>
      </c>
    </row>
    <row r="144" spans="1:8" s="32" customFormat="1" ht="4.2">
      <c r="A144" s="30"/>
      <c r="B144" s="154"/>
      <c r="C144" s="155"/>
      <c r="D144" s="155"/>
      <c r="E144" s="155"/>
      <c r="F144" s="155"/>
      <c r="G144" s="156"/>
      <c r="H144" s="35"/>
    </row>
    <row r="145" spans="1:8" s="32" customFormat="1" ht="4.2">
      <c r="A145" s="30"/>
      <c r="B145" s="154"/>
      <c r="C145" s="155"/>
      <c r="D145" s="155"/>
      <c r="E145" s="155"/>
      <c r="F145" s="155"/>
      <c r="G145" s="156"/>
      <c r="H145" s="31"/>
    </row>
    <row r="146" spans="1:8" s="39" customFormat="1" ht="15.6">
      <c r="A146" s="26"/>
      <c r="B146" s="151">
        <v>0.2</v>
      </c>
      <c r="C146" s="152"/>
      <c r="D146" s="152"/>
      <c r="E146" s="152"/>
      <c r="F146" s="152"/>
      <c r="G146" s="153"/>
      <c r="H146" s="27" t="str">
        <f>IFERROR(H143*$B$146,"")</f>
        <v/>
      </c>
    </row>
    <row r="147" spans="1:8" s="32" customFormat="1" ht="4.2">
      <c r="A147" s="36"/>
      <c r="B147" s="142"/>
      <c r="C147" s="143"/>
      <c r="D147" s="143"/>
      <c r="E147" s="143"/>
      <c r="F147" s="143"/>
      <c r="G147" s="144"/>
      <c r="H147" s="35"/>
    </row>
    <row r="148" spans="1:8" s="10" customFormat="1" ht="4.2">
      <c r="A148" s="16"/>
      <c r="B148" s="148"/>
      <c r="C148" s="149"/>
      <c r="D148" s="149"/>
      <c r="E148" s="149"/>
      <c r="F148" s="149"/>
      <c r="G148" s="150"/>
      <c r="H148" s="33"/>
    </row>
    <row r="149" spans="1:8" s="24" customFormat="1" ht="18.75" customHeight="1">
      <c r="A149" s="37"/>
      <c r="B149" s="145" t="s">
        <v>3</v>
      </c>
      <c r="C149" s="146"/>
      <c r="D149" s="146"/>
      <c r="E149" s="146"/>
      <c r="F149" s="146"/>
      <c r="G149" s="147"/>
      <c r="H149" s="38" t="str">
        <f>IFERROR(H143+H146,"")</f>
        <v/>
      </c>
    </row>
    <row r="150" spans="1:8" s="25" customFormat="1" ht="4.2">
      <c r="A150" s="36"/>
      <c r="B150" s="142"/>
      <c r="C150" s="143"/>
      <c r="D150" s="143"/>
      <c r="E150" s="143"/>
      <c r="F150" s="143"/>
      <c r="G150" s="144"/>
      <c r="H150" s="35"/>
    </row>
    <row r="151" spans="1:8" s="8" customFormat="1">
      <c r="A151" s="140"/>
      <c r="B151" s="141"/>
      <c r="C151" s="141"/>
      <c r="D151" s="141"/>
      <c r="E151" s="141"/>
      <c r="F151" s="141"/>
      <c r="G151" s="141"/>
      <c r="H151" s="67"/>
    </row>
  </sheetData>
  <mergeCells count="92">
    <mergeCell ref="B150:G150"/>
    <mergeCell ref="A151:G151"/>
    <mergeCell ref="B144:G144"/>
    <mergeCell ref="B145:G145"/>
    <mergeCell ref="B146:G146"/>
    <mergeCell ref="B147:G147"/>
    <mergeCell ref="B148:G148"/>
    <mergeCell ref="B149:G149"/>
    <mergeCell ref="B143:G143"/>
    <mergeCell ref="B132:G132"/>
    <mergeCell ref="B133:G133"/>
    <mergeCell ref="B134:G134"/>
    <mergeCell ref="B135:G135"/>
    <mergeCell ref="B136:G136"/>
    <mergeCell ref="B137:G137"/>
    <mergeCell ref="B138:G138"/>
    <mergeCell ref="B139:G139"/>
    <mergeCell ref="B140:G140"/>
    <mergeCell ref="B141:G141"/>
    <mergeCell ref="B142:G142"/>
    <mergeCell ref="B131:G131"/>
    <mergeCell ref="A115:G115"/>
    <mergeCell ref="A120:G120"/>
    <mergeCell ref="A121:G121"/>
    <mergeCell ref="B122:G122"/>
    <mergeCell ref="A123:G123"/>
    <mergeCell ref="A125:G125"/>
    <mergeCell ref="A126:G126"/>
    <mergeCell ref="B127:G127"/>
    <mergeCell ref="B128:G128"/>
    <mergeCell ref="B129:G129"/>
    <mergeCell ref="B130:G130"/>
    <mergeCell ref="B114:G114"/>
    <mergeCell ref="A88:G88"/>
    <mergeCell ref="A98:G98"/>
    <mergeCell ref="A99:G99"/>
    <mergeCell ref="B100:G100"/>
    <mergeCell ref="A101:G101"/>
    <mergeCell ref="A105:G105"/>
    <mergeCell ref="A106:G106"/>
    <mergeCell ref="B107:G107"/>
    <mergeCell ref="A108:G108"/>
    <mergeCell ref="A112:G112"/>
    <mergeCell ref="A113:G113"/>
    <mergeCell ref="B87:G87"/>
    <mergeCell ref="A65:G65"/>
    <mergeCell ref="A70:G70"/>
    <mergeCell ref="A71:G71"/>
    <mergeCell ref="B72:G72"/>
    <mergeCell ref="A73:G73"/>
    <mergeCell ref="A78:G78"/>
    <mergeCell ref="A79:G79"/>
    <mergeCell ref="B80:G80"/>
    <mergeCell ref="A81:G81"/>
    <mergeCell ref="A85:G85"/>
    <mergeCell ref="A86:G86"/>
    <mergeCell ref="B64:G64"/>
    <mergeCell ref="A41:G41"/>
    <mergeCell ref="A46:G46"/>
    <mergeCell ref="A47:G47"/>
    <mergeCell ref="B48:G48"/>
    <mergeCell ref="A49:G49"/>
    <mergeCell ref="A54:G54"/>
    <mergeCell ref="A55:G55"/>
    <mergeCell ref="B56:G56"/>
    <mergeCell ref="A57:G57"/>
    <mergeCell ref="A62:G62"/>
    <mergeCell ref="A63:G63"/>
    <mergeCell ref="B40:G40"/>
    <mergeCell ref="A19:G19"/>
    <mergeCell ref="A25:G25"/>
    <mergeCell ref="A26:G26"/>
    <mergeCell ref="B27:G27"/>
    <mergeCell ref="A28:G28"/>
    <mergeCell ref="A32:G32"/>
    <mergeCell ref="A33:G33"/>
    <mergeCell ref="B34:G34"/>
    <mergeCell ref="A35:G35"/>
    <mergeCell ref="A38:G38"/>
    <mergeCell ref="A39:G39"/>
    <mergeCell ref="B18:G18"/>
    <mergeCell ref="B1:F1"/>
    <mergeCell ref="G1:H1"/>
    <mergeCell ref="C2:D2"/>
    <mergeCell ref="C3:H3"/>
    <mergeCell ref="A5:H5"/>
    <mergeCell ref="A9:G9"/>
    <mergeCell ref="A10:G10"/>
    <mergeCell ref="B11:G11"/>
    <mergeCell ref="A12:G12"/>
    <mergeCell ref="A16:G16"/>
    <mergeCell ref="A17:G17"/>
  </mergeCells>
  <printOptions horizontalCentered="1"/>
  <pageMargins left="0.59055118110236227" right="0.59055118110236227" top="0.78740157480314965" bottom="0.70866141732283472" header="0.39370078740157483" footer="0.51181102362204722"/>
  <pageSetup paperSize="9" scale="80" orientation="portrait" horizontalDpi="300" verticalDpi="300" r:id="rId1"/>
  <headerFooter scaleWithDoc="0" alignWithMargins="0">
    <oddHeader xml:space="preserve">&amp;L&amp;G&amp;R&amp;"Roboto Light,Normal"Indice : 0 | DCE | &amp;D
DPGF Lot Électricité - Courants Forts et Faibles </oddHeader>
    <oddFooter>&amp;L&amp;"Calibri,Normal"&amp;8&amp;K00-048N°/AFR&amp;R&amp;"Calibri,Normal"&amp;8&amp;K00-048page &amp;P sur &amp;N</oddFooter>
  </headerFooter>
  <rowBreaks count="1" manualBreakCount="1">
    <brk id="72" max="7" man="1"/>
  </rowBreaks>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38C112-A407-4836-9020-83E63FEC4A26}">
  <dimension ref="A1:I151"/>
  <sheetViews>
    <sheetView view="pageBreakPreview" zoomScaleNormal="100" zoomScaleSheetLayoutView="100" workbookViewId="0">
      <pane ySplit="4" topLeftCell="A5" activePane="bottomLeft" state="frozen"/>
      <selection pane="bottomLeft" activeCell="L3" sqref="L3"/>
    </sheetView>
  </sheetViews>
  <sheetFormatPr baseColWidth="10" defaultColWidth="12" defaultRowHeight="13.2"/>
  <cols>
    <col min="1" max="1" width="8.85546875" style="8" customWidth="1"/>
    <col min="2" max="2" width="60.85546875" style="40" customWidth="1"/>
    <col min="3" max="3" width="5.85546875" style="8" customWidth="1"/>
    <col min="4" max="4" width="8.85546875" style="41" customWidth="1"/>
    <col min="5" max="5" width="12.85546875" style="41" customWidth="1"/>
    <col min="6" max="6" width="11.7109375" style="41" customWidth="1"/>
    <col min="7" max="7" width="13.5703125" style="42" customWidth="1"/>
    <col min="8" max="8" width="15.85546875" style="42" customWidth="1"/>
    <col min="9" max="16384" width="12" style="40"/>
  </cols>
  <sheetData>
    <row r="1" spans="1:9" s="1" customFormat="1" ht="45.6">
      <c r="A1" s="48"/>
      <c r="B1" s="168" t="s">
        <v>103</v>
      </c>
      <c r="C1" s="169"/>
      <c r="D1" s="169"/>
      <c r="E1" s="169"/>
      <c r="F1" s="169"/>
      <c r="G1" s="160" t="s">
        <v>9</v>
      </c>
      <c r="H1" s="161"/>
      <c r="I1" s="49"/>
    </row>
    <row r="2" spans="1:9" s="46" customFormat="1" ht="20.100000000000001" customHeight="1">
      <c r="A2" s="43"/>
      <c r="B2" s="44" t="s">
        <v>101</v>
      </c>
      <c r="C2" s="162" t="s">
        <v>10</v>
      </c>
      <c r="D2" s="162"/>
      <c r="E2" s="74"/>
      <c r="F2" s="74"/>
      <c r="G2" s="45" t="s">
        <v>11</v>
      </c>
      <c r="H2" s="47">
        <v>45775</v>
      </c>
    </row>
    <row r="3" spans="1:9" s="52" customFormat="1" ht="33.6" customHeight="1">
      <c r="A3" s="50"/>
      <c r="B3" s="51" t="s">
        <v>51</v>
      </c>
      <c r="C3" s="163" t="s">
        <v>56</v>
      </c>
      <c r="D3" s="163"/>
      <c r="E3" s="163"/>
      <c r="F3" s="163"/>
      <c r="G3" s="163"/>
      <c r="H3" s="164"/>
    </row>
    <row r="4" spans="1:9" s="58" customFormat="1" ht="29.4" customHeight="1">
      <c r="A4" s="53" t="s">
        <v>8</v>
      </c>
      <c r="B4" s="54" t="s">
        <v>0</v>
      </c>
      <c r="C4" s="54" t="s">
        <v>57</v>
      </c>
      <c r="D4" s="55" t="s">
        <v>58</v>
      </c>
      <c r="E4" s="55" t="s">
        <v>59</v>
      </c>
      <c r="F4" s="55" t="s">
        <v>60</v>
      </c>
      <c r="G4" s="56" t="s">
        <v>54</v>
      </c>
      <c r="H4" s="57" t="s">
        <v>12</v>
      </c>
    </row>
    <row r="5" spans="1:9" s="58" customFormat="1" ht="40.200000000000003" customHeight="1">
      <c r="A5" s="165" t="s">
        <v>55</v>
      </c>
      <c r="B5" s="166"/>
      <c r="C5" s="166"/>
      <c r="D5" s="166"/>
      <c r="E5" s="166"/>
      <c r="F5" s="166"/>
      <c r="G5" s="166"/>
      <c r="H5" s="167"/>
    </row>
    <row r="6" spans="1:9" s="8" customFormat="1">
      <c r="A6" s="2"/>
      <c r="B6" s="3"/>
      <c r="C6" s="4"/>
      <c r="D6" s="5"/>
      <c r="E6" s="5"/>
      <c r="F6" s="5"/>
      <c r="G6" s="6"/>
      <c r="H6" s="7"/>
    </row>
    <row r="7" spans="1:9" s="64" customFormat="1" ht="14.4">
      <c r="A7" s="70">
        <v>1</v>
      </c>
      <c r="B7" s="59" t="s">
        <v>7</v>
      </c>
      <c r="C7" s="60"/>
      <c r="D7" s="61"/>
      <c r="E7" s="61"/>
      <c r="F7" s="61"/>
      <c r="G7" s="62"/>
      <c r="H7" s="63"/>
    </row>
    <row r="8" spans="1:9" s="8" customFormat="1">
      <c r="A8" s="2"/>
      <c r="B8" s="3" t="s">
        <v>5</v>
      </c>
      <c r="C8" s="4" t="s">
        <v>4</v>
      </c>
      <c r="D8" s="5">
        <v>1</v>
      </c>
      <c r="E8" s="5"/>
      <c r="F8" s="5"/>
      <c r="G8" s="6"/>
      <c r="H8" s="119">
        <f>G8*F8</f>
        <v>0</v>
      </c>
    </row>
    <row r="9" spans="1:9" s="10" customFormat="1" ht="4.2">
      <c r="A9" s="125"/>
      <c r="B9" s="126"/>
      <c r="C9" s="126"/>
      <c r="D9" s="126"/>
      <c r="E9" s="126"/>
      <c r="F9" s="126"/>
      <c r="G9" s="127"/>
      <c r="H9" s="9"/>
    </row>
    <row r="10" spans="1:9" s="10" customFormat="1" ht="4.2">
      <c r="A10" s="125"/>
      <c r="B10" s="126"/>
      <c r="C10" s="126"/>
      <c r="D10" s="126"/>
      <c r="E10" s="126"/>
      <c r="F10" s="126"/>
      <c r="G10" s="127"/>
      <c r="H10" s="11"/>
    </row>
    <row r="11" spans="1:9" s="14" customFormat="1" ht="15" customHeight="1">
      <c r="A11" s="12"/>
      <c r="B11" s="123" t="str">
        <f>CONCATENATE(A7," ",B7)</f>
        <v>1 DEFINITION DE L’OPERATION</v>
      </c>
      <c r="C11" s="123"/>
      <c r="D11" s="123"/>
      <c r="E11" s="123"/>
      <c r="F11" s="123"/>
      <c r="G11" s="124"/>
      <c r="H11" s="13" t="str">
        <f>IF(SUM(H7:H10)=0,"",SUM(H7:H10))</f>
        <v/>
      </c>
    </row>
    <row r="12" spans="1:9" s="10" customFormat="1" ht="4.2">
      <c r="A12" s="130"/>
      <c r="B12" s="131"/>
      <c r="C12" s="131"/>
      <c r="D12" s="131"/>
      <c r="E12" s="131"/>
      <c r="F12" s="131"/>
      <c r="G12" s="132"/>
      <c r="H12" s="15"/>
    </row>
    <row r="13" spans="1:9" s="10" customFormat="1" ht="4.2">
      <c r="A13" s="66"/>
      <c r="B13" s="65"/>
      <c r="C13" s="65"/>
      <c r="D13" s="65"/>
      <c r="E13" s="65"/>
      <c r="F13" s="65"/>
      <c r="G13" s="65"/>
      <c r="H13" s="67"/>
    </row>
    <row r="14" spans="1:9" s="64" customFormat="1" ht="14.4">
      <c r="A14" s="70">
        <v>2</v>
      </c>
      <c r="B14" s="59" t="s">
        <v>6</v>
      </c>
      <c r="C14" s="60"/>
      <c r="D14" s="61"/>
      <c r="E14" s="61"/>
      <c r="F14" s="61"/>
      <c r="G14" s="62"/>
      <c r="H14" s="63"/>
    </row>
    <row r="15" spans="1:9" s="8" customFormat="1">
      <c r="A15" s="2"/>
      <c r="B15" s="3" t="s">
        <v>5</v>
      </c>
      <c r="C15" s="4" t="s">
        <v>4</v>
      </c>
      <c r="D15" s="5">
        <v>1</v>
      </c>
      <c r="E15" s="5"/>
      <c r="F15" s="5"/>
      <c r="G15" s="6"/>
      <c r="H15" s="119">
        <f>G15*F15</f>
        <v>0</v>
      </c>
    </row>
    <row r="16" spans="1:9" s="10" customFormat="1" ht="4.2">
      <c r="A16" s="125"/>
      <c r="B16" s="126"/>
      <c r="C16" s="126"/>
      <c r="D16" s="126"/>
      <c r="E16" s="126"/>
      <c r="F16" s="126"/>
      <c r="G16" s="127"/>
      <c r="H16" s="9"/>
    </row>
    <row r="17" spans="1:8" s="10" customFormat="1" ht="4.2">
      <c r="A17" s="125"/>
      <c r="B17" s="126"/>
      <c r="C17" s="126"/>
      <c r="D17" s="126"/>
      <c r="E17" s="126"/>
      <c r="F17" s="126"/>
      <c r="G17" s="127"/>
      <c r="H17" s="11"/>
    </row>
    <row r="18" spans="1:8" s="14" customFormat="1" ht="15" customHeight="1">
      <c r="A18" s="12"/>
      <c r="B18" s="123" t="str">
        <f>CONCATENATE(A14," ",B14)</f>
        <v>2 PRESCRIPTIONS TECHNIQUES</v>
      </c>
      <c r="C18" s="123"/>
      <c r="D18" s="123"/>
      <c r="E18" s="123"/>
      <c r="F18" s="123"/>
      <c r="G18" s="124"/>
      <c r="H18" s="13" t="str">
        <f>IF(SUM(H14:H17)=0,"",SUM(H14:H17))</f>
        <v/>
      </c>
    </row>
    <row r="19" spans="1:8" s="10" customFormat="1" ht="4.2">
      <c r="A19" s="130"/>
      <c r="B19" s="131"/>
      <c r="C19" s="131"/>
      <c r="D19" s="131"/>
      <c r="E19" s="131"/>
      <c r="F19" s="131"/>
      <c r="G19" s="132"/>
      <c r="H19" s="15"/>
    </row>
    <row r="20" spans="1:8" s="10" customFormat="1" ht="4.2">
      <c r="A20" s="66"/>
      <c r="B20" s="65"/>
      <c r="C20" s="65"/>
      <c r="D20" s="65"/>
      <c r="E20" s="65"/>
      <c r="F20" s="65"/>
      <c r="G20" s="65"/>
      <c r="H20" s="67"/>
    </row>
    <row r="21" spans="1:8" s="64" customFormat="1" ht="14.4">
      <c r="A21" s="70">
        <v>3</v>
      </c>
      <c r="B21" s="59" t="s">
        <v>13</v>
      </c>
      <c r="C21" s="60"/>
      <c r="D21" s="61"/>
      <c r="E21" s="61"/>
      <c r="F21" s="61"/>
      <c r="G21" s="62"/>
      <c r="H21" s="63"/>
    </row>
    <row r="22" spans="1:8" s="23" customFormat="1" ht="14.4">
      <c r="A22" s="17">
        <f>COUNTA($A$21:A21)</f>
        <v>1</v>
      </c>
      <c r="B22" s="18" t="s">
        <v>15</v>
      </c>
      <c r="C22" s="19"/>
      <c r="D22" s="20"/>
      <c r="E22" s="20"/>
      <c r="F22" s="20"/>
      <c r="G22" s="21"/>
      <c r="H22" s="22"/>
    </row>
    <row r="23" spans="1:8" s="8" customFormat="1">
      <c r="A23" s="2"/>
      <c r="B23" s="3" t="s">
        <v>16</v>
      </c>
      <c r="C23" s="4" t="s">
        <v>4</v>
      </c>
      <c r="D23" s="5">
        <v>1</v>
      </c>
      <c r="E23" s="5"/>
      <c r="F23" s="5"/>
      <c r="G23" s="6"/>
      <c r="H23" s="119">
        <f t="shared" ref="H23:H24" si="0">G23*F23</f>
        <v>0</v>
      </c>
    </row>
    <row r="24" spans="1:8" s="8" customFormat="1">
      <c r="A24" s="2"/>
      <c r="B24" s="3" t="s">
        <v>17</v>
      </c>
      <c r="C24" s="4" t="s">
        <v>4</v>
      </c>
      <c r="D24" s="5">
        <v>1</v>
      </c>
      <c r="E24" s="5"/>
      <c r="F24" s="5"/>
      <c r="G24" s="6"/>
      <c r="H24" s="119">
        <f t="shared" si="0"/>
        <v>0</v>
      </c>
    </row>
    <row r="25" spans="1:8" s="10" customFormat="1" ht="4.2">
      <c r="A25" s="125"/>
      <c r="B25" s="126"/>
      <c r="C25" s="126"/>
      <c r="D25" s="126"/>
      <c r="E25" s="126"/>
      <c r="F25" s="126"/>
      <c r="G25" s="127"/>
      <c r="H25" s="9"/>
    </row>
    <row r="26" spans="1:8" s="10" customFormat="1" ht="4.2">
      <c r="A26" s="125"/>
      <c r="B26" s="126"/>
      <c r="C26" s="126"/>
      <c r="D26" s="126"/>
      <c r="E26" s="126"/>
      <c r="F26" s="126"/>
      <c r="G26" s="127"/>
      <c r="H26" s="11"/>
    </row>
    <row r="27" spans="1:8" s="14" customFormat="1" ht="15" customHeight="1">
      <c r="A27" s="12"/>
      <c r="B27" s="128" t="str">
        <f>CONCATENATE(A22," ",B22)</f>
        <v xml:space="preserve">1 Installation De Chantier </v>
      </c>
      <c r="C27" s="128"/>
      <c r="D27" s="128"/>
      <c r="E27" s="128"/>
      <c r="F27" s="128"/>
      <c r="G27" s="129"/>
      <c r="H27" s="13" t="str">
        <f>IF(SUM(H22:H26)=0,"",SUM(H22:H26))</f>
        <v/>
      </c>
    </row>
    <row r="28" spans="1:8" s="10" customFormat="1" ht="4.2">
      <c r="A28" s="130"/>
      <c r="B28" s="131"/>
      <c r="C28" s="131"/>
      <c r="D28" s="131"/>
      <c r="E28" s="131"/>
      <c r="F28" s="131"/>
      <c r="G28" s="132"/>
      <c r="H28" s="15"/>
    </row>
    <row r="29" spans="1:8" s="10" customFormat="1" ht="4.2">
      <c r="A29" s="66"/>
      <c r="B29" s="65"/>
      <c r="C29" s="65"/>
      <c r="D29" s="65"/>
      <c r="E29" s="65"/>
      <c r="F29" s="65"/>
      <c r="G29" s="65"/>
      <c r="H29" s="67"/>
    </row>
    <row r="30" spans="1:8" s="23" customFormat="1" ht="14.4">
      <c r="A30" s="17">
        <f>COUNTA($A$21:A29)</f>
        <v>2</v>
      </c>
      <c r="B30" s="18" t="s">
        <v>14</v>
      </c>
      <c r="C30" s="19"/>
      <c r="D30" s="20"/>
      <c r="E30" s="20"/>
      <c r="F30" s="20"/>
      <c r="G30" s="21"/>
      <c r="H30" s="22"/>
    </row>
    <row r="31" spans="1:8" s="8" customFormat="1" ht="26.4">
      <c r="A31" s="2"/>
      <c r="B31" s="3" t="s">
        <v>82</v>
      </c>
      <c r="C31" s="4" t="s">
        <v>4</v>
      </c>
      <c r="D31" s="5">
        <v>1</v>
      </c>
      <c r="E31" s="5"/>
      <c r="F31" s="5"/>
      <c r="G31" s="6"/>
      <c r="H31" s="119">
        <f>G31*F31</f>
        <v>0</v>
      </c>
    </row>
    <row r="32" spans="1:8" s="10" customFormat="1" ht="4.2">
      <c r="A32" s="125"/>
      <c r="B32" s="126"/>
      <c r="C32" s="126"/>
      <c r="D32" s="126"/>
      <c r="E32" s="126"/>
      <c r="F32" s="126"/>
      <c r="G32" s="127"/>
      <c r="H32" s="9"/>
    </row>
    <row r="33" spans="1:8" s="10" customFormat="1" ht="4.2">
      <c r="A33" s="125"/>
      <c r="B33" s="126"/>
      <c r="C33" s="126"/>
      <c r="D33" s="126"/>
      <c r="E33" s="126"/>
      <c r="F33" s="126"/>
      <c r="G33" s="127"/>
      <c r="H33" s="11"/>
    </row>
    <row r="34" spans="1:8" s="14" customFormat="1" ht="15" customHeight="1">
      <c r="A34" s="12"/>
      <c r="B34" s="128" t="str">
        <f>CONCATENATE(A30," ",B30)</f>
        <v>2 Alimentation en Energie</v>
      </c>
      <c r="C34" s="128"/>
      <c r="D34" s="128"/>
      <c r="E34" s="128"/>
      <c r="F34" s="128"/>
      <c r="G34" s="129"/>
      <c r="H34" s="13" t="str">
        <f>IF(SUM(H30:H33)=0,"",SUM(H30:H33))</f>
        <v/>
      </c>
    </row>
    <row r="35" spans="1:8" s="10" customFormat="1" ht="4.2">
      <c r="A35" s="130"/>
      <c r="B35" s="131"/>
      <c r="C35" s="131"/>
      <c r="D35" s="131"/>
      <c r="E35" s="131"/>
      <c r="F35" s="131"/>
      <c r="G35" s="132"/>
      <c r="H35" s="15"/>
    </row>
    <row r="36" spans="1:8" s="23" customFormat="1" ht="14.4">
      <c r="A36" s="17">
        <f>COUNTA($A$21:A35)</f>
        <v>3</v>
      </c>
      <c r="B36" s="18" t="s">
        <v>23</v>
      </c>
      <c r="C36" s="19"/>
      <c r="D36" s="20"/>
      <c r="E36" s="20"/>
      <c r="F36" s="20"/>
      <c r="G36" s="21"/>
      <c r="H36" s="22"/>
    </row>
    <row r="37" spans="1:8" s="23" customFormat="1" ht="14.4">
      <c r="A37" s="17"/>
      <c r="B37" s="3" t="s">
        <v>83</v>
      </c>
      <c r="C37" s="4" t="s">
        <v>4</v>
      </c>
      <c r="D37" s="5">
        <v>1</v>
      </c>
      <c r="E37" s="20"/>
      <c r="F37" s="20"/>
      <c r="G37" s="21"/>
      <c r="H37" s="119">
        <f>G37*F37</f>
        <v>0</v>
      </c>
    </row>
    <row r="38" spans="1:8" s="10" customFormat="1" ht="4.2">
      <c r="A38" s="125"/>
      <c r="B38" s="126"/>
      <c r="C38" s="126"/>
      <c r="D38" s="126"/>
      <c r="E38" s="126"/>
      <c r="F38" s="126"/>
      <c r="G38" s="127"/>
      <c r="H38" s="9"/>
    </row>
    <row r="39" spans="1:8" s="10" customFormat="1" ht="4.2">
      <c r="A39" s="125"/>
      <c r="B39" s="126"/>
      <c r="C39" s="126"/>
      <c r="D39" s="126"/>
      <c r="E39" s="126"/>
      <c r="F39" s="126"/>
      <c r="G39" s="127"/>
      <c r="H39" s="11"/>
    </row>
    <row r="40" spans="1:8" s="14" customFormat="1" ht="15" customHeight="1">
      <c r="A40" s="12"/>
      <c r="B40" s="128" t="str">
        <f>CONCATENATE(A36," ",B36)</f>
        <v xml:space="preserve">3 Armoires électriques </v>
      </c>
      <c r="C40" s="128"/>
      <c r="D40" s="128"/>
      <c r="E40" s="128"/>
      <c r="F40" s="128"/>
      <c r="G40" s="129"/>
      <c r="H40" s="13" t="str">
        <f>IF(SUM(H36:H39)=0,"",SUM(H36:H39))</f>
        <v/>
      </c>
    </row>
    <row r="41" spans="1:8" s="10" customFormat="1" ht="4.2">
      <c r="A41" s="130"/>
      <c r="B41" s="131"/>
      <c r="C41" s="131"/>
      <c r="D41" s="131"/>
      <c r="E41" s="131"/>
      <c r="F41" s="131"/>
      <c r="G41" s="132"/>
      <c r="H41" s="15"/>
    </row>
    <row r="42" spans="1:8" s="10" customFormat="1" ht="4.2">
      <c r="A42" s="66"/>
      <c r="B42" s="65"/>
      <c r="C42" s="65"/>
      <c r="D42" s="65"/>
      <c r="E42" s="65"/>
      <c r="F42" s="65"/>
      <c r="G42" s="65"/>
      <c r="H42" s="67"/>
    </row>
    <row r="43" spans="1:8" s="23" customFormat="1" ht="14.4">
      <c r="A43" s="17">
        <f>COUNTA($A$21:A42)</f>
        <v>4</v>
      </c>
      <c r="B43" s="18" t="s">
        <v>18</v>
      </c>
      <c r="C43" s="19"/>
      <c r="D43" s="20"/>
      <c r="E43" s="20"/>
      <c r="F43" s="20"/>
      <c r="G43" s="21"/>
      <c r="H43" s="22"/>
    </row>
    <row r="44" spans="1:8" s="8" customFormat="1">
      <c r="A44" s="2"/>
      <c r="B44" s="3" t="s">
        <v>84</v>
      </c>
      <c r="C44" s="4" t="s">
        <v>25</v>
      </c>
      <c r="D44" s="5">
        <v>1</v>
      </c>
      <c r="E44" s="5"/>
      <c r="F44" s="5"/>
      <c r="G44" s="6"/>
      <c r="H44" s="119">
        <f>G44*F44</f>
        <v>0</v>
      </c>
    </row>
    <row r="45" spans="1:8" s="8" customFormat="1">
      <c r="A45" s="2"/>
      <c r="B45" s="3"/>
      <c r="C45" s="4"/>
      <c r="D45" s="5"/>
      <c r="E45" s="5"/>
      <c r="F45" s="5"/>
      <c r="G45" s="6"/>
      <c r="H45" s="7" t="str">
        <f t="shared" ref="H45" si="1">IF(OR(D45="",G45=""),"", D45*G45)</f>
        <v/>
      </c>
    </row>
    <row r="46" spans="1:8" s="10" customFormat="1" ht="4.2">
      <c r="A46" s="125"/>
      <c r="B46" s="126"/>
      <c r="C46" s="126"/>
      <c r="D46" s="126"/>
      <c r="E46" s="126"/>
      <c r="F46" s="126"/>
      <c r="G46" s="127"/>
      <c r="H46" s="9"/>
    </row>
    <row r="47" spans="1:8" s="10" customFormat="1" ht="4.2">
      <c r="A47" s="125"/>
      <c r="B47" s="126"/>
      <c r="C47" s="126"/>
      <c r="D47" s="126"/>
      <c r="E47" s="126"/>
      <c r="F47" s="126"/>
      <c r="G47" s="127"/>
      <c r="H47" s="11"/>
    </row>
    <row r="48" spans="1:8" s="14" customFormat="1" ht="15" customHeight="1">
      <c r="A48" s="12"/>
      <c r="B48" s="128" t="str">
        <f>CONCATENATE(A43," ",B43)</f>
        <v>4 Arrêt d'urgence</v>
      </c>
      <c r="C48" s="128"/>
      <c r="D48" s="128"/>
      <c r="E48" s="128"/>
      <c r="F48" s="128"/>
      <c r="G48" s="129"/>
      <c r="H48" s="13" t="str">
        <f>IF(SUM(H43:H47)=0,"",SUM(H43:H47))</f>
        <v/>
      </c>
    </row>
    <row r="49" spans="1:8" s="10" customFormat="1" ht="4.2">
      <c r="A49" s="130"/>
      <c r="B49" s="131"/>
      <c r="C49" s="131"/>
      <c r="D49" s="131"/>
      <c r="E49" s="131"/>
      <c r="F49" s="131"/>
      <c r="G49" s="132"/>
      <c r="H49" s="15"/>
    </row>
    <row r="50" spans="1:8" s="10" customFormat="1" ht="4.2">
      <c r="A50" s="66"/>
      <c r="B50" s="65"/>
      <c r="C50" s="65"/>
      <c r="D50" s="65"/>
      <c r="E50" s="65"/>
      <c r="F50" s="65"/>
      <c r="G50" s="65"/>
      <c r="H50" s="67"/>
    </row>
    <row r="51" spans="1:8" s="23" customFormat="1" ht="14.4">
      <c r="A51" s="17">
        <f>COUNTA($A$21:A50)</f>
        <v>5</v>
      </c>
      <c r="B51" s="18" t="s">
        <v>19</v>
      </c>
      <c r="C51" s="19"/>
      <c r="D51" s="20"/>
      <c r="E51" s="20"/>
      <c r="F51" s="20"/>
      <c r="G51" s="21"/>
      <c r="H51" s="22"/>
    </row>
    <row r="52" spans="1:8" s="23" customFormat="1" ht="14.4">
      <c r="A52" s="17"/>
      <c r="B52" s="3" t="s">
        <v>85</v>
      </c>
      <c r="C52" s="4" t="s">
        <v>20</v>
      </c>
      <c r="D52" s="5">
        <v>25</v>
      </c>
      <c r="E52" s="20"/>
      <c r="F52" s="20"/>
      <c r="G52" s="21"/>
      <c r="H52" s="119">
        <f>G52*F52</f>
        <v>0</v>
      </c>
    </row>
    <row r="53" spans="1:8" s="8" customFormat="1">
      <c r="A53" s="2"/>
      <c r="B53" s="3"/>
      <c r="C53" s="4"/>
      <c r="D53" s="5"/>
      <c r="E53" s="5"/>
      <c r="F53" s="5"/>
      <c r="G53" s="6"/>
      <c r="H53" s="7" t="str">
        <f t="shared" ref="H53" si="2">IF(OR(D53="",G53=""),"", D53*G53)</f>
        <v/>
      </c>
    </row>
    <row r="54" spans="1:8" s="10" customFormat="1" ht="4.2">
      <c r="A54" s="125"/>
      <c r="B54" s="126"/>
      <c r="C54" s="126"/>
      <c r="D54" s="126"/>
      <c r="E54" s="126"/>
      <c r="F54" s="126"/>
      <c r="G54" s="127"/>
      <c r="H54" s="9"/>
    </row>
    <row r="55" spans="1:8" s="10" customFormat="1" ht="4.2">
      <c r="A55" s="125"/>
      <c r="B55" s="126"/>
      <c r="C55" s="126"/>
      <c r="D55" s="126"/>
      <c r="E55" s="126"/>
      <c r="F55" s="126"/>
      <c r="G55" s="127"/>
      <c r="H55" s="11"/>
    </row>
    <row r="56" spans="1:8" s="14" customFormat="1" ht="15" customHeight="1">
      <c r="A56" s="12"/>
      <c r="B56" s="128" t="str">
        <f>CONCATENATE(A51," ",B51)</f>
        <v>5 Alimentation Tableaux divisionnaires</v>
      </c>
      <c r="C56" s="128"/>
      <c r="D56" s="128"/>
      <c r="E56" s="128"/>
      <c r="F56" s="128"/>
      <c r="G56" s="129"/>
      <c r="H56" s="13" t="str">
        <f>IF(SUM(H51:H55)=0,"",SUM(H51:H55))</f>
        <v/>
      </c>
    </row>
    <row r="57" spans="1:8" s="10" customFormat="1" ht="4.2">
      <c r="A57" s="130"/>
      <c r="B57" s="131"/>
      <c r="C57" s="131"/>
      <c r="D57" s="131"/>
      <c r="E57" s="131"/>
      <c r="F57" s="131"/>
      <c r="G57" s="132"/>
      <c r="H57" s="15"/>
    </row>
    <row r="58" spans="1:8" s="10" customFormat="1" ht="4.2">
      <c r="A58" s="66"/>
      <c r="B58" s="65"/>
      <c r="C58" s="65"/>
      <c r="D58" s="65"/>
      <c r="E58" s="65"/>
      <c r="F58" s="65"/>
      <c r="G58" s="65"/>
      <c r="H58" s="67"/>
    </row>
    <row r="59" spans="1:8" s="23" customFormat="1" ht="14.4">
      <c r="A59" s="17">
        <f>COUNTA($A$21:A58)</f>
        <v>6</v>
      </c>
      <c r="B59" s="18" t="s">
        <v>21</v>
      </c>
      <c r="C59" s="19"/>
      <c r="D59" s="20"/>
      <c r="E59" s="20"/>
      <c r="F59" s="20"/>
      <c r="G59" s="21"/>
      <c r="H59" s="22"/>
    </row>
    <row r="60" spans="1:8" s="8" customFormat="1">
      <c r="A60" s="2"/>
      <c r="B60" s="71" t="s">
        <v>22</v>
      </c>
      <c r="C60" s="4" t="s">
        <v>20</v>
      </c>
      <c r="D60" s="5">
        <v>10</v>
      </c>
      <c r="E60" s="5"/>
      <c r="F60" s="5"/>
      <c r="G60" s="6"/>
      <c r="H60" s="119">
        <f t="shared" ref="H60:H61" si="3">G60*F60</f>
        <v>0</v>
      </c>
    </row>
    <row r="61" spans="1:8" s="8" customFormat="1">
      <c r="A61" s="2"/>
      <c r="B61" s="71" t="s">
        <v>22</v>
      </c>
      <c r="C61" s="4" t="s">
        <v>20</v>
      </c>
      <c r="D61" s="5">
        <v>10</v>
      </c>
      <c r="E61" s="5"/>
      <c r="F61" s="5"/>
      <c r="G61" s="6"/>
      <c r="H61" s="119">
        <f t="shared" si="3"/>
        <v>0</v>
      </c>
    </row>
    <row r="62" spans="1:8" s="10" customFormat="1" ht="4.2">
      <c r="A62" s="125"/>
      <c r="B62" s="126"/>
      <c r="C62" s="126"/>
      <c r="D62" s="126"/>
      <c r="E62" s="126"/>
      <c r="F62" s="126"/>
      <c r="G62" s="127"/>
      <c r="H62" s="9"/>
    </row>
    <row r="63" spans="1:8" s="10" customFormat="1" ht="4.2">
      <c r="A63" s="125"/>
      <c r="B63" s="126"/>
      <c r="C63" s="126"/>
      <c r="D63" s="126"/>
      <c r="E63" s="126"/>
      <c r="F63" s="126"/>
      <c r="G63" s="127"/>
      <c r="H63" s="11"/>
    </row>
    <row r="64" spans="1:8" s="14" customFormat="1" ht="15" customHeight="1">
      <c r="A64" s="12"/>
      <c r="B64" s="128" t="str">
        <f>CONCATENATE(A59," ",B59)</f>
        <v xml:space="preserve">6 Distribution - Chemin de Câbles - Goulotte </v>
      </c>
      <c r="C64" s="128"/>
      <c r="D64" s="128"/>
      <c r="E64" s="128"/>
      <c r="F64" s="128"/>
      <c r="G64" s="129"/>
      <c r="H64" s="13" t="str">
        <f>IF(SUM(H59:H63)=0,"",SUM(H59:H63))</f>
        <v/>
      </c>
    </row>
    <row r="65" spans="1:8" s="10" customFormat="1" ht="4.2">
      <c r="A65" s="130"/>
      <c r="B65" s="131"/>
      <c r="C65" s="131"/>
      <c r="D65" s="131"/>
      <c r="E65" s="131"/>
      <c r="F65" s="131"/>
      <c r="G65" s="132"/>
      <c r="H65" s="15"/>
    </row>
    <row r="66" spans="1:8" s="10" customFormat="1" ht="4.2">
      <c r="A66" s="66"/>
      <c r="B66" s="65"/>
      <c r="C66" s="65"/>
      <c r="D66" s="65"/>
      <c r="E66" s="65"/>
      <c r="F66" s="65"/>
      <c r="G66" s="65"/>
      <c r="H66" s="67"/>
    </row>
    <row r="67" spans="1:8" s="23" customFormat="1" ht="14.4" hidden="1">
      <c r="A67" s="17">
        <f>COUNTA($A$21:A66)</f>
        <v>7</v>
      </c>
      <c r="B67" s="18" t="s">
        <v>24</v>
      </c>
      <c r="C67" s="19"/>
      <c r="D67" s="20"/>
      <c r="E67" s="20"/>
      <c r="F67" s="20"/>
      <c r="G67" s="21"/>
      <c r="H67" s="22"/>
    </row>
    <row r="68" spans="1:8" s="8" customFormat="1" hidden="1">
      <c r="A68" s="2"/>
      <c r="B68" s="71" t="s">
        <v>26</v>
      </c>
      <c r="C68" s="4" t="s">
        <v>25</v>
      </c>
      <c r="D68" s="5">
        <v>1</v>
      </c>
      <c r="E68" s="5"/>
      <c r="F68" s="5"/>
      <c r="G68" s="6"/>
      <c r="H68" s="7" t="str">
        <f t="shared" ref="H68:H69" si="4">IF(OR(D68="",G68=""),"", D68*G68)</f>
        <v/>
      </c>
    </row>
    <row r="69" spans="1:8" s="8" customFormat="1" hidden="1">
      <c r="A69" s="2"/>
      <c r="B69" s="72" t="s">
        <v>27</v>
      </c>
      <c r="C69" s="4" t="s">
        <v>25</v>
      </c>
      <c r="D69" s="5">
        <v>1</v>
      </c>
      <c r="E69" s="5"/>
      <c r="F69" s="5"/>
      <c r="G69" s="6"/>
      <c r="H69" s="7" t="str">
        <f t="shared" si="4"/>
        <v/>
      </c>
    </row>
    <row r="70" spans="1:8" s="10" customFormat="1" ht="4.2" hidden="1">
      <c r="A70" s="125"/>
      <c r="B70" s="126"/>
      <c r="C70" s="126"/>
      <c r="D70" s="126"/>
      <c r="E70" s="126"/>
      <c r="F70" s="126"/>
      <c r="G70" s="127"/>
      <c r="H70" s="9"/>
    </row>
    <row r="71" spans="1:8" s="10" customFormat="1" ht="4.2" hidden="1">
      <c r="A71" s="125"/>
      <c r="B71" s="126"/>
      <c r="C71" s="126"/>
      <c r="D71" s="126"/>
      <c r="E71" s="126"/>
      <c r="F71" s="126"/>
      <c r="G71" s="127"/>
      <c r="H71" s="11"/>
    </row>
    <row r="72" spans="1:8" s="14" customFormat="1" ht="15" hidden="1" customHeight="1">
      <c r="A72" s="12"/>
      <c r="B72" s="128" t="str">
        <f>CONCATENATE(A67," ",B67)</f>
        <v>7 Appareillage</v>
      </c>
      <c r="C72" s="128"/>
      <c r="D72" s="128"/>
      <c r="E72" s="128"/>
      <c r="F72" s="128"/>
      <c r="G72" s="129"/>
      <c r="H72" s="13" t="str">
        <f>IF(SUM(H67:H71)=0,"",SUM(H67:H71))</f>
        <v/>
      </c>
    </row>
    <row r="73" spans="1:8" s="10" customFormat="1" ht="4.2">
      <c r="A73" s="130"/>
      <c r="B73" s="131"/>
      <c r="C73" s="131"/>
      <c r="D73" s="131"/>
      <c r="E73" s="131"/>
      <c r="F73" s="131"/>
      <c r="G73" s="132"/>
      <c r="H73" s="15"/>
    </row>
    <row r="74" spans="1:8" s="10" customFormat="1" ht="4.2">
      <c r="A74" s="66"/>
      <c r="B74" s="65"/>
      <c r="C74" s="65"/>
      <c r="D74" s="65"/>
      <c r="E74" s="65"/>
      <c r="F74" s="65"/>
      <c r="G74" s="65"/>
      <c r="H74" s="67"/>
    </row>
    <row r="75" spans="1:8" s="23" customFormat="1" ht="14.4" hidden="1">
      <c r="A75" s="17">
        <f>COUNTA($A$21:A74)</f>
        <v>8</v>
      </c>
      <c r="B75" s="18" t="s">
        <v>53</v>
      </c>
      <c r="C75" s="19"/>
      <c r="D75" s="20"/>
      <c r="E75" s="20"/>
      <c r="F75" s="20"/>
      <c r="G75" s="21"/>
      <c r="H75" s="22"/>
    </row>
    <row r="76" spans="1:8" s="8" customFormat="1" hidden="1">
      <c r="A76" s="2"/>
      <c r="B76" s="71" t="s">
        <v>28</v>
      </c>
      <c r="C76" s="4" t="s">
        <v>25</v>
      </c>
      <c r="D76" s="5">
        <v>2</v>
      </c>
      <c r="E76" s="5"/>
      <c r="F76" s="5"/>
      <c r="G76" s="6"/>
      <c r="H76" s="7" t="str">
        <f t="shared" ref="H76:H77" si="5">IF(OR(D76="",G76=""),"", D76*G76)</f>
        <v/>
      </c>
    </row>
    <row r="77" spans="1:8" s="8" customFormat="1" hidden="1">
      <c r="A77" s="2"/>
      <c r="B77" s="71" t="s">
        <v>52</v>
      </c>
      <c r="C77" s="4" t="s">
        <v>25</v>
      </c>
      <c r="D77" s="5">
        <v>1</v>
      </c>
      <c r="E77" s="5"/>
      <c r="F77" s="5"/>
      <c r="G77" s="6"/>
      <c r="H77" s="7" t="str">
        <f t="shared" si="5"/>
        <v/>
      </c>
    </row>
    <row r="78" spans="1:8" s="10" customFormat="1" ht="4.2" hidden="1">
      <c r="A78" s="125"/>
      <c r="B78" s="126"/>
      <c r="C78" s="126"/>
      <c r="D78" s="126"/>
      <c r="E78" s="126"/>
      <c r="F78" s="126"/>
      <c r="G78" s="127"/>
      <c r="H78" s="9"/>
    </row>
    <row r="79" spans="1:8" s="10" customFormat="1" ht="4.2" hidden="1">
      <c r="A79" s="125"/>
      <c r="B79" s="126"/>
      <c r="C79" s="126"/>
      <c r="D79" s="126"/>
      <c r="E79" s="126"/>
      <c r="F79" s="126"/>
      <c r="G79" s="127"/>
      <c r="H79" s="11"/>
    </row>
    <row r="80" spans="1:8" s="14" customFormat="1" ht="15" hidden="1" customHeight="1">
      <c r="A80" s="12"/>
      <c r="B80" s="128" t="str">
        <f>CONCATENATE(A75," ",B75)</f>
        <v>8 Installation Eclairage</v>
      </c>
      <c r="C80" s="128"/>
      <c r="D80" s="128"/>
      <c r="E80" s="128"/>
      <c r="F80" s="128"/>
      <c r="G80" s="129"/>
      <c r="H80" s="13" t="str">
        <f>IF(SUM(H75:H79)=0,"",SUM(H75:H79))</f>
        <v/>
      </c>
    </row>
    <row r="81" spans="1:8" s="10" customFormat="1" ht="4.2">
      <c r="A81" s="130"/>
      <c r="B81" s="131"/>
      <c r="C81" s="131"/>
      <c r="D81" s="131"/>
      <c r="E81" s="131"/>
      <c r="F81" s="131"/>
      <c r="G81" s="132"/>
      <c r="H81" s="15"/>
    </row>
    <row r="82" spans="1:8" s="10" customFormat="1" ht="4.2">
      <c r="A82" s="66"/>
      <c r="B82" s="65"/>
      <c r="C82" s="65"/>
      <c r="D82" s="65"/>
      <c r="E82" s="65"/>
      <c r="F82" s="65"/>
      <c r="G82" s="65"/>
      <c r="H82" s="67"/>
    </row>
    <row r="83" spans="1:8" s="23" customFormat="1" ht="14.4" hidden="1">
      <c r="A83" s="17" t="s">
        <v>77</v>
      </c>
      <c r="B83" s="18" t="s">
        <v>29</v>
      </c>
      <c r="C83" s="19"/>
      <c r="D83" s="20"/>
      <c r="E83" s="20"/>
      <c r="F83" s="20"/>
      <c r="G83" s="21"/>
      <c r="H83" s="22"/>
    </row>
    <row r="84" spans="1:8" s="8" customFormat="1" hidden="1">
      <c r="A84" s="2"/>
      <c r="B84" s="71" t="s">
        <v>30</v>
      </c>
      <c r="C84" s="4" t="s">
        <v>25</v>
      </c>
      <c r="D84" s="5">
        <v>1</v>
      </c>
      <c r="E84" s="5"/>
      <c r="F84" s="5"/>
      <c r="G84" s="6"/>
      <c r="H84" s="7" t="str">
        <f t="shared" ref="H84" si="6">IF(OR(D84="",G84=""),"", D84*G84)</f>
        <v/>
      </c>
    </row>
    <row r="85" spans="1:8" s="10" customFormat="1" ht="4.2" hidden="1">
      <c r="A85" s="125"/>
      <c r="B85" s="126"/>
      <c r="C85" s="126"/>
      <c r="D85" s="126"/>
      <c r="E85" s="126"/>
      <c r="F85" s="126"/>
      <c r="G85" s="127"/>
      <c r="H85" s="9"/>
    </row>
    <row r="86" spans="1:8" s="10" customFormat="1" ht="4.2" hidden="1">
      <c r="A86" s="125"/>
      <c r="B86" s="126"/>
      <c r="C86" s="126"/>
      <c r="D86" s="126"/>
      <c r="E86" s="126"/>
      <c r="F86" s="126"/>
      <c r="G86" s="127"/>
      <c r="H86" s="11"/>
    </row>
    <row r="87" spans="1:8" s="14" customFormat="1" ht="15" hidden="1" customHeight="1">
      <c r="A87" s="12"/>
      <c r="B87" s="128" t="str">
        <f>CONCATENATE(A83," ",B83)</f>
        <v>3.07 Eclairage de Sécurité par Bloc autonome</v>
      </c>
      <c r="C87" s="128"/>
      <c r="D87" s="128"/>
      <c r="E87" s="128"/>
      <c r="F87" s="128"/>
      <c r="G87" s="129"/>
      <c r="H87" s="13" t="str">
        <f>IF(SUM(H83:H86)=0,"",SUM(H83:H86))</f>
        <v/>
      </c>
    </row>
    <row r="88" spans="1:8" s="10" customFormat="1" ht="4.2" hidden="1">
      <c r="A88" s="130"/>
      <c r="B88" s="131"/>
      <c r="C88" s="131"/>
      <c r="D88" s="131"/>
      <c r="E88" s="131"/>
      <c r="F88" s="131"/>
      <c r="G88" s="132"/>
      <c r="H88" s="15"/>
    </row>
    <row r="89" spans="1:8" s="10" customFormat="1" ht="4.2">
      <c r="A89" s="66"/>
      <c r="B89" s="65"/>
      <c r="C89" s="65"/>
      <c r="D89" s="65"/>
      <c r="E89" s="65"/>
      <c r="F89" s="65"/>
      <c r="G89" s="65"/>
      <c r="H89" s="67"/>
    </row>
    <row r="90" spans="1:8" s="23" customFormat="1" ht="14.4">
      <c r="A90" s="17" t="s">
        <v>77</v>
      </c>
      <c r="B90" s="18" t="s">
        <v>31</v>
      </c>
      <c r="C90" s="19"/>
      <c r="D90" s="20"/>
      <c r="E90" s="20"/>
      <c r="F90" s="20"/>
      <c r="G90" s="21"/>
      <c r="H90" s="22"/>
    </row>
    <row r="91" spans="1:8" s="8" customFormat="1">
      <c r="A91" s="2"/>
      <c r="B91" s="71" t="s">
        <v>32</v>
      </c>
      <c r="C91" s="4" t="s">
        <v>4</v>
      </c>
      <c r="D91" s="5">
        <v>1</v>
      </c>
      <c r="E91" s="5"/>
      <c r="F91" s="5"/>
      <c r="G91" s="6"/>
      <c r="H91" s="119">
        <f t="shared" ref="H91:H97" si="7">G91*F91</f>
        <v>0</v>
      </c>
    </row>
    <row r="92" spans="1:8" s="8" customFormat="1">
      <c r="A92" s="2"/>
      <c r="B92" s="71" t="s">
        <v>40</v>
      </c>
      <c r="C92" s="4" t="s">
        <v>4</v>
      </c>
      <c r="D92" s="5">
        <v>1</v>
      </c>
      <c r="E92" s="5"/>
      <c r="F92" s="5"/>
      <c r="G92" s="6"/>
      <c r="H92" s="119">
        <f t="shared" si="7"/>
        <v>0</v>
      </c>
    </row>
    <row r="93" spans="1:8" s="8" customFormat="1" hidden="1">
      <c r="A93" s="2"/>
      <c r="B93" s="71" t="s">
        <v>40</v>
      </c>
      <c r="C93" s="4" t="s">
        <v>4</v>
      </c>
      <c r="D93" s="5">
        <v>2</v>
      </c>
      <c r="E93" s="5"/>
      <c r="F93" s="5"/>
      <c r="G93" s="6"/>
      <c r="H93" s="119">
        <f t="shared" si="7"/>
        <v>0</v>
      </c>
    </row>
    <row r="94" spans="1:8" s="8" customFormat="1" hidden="1">
      <c r="A94" s="2"/>
      <c r="B94" s="71" t="s">
        <v>41</v>
      </c>
      <c r="C94" s="4" t="s">
        <v>4</v>
      </c>
      <c r="D94" s="5">
        <v>2</v>
      </c>
      <c r="E94" s="5"/>
      <c r="F94" s="5"/>
      <c r="G94" s="6"/>
      <c r="H94" s="119">
        <f t="shared" si="7"/>
        <v>0</v>
      </c>
    </row>
    <row r="95" spans="1:8" s="8" customFormat="1" hidden="1">
      <c r="A95" s="2"/>
      <c r="B95" s="71" t="s">
        <v>43</v>
      </c>
      <c r="C95" s="4" t="s">
        <v>4</v>
      </c>
      <c r="D95" s="5">
        <v>1</v>
      </c>
      <c r="E95" s="5"/>
      <c r="F95" s="5"/>
      <c r="G95" s="6"/>
      <c r="H95" s="119">
        <f t="shared" si="7"/>
        <v>0</v>
      </c>
    </row>
    <row r="96" spans="1:8" s="8" customFormat="1" hidden="1">
      <c r="A96" s="2"/>
      <c r="B96" s="71" t="s">
        <v>44</v>
      </c>
      <c r="C96" s="4" t="s">
        <v>4</v>
      </c>
      <c r="D96" s="5">
        <v>1</v>
      </c>
      <c r="E96" s="5"/>
      <c r="F96" s="5"/>
      <c r="G96" s="6"/>
      <c r="H96" s="119">
        <f t="shared" si="7"/>
        <v>0</v>
      </c>
    </row>
    <row r="97" spans="1:8" s="8" customFormat="1">
      <c r="A97" s="2"/>
      <c r="B97" s="71" t="s">
        <v>61</v>
      </c>
      <c r="C97" s="4" t="s">
        <v>4</v>
      </c>
      <c r="D97" s="5">
        <v>1</v>
      </c>
      <c r="E97" s="5"/>
      <c r="F97" s="5"/>
      <c r="G97" s="6"/>
      <c r="H97" s="119">
        <f t="shared" si="7"/>
        <v>0</v>
      </c>
    </row>
    <row r="98" spans="1:8" s="10" customFormat="1" ht="4.2">
      <c r="A98" s="125"/>
      <c r="B98" s="126"/>
      <c r="C98" s="126"/>
      <c r="D98" s="126"/>
      <c r="E98" s="126"/>
      <c r="F98" s="126"/>
      <c r="G98" s="127"/>
      <c r="H98" s="9"/>
    </row>
    <row r="99" spans="1:8" s="10" customFormat="1" ht="4.2">
      <c r="A99" s="125"/>
      <c r="B99" s="126"/>
      <c r="C99" s="126"/>
      <c r="D99" s="126"/>
      <c r="E99" s="126"/>
      <c r="F99" s="126"/>
      <c r="G99" s="127"/>
      <c r="H99" s="11"/>
    </row>
    <row r="100" spans="1:8" s="14" customFormat="1" ht="15" customHeight="1">
      <c r="A100" s="12"/>
      <c r="B100" s="128" t="str">
        <f>CONCATENATE(A90," ",B90)</f>
        <v>3.07 Alimentations Forces Motrices</v>
      </c>
      <c r="C100" s="128"/>
      <c r="D100" s="128"/>
      <c r="E100" s="128"/>
      <c r="F100" s="128"/>
      <c r="G100" s="129"/>
      <c r="H100" s="13" t="str">
        <f>IF(SUM(H90:H99)=0,"",SUM(H90:H99))</f>
        <v/>
      </c>
    </row>
    <row r="101" spans="1:8" s="10" customFormat="1" ht="4.2">
      <c r="A101" s="130"/>
      <c r="B101" s="131"/>
      <c r="C101" s="131"/>
      <c r="D101" s="131"/>
      <c r="E101" s="131"/>
      <c r="F101" s="131"/>
      <c r="G101" s="132"/>
      <c r="H101" s="15"/>
    </row>
    <row r="102" spans="1:8" s="10" customFormat="1" ht="4.2">
      <c r="A102" s="66"/>
      <c r="B102" s="65"/>
      <c r="C102" s="65"/>
      <c r="D102" s="65"/>
      <c r="E102" s="65"/>
      <c r="F102" s="65"/>
      <c r="G102" s="65"/>
      <c r="H102" s="67"/>
    </row>
    <row r="103" spans="1:8" s="23" customFormat="1" ht="14.4">
      <c r="A103" s="17" t="s">
        <v>78</v>
      </c>
      <c r="B103" s="18" t="s">
        <v>34</v>
      </c>
      <c r="C103" s="19"/>
      <c r="D103" s="20"/>
      <c r="E103" s="20"/>
      <c r="F103" s="20"/>
      <c r="G103" s="21"/>
      <c r="H103" s="22"/>
    </row>
    <row r="104" spans="1:8" s="8" customFormat="1">
      <c r="A104" s="2"/>
      <c r="B104" s="71" t="s">
        <v>35</v>
      </c>
      <c r="C104" s="4" t="s">
        <v>20</v>
      </c>
      <c r="D104" s="5">
        <v>50</v>
      </c>
      <c r="E104" s="5"/>
      <c r="F104" s="5"/>
      <c r="G104" s="6"/>
      <c r="H104" s="119">
        <f>G104*F104</f>
        <v>0</v>
      </c>
    </row>
    <row r="105" spans="1:8" s="10" customFormat="1" ht="4.2">
      <c r="A105" s="125"/>
      <c r="B105" s="126"/>
      <c r="C105" s="126"/>
      <c r="D105" s="126"/>
      <c r="E105" s="126"/>
      <c r="F105" s="126"/>
      <c r="G105" s="127"/>
      <c r="H105" s="9"/>
    </row>
    <row r="106" spans="1:8" s="10" customFormat="1" ht="4.2">
      <c r="A106" s="125"/>
      <c r="B106" s="126"/>
      <c r="C106" s="126"/>
      <c r="D106" s="126"/>
      <c r="E106" s="126"/>
      <c r="F106" s="126"/>
      <c r="G106" s="127"/>
      <c r="H106" s="11"/>
    </row>
    <row r="107" spans="1:8" s="14" customFormat="1" ht="15" customHeight="1">
      <c r="A107" s="12"/>
      <c r="B107" s="128" t="str">
        <f>CONCATENATE(A103," ",B103)</f>
        <v>3.08 Réseau Informatique</v>
      </c>
      <c r="C107" s="128"/>
      <c r="D107" s="128"/>
      <c r="E107" s="128"/>
      <c r="F107" s="128"/>
      <c r="G107" s="129"/>
      <c r="H107" s="13" t="str">
        <f>IF(SUM(H103:H106)=0,"",SUM(H103:H106))</f>
        <v/>
      </c>
    </row>
    <row r="108" spans="1:8" s="10" customFormat="1" ht="4.2">
      <c r="A108" s="130"/>
      <c r="B108" s="131"/>
      <c r="C108" s="131"/>
      <c r="D108" s="131"/>
      <c r="E108" s="131"/>
      <c r="F108" s="131"/>
      <c r="G108" s="132"/>
      <c r="H108" s="15"/>
    </row>
    <row r="109" spans="1:8" s="10" customFormat="1" ht="4.2">
      <c r="A109" s="66"/>
      <c r="B109" s="65"/>
      <c r="C109" s="65"/>
      <c r="D109" s="65"/>
      <c r="E109" s="65"/>
      <c r="F109" s="65"/>
      <c r="G109" s="65"/>
      <c r="H109" s="67"/>
    </row>
    <row r="110" spans="1:8" s="23" customFormat="1" ht="14.4" hidden="1">
      <c r="A110" s="17" t="s">
        <v>80</v>
      </c>
      <c r="B110" s="18" t="s">
        <v>49</v>
      </c>
      <c r="C110" s="19"/>
      <c r="D110" s="20"/>
      <c r="E110" s="20"/>
      <c r="F110" s="20"/>
      <c r="G110" s="21"/>
      <c r="H110" s="22"/>
    </row>
    <row r="111" spans="1:8" s="8" customFormat="1" hidden="1">
      <c r="A111" s="2"/>
      <c r="B111" s="71" t="s">
        <v>50</v>
      </c>
      <c r="C111" s="4" t="s">
        <v>25</v>
      </c>
      <c r="D111" s="5">
        <v>1</v>
      </c>
      <c r="E111" s="5"/>
      <c r="F111" s="5"/>
      <c r="G111" s="6"/>
      <c r="H111" s="7" t="str">
        <f t="shared" ref="H111" si="8">IF(OR(D111="",G111=""),"", D111*G111)</f>
        <v/>
      </c>
    </row>
    <row r="112" spans="1:8" s="10" customFormat="1" ht="4.2" hidden="1">
      <c r="A112" s="125"/>
      <c r="B112" s="126"/>
      <c r="C112" s="126"/>
      <c r="D112" s="126"/>
      <c r="E112" s="126"/>
      <c r="F112" s="126"/>
      <c r="G112" s="127"/>
      <c r="H112" s="9"/>
    </row>
    <row r="113" spans="1:8" s="10" customFormat="1" ht="4.2" hidden="1">
      <c r="A113" s="125"/>
      <c r="B113" s="126"/>
      <c r="C113" s="126"/>
      <c r="D113" s="126"/>
      <c r="E113" s="126"/>
      <c r="F113" s="126"/>
      <c r="G113" s="127"/>
      <c r="H113" s="11"/>
    </row>
    <row r="114" spans="1:8" s="14" customFormat="1" ht="15" hidden="1" customHeight="1">
      <c r="A114" s="12"/>
      <c r="B114" s="128" t="str">
        <f>CONCATENATE(A110," ",B110)</f>
        <v>3.10 SSI</v>
      </c>
      <c r="C114" s="128"/>
      <c r="D114" s="128"/>
      <c r="E114" s="128"/>
      <c r="F114" s="128"/>
      <c r="G114" s="129"/>
      <c r="H114" s="13" t="str">
        <f>IF(SUM(H110:H113)=0,"",SUM(H110:H113))</f>
        <v/>
      </c>
    </row>
    <row r="115" spans="1:8" s="10" customFormat="1" ht="4.2">
      <c r="A115" s="130"/>
      <c r="B115" s="131"/>
      <c r="C115" s="131"/>
      <c r="D115" s="131"/>
      <c r="E115" s="131"/>
      <c r="F115" s="131"/>
      <c r="G115" s="132"/>
      <c r="H115" s="15"/>
    </row>
    <row r="116" spans="1:8" s="10" customFormat="1" ht="4.2">
      <c r="A116" s="66"/>
      <c r="B116" s="65"/>
      <c r="C116" s="65"/>
      <c r="D116" s="65"/>
      <c r="E116" s="65"/>
      <c r="F116" s="65"/>
      <c r="G116" s="65"/>
      <c r="H116" s="67"/>
    </row>
    <row r="117" spans="1:8" s="23" customFormat="1" ht="14.4">
      <c r="A117" s="17" t="s">
        <v>79</v>
      </c>
      <c r="B117" s="18" t="s">
        <v>36</v>
      </c>
      <c r="C117" s="19"/>
      <c r="D117" s="20"/>
      <c r="E117" s="20"/>
      <c r="F117" s="20"/>
      <c r="G117" s="21"/>
      <c r="H117" s="22"/>
    </row>
    <row r="118" spans="1:8" s="8" customFormat="1" ht="66">
      <c r="A118" s="2"/>
      <c r="B118" s="73" t="s">
        <v>37</v>
      </c>
      <c r="C118" s="4" t="s">
        <v>4</v>
      </c>
      <c r="D118" s="5">
        <v>1</v>
      </c>
      <c r="E118" s="5"/>
      <c r="F118" s="5"/>
      <c r="G118" s="6"/>
      <c r="H118" s="119">
        <f>G118*F118</f>
        <v>0</v>
      </c>
    </row>
    <row r="119" spans="1:8" s="8" customFormat="1" ht="26.4">
      <c r="A119" s="2"/>
      <c r="B119" s="73" t="s">
        <v>38</v>
      </c>
      <c r="C119" s="4" t="s">
        <v>4</v>
      </c>
      <c r="D119" s="5">
        <v>1</v>
      </c>
      <c r="E119" s="5"/>
      <c r="F119" s="5"/>
      <c r="G119" s="6"/>
      <c r="H119" s="119">
        <f t="shared" ref="H119" si="9">G119*F119</f>
        <v>0</v>
      </c>
    </row>
    <row r="120" spans="1:8" s="10" customFormat="1" ht="4.2">
      <c r="A120" s="125"/>
      <c r="B120" s="126"/>
      <c r="C120" s="126"/>
      <c r="D120" s="126"/>
      <c r="E120" s="126"/>
      <c r="F120" s="126"/>
      <c r="G120" s="127"/>
      <c r="H120" s="9"/>
    </row>
    <row r="121" spans="1:8" s="10" customFormat="1" ht="4.2">
      <c r="A121" s="125"/>
      <c r="B121" s="126"/>
      <c r="C121" s="126"/>
      <c r="D121" s="126"/>
      <c r="E121" s="126"/>
      <c r="F121" s="126"/>
      <c r="G121" s="127"/>
      <c r="H121" s="11"/>
    </row>
    <row r="122" spans="1:8" s="14" customFormat="1" ht="15" customHeight="1">
      <c r="A122" s="12"/>
      <c r="B122" s="128" t="str">
        <f>CONCATENATE(A117," ",B117)</f>
        <v>3.09 Travaux divers Compris</v>
      </c>
      <c r="C122" s="128"/>
      <c r="D122" s="128"/>
      <c r="E122" s="128"/>
      <c r="F122" s="128"/>
      <c r="G122" s="129"/>
      <c r="H122" s="13" t="str">
        <f>IF(SUM(H117:H121)=0,"",SUM(H117:H121))</f>
        <v/>
      </c>
    </row>
    <row r="123" spans="1:8" s="10" customFormat="1" ht="4.2">
      <c r="A123" s="130"/>
      <c r="B123" s="131"/>
      <c r="C123" s="131"/>
      <c r="D123" s="131"/>
      <c r="E123" s="131"/>
      <c r="F123" s="131"/>
      <c r="G123" s="132"/>
      <c r="H123" s="15"/>
    </row>
    <row r="124" spans="1:8" s="10" customFormat="1" ht="4.2">
      <c r="A124" s="66"/>
      <c r="B124" s="65"/>
      <c r="C124" s="65"/>
      <c r="D124" s="65"/>
      <c r="E124" s="65"/>
      <c r="F124" s="65"/>
      <c r="G124" s="65"/>
      <c r="H124" s="67"/>
    </row>
    <row r="125" spans="1:8" s="28" customFormat="1" ht="18">
      <c r="A125" s="136" t="s">
        <v>2</v>
      </c>
      <c r="B125" s="137"/>
      <c r="C125" s="137"/>
      <c r="D125" s="137"/>
      <c r="E125" s="137"/>
      <c r="F125" s="137"/>
      <c r="G125" s="137"/>
      <c r="H125" s="69"/>
    </row>
    <row r="126" spans="1:8" s="28" customFormat="1">
      <c r="A126" s="138"/>
      <c r="B126" s="139"/>
      <c r="C126" s="139"/>
      <c r="D126" s="139"/>
      <c r="E126" s="139"/>
      <c r="F126" s="139"/>
      <c r="G126" s="139"/>
      <c r="H126" s="68"/>
    </row>
    <row r="127" spans="1:8" s="28" customFormat="1" hidden="1">
      <c r="A127" s="26"/>
      <c r="B127" s="133"/>
      <c r="C127" s="134"/>
      <c r="D127" s="134"/>
      <c r="E127" s="134"/>
      <c r="F127" s="134"/>
      <c r="G127" s="135"/>
      <c r="H127" s="27"/>
    </row>
    <row r="128" spans="1:8" s="28" customFormat="1" hidden="1">
      <c r="A128" s="26">
        <v>1</v>
      </c>
      <c r="B128" s="133" t="str">
        <f>B7</f>
        <v>DEFINITION DE L’OPERATION</v>
      </c>
      <c r="C128" s="134"/>
      <c r="D128" s="134"/>
      <c r="E128" s="134"/>
      <c r="F128" s="134"/>
      <c r="G128" s="135"/>
      <c r="H128" s="27" t="str">
        <f>VLOOKUP(CONCATENATE($A128," ",$B128),$B$6:H$125,COLUMN(H128)-1,FALSE)</f>
        <v/>
      </c>
    </row>
    <row r="129" spans="1:8" s="28" customFormat="1" hidden="1">
      <c r="A129" s="26">
        <v>2</v>
      </c>
      <c r="B129" s="133" t="str">
        <f>B14</f>
        <v>PRESCRIPTIONS TECHNIQUES</v>
      </c>
      <c r="C129" s="134"/>
      <c r="D129" s="134"/>
      <c r="E129" s="134"/>
      <c r="F129" s="134"/>
      <c r="G129" s="135"/>
      <c r="H129" s="27" t="str">
        <f>VLOOKUP(CONCATENATE($A129," ",$B129),$B$6:H$125,COLUMN(H129)-1,FALSE)</f>
        <v/>
      </c>
    </row>
    <row r="130" spans="1:8" s="28" customFormat="1" hidden="1">
      <c r="A130" s="29">
        <v>1</v>
      </c>
      <c r="B130" s="133" t="str">
        <f t="shared" ref="B130:B141" si="10">VLOOKUP(A130,$A$22:$B$125,2,FALSE)</f>
        <v xml:space="preserve">Installation De Chantier </v>
      </c>
      <c r="C130" s="134"/>
      <c r="D130" s="134"/>
      <c r="E130" s="134"/>
      <c r="F130" s="134"/>
      <c r="G130" s="135"/>
      <c r="H130" s="27" t="str">
        <f>VLOOKUP(CONCATENATE($A130," ",$B130),$B$6:H$125,COLUMN(H130)-1,FALSE)</f>
        <v/>
      </c>
    </row>
    <row r="131" spans="1:8" s="28" customFormat="1" hidden="1">
      <c r="A131" s="29">
        <f>A130+1</f>
        <v>2</v>
      </c>
      <c r="B131" s="133" t="str">
        <f t="shared" si="10"/>
        <v>Alimentation en Energie</v>
      </c>
      <c r="C131" s="134"/>
      <c r="D131" s="134"/>
      <c r="E131" s="134"/>
      <c r="F131" s="134"/>
      <c r="G131" s="135"/>
      <c r="H131" s="27" t="str">
        <f>VLOOKUP(CONCATENATE($A131," ",$B131),$B$6:H$125,COLUMN(H131)-1,FALSE)</f>
        <v/>
      </c>
    </row>
    <row r="132" spans="1:8" s="28" customFormat="1" hidden="1">
      <c r="A132" s="29">
        <f t="shared" ref="A132:A141" si="11">A131+1</f>
        <v>3</v>
      </c>
      <c r="B132" s="133" t="str">
        <f t="shared" si="10"/>
        <v xml:space="preserve">Armoires électriques </v>
      </c>
      <c r="C132" s="134"/>
      <c r="D132" s="134"/>
      <c r="E132" s="134"/>
      <c r="F132" s="134"/>
      <c r="G132" s="135"/>
      <c r="H132" s="27" t="str">
        <f>VLOOKUP(CONCATENATE($A132," ",$B132),$B$6:H$125,COLUMN(H132)-1,FALSE)</f>
        <v/>
      </c>
    </row>
    <row r="133" spans="1:8" s="28" customFormat="1" hidden="1">
      <c r="A133" s="29">
        <f t="shared" si="11"/>
        <v>4</v>
      </c>
      <c r="B133" s="133" t="str">
        <f t="shared" si="10"/>
        <v>Arrêt d'urgence</v>
      </c>
      <c r="C133" s="134"/>
      <c r="D133" s="134"/>
      <c r="E133" s="134"/>
      <c r="F133" s="134"/>
      <c r="G133" s="135"/>
      <c r="H133" s="27" t="str">
        <f>VLOOKUP(CONCATENATE($A133," ",$B133),$B$6:H$125,COLUMN(H133)-1,FALSE)</f>
        <v/>
      </c>
    </row>
    <row r="134" spans="1:8" s="28" customFormat="1" hidden="1">
      <c r="A134" s="29">
        <f t="shared" si="11"/>
        <v>5</v>
      </c>
      <c r="B134" s="133" t="str">
        <f t="shared" si="10"/>
        <v>Alimentation Tableaux divisionnaires</v>
      </c>
      <c r="C134" s="134"/>
      <c r="D134" s="134"/>
      <c r="E134" s="134"/>
      <c r="F134" s="134"/>
      <c r="G134" s="135"/>
      <c r="H134" s="27" t="str">
        <f>VLOOKUP(CONCATENATE($A134," ",$B134),$B$6:H$125,COLUMN(H134)-1,FALSE)</f>
        <v/>
      </c>
    </row>
    <row r="135" spans="1:8" s="28" customFormat="1" hidden="1">
      <c r="A135" s="29">
        <f t="shared" si="11"/>
        <v>6</v>
      </c>
      <c r="B135" s="133" t="str">
        <f t="shared" si="10"/>
        <v xml:space="preserve">Distribution - Chemin de Câbles - Goulotte </v>
      </c>
      <c r="C135" s="134"/>
      <c r="D135" s="134"/>
      <c r="E135" s="134"/>
      <c r="F135" s="134"/>
      <c r="G135" s="135"/>
      <c r="H135" s="27" t="str">
        <f>VLOOKUP(CONCATENATE($A135," ",$B135),$B$6:H$125,COLUMN(H135)-1,FALSE)</f>
        <v/>
      </c>
    </row>
    <row r="136" spans="1:8" s="28" customFormat="1" hidden="1">
      <c r="A136" s="29">
        <f t="shared" si="11"/>
        <v>7</v>
      </c>
      <c r="B136" s="133" t="str">
        <f t="shared" si="10"/>
        <v>Appareillage</v>
      </c>
      <c r="C136" s="134"/>
      <c r="D136" s="134"/>
      <c r="E136" s="134"/>
      <c r="F136" s="134"/>
      <c r="G136" s="135"/>
      <c r="H136" s="27" t="str">
        <f>VLOOKUP(CONCATENATE($A136," ",$B136),$B$6:H$125,COLUMN(H136)-1,FALSE)</f>
        <v/>
      </c>
    </row>
    <row r="137" spans="1:8" s="28" customFormat="1" hidden="1">
      <c r="A137" s="29">
        <f t="shared" si="11"/>
        <v>8</v>
      </c>
      <c r="B137" s="133" t="str">
        <f t="shared" si="10"/>
        <v>Installation Eclairage</v>
      </c>
      <c r="C137" s="134"/>
      <c r="D137" s="134"/>
      <c r="E137" s="134"/>
      <c r="F137" s="134"/>
      <c r="G137" s="135"/>
      <c r="H137" s="27" t="str">
        <f>VLOOKUP(CONCATENATE($A137," ",$B137),$B$6:H$125,COLUMN(H137)-1,FALSE)</f>
        <v/>
      </c>
    </row>
    <row r="138" spans="1:8" s="28" customFormat="1" hidden="1">
      <c r="A138" s="29">
        <f t="shared" si="11"/>
        <v>9</v>
      </c>
      <c r="B138" s="133" t="e">
        <f t="shared" si="10"/>
        <v>#N/A</v>
      </c>
      <c r="C138" s="134"/>
      <c r="D138" s="134"/>
      <c r="E138" s="134"/>
      <c r="F138" s="134"/>
      <c r="G138" s="135"/>
      <c r="H138" s="27" t="e">
        <f>VLOOKUP(CONCATENATE($A138," ",$B138),$B$6:H$125,COLUMN(H138)-1,FALSE)</f>
        <v>#N/A</v>
      </c>
    </row>
    <row r="139" spans="1:8" s="28" customFormat="1" hidden="1">
      <c r="A139" s="29">
        <f t="shared" si="11"/>
        <v>10</v>
      </c>
      <c r="B139" s="133" t="e">
        <f t="shared" si="10"/>
        <v>#N/A</v>
      </c>
      <c r="C139" s="134"/>
      <c r="D139" s="134"/>
      <c r="E139" s="134"/>
      <c r="F139" s="134"/>
      <c r="G139" s="135"/>
      <c r="H139" s="27" t="e">
        <f>VLOOKUP(CONCATENATE($A139," ",$B139),$B$6:H$125,COLUMN(H139)-1,FALSE)</f>
        <v>#N/A</v>
      </c>
    </row>
    <row r="140" spans="1:8" s="28" customFormat="1" hidden="1">
      <c r="A140" s="29">
        <f t="shared" si="11"/>
        <v>11</v>
      </c>
      <c r="B140" s="133" t="e">
        <f t="shared" si="10"/>
        <v>#N/A</v>
      </c>
      <c r="C140" s="134"/>
      <c r="D140" s="134"/>
      <c r="E140" s="134"/>
      <c r="F140" s="134"/>
      <c r="G140" s="135"/>
      <c r="H140" s="27" t="e">
        <f>VLOOKUP(CONCATENATE($A140," ",$B140),$B$6:H$125,COLUMN(H140)-1,FALSE)</f>
        <v>#N/A</v>
      </c>
    </row>
    <row r="141" spans="1:8" s="28" customFormat="1" hidden="1">
      <c r="A141" s="29">
        <f t="shared" si="11"/>
        <v>12</v>
      </c>
      <c r="B141" s="133" t="e">
        <f t="shared" si="10"/>
        <v>#N/A</v>
      </c>
      <c r="C141" s="134"/>
      <c r="D141" s="134"/>
      <c r="E141" s="134"/>
      <c r="F141" s="134"/>
      <c r="G141" s="135"/>
      <c r="H141" s="27" t="e">
        <f>VLOOKUP(CONCATENATE($A141," ",$B141),$B$6:H$125,COLUMN(H141)-1,FALSE)</f>
        <v>#N/A</v>
      </c>
    </row>
    <row r="142" spans="1:8" s="32" customFormat="1" ht="4.2">
      <c r="A142" s="30"/>
      <c r="B142" s="154"/>
      <c r="C142" s="155"/>
      <c r="D142" s="155"/>
      <c r="E142" s="155"/>
      <c r="F142" s="155"/>
      <c r="G142" s="156"/>
      <c r="H142" s="33"/>
    </row>
    <row r="143" spans="1:8" s="34" customFormat="1">
      <c r="A143" s="26"/>
      <c r="B143" s="157" t="s">
        <v>1</v>
      </c>
      <c r="C143" s="158"/>
      <c r="D143" s="158"/>
      <c r="E143" s="158"/>
      <c r="F143" s="158"/>
      <c r="G143" s="159"/>
      <c r="H143" s="27" t="e">
        <f>H122+H107+H100+H64+H56+H48+H40+H34+H27+H18+H11</f>
        <v>#VALUE!</v>
      </c>
    </row>
    <row r="144" spans="1:8" s="32" customFormat="1" ht="4.2">
      <c r="A144" s="30"/>
      <c r="B144" s="154"/>
      <c r="C144" s="155"/>
      <c r="D144" s="155"/>
      <c r="E144" s="155"/>
      <c r="F144" s="155"/>
      <c r="G144" s="156"/>
      <c r="H144" s="35"/>
    </row>
    <row r="145" spans="1:8" s="32" customFormat="1" ht="4.2">
      <c r="A145" s="30"/>
      <c r="B145" s="154"/>
      <c r="C145" s="155"/>
      <c r="D145" s="155"/>
      <c r="E145" s="155"/>
      <c r="F145" s="155"/>
      <c r="G145" s="156"/>
      <c r="H145" s="31"/>
    </row>
    <row r="146" spans="1:8" s="39" customFormat="1" ht="15.6">
      <c r="A146" s="26"/>
      <c r="B146" s="151">
        <v>0.2</v>
      </c>
      <c r="C146" s="152"/>
      <c r="D146" s="152"/>
      <c r="E146" s="152"/>
      <c r="F146" s="152"/>
      <c r="G146" s="153"/>
      <c r="H146" s="27" t="str">
        <f>IFERROR(H143*$B$146,"")</f>
        <v/>
      </c>
    </row>
    <row r="147" spans="1:8" s="32" customFormat="1" ht="4.2">
      <c r="A147" s="36"/>
      <c r="B147" s="142"/>
      <c r="C147" s="143"/>
      <c r="D147" s="143"/>
      <c r="E147" s="143"/>
      <c r="F147" s="143"/>
      <c r="G147" s="144"/>
      <c r="H147" s="35"/>
    </row>
    <row r="148" spans="1:8" s="10" customFormat="1" ht="4.2">
      <c r="A148" s="16"/>
      <c r="B148" s="148"/>
      <c r="C148" s="149"/>
      <c r="D148" s="149"/>
      <c r="E148" s="149"/>
      <c r="F148" s="149"/>
      <c r="G148" s="150"/>
      <c r="H148" s="33"/>
    </row>
    <row r="149" spans="1:8" s="24" customFormat="1" ht="18.75" customHeight="1">
      <c r="A149" s="37"/>
      <c r="B149" s="145" t="s">
        <v>3</v>
      </c>
      <c r="C149" s="146"/>
      <c r="D149" s="146"/>
      <c r="E149" s="146"/>
      <c r="F149" s="146"/>
      <c r="G149" s="147"/>
      <c r="H149" s="38" t="str">
        <f>IFERROR(H143+H146,"")</f>
        <v/>
      </c>
    </row>
    <row r="150" spans="1:8" s="25" customFormat="1" ht="4.2">
      <c r="A150" s="36"/>
      <c r="B150" s="142"/>
      <c r="C150" s="143"/>
      <c r="D150" s="143"/>
      <c r="E150" s="143"/>
      <c r="F150" s="143"/>
      <c r="G150" s="144"/>
      <c r="H150" s="35"/>
    </row>
    <row r="151" spans="1:8" s="8" customFormat="1">
      <c r="A151" s="140"/>
      <c r="B151" s="141"/>
      <c r="C151" s="141"/>
      <c r="D151" s="141"/>
      <c r="E151" s="141"/>
      <c r="F151" s="141"/>
      <c r="G151" s="141"/>
      <c r="H151" s="67"/>
    </row>
  </sheetData>
  <mergeCells count="92">
    <mergeCell ref="B150:G150"/>
    <mergeCell ref="A151:G151"/>
    <mergeCell ref="B144:G144"/>
    <mergeCell ref="B145:G145"/>
    <mergeCell ref="B146:G146"/>
    <mergeCell ref="B147:G147"/>
    <mergeCell ref="B148:G148"/>
    <mergeCell ref="B149:G149"/>
    <mergeCell ref="B143:G143"/>
    <mergeCell ref="B132:G132"/>
    <mergeCell ref="B133:G133"/>
    <mergeCell ref="B134:G134"/>
    <mergeCell ref="B135:G135"/>
    <mergeCell ref="B136:G136"/>
    <mergeCell ref="B137:G137"/>
    <mergeCell ref="B138:G138"/>
    <mergeCell ref="B139:G139"/>
    <mergeCell ref="B140:G140"/>
    <mergeCell ref="B141:G141"/>
    <mergeCell ref="B142:G142"/>
    <mergeCell ref="B131:G131"/>
    <mergeCell ref="A115:G115"/>
    <mergeCell ref="A120:G120"/>
    <mergeCell ref="A121:G121"/>
    <mergeCell ref="B122:G122"/>
    <mergeCell ref="A123:G123"/>
    <mergeCell ref="A125:G125"/>
    <mergeCell ref="A126:G126"/>
    <mergeCell ref="B127:G127"/>
    <mergeCell ref="B128:G128"/>
    <mergeCell ref="B129:G129"/>
    <mergeCell ref="B130:G130"/>
    <mergeCell ref="B114:G114"/>
    <mergeCell ref="A88:G88"/>
    <mergeCell ref="A98:G98"/>
    <mergeCell ref="A99:G99"/>
    <mergeCell ref="B100:G100"/>
    <mergeCell ref="A101:G101"/>
    <mergeCell ref="A105:G105"/>
    <mergeCell ref="A106:G106"/>
    <mergeCell ref="B107:G107"/>
    <mergeCell ref="A108:G108"/>
    <mergeCell ref="A112:G112"/>
    <mergeCell ref="A113:G113"/>
    <mergeCell ref="B87:G87"/>
    <mergeCell ref="A65:G65"/>
    <mergeCell ref="A70:G70"/>
    <mergeCell ref="A71:G71"/>
    <mergeCell ref="B72:G72"/>
    <mergeCell ref="A73:G73"/>
    <mergeCell ref="A78:G78"/>
    <mergeCell ref="A79:G79"/>
    <mergeCell ref="B80:G80"/>
    <mergeCell ref="A81:G81"/>
    <mergeCell ref="A85:G85"/>
    <mergeCell ref="A86:G86"/>
    <mergeCell ref="B64:G64"/>
    <mergeCell ref="A41:G41"/>
    <mergeCell ref="A46:G46"/>
    <mergeCell ref="A47:G47"/>
    <mergeCell ref="B48:G48"/>
    <mergeCell ref="A49:G49"/>
    <mergeCell ref="A54:G54"/>
    <mergeCell ref="A55:G55"/>
    <mergeCell ref="B56:G56"/>
    <mergeCell ref="A57:G57"/>
    <mergeCell ref="A62:G62"/>
    <mergeCell ref="A63:G63"/>
    <mergeCell ref="B40:G40"/>
    <mergeCell ref="A19:G19"/>
    <mergeCell ref="A25:G25"/>
    <mergeCell ref="A26:G26"/>
    <mergeCell ref="B27:G27"/>
    <mergeCell ref="A28:G28"/>
    <mergeCell ref="A32:G32"/>
    <mergeCell ref="A33:G33"/>
    <mergeCell ref="B34:G34"/>
    <mergeCell ref="A35:G35"/>
    <mergeCell ref="A38:G38"/>
    <mergeCell ref="A39:G39"/>
    <mergeCell ref="B18:G18"/>
    <mergeCell ref="B1:F1"/>
    <mergeCell ref="G1:H1"/>
    <mergeCell ref="C2:D2"/>
    <mergeCell ref="C3:H3"/>
    <mergeCell ref="A5:H5"/>
    <mergeCell ref="A9:G9"/>
    <mergeCell ref="A10:G10"/>
    <mergeCell ref="B11:G11"/>
    <mergeCell ref="A12:G12"/>
    <mergeCell ref="A16:G16"/>
    <mergeCell ref="A17:G17"/>
  </mergeCells>
  <printOptions horizontalCentered="1"/>
  <pageMargins left="0.59055118110236227" right="0.59055118110236227" top="0.78740157480314965" bottom="0.70866141732283472" header="0.39370078740157483" footer="0.51181102362204722"/>
  <pageSetup paperSize="9" scale="80" orientation="portrait" horizontalDpi="300" verticalDpi="300" r:id="rId1"/>
  <headerFooter scaleWithDoc="0" alignWithMargins="0">
    <oddHeader xml:space="preserve">&amp;L&amp;G&amp;R&amp;"Roboto Light,Normal"Indice : 0 | DCE | &amp;D
DPGF Lot Électricité - Courants Forts et Faibles </oddHeader>
    <oddFooter>&amp;L&amp;"Calibri,Normal"&amp;8&amp;K00-048N°/AFR&amp;R&amp;"Calibri,Normal"&amp;8&amp;K00-048page &amp;P sur &amp;N</oddFooter>
  </headerFooter>
  <rowBreaks count="1" manualBreakCount="1">
    <brk id="72" max="7" man="1"/>
  </rowBreaks>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320E91-67BE-4374-B7DD-A3C1E496C2C2}">
  <dimension ref="A1:H16"/>
  <sheetViews>
    <sheetView view="pageBreakPreview" zoomScaleNormal="100" zoomScaleSheetLayoutView="100" workbookViewId="0">
      <selection activeCell="M13" sqref="M13"/>
    </sheetView>
  </sheetViews>
  <sheetFormatPr baseColWidth="10" defaultRowHeight="12"/>
  <cols>
    <col min="1" max="1" width="13" customWidth="1"/>
    <col min="2" max="2" width="16.5703125" customWidth="1"/>
    <col min="3" max="3" width="46.140625" customWidth="1"/>
    <col min="4" max="4" width="35.7109375" customWidth="1"/>
    <col min="5" max="5" width="13.140625" customWidth="1"/>
    <col min="6" max="6" width="12.140625" customWidth="1"/>
    <col min="7" max="7" width="14.140625" customWidth="1"/>
    <col min="8" max="8" width="25.140625" customWidth="1"/>
  </cols>
  <sheetData>
    <row r="1" spans="1:8" ht="58.2" customHeight="1">
      <c r="A1" s="75"/>
      <c r="B1" s="173" t="s">
        <v>103</v>
      </c>
      <c r="C1" s="174"/>
      <c r="D1" s="174"/>
      <c r="E1" s="174"/>
      <c r="F1" s="174"/>
      <c r="G1" s="160" t="s">
        <v>9</v>
      </c>
      <c r="H1" s="161"/>
    </row>
    <row r="2" spans="1:8" ht="17.399999999999999">
      <c r="A2" s="76"/>
      <c r="B2" s="77" t="s">
        <v>86</v>
      </c>
      <c r="C2" s="78" t="s">
        <v>102</v>
      </c>
      <c r="D2" s="79" t="s">
        <v>87</v>
      </c>
      <c r="E2" s="80">
        <v>0</v>
      </c>
      <c r="F2" s="78" t="s">
        <v>88</v>
      </c>
      <c r="G2" s="175">
        <v>45775</v>
      </c>
      <c r="H2" s="176"/>
    </row>
    <row r="3" spans="1:8" ht="38.4" customHeight="1">
      <c r="A3" s="177" t="s">
        <v>51</v>
      </c>
      <c r="B3" s="171"/>
      <c r="C3" s="171"/>
      <c r="D3" s="172"/>
      <c r="E3" s="170" t="s">
        <v>56</v>
      </c>
      <c r="F3" s="178"/>
      <c r="G3" s="178"/>
      <c r="H3" s="179"/>
    </row>
    <row r="4" spans="1:8" ht="16.2">
      <c r="A4" s="81" t="s">
        <v>8</v>
      </c>
      <c r="B4" s="170" t="s">
        <v>89</v>
      </c>
      <c r="C4" s="171"/>
      <c r="D4" s="172"/>
      <c r="E4" s="82" t="s">
        <v>90</v>
      </c>
      <c r="F4" s="82" t="s">
        <v>91</v>
      </c>
      <c r="G4" s="82" t="s">
        <v>92</v>
      </c>
      <c r="H4" s="83" t="s">
        <v>93</v>
      </c>
    </row>
    <row r="5" spans="1:8" ht="15.6">
      <c r="A5" s="84"/>
      <c r="B5" s="85"/>
      <c r="C5" s="86"/>
      <c r="D5" s="87"/>
      <c r="E5" s="88"/>
      <c r="F5" s="89"/>
      <c r="G5" s="89"/>
      <c r="H5" s="90"/>
    </row>
    <row r="6" spans="1:8" ht="15.6">
      <c r="A6" s="91" t="s">
        <v>94</v>
      </c>
      <c r="B6" s="92"/>
      <c r="C6" s="93"/>
      <c r="D6" s="87"/>
      <c r="E6" s="88" t="s">
        <v>25</v>
      </c>
      <c r="F6" s="89"/>
      <c r="G6" s="89"/>
      <c r="H6" s="90" t="e">
        <f>'ZONE 1 - BLEUE'!H145</f>
        <v>#VALUE!</v>
      </c>
    </row>
    <row r="7" spans="1:8" ht="15.6">
      <c r="A7" s="94"/>
      <c r="B7" s="95"/>
      <c r="C7" s="93"/>
      <c r="D7" s="87"/>
      <c r="E7" s="96"/>
      <c r="F7" s="97"/>
      <c r="G7" s="97"/>
      <c r="H7" s="90"/>
    </row>
    <row r="8" spans="1:8" ht="15.6">
      <c r="A8" s="91" t="s">
        <v>95</v>
      </c>
      <c r="B8" s="92"/>
      <c r="C8" s="92"/>
      <c r="D8" s="92"/>
      <c r="E8" s="96" t="s">
        <v>25</v>
      </c>
      <c r="F8" s="97"/>
      <c r="G8" s="97"/>
      <c r="H8" s="90" t="e">
        <f>'ZONE 2 - VERTE'!H150</f>
        <v>#VALUE!</v>
      </c>
    </row>
    <row r="9" spans="1:8" ht="15.6">
      <c r="A9" s="91"/>
      <c r="B9" s="92"/>
      <c r="C9" s="92"/>
      <c r="D9" s="92"/>
      <c r="E9" s="96"/>
      <c r="F9" s="97"/>
      <c r="G9" s="97"/>
      <c r="H9" s="90"/>
    </row>
    <row r="10" spans="1:8" ht="15.6">
      <c r="A10" s="91" t="s">
        <v>96</v>
      </c>
      <c r="B10" s="92"/>
      <c r="C10" s="92"/>
      <c r="D10" s="92"/>
      <c r="E10" s="96" t="s">
        <v>25</v>
      </c>
      <c r="F10" s="97"/>
      <c r="G10" s="97"/>
      <c r="H10" s="90" t="e">
        <f>'ZONE 3 - JAUNE'!H143</f>
        <v>#VALUE!</v>
      </c>
    </row>
    <row r="11" spans="1:8" ht="15.6">
      <c r="A11" s="91"/>
      <c r="B11" s="92"/>
      <c r="C11" s="92"/>
      <c r="D11" s="92"/>
      <c r="E11" s="96"/>
      <c r="F11" s="97"/>
      <c r="G11" s="97"/>
      <c r="H11" s="90"/>
    </row>
    <row r="12" spans="1:8" ht="15.6">
      <c r="A12" s="91" t="s">
        <v>97</v>
      </c>
      <c r="B12" s="98"/>
      <c r="C12" s="92"/>
      <c r="D12" s="92"/>
      <c r="E12" s="96" t="s">
        <v>25</v>
      </c>
      <c r="F12" s="97"/>
      <c r="G12" s="97"/>
      <c r="H12" s="90" t="e">
        <f>'ZONE 4 - ROSE'!H143</f>
        <v>#VALUE!</v>
      </c>
    </row>
    <row r="13" spans="1:8" ht="15.6">
      <c r="A13" s="99"/>
      <c r="B13" s="98"/>
      <c r="C13" s="92"/>
      <c r="D13" s="92"/>
      <c r="E13" s="100"/>
      <c r="F13" s="101"/>
      <c r="G13" s="101"/>
      <c r="H13" s="90"/>
    </row>
    <row r="14" spans="1:8" ht="18">
      <c r="A14" s="102"/>
      <c r="B14" s="103"/>
      <c r="C14" s="104"/>
      <c r="D14" s="121" t="s">
        <v>98</v>
      </c>
      <c r="E14" s="105"/>
      <c r="F14" s="106"/>
      <c r="G14" s="107"/>
      <c r="H14" s="108" t="e">
        <f>'ZONE 3 - JAUNE'!H143</f>
        <v>#VALUE!</v>
      </c>
    </row>
    <row r="15" spans="1:8" ht="18">
      <c r="A15" s="102"/>
      <c r="B15" s="103"/>
      <c r="C15" s="104"/>
      <c r="D15" s="121" t="s">
        <v>99</v>
      </c>
      <c r="E15" s="109"/>
      <c r="F15" s="110"/>
      <c r="G15" s="111"/>
      <c r="H15" s="108" t="e">
        <f>0.2*H14</f>
        <v>#VALUE!</v>
      </c>
    </row>
    <row r="16" spans="1:8" ht="18.600000000000001" thickBot="1">
      <c r="A16" s="112"/>
      <c r="B16" s="113"/>
      <c r="C16" s="114"/>
      <c r="D16" s="122" t="s">
        <v>100</v>
      </c>
      <c r="E16" s="115"/>
      <c r="F16" s="116"/>
      <c r="G16" s="117"/>
      <c r="H16" s="118" t="e">
        <f>SUM(H14:H15)</f>
        <v>#VALUE!</v>
      </c>
    </row>
  </sheetData>
  <mergeCells count="6">
    <mergeCell ref="B4:D4"/>
    <mergeCell ref="B1:F1"/>
    <mergeCell ref="G1:H1"/>
    <mergeCell ref="G2:H2"/>
    <mergeCell ref="A3:D3"/>
    <mergeCell ref="E3:H3"/>
  </mergeCells>
  <pageMargins left="0.7" right="0.7" top="0.75" bottom="0.75" header="0.3" footer="0.3"/>
  <pageSetup paperSize="9" scale="61"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5</vt:i4>
      </vt:variant>
      <vt:variant>
        <vt:lpstr>Plages nommées</vt:lpstr>
      </vt:variant>
      <vt:variant>
        <vt:i4>9</vt:i4>
      </vt:variant>
    </vt:vector>
  </HeadingPairs>
  <TitlesOfParts>
    <vt:vector size="14" baseType="lpstr">
      <vt:lpstr>ZONE 1 - BLEUE</vt:lpstr>
      <vt:lpstr>ZONE 2 - VERTE</vt:lpstr>
      <vt:lpstr>ZONE 3 - JAUNE</vt:lpstr>
      <vt:lpstr>ZONE 4 - ROSE</vt:lpstr>
      <vt:lpstr>RECAP</vt:lpstr>
      <vt:lpstr>'ZONE 1 - BLEUE'!Impression_des_titres</vt:lpstr>
      <vt:lpstr>'ZONE 2 - VERTE'!Impression_des_titres</vt:lpstr>
      <vt:lpstr>'ZONE 3 - JAUNE'!Impression_des_titres</vt:lpstr>
      <vt:lpstr>'ZONE 4 - ROSE'!Impression_des_titres</vt:lpstr>
      <vt:lpstr>RECAP!Zone_d_impression</vt:lpstr>
      <vt:lpstr>'ZONE 1 - BLEUE'!Zone_d_impression</vt:lpstr>
      <vt:lpstr>'ZONE 2 - VERTE'!Zone_d_impression</vt:lpstr>
      <vt:lpstr>'ZONE 3 - JAUNE'!Zone_d_impression</vt:lpstr>
      <vt:lpstr>'ZONE 4 - ROSE'!Zone_d_impression</vt:lpstr>
    </vt:vector>
  </TitlesOfParts>
  <Company>ITH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53-xxxxx-AFR-LOT-DPGF</dc:title>
  <dc:creator>Quentin Batac</dc:creator>
  <cp:lastModifiedBy>Valentin Sorbier</cp:lastModifiedBy>
  <cp:lastPrinted>2021-09-27T15:15:09Z</cp:lastPrinted>
  <dcterms:created xsi:type="dcterms:W3CDTF">2003-11-03T08:35:21Z</dcterms:created>
  <dcterms:modified xsi:type="dcterms:W3CDTF">2025-04-25T08:28:41Z</dcterms:modified>
</cp:coreProperties>
</file>