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2\commun\IECO INGENIERIE\22018 Réhabilitation énergétique de la caserne MACHEMY à Aurillac (15)\2. ECONOMIE\2025.04.18_Machemy_Indice B\DPGF\"/>
    </mc:Choice>
  </mc:AlternateContent>
  <xr:revisionPtr revIDLastSave="0" documentId="8_{291BC550-71A6-49D2-A50F-A9753273550B}" xr6:coauthVersionLast="47" xr6:coauthVersionMax="47" xr10:uidLastSave="{00000000-0000-0000-0000-000000000000}"/>
  <bookViews>
    <workbookView xWindow="-120" yWindow="-120" windowWidth="38640" windowHeight="21120" activeTab="7" xr2:uid="{00000000-000D-0000-FFFF-FFFF00000000}"/>
  </bookViews>
  <sheets>
    <sheet name="Lot N°06 Page de garde" sheetId="1" r:id="rId1"/>
    <sheet name="Bât 04-05" sheetId="2" r:id="rId2"/>
    <sheet name="Bat 06_07" sheetId="3" r:id="rId3"/>
    <sheet name="Bat 08_09" sheetId="7" r:id="rId4"/>
    <sheet name="Bat 10_11" sheetId="4" r:id="rId5"/>
    <sheet name="Bat 12" sheetId="6" r:id="rId6"/>
    <sheet name="Bat 13" sheetId="5" r:id="rId7"/>
    <sheet name="Bat LST" sheetId="8" r:id="rId8"/>
    <sheet name="RECAP" sheetId="9" r:id="rId9"/>
  </sheets>
  <definedNames>
    <definedName name="_xlnm.Print_Titles" localSheetId="1">'Bât 04-05'!$1:$2</definedName>
    <definedName name="_xlnm.Print_Titles" localSheetId="2">'Bat 06_07'!$1:$2</definedName>
    <definedName name="_xlnm.Print_Titles" localSheetId="3">'Bat 08_09'!$1:$2</definedName>
    <definedName name="_xlnm.Print_Titles" localSheetId="4">'Bat 10_11'!$1:$2</definedName>
    <definedName name="_xlnm.Print_Titles" localSheetId="5">'Bat 12'!$1:$2</definedName>
    <definedName name="_xlnm.Print_Titles" localSheetId="6">'Bat 13'!$1:$2</definedName>
    <definedName name="_xlnm.Print_Titles" localSheetId="7">'Bat LST'!$1:$2</definedName>
    <definedName name="_xlnm.Print_Area" localSheetId="1">'Bât 04-05'!$A$1:$H$59</definedName>
    <definedName name="_xlnm.Print_Area" localSheetId="2">'Bat 06_07'!$A$1:$H$56</definedName>
    <definedName name="_xlnm.Print_Area" localSheetId="3">'Bat 08_09'!$A$1:$H$59</definedName>
    <definedName name="_xlnm.Print_Area" localSheetId="4">'Bat 10_11'!$A$1:$H$57</definedName>
    <definedName name="_xlnm.Print_Area" localSheetId="5">'Bat 12'!$A$1:$H$56</definedName>
    <definedName name="_xlnm.Print_Area" localSheetId="6">'Bat 13'!$A$1:$H$59</definedName>
    <definedName name="_xlnm.Print_Area" localSheetId="7">'Bat LST'!$A$1:$H$17</definedName>
    <definedName name="_xlnm.Print_Area" localSheetId="8">RECAP!$A$1:$F$47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8" l="1"/>
  <c r="F29" i="9"/>
  <c r="F28" i="9"/>
  <c r="F27" i="9"/>
  <c r="F20" i="9"/>
  <c r="F25" i="9" s="1"/>
  <c r="F31" i="9" s="1"/>
  <c r="F19" i="9"/>
  <c r="F18" i="9"/>
  <c r="F17" i="9"/>
  <c r="F16" i="9"/>
  <c r="F15" i="9"/>
  <c r="F14" i="9"/>
  <c r="G57" i="2"/>
  <c r="G54" i="3"/>
  <c r="G55" i="3"/>
  <c r="G58" i="7"/>
  <c r="G57" i="7"/>
  <c r="G56" i="4"/>
  <c r="G55" i="4"/>
  <c r="G53" i="6"/>
  <c r="G54" i="6"/>
  <c r="G57" i="5"/>
  <c r="G56" i="5"/>
  <c r="G58" i="5"/>
  <c r="G55" i="6"/>
  <c r="G58" i="2"/>
  <c r="G56" i="2"/>
  <c r="G15" i="8"/>
  <c r="G6" i="8"/>
  <c r="G5" i="7"/>
  <c r="G56" i="7" s="1"/>
  <c r="G7" i="7"/>
  <c r="G11" i="7"/>
  <c r="G14" i="7"/>
  <c r="G17" i="7"/>
  <c r="G20" i="7"/>
  <c r="G21" i="7"/>
  <c r="G24" i="7"/>
  <c r="G27" i="7"/>
  <c r="G30" i="7"/>
  <c r="G33" i="7"/>
  <c r="G36" i="7"/>
  <c r="G39" i="7"/>
  <c r="G43" i="7"/>
  <c r="G51" i="7"/>
  <c r="G52" i="7"/>
  <c r="G53" i="7"/>
  <c r="G5" i="6"/>
  <c r="G7" i="6"/>
  <c r="G11" i="6"/>
  <c r="G14" i="6"/>
  <c r="G17" i="6"/>
  <c r="G20" i="6"/>
  <c r="G21" i="6"/>
  <c r="G24" i="6"/>
  <c r="G27" i="6"/>
  <c r="G30" i="6"/>
  <c r="G33" i="6"/>
  <c r="G36" i="6"/>
  <c r="G40" i="6"/>
  <c r="G48" i="6"/>
  <c r="G49" i="6"/>
  <c r="G50" i="6"/>
  <c r="G5" i="5"/>
  <c r="G7" i="5"/>
  <c r="G11" i="5"/>
  <c r="G14" i="5"/>
  <c r="G17" i="5"/>
  <c r="G20" i="5"/>
  <c r="G21" i="5"/>
  <c r="G24" i="5"/>
  <c r="G27" i="5"/>
  <c r="G30" i="5"/>
  <c r="G33" i="5"/>
  <c r="G36" i="5"/>
  <c r="G39" i="5"/>
  <c r="G43" i="5"/>
  <c r="G51" i="5"/>
  <c r="G52" i="5"/>
  <c r="G53" i="5"/>
  <c r="G5" i="4"/>
  <c r="G7" i="4"/>
  <c r="G54" i="4" s="1"/>
  <c r="G11" i="4"/>
  <c r="G14" i="4"/>
  <c r="G17" i="4"/>
  <c r="G20" i="4"/>
  <c r="G21" i="4"/>
  <c r="G24" i="4"/>
  <c r="G27" i="4"/>
  <c r="G30" i="4"/>
  <c r="G33" i="4"/>
  <c r="G36" i="4"/>
  <c r="G40" i="4"/>
  <c r="G49" i="4"/>
  <c r="G50" i="4"/>
  <c r="G51" i="4"/>
  <c r="G5" i="3"/>
  <c r="G7" i="3"/>
  <c r="G11" i="3"/>
  <c r="G14" i="3"/>
  <c r="G17" i="3"/>
  <c r="G20" i="3"/>
  <c r="G21" i="3"/>
  <c r="G24" i="3"/>
  <c r="G27" i="3"/>
  <c r="G30" i="3"/>
  <c r="G53" i="3" s="1"/>
  <c r="G33" i="3"/>
  <c r="G36" i="3"/>
  <c r="G40" i="3"/>
  <c r="G48" i="3"/>
  <c r="G49" i="3"/>
  <c r="G50" i="3"/>
  <c r="G16" i="8" l="1"/>
  <c r="G5" i="2"/>
  <c r="G7" i="2"/>
  <c r="G11" i="2"/>
  <c r="G14" i="2"/>
  <c r="G17" i="2"/>
  <c r="G20" i="2"/>
  <c r="G21" i="2"/>
  <c r="G24" i="2"/>
  <c r="G27" i="2"/>
  <c r="G30" i="2"/>
  <c r="G33" i="2"/>
  <c r="G36" i="2"/>
  <c r="G39" i="2"/>
  <c r="G43" i="2"/>
  <c r="G51" i="2"/>
  <c r="G52" i="2"/>
  <c r="G53" i="2"/>
</calcChain>
</file>

<file path=xl/sharedStrings.xml><?xml version="1.0" encoding="utf-8"?>
<sst xmlns="http://schemas.openxmlformats.org/spreadsheetml/2006/main" count="873" uniqueCount="205">
  <si>
    <t xml:space="preserve"> U</t>
  </si>
  <si>
    <t>Qtés M. Oeu.</t>
  </si>
  <si>
    <t>Qtés Entreprise</t>
  </si>
  <si>
    <t>P.U. € HT en EUR</t>
  </si>
  <si>
    <t>Total  € HT en EUR</t>
  </si>
  <si>
    <t>Taux TVA</t>
  </si>
  <si>
    <t>06.3</t>
  </si>
  <si>
    <t>DESCRIPTION DES TRAVAUX</t>
  </si>
  <si>
    <t>CH3</t>
  </si>
  <si>
    <t xml:space="preserve">06.3 1 </t>
  </si>
  <si>
    <t>Phasage des Travaux</t>
  </si>
  <si>
    <t>PM</t>
  </si>
  <si>
    <t>ART</t>
  </si>
  <si>
    <t>STE-R498</t>
  </si>
  <si>
    <t>06.3.1</t>
  </si>
  <si>
    <t>DEPOSES DIVERSES</t>
  </si>
  <si>
    <t>CH4</t>
  </si>
  <si>
    <t xml:space="preserve">06.3.1 1 </t>
  </si>
  <si>
    <t>Dépose des équipements annexes (éclairages, paraboles, ...) après déconnexion</t>
  </si>
  <si>
    <t>Ens</t>
  </si>
  <si>
    <t>ART</t>
  </si>
  <si>
    <t>STE-R589</t>
  </si>
  <si>
    <t>Localisation :</t>
  </si>
  <si>
    <t>Dépose des équipements annexes (éclairages, paraboles, ...) après déconnexion en façades sur emprise futures travaux de ravalements / ITE sur Bâtiments 04/05</t>
  </si>
  <si>
    <t>06.3.2</t>
  </si>
  <si>
    <t>TRAVAUX RAVALEMENTS FACADES</t>
  </si>
  <si>
    <t>CH4</t>
  </si>
  <si>
    <t xml:space="preserve">06.3.2 1 </t>
  </si>
  <si>
    <t>Travaux préparatoires de remise en état des supports</t>
  </si>
  <si>
    <t>Ens</t>
  </si>
  <si>
    <t>ART</t>
  </si>
  <si>
    <t>STE-R294</t>
  </si>
  <si>
    <t>Localisation :</t>
  </si>
  <si>
    <t>Travaux préparatoires de remise en état des supports à effectuer sur Bâtiments 04 et 05 sur travaux définis ci après</t>
  </si>
  <si>
    <t xml:space="preserve">06.3.2 2 </t>
  </si>
  <si>
    <t>Piquage des parties non adhérentes</t>
  </si>
  <si>
    <t>Ens</t>
  </si>
  <si>
    <t>ART</t>
  </si>
  <si>
    <t>STE-R286</t>
  </si>
  <si>
    <t>Localisation :</t>
  </si>
  <si>
    <t>Piquage des parties non adhérentes à effectuer sur Bâtiments 04/05 sur travaux définis ci après</t>
  </si>
  <si>
    <t xml:space="preserve">06.3.2 3 </t>
  </si>
  <si>
    <t>Isolation thermique par l'extérieur avec enduit de finition siloxane
Epaisseur isolation laine de roche 150 mm - (R=4,35 m².K/W)</t>
  </si>
  <si>
    <t>m²</t>
  </si>
  <si>
    <t>ART</t>
  </si>
  <si>
    <t>STE-S211</t>
  </si>
  <si>
    <t>Localisation :</t>
  </si>
  <si>
    <t>Isolation thermique par l'extérieur avec enduit de finition siloxane sur façades longs pans sur Bâtiments 04/05 suivant plans et carnets détails architectes</t>
  </si>
  <si>
    <t>Complément isolation laine de roche 60 mm sur renfoncement modénatures bétons</t>
  </si>
  <si>
    <t>m²</t>
  </si>
  <si>
    <t>ART</t>
  </si>
  <si>
    <t>STE-U494</t>
  </si>
  <si>
    <t xml:space="preserve">06.3.2 4 </t>
  </si>
  <si>
    <t>Départs en partie basse</t>
  </si>
  <si>
    <t>ml</t>
  </si>
  <si>
    <t>ART</t>
  </si>
  <si>
    <t>EME-A550</t>
  </si>
  <si>
    <t>Localisation :</t>
  </si>
  <si>
    <t>Départs en partie basse sur ITE définis suivant plans architectes</t>
  </si>
  <si>
    <t xml:space="preserve">06.3.2 5 </t>
  </si>
  <si>
    <t>Traitements des tableaux / linteaux</t>
  </si>
  <si>
    <t>ml</t>
  </si>
  <si>
    <t>ART</t>
  </si>
  <si>
    <t>STE-R298</t>
  </si>
  <si>
    <t>Localisation :</t>
  </si>
  <si>
    <t>Traitements des tableaux / linteaux sur Bâtiments 04/05 sur façades longs pans sur ITE</t>
  </si>
  <si>
    <t xml:space="preserve">06.3.2 6 </t>
  </si>
  <si>
    <t>Traitements des appuis de baies par tôles aluminium prélaqué</t>
  </si>
  <si>
    <t>ml</t>
  </si>
  <si>
    <t>ART</t>
  </si>
  <si>
    <t>STE-R290</t>
  </si>
  <si>
    <t>Localisation :</t>
  </si>
  <si>
    <t>Traitements des appuis de baies par tôles aluminium prélaqué sur Bâtiments 04/05 sur façades longs pans sur ITE</t>
  </si>
  <si>
    <t xml:space="preserve">06.3.2 7 </t>
  </si>
  <si>
    <t>Arrêt d’ITE sous toiture avec débord &gt; à 15 cm par rapport au nu du système fini</t>
  </si>
  <si>
    <t>ml</t>
  </si>
  <si>
    <t>ART</t>
  </si>
  <si>
    <t>STE-R299</t>
  </si>
  <si>
    <t>Localisation :</t>
  </si>
  <si>
    <t>Arrêt d’ITE sous toiture avec débord par rapport au nu du système fini en parties hautes des ITE mentionnées ci avant</t>
  </si>
  <si>
    <t xml:space="preserve">06.3.2 8 </t>
  </si>
  <si>
    <t>Arrêt d’ITE pour joint de dilatation en surface plane</t>
  </si>
  <si>
    <t>ml</t>
  </si>
  <si>
    <t>ART</t>
  </si>
  <si>
    <t>STE-R300</t>
  </si>
  <si>
    <t>Localisation :</t>
  </si>
  <si>
    <t>Arrêt d’ITE pour joint de dilatation en surface plane entre bâtiments 04 et 05</t>
  </si>
  <si>
    <t xml:space="preserve">06.3.2 9 </t>
  </si>
  <si>
    <t>Bouchements d’ouvrages ponctuelles non utilisées (grilles VB)</t>
  </si>
  <si>
    <t>Ens</t>
  </si>
  <si>
    <t>ART</t>
  </si>
  <si>
    <t>STE-U495</t>
  </si>
  <si>
    <t>Localisation :</t>
  </si>
  <si>
    <t>Bouchements d’ouvrages ponctuelles non utilisées (grilles VB) suivant plans architectes et BET Fluides</t>
  </si>
  <si>
    <t xml:space="preserve">06.3.2 11 </t>
  </si>
  <si>
    <t>Sorties de câbles et supports éclairages / charges lourdes</t>
  </si>
  <si>
    <t>U</t>
  </si>
  <si>
    <t>ART</t>
  </si>
  <si>
    <t>STE-R291</t>
  </si>
  <si>
    <t>Localisation :</t>
  </si>
  <si>
    <t>Sorties de câbles et supports éclairages / charges lourdes, à provisionner 1 support pour chaque bâtiment</t>
  </si>
  <si>
    <t>06.3.3</t>
  </si>
  <si>
    <t>PEINTURES RAVALEMENTS</t>
  </si>
  <si>
    <t>CH4</t>
  </si>
  <si>
    <t xml:space="preserve">06.3.3 1 </t>
  </si>
  <si>
    <t>Peinture de ravalement minérale extérieure sur support béton - Classe D2</t>
  </si>
  <si>
    <t>m²</t>
  </si>
  <si>
    <t>ART</t>
  </si>
  <si>
    <t>STE-R292</t>
  </si>
  <si>
    <t>Localisation :</t>
  </si>
  <si>
    <t xml:space="preserve">Peinture de ravalement minérale extérieure sur support béton non revêtus de bardages ou ITE - Classe D2 à savoir : </t>
  </si>
  <si>
    <t>- en soubassements en dessous des niveaux RDC sous parties ITE ou Bardages Métalliques</t>
  </si>
  <si>
    <t>- sur murs soutènements extérieurs selon Bâtiments, jardinières bétons</t>
  </si>
  <si>
    <t>- en sous face des balcons y compris nez de dalles</t>
  </si>
  <si>
    <t>- en sous face des auvents d'entrées et nez de dalles</t>
  </si>
  <si>
    <t>06.3.4</t>
  </si>
  <si>
    <t>DIVERS &amp; SECURITES</t>
  </si>
  <si>
    <t>CH4</t>
  </si>
  <si>
    <t xml:space="preserve">06.3.4 1 </t>
  </si>
  <si>
    <t>Nettoyage (aprés réalisation des enduits)</t>
  </si>
  <si>
    <t>Ens</t>
  </si>
  <si>
    <t>ART</t>
  </si>
  <si>
    <t>STE-R590</t>
  </si>
  <si>
    <t xml:space="preserve">06.3.4 2 </t>
  </si>
  <si>
    <t>Coordination en matière de sécurité et de protection de la santé</t>
  </si>
  <si>
    <t>P.M.</t>
  </si>
  <si>
    <t>ART</t>
  </si>
  <si>
    <t>STE-R436</t>
  </si>
  <si>
    <t xml:space="preserve">06.3.4 3 </t>
  </si>
  <si>
    <t>Dossier "Documents Ouvrages Exécutés"</t>
  </si>
  <si>
    <t>Ens</t>
  </si>
  <si>
    <t>ART</t>
  </si>
  <si>
    <t>STE-U570</t>
  </si>
  <si>
    <t>TOTHT</t>
  </si>
  <si>
    <t>TVA</t>
  </si>
  <si>
    <t>TOTTTC</t>
  </si>
  <si>
    <t>- sur murs soutènements extérieurs selon Bâtiments</t>
  </si>
  <si>
    <t>Traitements des appuis de baies par tôles aluminium prélaqué sur Bâtiments 06/07 sur façades longs pans sur ITE</t>
  </si>
  <si>
    <t>Traitements des tableaux / linteaux sur Bâtiments 06/07 sur façades longs pans sur ITE</t>
  </si>
  <si>
    <t>Isolation thermique par l'extérieur avec enduit de finition siloxane sur façades longs pans sur Bâtiments 06/07 suivant plans et carnets détails architectes</t>
  </si>
  <si>
    <t>Piquage des parties non adhérentes à effectuer sur Bâtiments 06/07 sur travaux définis ci après</t>
  </si>
  <si>
    <t>Travaux préparatoires de remise en état des supports à effectuer sur Bâtiments 06 et 07 sur travaux définis ci après</t>
  </si>
  <si>
    <t>Dépose des équipements annexes (éclairages, paraboles, ...) après déconnexion en façades sur emprise futures travaux de ravalements / ITE sur Bâtiments 06/07</t>
  </si>
  <si>
    <t>- sur murs extérieurs Bâtiment Chaufferies sur ces deux façades principales</t>
  </si>
  <si>
    <t>Traitements des appuis de baies par tôles aluminium prélaqué sur Bâtiments 10/11 sur façades longs pans sur ITE</t>
  </si>
  <si>
    <t>Traitements des tableaux / linteaux sur Bâtiments 10/11  sur façades longs pans sur ITE</t>
  </si>
  <si>
    <t>Isolation thermique par l'extérieur avec enduit de finition siloxane sur façades longs pans sur Bâtiments 10/11 suivant plans et carnets détails architectes</t>
  </si>
  <si>
    <t>Piquage des parties non adhérentes à effectuer sur Bâtiments 10/11 sur travaux définis ci après</t>
  </si>
  <si>
    <t>Travaux préparatoires de remise en état des supports à effectuer sur Bâtiments 10/11 sur travaux définis ci après</t>
  </si>
  <si>
    <t>Dépose des équipements annexes (éclairages, paraboles, ...) après déconnexion en façades sur emprise futures travaux de ravalements / ITE sur Bâtiments 11/12</t>
  </si>
  <si>
    <t>- en sous face des balcons y compris faces intérieurs murets balcons</t>
  </si>
  <si>
    <t>Raccords d’ouvrages ponctuelles (grilles) sur Bâtiment 13 suivant plans BET Fluides (3 unités)</t>
  </si>
  <si>
    <t>STE-R301</t>
  </si>
  <si>
    <t>Raccords d’ouvrages ponctuelles (grilles)</t>
  </si>
  <si>
    <t xml:space="preserve">06.3.2 10 </t>
  </si>
  <si>
    <t>Traitements des appuis de baies par tôles aluminium prélaqué sur Bâtiment 13 sur façades longs pans sur ITE</t>
  </si>
  <si>
    <t>Traitements des tableaux / linteaux sur Bâtiment 13 sur façades longs pans sur ITE</t>
  </si>
  <si>
    <t>Isolation thermique par l'extérieur avec enduit de finition siloxane sur façades longs pans sur Bâtiments 13 suivant plans et carnets détails architectes</t>
  </si>
  <si>
    <t>Piquage des parties non adhérentes à effectuer sur Bâtiments 13 sur travaux définis ci après</t>
  </si>
  <si>
    <t>Travaux préparatoires de remise en état des supports à effectuer sur Bâtiment 13 sur travaux définis ci après</t>
  </si>
  <si>
    <t>Dépose des équipements annexes (éclairages, paraboles, ...) après déconnexion en façades sur emprise futures travaux de ravalements / ITE sur Bâtiment 13</t>
  </si>
  <si>
    <t>Traitements des appuis de baies par tôles aluminium prélaqué sur Bâtiment 12 sur façades longs pans sur ITE</t>
  </si>
  <si>
    <t>Traitements des tableaux / linteaux sur Bâtiment 12 sur façades longs pans sur ITE</t>
  </si>
  <si>
    <t>Isolation thermique par l'extérieur avec enduit de finition siloxane sur façades longs pans sur Bâtiment 12 suivant plans et carnets détails architectes</t>
  </si>
  <si>
    <t>Piquage des parties non adhérentes à effectuer sur Bâtiments 12 sur travaux définis ci après</t>
  </si>
  <si>
    <t>Travaux préparatoires de remise en état des supports à effectuer sur Bâtiment 12 sur travaux définis ci après</t>
  </si>
  <si>
    <t>Dépose des équipements annexes (éclairages, paraboles, ...) après déconnexion en façades sur emprise futures travaux de ravalements / ITE sur Bâtiment 12</t>
  </si>
  <si>
    <t>Arrêt d’ITE pour joint de dilatation en surface plane entre bâtiments 08 et 09</t>
  </si>
  <si>
    <t>Traitements des appuis de baies par tôles aluminium prélaqué sur Bâtiments 08/09 sur façades longs pans sur ITE</t>
  </si>
  <si>
    <t>Traitements des tableaux / linteaux sur Bâtiments 08/09 sur façades longs pans sur ITE</t>
  </si>
  <si>
    <t>Isolation thermique par l'extérieur avec enduit de finition siloxane sur façades longs pans sur Bâtiments 08/09 suivant plans et carnets détails architectes</t>
  </si>
  <si>
    <t>Piquage des parties non adhérentes à effectuer sur Bâtiments 08/09 sur travaux définis ci après</t>
  </si>
  <si>
    <t>Travaux préparatoires de remise en état des supports à effectuer sur Bâtiments 08 et 09 sur travaux définis ci après</t>
  </si>
  <si>
    <t>Dépose des équipements annexes (éclairages, paraboles, ...) après déconnexion en façades sur emprise futures travaux de ravalements / ITE sur Bâtiments 08/09</t>
  </si>
  <si>
    <t>- en soubassements en dessous des niveaux RDC sous parties sous habillages bardages</t>
  </si>
  <si>
    <t xml:space="preserve">Peinture de ravalement minérale extérieure sur support béton - Classe D2 à disposer </t>
  </si>
  <si>
    <t>ETAT - Ministère de l'Intérieur
Réhabilitation énergétique de la Caserne Machemy - 15 000 AURILLAC</t>
  </si>
  <si>
    <t>Désignation des Ouvrages</t>
  </si>
  <si>
    <t>TOTAUX</t>
  </si>
  <si>
    <t>RECAPITULATIF GENERAL</t>
  </si>
  <si>
    <t>Tranche ferme</t>
  </si>
  <si>
    <t>Sous Total H.T. Amélioration thermique &amp; VMC Bâtiments 04 &amp; 05</t>
  </si>
  <si>
    <t>…....................</t>
  </si>
  <si>
    <t>Sous Total H.T. Amélioration thermique &amp; VMC Bâtiments 06 &amp; 07</t>
  </si>
  <si>
    <t>Sous Total H.T. Amélioration thermique &amp; VMC Bâtiments 08 &amp; 09</t>
  </si>
  <si>
    <t>Sous Total H.T. Amélioration thermique &amp; VMC Bâtiment 10 &amp; 11</t>
  </si>
  <si>
    <t>Sous Total H.T. Amélioration thermique &amp; VMC Bâtiment 12</t>
  </si>
  <si>
    <t>Sous Total H.T. Amélioration thermique &amp; VMC Bâtiment 13</t>
  </si>
  <si>
    <t>Sous Total H.T. Amélioration thermique &amp; VMC Bâtiment LST</t>
  </si>
  <si>
    <t>T.V.A. 5,50 %</t>
  </si>
  <si>
    <t>T.V.A. 10,00 %</t>
  </si>
  <si>
    <t>T.V.A. 20,00 %</t>
  </si>
  <si>
    <t>Fait à                                                          le</t>
  </si>
  <si>
    <t>TOTAL H.T. T.F. Lot N°06 RAVELEMENTS DE FAÇADES ITE</t>
  </si>
  <si>
    <t>TOTAL T.T.C. T.F. Lot N°06 RAVELEMENTS DE FAÇADES ITE</t>
  </si>
  <si>
    <t>Montant TVA 20,00%</t>
  </si>
  <si>
    <t>Montant Sous Total Bât. LST Lot 06 Revetements Façades ITE</t>
  </si>
  <si>
    <t>Montant TVA 5,50 %</t>
  </si>
  <si>
    <t>Montant TVA 10,00 %</t>
  </si>
  <si>
    <t>Montant Sous Total Bât. 13  Lot 06 Revetements Façades ITE</t>
  </si>
  <si>
    <t>Montant Sous Total Bât. 04-05  Lot 06 Revetements Façades ITE</t>
  </si>
  <si>
    <t>Montant Sous Total Bât. 06-07  Lot 06 Revetements Façades ITE</t>
  </si>
  <si>
    <t>Montant Sous Total Bât. 08-09  Lot 06 Revetements Façades ITE</t>
  </si>
  <si>
    <t>Montant Sous Total Bât. 10-11  Lot 06 Revetements Façades ITE</t>
  </si>
  <si>
    <t>Montant Sous Total Bât. 12  Lot 06 Revetements Façades 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</si>
</sst>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 ##0;\-#,##0;"/>
    <numFmt numFmtId="166" formatCode="_-* #,##0.00\ [$€-40C]_-;\-* #,##0.00\ [$€-40C]_-;_-* &quot;-&quot;??\ [$€-40C]_-;_-@_-"/>
  </numFmts>
  <fonts count="27" x14ac:knownFonts="1">
    <font>
      <sz val="11"/>
      <color theme="1"/>
      <name val="Calibri"/>
      <family val="2"/>
      <scheme val="minor"/>
    </font>
    <font>
      <b/>
      <sz val="9"/>
      <color rgb="FF000000"/>
      <name val="Tahoma"/>
      <family val="1"/>
    </font>
    <font>
      <sz val="10"/>
      <color rgb="FF000000"/>
      <name val="Arial"/>
      <family val="1"/>
    </font>
    <font>
      <b/>
      <u/>
      <sz val="12"/>
      <color rgb="FF000000"/>
      <name val="Arial Narrow"/>
      <family val="1"/>
    </font>
    <font>
      <b/>
      <sz val="9"/>
      <color rgb="FF000000"/>
      <name val="Calibri"/>
      <family val="1"/>
    </font>
    <font>
      <i/>
      <sz val="9"/>
      <color rgb="FF000000"/>
      <name val="Calibri"/>
      <family val="1"/>
    </font>
    <font>
      <sz val="9"/>
      <color rgb="FF000000"/>
      <name val="Calibri"/>
      <family val="1"/>
    </font>
    <font>
      <sz val="8"/>
      <color rgb="FF000000"/>
      <name val="Calibri"/>
      <family val="1"/>
    </font>
    <font>
      <sz val="8"/>
      <color rgb="FF000000"/>
      <name val="Tahoma"/>
      <family val="1"/>
    </font>
    <font>
      <sz val="10"/>
      <color rgb="FFFF0000"/>
      <name val="Arial"/>
      <family val="1"/>
    </font>
    <font>
      <sz val="7"/>
      <color rgb="FF0000FF"/>
      <name val="Comic Sans MS"/>
      <family val="1"/>
    </font>
    <font>
      <sz val="8"/>
      <color rgb="FF000000"/>
      <name val="Arial"/>
      <family val="1"/>
    </font>
    <font>
      <b/>
      <sz val="8"/>
      <color rgb="FF0000FF"/>
      <name val="Tahoma"/>
      <family val="1"/>
    </font>
    <font>
      <sz val="8"/>
      <color rgb="FF7F00FF"/>
      <name val="Comic Sans MS"/>
      <family val="1"/>
    </font>
    <font>
      <i/>
      <sz val="8"/>
      <color rgb="FF0000FF"/>
      <name val="Gill Sans MT Condensed"/>
      <family val="1"/>
    </font>
    <font>
      <sz val="8"/>
      <color rgb="FF0000FF"/>
      <name val="Gill Sans MT Condensed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b/>
      <sz val="9"/>
      <color theme="1"/>
      <name val="Tahoma"/>
      <family val="1"/>
    </font>
    <font>
      <sz val="11"/>
      <color rgb="FFFFFFFF"/>
      <name val="Calibri"/>
      <family val="1"/>
    </font>
    <font>
      <sz val="10"/>
      <name val="Arial"/>
      <family val="2"/>
    </font>
    <font>
      <b/>
      <sz val="9"/>
      <name val="Tahoma"/>
      <family val="2"/>
    </font>
    <font>
      <sz val="9"/>
      <name val="Tahoma"/>
      <family val="2"/>
    </font>
    <font>
      <sz val="8"/>
      <name val="Tahoma"/>
      <family val="2"/>
    </font>
    <font>
      <sz val="9"/>
      <color theme="0"/>
      <name val="Tahoma"/>
      <family val="2"/>
    </font>
    <font>
      <b/>
      <sz val="9"/>
      <color theme="0"/>
      <name val="Tahoma"/>
      <family val="2"/>
    </font>
    <font>
      <b/>
      <u/>
      <sz val="10"/>
      <name val="Arial Black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1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D0D0D0"/>
      </top>
      <bottom/>
      <diagonal/>
    </border>
    <border>
      <left/>
      <right style="hair">
        <color rgb="FF000000"/>
      </right>
      <top style="thin">
        <color rgb="FFD0D0D0"/>
      </top>
      <bottom/>
      <diagonal/>
    </border>
    <border>
      <left/>
      <right style="hair">
        <color rgb="FFD0D0D0"/>
      </right>
      <top style="thin">
        <color rgb="FFD0D0D0"/>
      </top>
      <bottom style="thin">
        <color rgb="FFD0D0D0"/>
      </bottom>
      <diagonal/>
    </border>
    <border>
      <left style="thin">
        <color rgb="FFD0D0D0"/>
      </left>
      <right/>
      <top style="thin">
        <color rgb="FFD0D0D0"/>
      </top>
      <bottom style="thin">
        <color rgb="FFD0D0D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D0D0D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D0D0D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6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 indent="2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 indent="3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 indent="2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20" fillId="0" borderId="0"/>
  </cellStyleXfs>
  <cellXfs count="111">
    <xf numFmtId="0" fontId="0" fillId="0" borderId="0" xfId="0"/>
    <xf numFmtId="0" fontId="0" fillId="0" borderId="20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17" fillId="0" borderId="19" xfId="0" applyFont="1" applyBorder="1" applyAlignment="1">
      <alignment horizontal="center" vertical="top" wrapText="1"/>
    </xf>
    <xf numFmtId="0" fontId="17" fillId="0" borderId="19" xfId="0" applyFont="1" applyBorder="1" applyAlignment="1">
      <alignment horizontal="right" vertical="top" wrapText="1"/>
    </xf>
    <xf numFmtId="0" fontId="17" fillId="0" borderId="19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1" fillId="2" borderId="13" xfId="1" applyFill="1" applyBorder="1">
      <alignment horizontal="left" vertical="top" wrapText="1"/>
    </xf>
    <xf numFmtId="0" fontId="3" fillId="0" borderId="12" xfId="10" applyBorder="1">
      <alignment horizontal="left" vertical="top" wrapText="1"/>
    </xf>
    <xf numFmtId="0" fontId="0" fillId="0" borderId="8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0" borderId="10" xfId="1" applyBorder="1">
      <alignment horizontal="left" vertical="top" wrapText="1"/>
    </xf>
    <xf numFmtId="0" fontId="7" fillId="0" borderId="11" xfId="26" applyBorder="1">
      <alignment horizontal="left" vertical="top" wrapText="1" indent="2"/>
    </xf>
    <xf numFmtId="0" fontId="0" fillId="0" borderId="8" xfId="0" applyBorder="1" applyAlignment="1" applyProtection="1">
      <alignment horizontal="center" vertical="top"/>
      <protection locked="0"/>
    </xf>
    <xf numFmtId="164" fontId="0" fillId="0" borderId="8" xfId="0" applyNumberFormat="1" applyBorder="1" applyAlignment="1" applyProtection="1">
      <alignment horizontal="right" vertical="top" wrapText="1"/>
      <protection locked="0"/>
    </xf>
    <xf numFmtId="0" fontId="0" fillId="0" borderId="8" xfId="0" applyBorder="1" applyAlignment="1" applyProtection="1">
      <alignment horizontal="left" vertical="top" wrapText="1"/>
      <protection locked="0"/>
    </xf>
    <xf numFmtId="0" fontId="1" fillId="2" borderId="7" xfId="1" applyFill="1" applyBorder="1">
      <alignment horizontal="left" vertical="top" wrapText="1"/>
    </xf>
    <xf numFmtId="0" fontId="4" fillId="0" borderId="9" xfId="14" applyBorder="1">
      <alignment horizontal="left" vertical="top" wrapText="1" indent="1"/>
    </xf>
    <xf numFmtId="0" fontId="1" fillId="0" borderId="7" xfId="1" applyBorder="1">
      <alignment horizontal="left" vertical="top" wrapText="1"/>
    </xf>
    <xf numFmtId="0" fontId="7" fillId="0" borderId="9" xfId="26" applyBorder="1">
      <alignment horizontal="left" vertical="top" wrapText="1" indent="2"/>
    </xf>
    <xf numFmtId="0" fontId="18" fillId="0" borderId="7" xfId="0" applyFont="1" applyBorder="1" applyAlignment="1">
      <alignment horizontal="left" vertical="top" wrapText="1"/>
    </xf>
    <xf numFmtId="0" fontId="10" fillId="0" borderId="9" xfId="35" applyBorder="1">
      <alignment horizontal="left" vertical="top" wrapText="1"/>
    </xf>
    <xf numFmtId="0" fontId="10" fillId="0" borderId="9" xfId="38" applyBorder="1">
      <alignment horizontal="left" vertical="top" wrapText="1"/>
    </xf>
    <xf numFmtId="165" fontId="0" fillId="0" borderId="8" xfId="0" applyNumberFormat="1" applyBorder="1" applyAlignment="1" applyProtection="1">
      <alignment horizontal="right" vertical="top" wrapText="1"/>
      <protection locked="0"/>
    </xf>
    <xf numFmtId="0" fontId="18" fillId="0" borderId="4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164" fontId="17" fillId="0" borderId="0" xfId="0" applyNumberFormat="1" applyFont="1" applyAlignment="1">
      <alignment horizontal="right" vertical="top" wrapText="1"/>
    </xf>
    <xf numFmtId="165" fontId="19" fillId="2" borderId="0" xfId="0" applyNumberFormat="1" applyFont="1" applyFill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4" fillId="0" borderId="11" xfId="14" applyBorder="1">
      <alignment horizontal="left" vertical="top" wrapText="1" indent="1"/>
    </xf>
    <xf numFmtId="0" fontId="1" fillId="2" borderId="10" xfId="1" applyFill="1" applyBorder="1">
      <alignment horizontal="left" vertical="top" wrapText="1"/>
    </xf>
    <xf numFmtId="0" fontId="21" fillId="0" borderId="0" xfId="45" applyFont="1"/>
    <xf numFmtId="0" fontId="22" fillId="0" borderId="0" xfId="45" applyFont="1"/>
    <xf numFmtId="0" fontId="22" fillId="0" borderId="0" xfId="45" applyFont="1" applyAlignment="1">
      <alignment horizontal="center"/>
    </xf>
    <xf numFmtId="0" fontId="22" fillId="0" borderId="0" xfId="45" applyFont="1" applyAlignment="1">
      <alignment horizontal="right"/>
    </xf>
    <xf numFmtId="166" fontId="22" fillId="0" borderId="0" xfId="45" applyNumberFormat="1" applyFont="1"/>
    <xf numFmtId="0" fontId="22" fillId="0" borderId="0" xfId="45" applyFont="1" applyProtection="1">
      <protection locked="0"/>
    </xf>
    <xf numFmtId="0" fontId="21" fillId="0" borderId="22" xfId="45" applyFont="1" applyBorder="1" applyAlignment="1">
      <alignment horizontal="center" vertical="center" wrapText="1"/>
    </xf>
    <xf numFmtId="0" fontId="21" fillId="0" borderId="23" xfId="45" applyFont="1" applyBorder="1" applyAlignment="1">
      <alignment horizontal="center" vertical="center" wrapText="1"/>
    </xf>
    <xf numFmtId="0" fontId="21" fillId="0" borderId="24" xfId="45" applyFont="1" applyBorder="1" applyAlignment="1">
      <alignment horizontal="center" vertical="center" wrapText="1"/>
    </xf>
    <xf numFmtId="166" fontId="23" fillId="0" borderId="24" xfId="45" applyNumberFormat="1" applyFont="1" applyBorder="1" applyAlignment="1">
      <alignment horizontal="right"/>
    </xf>
    <xf numFmtId="0" fontId="21" fillId="0" borderId="25" xfId="45" applyFont="1" applyBorder="1" applyAlignment="1">
      <alignment horizontal="center" vertical="center" wrapText="1"/>
    </xf>
    <xf numFmtId="0" fontId="21" fillId="0" borderId="0" xfId="45" applyFont="1" applyAlignment="1">
      <alignment horizontal="center" vertical="center" wrapText="1"/>
    </xf>
    <xf numFmtId="0" fontId="21" fillId="0" borderId="26" xfId="45" applyFont="1" applyBorder="1" applyAlignment="1">
      <alignment horizontal="center" vertical="center" wrapText="1"/>
    </xf>
    <xf numFmtId="2" fontId="21" fillId="0" borderId="26" xfId="45" applyNumberFormat="1" applyFont="1" applyBorder="1" applyAlignment="1">
      <alignment horizontal="right"/>
    </xf>
    <xf numFmtId="0" fontId="21" fillId="0" borderId="27" xfId="45" applyFont="1" applyBorder="1" applyAlignment="1">
      <alignment horizontal="center" vertical="center" wrapText="1"/>
    </xf>
    <xf numFmtId="0" fontId="21" fillId="0" borderId="28" xfId="45" applyFont="1" applyBorder="1" applyAlignment="1">
      <alignment horizontal="center" vertical="center" wrapText="1"/>
    </xf>
    <xf numFmtId="2" fontId="21" fillId="0" borderId="29" xfId="45" applyNumberFormat="1" applyFont="1" applyBorder="1" applyAlignment="1">
      <alignment horizontal="right"/>
    </xf>
    <xf numFmtId="0" fontId="22" fillId="0" borderId="30" xfId="45" applyFont="1" applyBorder="1"/>
    <xf numFmtId="0" fontId="22" fillId="0" borderId="23" xfId="45" applyFont="1" applyBorder="1"/>
    <xf numFmtId="0" fontId="22" fillId="0" borderId="22" xfId="45" applyFont="1" applyBorder="1" applyAlignment="1">
      <alignment horizontal="center"/>
    </xf>
    <xf numFmtId="0" fontId="22" fillId="0" borderId="24" xfId="45" applyFont="1" applyBorder="1" applyAlignment="1">
      <alignment horizontal="right"/>
    </xf>
    <xf numFmtId="166" fontId="22" fillId="0" borderId="24" xfId="45" applyNumberFormat="1" applyFont="1" applyBorder="1"/>
    <xf numFmtId="0" fontId="22" fillId="0" borderId="31" xfId="45" applyFont="1" applyBorder="1" applyAlignment="1">
      <alignment horizontal="center"/>
    </xf>
    <xf numFmtId="0" fontId="22" fillId="0" borderId="0" xfId="45" applyFont="1" applyAlignment="1">
      <alignment horizontal="centerContinuous"/>
    </xf>
    <xf numFmtId="0" fontId="22" fillId="0" borderId="25" xfId="45" applyFont="1" applyBorder="1" applyAlignment="1">
      <alignment horizontal="center"/>
    </xf>
    <xf numFmtId="0" fontId="22" fillId="0" borderId="26" xfId="45" applyFont="1" applyBorder="1" applyAlignment="1">
      <alignment horizontal="center"/>
    </xf>
    <xf numFmtId="166" fontId="22" fillId="0" borderId="26" xfId="45" applyNumberFormat="1" applyFont="1" applyBorder="1" applyAlignment="1">
      <alignment horizontal="center"/>
    </xf>
    <xf numFmtId="0" fontId="22" fillId="0" borderId="32" xfId="45" applyFont="1" applyBorder="1"/>
    <xf numFmtId="0" fontId="22" fillId="0" borderId="28" xfId="45" applyFont="1" applyBorder="1"/>
    <xf numFmtId="0" fontId="22" fillId="0" borderId="27" xfId="45" applyFont="1" applyBorder="1" applyAlignment="1">
      <alignment horizontal="center"/>
    </xf>
    <xf numFmtId="0" fontId="22" fillId="0" borderId="29" xfId="45" applyFont="1" applyBorder="1" applyAlignment="1">
      <alignment horizontal="right"/>
    </xf>
    <xf numFmtId="166" fontId="22" fillId="0" borderId="29" xfId="45" applyNumberFormat="1" applyFont="1" applyBorder="1"/>
    <xf numFmtId="0" fontId="22" fillId="0" borderId="31" xfId="45" applyFont="1" applyBorder="1"/>
    <xf numFmtId="0" fontId="22" fillId="0" borderId="26" xfId="45" applyFont="1" applyBorder="1" applyAlignment="1">
      <alignment horizontal="right"/>
    </xf>
    <xf numFmtId="166" fontId="22" fillId="0" borderId="26" xfId="45" applyNumberFormat="1" applyFont="1" applyBorder="1" applyProtection="1">
      <protection locked="0"/>
    </xf>
    <xf numFmtId="0" fontId="24" fillId="3" borderId="31" xfId="45" applyFont="1" applyFill="1" applyBorder="1" applyAlignment="1">
      <alignment vertical="center"/>
    </xf>
    <xf numFmtId="0" fontId="25" fillId="3" borderId="0" xfId="45" applyFont="1" applyFill="1" applyAlignment="1">
      <alignment vertical="center"/>
    </xf>
    <xf numFmtId="0" fontId="24" fillId="3" borderId="0" xfId="45" applyFont="1" applyFill="1" applyAlignment="1">
      <alignment vertical="center"/>
    </xf>
    <xf numFmtId="0" fontId="24" fillId="3" borderId="25" xfId="45" applyFont="1" applyFill="1" applyBorder="1" applyAlignment="1">
      <alignment horizontal="center" vertical="center"/>
    </xf>
    <xf numFmtId="0" fontId="24" fillId="3" borderId="26" xfId="45" applyFont="1" applyFill="1" applyBorder="1" applyAlignment="1">
      <alignment horizontal="right" vertical="center"/>
    </xf>
    <xf numFmtId="166" fontId="24" fillId="3" borderId="26" xfId="45" applyNumberFormat="1" applyFont="1" applyFill="1" applyBorder="1" applyAlignment="1" applyProtection="1">
      <alignment vertical="center"/>
      <protection locked="0"/>
    </xf>
    <xf numFmtId="0" fontId="22" fillId="0" borderId="0" xfId="45" applyFont="1" applyAlignment="1" applyProtection="1">
      <alignment vertical="center"/>
      <protection locked="0"/>
    </xf>
    <xf numFmtId="0" fontId="22" fillId="0" borderId="31" xfId="45" applyFont="1" applyBorder="1" applyAlignment="1">
      <alignment vertical="center"/>
    </xf>
    <xf numFmtId="0" fontId="21" fillId="0" borderId="0" xfId="45" applyFont="1" applyAlignment="1">
      <alignment vertical="center"/>
    </xf>
    <xf numFmtId="0" fontId="22" fillId="0" borderId="0" xfId="45" applyFont="1" applyAlignment="1">
      <alignment vertical="center"/>
    </xf>
    <xf numFmtId="0" fontId="22" fillId="0" borderId="25" xfId="45" applyFont="1" applyBorder="1" applyAlignment="1">
      <alignment horizontal="center" vertical="center"/>
    </xf>
    <xf numFmtId="0" fontId="22" fillId="0" borderId="26" xfId="45" applyFont="1" applyBorder="1" applyAlignment="1">
      <alignment horizontal="right" vertical="center"/>
    </xf>
    <xf numFmtId="166" fontId="22" fillId="0" borderId="26" xfId="45" applyNumberFormat="1" applyFont="1" applyBorder="1" applyAlignment="1" applyProtection="1">
      <alignment vertical="center"/>
      <protection locked="0"/>
    </xf>
    <xf numFmtId="0" fontId="26" fillId="0" borderId="0" xfId="45" applyFont="1" applyAlignment="1">
      <alignment vertical="center"/>
    </xf>
    <xf numFmtId="0" fontId="22" fillId="0" borderId="0" xfId="45" applyFont="1" applyAlignment="1">
      <alignment horizontal="right" vertical="center"/>
    </xf>
    <xf numFmtId="0" fontId="22" fillId="0" borderId="25" xfId="45" applyFont="1" applyBorder="1" applyAlignment="1">
      <alignment horizontal="left" vertical="center"/>
    </xf>
    <xf numFmtId="0" fontId="21" fillId="0" borderId="25" xfId="45" applyFont="1" applyBorder="1" applyAlignment="1">
      <alignment horizontal="center" vertical="center"/>
    </xf>
    <xf numFmtId="166" fontId="22" fillId="0" borderId="26" xfId="45" applyNumberFormat="1" applyFont="1" applyBorder="1" applyAlignment="1" applyProtection="1">
      <alignment horizontal="right" vertical="center"/>
      <protection locked="0"/>
    </xf>
    <xf numFmtId="166" fontId="22" fillId="0" borderId="33" xfId="45" applyNumberFormat="1" applyFont="1" applyBorder="1" applyAlignment="1" applyProtection="1">
      <alignment vertical="center"/>
      <protection locked="0"/>
    </xf>
    <xf numFmtId="0" fontId="21" fillId="0" borderId="25" xfId="45" applyFont="1" applyBorder="1" applyAlignment="1">
      <alignment horizontal="right" vertical="center" wrapText="1"/>
    </xf>
    <xf numFmtId="0" fontId="21" fillId="0" borderId="26" xfId="45" applyFont="1" applyBorder="1" applyAlignment="1">
      <alignment horizontal="right" vertical="center" wrapText="1"/>
    </xf>
    <xf numFmtId="0" fontId="21" fillId="0" borderId="26" xfId="45" applyFont="1" applyBorder="1" applyAlignment="1">
      <alignment horizontal="right" vertical="center"/>
    </xf>
    <xf numFmtId="166" fontId="21" fillId="0" borderId="26" xfId="45" applyNumberFormat="1" applyFont="1" applyBorder="1" applyAlignment="1" applyProtection="1">
      <alignment horizontal="right" vertical="center"/>
      <protection locked="0"/>
    </xf>
    <xf numFmtId="0" fontId="21" fillId="0" borderId="0" xfId="45" applyFont="1" applyAlignment="1">
      <alignment horizontal="right" vertical="center"/>
    </xf>
    <xf numFmtId="166" fontId="21" fillId="0" borderId="34" xfId="45" applyNumberFormat="1" applyFont="1" applyBorder="1" applyAlignment="1" applyProtection="1">
      <alignment horizontal="right" vertical="center"/>
      <protection locked="0"/>
    </xf>
    <xf numFmtId="0" fontId="21" fillId="0" borderId="0" xfId="45" applyFont="1" applyAlignment="1">
      <alignment horizontal="right" vertical="center" wrapText="1"/>
    </xf>
    <xf numFmtId="0" fontId="22" fillId="0" borderId="0" xfId="45" applyFont="1" applyAlignment="1" applyProtection="1">
      <alignment horizontal="center"/>
      <protection locked="0"/>
    </xf>
    <xf numFmtId="0" fontId="22" fillId="0" borderId="0" xfId="45" applyFont="1" applyAlignment="1" applyProtection="1">
      <alignment horizontal="right"/>
      <protection locked="0"/>
    </xf>
    <xf numFmtId="166" fontId="22" fillId="0" borderId="0" xfId="45" applyNumberFormat="1" applyFont="1" applyProtection="1">
      <protection locked="0"/>
    </xf>
    <xf numFmtId="10" fontId="17" fillId="0" borderId="19" xfId="0" applyNumberFormat="1" applyFont="1" applyBorder="1" applyAlignment="1">
      <alignment horizontal="center" vertical="top" wrapText="1"/>
    </xf>
    <xf numFmtId="10" fontId="0" fillId="0" borderId="14" xfId="0" applyNumberFormat="1" applyBorder="1" applyAlignment="1">
      <alignment horizontal="center" vertical="top" wrapText="1"/>
    </xf>
    <xf numFmtId="10" fontId="0" fillId="0" borderId="6" xfId="0" applyNumberFormat="1" applyBorder="1" applyAlignment="1">
      <alignment horizontal="center" vertical="top" wrapText="1"/>
    </xf>
    <xf numFmtId="10" fontId="0" fillId="0" borderId="6" xfId="0" applyNumberFormat="1" applyBorder="1" applyAlignment="1" applyProtection="1">
      <alignment horizontal="center" vertical="top" wrapText="1"/>
      <protection locked="0"/>
    </xf>
    <xf numFmtId="10" fontId="0" fillId="0" borderId="3" xfId="0" applyNumberFormat="1" applyBorder="1" applyAlignment="1">
      <alignment horizontal="center" vertical="top" wrapText="1"/>
    </xf>
    <xf numFmtId="10" fontId="0" fillId="0" borderId="1" xfId="0" applyNumberFormat="1" applyBorder="1" applyAlignment="1">
      <alignment horizontal="center" vertical="top" wrapText="1"/>
    </xf>
    <xf numFmtId="10" fontId="0" fillId="0" borderId="0" xfId="0" applyNumberFormat="1" applyAlignment="1">
      <alignment horizontal="center" vertical="top"/>
    </xf>
    <xf numFmtId="0" fontId="17" fillId="0" borderId="0" xfId="0" applyFont="1" applyAlignment="1">
      <alignment horizontal="left" vertical="top" wrapText="1"/>
    </xf>
    <xf numFmtId="164" fontId="17" fillId="0" borderId="0" xfId="0" applyNumberFormat="1" applyFont="1" applyAlignment="1">
      <alignment horizontal="right" vertical="top" wrapText="1"/>
    </xf>
  </cellXfs>
  <cellStyles count="46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ormal 2" xfId="45" xr:uid="{45A3B540-97CB-4A01-A53C-337E8FF8DA30}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3</xdr:row>
      <xdr:rowOff>92700</xdr:rowOff>
    </xdr:from>
    <xdr:to>
      <xdr:col>0</xdr:col>
      <xdr:colOff>6696000</xdr:colOff>
      <xdr:row>7</xdr:row>
      <xdr:rowOff>124500</xdr:rowOff>
    </xdr:to>
    <xdr:sp macro="" textlink="">
      <xdr:nvSpPr>
        <xdr:cNvPr id="3" name="Forme1"/>
        <xdr:cNvSpPr/>
      </xdr:nvSpPr>
      <xdr:spPr>
        <a:xfrm>
          <a:off x="0" y="664200"/>
          <a:ext cx="6706800" cy="793800"/>
        </a:xfrm>
        <a:prstGeom prst="rect">
          <a:avLst/>
        </a:prstGeom>
        <a:noFill/>
        <a:ln w="12700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600" b="1" i="0">
              <a:solidFill>
                <a:srgbClr val="000000"/>
              </a:solidFill>
              <a:latin typeface="Tahoma"/>
            </a:rPr>
            <a:t>ETAT - MINISTERE DE L'INTERIEUR</a:t>
          </a:r>
        </a:p>
        <a:p>
          <a:pPr algn="ctr"/>
          <a:r>
            <a:rPr lang="fr-FR" sz="1400" b="1" i="0">
              <a:solidFill>
                <a:srgbClr val="000000"/>
              </a:solidFill>
              <a:latin typeface="Tahoma"/>
            </a:rPr>
            <a:t>Représenté par le Préfet Délégué à la Défense et à la Sécurité </a:t>
          </a:r>
        </a:p>
        <a:p>
          <a:pPr algn="ctr"/>
          <a:r>
            <a:rPr lang="fr-FR" sz="1400" b="1" i="0">
              <a:solidFill>
                <a:srgbClr val="000000"/>
              </a:solidFill>
              <a:latin typeface="Tahoma"/>
            </a:rPr>
            <a:t>pour la zone Sud Est</a:t>
          </a:r>
        </a:p>
      </xdr:txBody>
    </xdr:sp>
    <xdr:clientData/>
  </xdr:twoCellAnchor>
  <xdr:twoCellAnchor editAs="absolute">
    <xdr:from>
      <xdr:col>0</xdr:col>
      <xdr:colOff>0</xdr:colOff>
      <xdr:row>18</xdr:row>
      <xdr:rowOff>21600</xdr:rowOff>
    </xdr:from>
    <xdr:to>
      <xdr:col>0</xdr:col>
      <xdr:colOff>6696000</xdr:colOff>
      <xdr:row>20</xdr:row>
      <xdr:rowOff>13200</xdr:rowOff>
    </xdr:to>
    <xdr:sp macro="" textlink="">
      <xdr:nvSpPr>
        <xdr:cNvPr id="4" name="Forme2"/>
        <xdr:cNvSpPr/>
      </xdr:nvSpPr>
      <xdr:spPr>
        <a:xfrm>
          <a:off x="0" y="3450600"/>
          <a:ext cx="6706800" cy="372600"/>
        </a:xfrm>
        <a:prstGeom prst="rect">
          <a:avLst/>
        </a:prstGeom>
        <a:noFill/>
        <a:ln w="12700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2200" b="1" i="0">
              <a:solidFill>
                <a:srgbClr val="FF0000"/>
              </a:solidFill>
              <a:latin typeface="Tahoma"/>
            </a:rPr>
            <a:t>D.P.G.F.</a:t>
          </a:r>
        </a:p>
        <a:p>
          <a:pPr algn="ctr"/>
          <a:r>
            <a:rPr lang="fr-FR" sz="1400" b="0" i="0">
              <a:solidFill>
                <a:srgbClr val="FF0000"/>
              </a:solidFill>
              <a:latin typeface="Tahoma"/>
            </a:rPr>
            <a:t>Décomposition de Prix Global &amp; Forfaitaire</a:t>
          </a:r>
        </a:p>
        <a:p>
          <a:pPr algn="ctr"/>
          <a:endParaRPr sz="1400">
            <a:solidFill>
              <a:srgbClr val="000000"/>
            </a:solidFill>
            <a:latin typeface="Tahoma"/>
          </a:endParaRPr>
        </a:p>
      </xdr:txBody>
    </xdr:sp>
    <xdr:clientData/>
  </xdr:twoCellAnchor>
  <xdr:twoCellAnchor editAs="absolute">
    <xdr:from>
      <xdr:col>0</xdr:col>
      <xdr:colOff>0</xdr:colOff>
      <xdr:row>13</xdr:row>
      <xdr:rowOff>147900</xdr:rowOff>
    </xdr:from>
    <xdr:to>
      <xdr:col>0</xdr:col>
      <xdr:colOff>6696000</xdr:colOff>
      <xdr:row>18</xdr:row>
      <xdr:rowOff>86400</xdr:rowOff>
    </xdr:to>
    <xdr:sp macro="" textlink="">
      <xdr:nvSpPr>
        <xdr:cNvPr id="5" name="Forme3"/>
        <xdr:cNvSpPr/>
      </xdr:nvSpPr>
      <xdr:spPr>
        <a:xfrm>
          <a:off x="0" y="2624400"/>
          <a:ext cx="6706800" cy="891000"/>
        </a:xfrm>
        <a:prstGeom prst="rect">
          <a:avLst/>
        </a:prstGeom>
        <a:noFill/>
        <a:ln w="12700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endParaRPr sz="1600" b="1">
            <a:solidFill>
              <a:srgbClr val="000000"/>
            </a:solidFill>
            <a:latin typeface="Tahoma"/>
          </a:endParaRPr>
        </a:p>
        <a:p>
          <a:pPr algn="ctr"/>
          <a:r>
            <a:rPr lang="fr-FR" sz="1600" b="1" i="0">
              <a:solidFill>
                <a:srgbClr val="000000"/>
              </a:solidFill>
              <a:latin typeface="Tahoma"/>
            </a:rPr>
            <a:t>Réhabilitation énergétique de la Caserne Machemy</a:t>
          </a:r>
        </a:p>
        <a:p>
          <a:pPr algn="ctr"/>
          <a:r>
            <a:rPr lang="fr-FR" sz="1400" b="1" i="0">
              <a:solidFill>
                <a:srgbClr val="000000"/>
              </a:solidFill>
              <a:latin typeface="Tahoma"/>
            </a:rPr>
            <a:t>20 Avenue de la Liberté - 15000 AURILLAC</a:t>
          </a:r>
        </a:p>
      </xdr:txBody>
    </xdr:sp>
    <xdr:clientData/>
  </xdr:twoCellAnchor>
  <xdr:twoCellAnchor editAs="absolute">
    <xdr:from>
      <xdr:col>0</xdr:col>
      <xdr:colOff>2340000</xdr:colOff>
      <xdr:row>22</xdr:row>
      <xdr:rowOff>183000</xdr:rowOff>
    </xdr:from>
    <xdr:to>
      <xdr:col>0</xdr:col>
      <xdr:colOff>6588000</xdr:colOff>
      <xdr:row>48</xdr:row>
      <xdr:rowOff>187200</xdr:rowOff>
    </xdr:to>
    <xdr:sp macro="" textlink="">
      <xdr:nvSpPr>
        <xdr:cNvPr id="6" name="Forme4"/>
        <xdr:cNvSpPr/>
      </xdr:nvSpPr>
      <xdr:spPr>
        <a:xfrm>
          <a:off x="2365200" y="4374000"/>
          <a:ext cx="4244400" cy="495720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900" b="0" i="0" u="sng">
              <a:solidFill>
                <a:srgbClr val="000000"/>
              </a:solidFill>
              <a:latin typeface="Impact"/>
            </a:rPr>
            <a:t>Architecte - Mandataire de l'équipe de Maitrise d'Oeuvre</a:t>
          </a:r>
        </a:p>
        <a:p>
          <a:pPr algn="r"/>
          <a:endParaRPr sz="9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1" i="0">
              <a:solidFill>
                <a:srgbClr val="000000"/>
              </a:solidFill>
              <a:latin typeface="Tahoma"/>
            </a:rPr>
            <a:t>ARCHIMADE 19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10, rue Général Cavaignac - 19100 BRIVE LA GAILLARDE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Tel : 05 55 17 27 39 - </a:t>
          </a:r>
          <a:r>
            <a:rPr lang="fr-FR" sz="800" b="0" i="0" u="sng">
              <a:solidFill>
                <a:srgbClr val="0000FF"/>
              </a:solidFill>
              <a:latin typeface="Tahoma"/>
            </a:rPr>
            <a:t>Email : contact@archimade19.fr</a:t>
          </a:r>
        </a:p>
        <a:p>
          <a:pPr algn="r"/>
          <a:endParaRPr sz="500" u="sng">
            <a:solidFill>
              <a:srgbClr val="0000FF"/>
            </a:solidFill>
            <a:latin typeface="Tahoma"/>
          </a:endParaRPr>
        </a:p>
        <a:p>
          <a:pPr algn="r"/>
          <a:endParaRPr sz="800" u="sng">
            <a:solidFill>
              <a:srgbClr val="0000FF"/>
            </a:solidFill>
            <a:latin typeface="Tahoma"/>
          </a:endParaRPr>
        </a:p>
        <a:p>
          <a:pPr algn="r"/>
          <a:r>
            <a:rPr lang="fr-FR" sz="900" b="0" i="0" u="sng">
              <a:solidFill>
                <a:srgbClr val="000000"/>
              </a:solidFill>
              <a:latin typeface="Impact"/>
            </a:rPr>
            <a:t>BET Economie de la Construction</a:t>
          </a:r>
        </a:p>
        <a:p>
          <a:pPr algn="r"/>
          <a:endParaRPr sz="5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1" i="0">
              <a:solidFill>
                <a:srgbClr val="000000"/>
              </a:solidFill>
              <a:latin typeface="Tahoma"/>
            </a:rPr>
            <a:t>SAS IECO INGENIERIE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51B, Avenue Président Henri Queuille - 19100 BRIVE LA GAILLARDE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Tel : 05 55 92 59 72 - </a:t>
          </a:r>
          <a:r>
            <a:rPr lang="fr-FR" sz="800" b="0" i="0" u="sng">
              <a:solidFill>
                <a:srgbClr val="0000FF"/>
              </a:solidFill>
              <a:latin typeface="Tahoma"/>
            </a:rPr>
            <a:t>Email : contact@ieco-ingenierie.fr</a:t>
          </a:r>
        </a:p>
        <a:p>
          <a:pPr algn="r"/>
          <a:endParaRPr sz="500" u="sng">
            <a:solidFill>
              <a:srgbClr val="0000FF"/>
            </a:solidFill>
            <a:latin typeface="Tahoma"/>
          </a:endParaRPr>
        </a:p>
        <a:p>
          <a:pPr algn="r"/>
          <a:endParaRPr sz="800" u="sng">
            <a:solidFill>
              <a:srgbClr val="0000FF"/>
            </a:solidFill>
            <a:latin typeface="Tahoma"/>
          </a:endParaRPr>
        </a:p>
        <a:p>
          <a:pPr algn="r"/>
          <a:r>
            <a:rPr lang="fr-FR" sz="900" b="0" i="0" u="sng">
              <a:solidFill>
                <a:srgbClr val="000000"/>
              </a:solidFill>
              <a:latin typeface="Impact"/>
            </a:rPr>
            <a:t>BET VRD</a:t>
          </a:r>
        </a:p>
        <a:p>
          <a:pPr algn="r"/>
          <a:endParaRPr sz="5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1" i="0">
              <a:solidFill>
                <a:srgbClr val="000000"/>
              </a:solidFill>
              <a:latin typeface="Tahoma"/>
            </a:rPr>
            <a:t>COLIBRIS VRD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34 Avenue Ribot - 19100 BRIVE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Tel : 05 55 24 39 65 - </a:t>
          </a:r>
          <a:r>
            <a:rPr lang="fr-FR" sz="800" b="0" i="0" u="sng">
              <a:solidFill>
                <a:srgbClr val="0000FF"/>
              </a:solidFill>
              <a:latin typeface="Tahoma"/>
            </a:rPr>
            <a:t>Email : bureau@colibrisvrd.fr</a:t>
          </a:r>
        </a:p>
        <a:p>
          <a:pPr algn="r"/>
          <a:endParaRPr sz="500" u="sng">
            <a:solidFill>
              <a:srgbClr val="0000FF"/>
            </a:solidFill>
            <a:latin typeface="Tahoma"/>
          </a:endParaRPr>
        </a:p>
        <a:p>
          <a:pPr algn="r"/>
          <a:endParaRPr sz="800" u="sng">
            <a:solidFill>
              <a:srgbClr val="0000FF"/>
            </a:solidFill>
            <a:latin typeface="Tahoma"/>
          </a:endParaRPr>
        </a:p>
        <a:p>
          <a:pPr algn="r"/>
          <a:r>
            <a:rPr lang="fr-FR" sz="900" b="0" i="0" u="sng">
              <a:solidFill>
                <a:srgbClr val="000000"/>
              </a:solidFill>
              <a:latin typeface="Impact"/>
            </a:rPr>
            <a:t>BET Structure</a:t>
          </a:r>
        </a:p>
        <a:p>
          <a:pPr algn="r"/>
          <a:endParaRPr sz="5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1" i="0">
              <a:solidFill>
                <a:srgbClr val="000000"/>
              </a:solidFill>
              <a:latin typeface="Tahoma"/>
            </a:rPr>
            <a:t>SIGMA INGENIERIE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6, rue Chanoine Antoine Broquin - 19100 BRIVE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Tel : 05 55 88 37 28 - </a:t>
          </a:r>
          <a:r>
            <a:rPr lang="fr-FR" sz="800" b="0" i="0" u="sng">
              <a:solidFill>
                <a:srgbClr val="0000FF"/>
              </a:solidFill>
              <a:latin typeface="Tahoma"/>
            </a:rPr>
            <a:t>Email : ablanchin@sigma-ing.com</a:t>
          </a:r>
        </a:p>
        <a:p>
          <a:pPr algn="r"/>
          <a:endParaRPr sz="500" u="sng">
            <a:solidFill>
              <a:srgbClr val="0000FF"/>
            </a:solidFill>
            <a:latin typeface="Tahoma"/>
          </a:endParaRPr>
        </a:p>
        <a:p>
          <a:pPr algn="r"/>
          <a:endParaRPr sz="800" u="sng">
            <a:solidFill>
              <a:srgbClr val="0000FF"/>
            </a:solidFill>
            <a:latin typeface="Tahoma"/>
          </a:endParaRPr>
        </a:p>
        <a:p>
          <a:pPr algn="r"/>
          <a:r>
            <a:rPr lang="fr-FR" sz="900" b="0" i="0" u="sng">
              <a:solidFill>
                <a:srgbClr val="000000"/>
              </a:solidFill>
              <a:latin typeface="Impact"/>
            </a:rPr>
            <a:t>BET Fluides / Electricité</a:t>
          </a:r>
        </a:p>
        <a:p>
          <a:pPr algn="r"/>
          <a:endParaRPr sz="5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1" i="0">
              <a:solidFill>
                <a:srgbClr val="000000"/>
              </a:solidFill>
              <a:latin typeface="Tahoma"/>
            </a:rPr>
            <a:t>ARGETEC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544 Boulevard des Saveurs - 24660 COULOUNIEX CHAMIERS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Tel : 05 53 08 41 40 - </a:t>
          </a:r>
          <a:r>
            <a:rPr lang="fr-FR" sz="800" b="0" i="0" u="sng">
              <a:solidFill>
                <a:srgbClr val="0000FF"/>
              </a:solidFill>
              <a:latin typeface="Tahoma"/>
            </a:rPr>
            <a:t>Email : accueil@argetec.fr</a:t>
          </a:r>
        </a:p>
        <a:p>
          <a:pPr algn="r"/>
          <a:endParaRPr sz="500" u="sng">
            <a:solidFill>
              <a:srgbClr val="0000FF"/>
            </a:solidFill>
            <a:latin typeface="Tahoma"/>
          </a:endParaRPr>
        </a:p>
        <a:p>
          <a:pPr algn="r"/>
          <a:endParaRPr sz="800" u="sng">
            <a:solidFill>
              <a:srgbClr val="0000FF"/>
            </a:solidFill>
            <a:latin typeface="Tahoma"/>
          </a:endParaRPr>
        </a:p>
        <a:p>
          <a:pPr algn="r"/>
          <a:r>
            <a:rPr lang="fr-FR" sz="900" b="0" i="0" u="sng">
              <a:solidFill>
                <a:srgbClr val="000000"/>
              </a:solidFill>
              <a:latin typeface="Impact"/>
            </a:rPr>
            <a:t>BET Désamiantage</a:t>
          </a:r>
        </a:p>
        <a:p>
          <a:pPr algn="r"/>
          <a:endParaRPr sz="5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1" i="0">
              <a:solidFill>
                <a:srgbClr val="000000"/>
              </a:solidFill>
              <a:latin typeface="Tahoma"/>
            </a:rPr>
            <a:t>VALTEIA INGENIERIE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52 Av. Gustave Eiffel - 33610 CANEJAN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Tel : 05 56 81 35 49 - </a:t>
          </a:r>
          <a:r>
            <a:rPr lang="fr-FR" sz="800" b="0" i="0" u="sng">
              <a:solidFill>
                <a:srgbClr val="0000FF"/>
              </a:solidFill>
              <a:latin typeface="Tahoma"/>
            </a:rPr>
            <a:t>Email : laurent.latapie@valteia-ingenierie.com</a:t>
          </a:r>
        </a:p>
        <a:p>
          <a:pPr algn="r"/>
          <a:endParaRPr sz="9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0" i="0" u="sng">
              <a:solidFill>
                <a:srgbClr val="000000"/>
              </a:solidFill>
              <a:latin typeface="Impact"/>
            </a:rPr>
            <a:t>Ordonnancement Pilotage Chantier</a:t>
          </a:r>
        </a:p>
        <a:p>
          <a:pPr algn="r"/>
          <a:endParaRPr sz="5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1" i="0">
              <a:solidFill>
                <a:srgbClr val="000000"/>
              </a:solidFill>
              <a:latin typeface="Tahoma"/>
            </a:rPr>
            <a:t>CO. PILOT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30 bd Paul Painlevé - 19100 BRIVE LA GAILLARDE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Tel : 05 55 87 24 54 - </a:t>
          </a:r>
          <a:r>
            <a:rPr lang="fr-FR" sz="800" b="0" i="0" u="sng">
              <a:solidFill>
                <a:srgbClr val="0000FF"/>
              </a:solidFill>
              <a:latin typeface="Tahoma"/>
            </a:rPr>
            <a:t>Email : julie.legros@copilot19.fr</a:t>
          </a:r>
        </a:p>
      </xdr:txBody>
    </xdr:sp>
    <xdr:clientData/>
  </xdr:twoCellAnchor>
  <xdr:twoCellAnchor editAs="absolute">
    <xdr:from>
      <xdr:col>0</xdr:col>
      <xdr:colOff>0</xdr:colOff>
      <xdr:row>20</xdr:row>
      <xdr:rowOff>29400</xdr:rowOff>
    </xdr:from>
    <xdr:to>
      <xdr:col>0</xdr:col>
      <xdr:colOff>6696000</xdr:colOff>
      <xdr:row>22</xdr:row>
      <xdr:rowOff>4800</xdr:rowOff>
    </xdr:to>
    <xdr:sp macro="" textlink="">
      <xdr:nvSpPr>
        <xdr:cNvPr id="7" name="Forme5"/>
        <xdr:cNvSpPr/>
      </xdr:nvSpPr>
      <xdr:spPr>
        <a:xfrm>
          <a:off x="0" y="3839400"/>
          <a:ext cx="6706800" cy="35640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2000" b="1" i="0">
              <a:solidFill>
                <a:srgbClr val="FF0000"/>
              </a:solidFill>
              <a:latin typeface="MS Shell Dlg"/>
            </a:rPr>
            <a:t>Lot N°06 RAVELEMENTS DE FAÇADES ITE</a:t>
          </a:r>
        </a:p>
      </xdr:txBody>
    </xdr:sp>
    <xdr:clientData/>
  </xdr:twoCellAnchor>
  <xdr:twoCellAnchor editAs="absolute">
    <xdr:from>
      <xdr:col>0</xdr:col>
      <xdr:colOff>36000</xdr:colOff>
      <xdr:row>48</xdr:row>
      <xdr:rowOff>154800</xdr:rowOff>
    </xdr:from>
    <xdr:to>
      <xdr:col>0</xdr:col>
      <xdr:colOff>3240000</xdr:colOff>
      <xdr:row>50</xdr:row>
      <xdr:rowOff>600</xdr:rowOff>
    </xdr:to>
    <xdr:sp macro="" textlink="">
      <xdr:nvSpPr>
        <xdr:cNvPr id="8" name="Forme6"/>
        <xdr:cNvSpPr/>
      </xdr:nvSpPr>
      <xdr:spPr>
        <a:xfrm>
          <a:off x="64800" y="9298800"/>
          <a:ext cx="3175200" cy="22680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700" b="1" i="1" u="sng">
              <a:solidFill>
                <a:srgbClr val="000000"/>
              </a:solidFill>
              <a:latin typeface="Tahoma"/>
            </a:rPr>
            <a:t>Phase PRO - Edition avril 2025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1764000</xdr:colOff>
      <xdr:row>22</xdr:row>
      <xdr:rowOff>183000</xdr:rowOff>
    </xdr:from>
    <xdr:to>
      <xdr:col>0</xdr:col>
      <xdr:colOff>2304000</xdr:colOff>
      <xdr:row>25</xdr:row>
      <xdr:rowOff>129900</xdr:rowOff>
    </xdr:to>
    <xdr:pic>
      <xdr:nvPicPr>
        <xdr:cNvPr id="9" name="Forme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8200" y="4374000"/>
          <a:ext cx="14" cy="14"/>
        </a:xfrm>
        <a:prstGeom prst="rect">
          <a:avLst/>
        </a:prstGeom>
      </xdr:spPr>
    </xdr:pic>
    <xdr:clientData/>
  </xdr:twoCellAnchor>
  <xdr:twoCellAnchor editAs="absolute">
    <xdr:from>
      <xdr:col>0</xdr:col>
      <xdr:colOff>1332000</xdr:colOff>
      <xdr:row>25</xdr:row>
      <xdr:rowOff>162300</xdr:rowOff>
    </xdr:from>
    <xdr:to>
      <xdr:col>0</xdr:col>
      <xdr:colOff>2592000</xdr:colOff>
      <xdr:row>30</xdr:row>
      <xdr:rowOff>3600</xdr:rowOff>
    </xdr:to>
    <xdr:pic>
      <xdr:nvPicPr>
        <xdr:cNvPr id="10" name="Forme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0800" y="4924800"/>
          <a:ext cx="35" cy="22"/>
        </a:xfrm>
        <a:prstGeom prst="rect">
          <a:avLst/>
        </a:prstGeom>
      </xdr:spPr>
    </xdr:pic>
    <xdr:clientData/>
  </xdr:twoCellAnchor>
  <xdr:twoCellAnchor editAs="absolute">
    <xdr:from>
      <xdr:col>0</xdr:col>
      <xdr:colOff>1656000</xdr:colOff>
      <xdr:row>33</xdr:row>
      <xdr:rowOff>144900</xdr:rowOff>
    </xdr:from>
    <xdr:to>
      <xdr:col>0</xdr:col>
      <xdr:colOff>2340000</xdr:colOff>
      <xdr:row>36</xdr:row>
      <xdr:rowOff>43200</xdr:rowOff>
    </xdr:to>
    <xdr:pic>
      <xdr:nvPicPr>
        <xdr:cNvPr id="11" name="Forme9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8600" y="6431400"/>
          <a:ext cx="19" cy="13"/>
        </a:xfrm>
        <a:prstGeom prst="rect">
          <a:avLst/>
        </a:prstGeom>
      </xdr:spPr>
    </xdr:pic>
    <xdr:clientData/>
  </xdr:twoCellAnchor>
  <xdr:twoCellAnchor editAs="absolute">
    <xdr:from>
      <xdr:col>0</xdr:col>
      <xdr:colOff>1620000</xdr:colOff>
      <xdr:row>40</xdr:row>
      <xdr:rowOff>107400</xdr:rowOff>
    </xdr:from>
    <xdr:to>
      <xdr:col>0</xdr:col>
      <xdr:colOff>2304000</xdr:colOff>
      <xdr:row>42</xdr:row>
      <xdr:rowOff>131400</xdr:rowOff>
    </xdr:to>
    <xdr:pic>
      <xdr:nvPicPr>
        <xdr:cNvPr id="12" name="Forme10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36200" y="7727400"/>
          <a:ext cx="19" cy="11"/>
        </a:xfrm>
        <a:prstGeom prst="rect">
          <a:avLst/>
        </a:prstGeom>
      </xdr:spPr>
    </xdr:pic>
    <xdr:clientData/>
  </xdr:twoCellAnchor>
  <xdr:twoCellAnchor editAs="absolute">
    <xdr:from>
      <xdr:col>0</xdr:col>
      <xdr:colOff>1404000</xdr:colOff>
      <xdr:row>37</xdr:row>
      <xdr:rowOff>160500</xdr:rowOff>
    </xdr:from>
    <xdr:to>
      <xdr:col>0</xdr:col>
      <xdr:colOff>2340000</xdr:colOff>
      <xdr:row>38</xdr:row>
      <xdr:rowOff>180600</xdr:rowOff>
    </xdr:to>
    <xdr:pic>
      <xdr:nvPicPr>
        <xdr:cNvPr id="13" name="Forme11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400" y="7209000"/>
          <a:ext cx="27" cy="6"/>
        </a:xfrm>
        <a:prstGeom prst="rect">
          <a:avLst/>
        </a:prstGeom>
      </xdr:spPr>
    </xdr:pic>
    <xdr:clientData/>
  </xdr:twoCellAnchor>
  <xdr:twoCellAnchor editAs="absolute">
    <xdr:from>
      <xdr:col>0</xdr:col>
      <xdr:colOff>1512000</xdr:colOff>
      <xdr:row>30</xdr:row>
      <xdr:rowOff>133200</xdr:rowOff>
    </xdr:from>
    <xdr:to>
      <xdr:col>0</xdr:col>
      <xdr:colOff>2340000</xdr:colOff>
      <xdr:row>32</xdr:row>
      <xdr:rowOff>124800</xdr:rowOff>
    </xdr:to>
    <xdr:pic>
      <xdr:nvPicPr>
        <xdr:cNvPr id="14" name="Forme12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9000" y="5848200"/>
          <a:ext cx="23" cy="10"/>
        </a:xfrm>
        <a:prstGeom prst="rect">
          <a:avLst/>
        </a:prstGeom>
      </xdr:spPr>
    </xdr:pic>
    <xdr:clientData/>
  </xdr:twoCellAnchor>
  <xdr:twoCellAnchor editAs="absolute">
    <xdr:from>
      <xdr:col>0</xdr:col>
      <xdr:colOff>0</xdr:colOff>
      <xdr:row>1</xdr:row>
      <xdr:rowOff>3900</xdr:rowOff>
    </xdr:from>
    <xdr:to>
      <xdr:col>0</xdr:col>
      <xdr:colOff>6696000</xdr:colOff>
      <xdr:row>2</xdr:row>
      <xdr:rowOff>72600</xdr:rowOff>
    </xdr:to>
    <xdr:sp macro="" textlink="">
      <xdr:nvSpPr>
        <xdr:cNvPr id="15" name="Forme13"/>
        <xdr:cNvSpPr/>
      </xdr:nvSpPr>
      <xdr:spPr>
        <a:xfrm>
          <a:off x="32400" y="194400"/>
          <a:ext cx="6674400" cy="259200"/>
        </a:xfrm>
        <a:prstGeom prst="rect">
          <a:avLst/>
        </a:prstGeom>
        <a:noFill/>
        <a:ln w="12700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600" b="1" i="0">
              <a:solidFill>
                <a:srgbClr val="000000"/>
              </a:solidFill>
              <a:latin typeface="Tahoma"/>
            </a:rPr>
            <a:t>MAITRE D'OUVRAGE</a:t>
          </a:r>
        </a:p>
      </xdr:txBody>
    </xdr:sp>
    <xdr:clientData/>
  </xdr:twoCellAnchor>
  <xdr:twoCellAnchor editAs="absolute">
    <xdr:from>
      <xdr:col>0</xdr:col>
      <xdr:colOff>0</xdr:colOff>
      <xdr:row>8</xdr:row>
      <xdr:rowOff>128400</xdr:rowOff>
    </xdr:from>
    <xdr:to>
      <xdr:col>0</xdr:col>
      <xdr:colOff>6696000</xdr:colOff>
      <xdr:row>13</xdr:row>
      <xdr:rowOff>2100</xdr:rowOff>
    </xdr:to>
    <xdr:sp macro="" textlink="">
      <xdr:nvSpPr>
        <xdr:cNvPr id="16" name="Forme14"/>
        <xdr:cNvSpPr/>
      </xdr:nvSpPr>
      <xdr:spPr>
        <a:xfrm>
          <a:off x="0" y="1652400"/>
          <a:ext cx="6706800" cy="826200"/>
        </a:xfrm>
        <a:prstGeom prst="rect">
          <a:avLst/>
        </a:prstGeom>
        <a:noFill/>
        <a:ln w="12700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200" b="1" i="0" u="sng">
              <a:solidFill>
                <a:srgbClr val="000000"/>
              </a:solidFill>
              <a:latin typeface="Tahoma"/>
            </a:rPr>
            <a:t>CONDUCTEUR D'OPERATION</a:t>
          </a:r>
        </a:p>
        <a:p>
          <a:pPr algn="ctr"/>
          <a:endParaRPr sz="1200" u="sng">
            <a:solidFill>
              <a:srgbClr val="000000"/>
            </a:solidFill>
            <a:latin typeface="Tahoma"/>
          </a:endParaRPr>
        </a:p>
        <a:p>
          <a:pPr algn="ctr"/>
          <a:r>
            <a:rPr lang="fr-FR" sz="1200" b="1" i="0">
              <a:solidFill>
                <a:srgbClr val="000000"/>
              </a:solidFill>
              <a:latin typeface="Tahoma"/>
            </a:rPr>
            <a:t>SECRETARIAT GENERAL POUR LADMINISTRATION DU MINISTERE DE LINTERIEUR - SUD-EST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Tahoma"/>
            </a:rPr>
            <a:t>Direction de limmobilier - Bureau des Travaux dInvestissement 20, rue de lEspérance B.P. 73 331- 69405 LYON Cedex 03</a:t>
          </a:r>
        </a:p>
      </xdr:txBody>
    </xdr:sp>
    <xdr:clientData/>
  </xdr:twoCellAnchor>
  <xdr:twoCellAnchor editAs="absolute">
    <xdr:from>
      <xdr:col>0</xdr:col>
      <xdr:colOff>1620000</xdr:colOff>
      <xdr:row>44</xdr:row>
      <xdr:rowOff>9600</xdr:rowOff>
    </xdr:from>
    <xdr:to>
      <xdr:col>0</xdr:col>
      <xdr:colOff>2304000</xdr:colOff>
      <xdr:row>46</xdr:row>
      <xdr:rowOff>33600</xdr:rowOff>
    </xdr:to>
    <xdr:pic>
      <xdr:nvPicPr>
        <xdr:cNvPr id="17" name="Forme15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47528" y="8391600"/>
          <a:ext cx="18" cy="1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216000</xdr:colOff>
      <xdr:row>0</xdr:row>
      <xdr:rowOff>127409</xdr:rowOff>
    </xdr:from>
    <xdr:to>
      <xdr:col>6</xdr:col>
      <xdr:colOff>72000</xdr:colOff>
      <xdr:row>0</xdr:row>
      <xdr:rowOff>812230</xdr:rowOff>
    </xdr:to>
    <xdr:sp macro="" textlink="">
      <xdr:nvSpPr>
        <xdr:cNvPr id="3" name="Forme1"/>
        <xdr:cNvSpPr/>
      </xdr:nvSpPr>
      <xdr:spPr>
        <a:xfrm>
          <a:off x="238891" y="127409"/>
          <a:ext cx="6067839" cy="684822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N°06 RAVELEMENTS DE FAÇADES ITE</a:t>
          </a:r>
          <a:r>
            <a:rPr lang="fr-FR" sz="800" b="0" i="0">
              <a:solidFill>
                <a:srgbClr val="000000"/>
              </a:solidFill>
              <a:latin typeface="Calibri"/>
            </a:rPr>
            <a:t>  avril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Amélioration thermique &amp; VMC Bâtiments 04 &amp; 05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twoCellAnchor>
  <xdr:twoCellAnchor editAs="absolute">
    <xdr:from>
      <xdr:col>0</xdr:col>
      <xdr:colOff>216000</xdr:colOff>
      <xdr:row>0</xdr:row>
      <xdr:rowOff>796304</xdr:rowOff>
    </xdr:from>
    <xdr:to>
      <xdr:col>6</xdr:col>
      <xdr:colOff>72000</xdr:colOff>
      <xdr:row>0</xdr:row>
      <xdr:rowOff>796304</xdr:rowOff>
    </xdr:to>
    <xdr:cxnSp macro="">
      <xdr:nvCxnSpPr>
        <xdr:cNvPr id="4" name="Forme2"/>
        <xdr:cNvCxnSpPr/>
      </xdr:nvCxnSpPr>
      <xdr:spPr>
        <a:xfrm>
          <a:off x="222965" y="796304"/>
          <a:ext cx="6099691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216000" y="127409"/>
    <xdr:ext cx="6075825" cy="684821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4E44939E-A0F0-47AA-9352-BFA4AD1244AF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N°06 RAVELEMENTS DE FAÇADES ITE</a:t>
          </a:r>
          <a:r>
            <a:rPr lang="fr-FR" sz="800" b="0" i="0">
              <a:solidFill>
                <a:srgbClr val="000000"/>
              </a:solidFill>
              <a:latin typeface="Calibri"/>
            </a:rPr>
            <a:t>  avril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Amélioration thermique &amp; VMC Bâtiments 06 &amp; 07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absoluteAnchor>
  <xdr:absoluteAnchor>
    <xdr:pos x="216000" y="796304"/>
    <xdr:ext cx="6075825" cy="0"/>
    <xdr:cxnSp macro="">
      <xdr:nvCxnSpPr>
        <xdr:cNvPr id="3" name="Forme2">
          <a:extLst>
            <a:ext uri="{FF2B5EF4-FFF2-40B4-BE49-F238E27FC236}">
              <a16:creationId xmlns:a16="http://schemas.microsoft.com/office/drawing/2014/main" id="{A0E07BE6-FA11-466B-B165-0579814EA923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216000" y="127409"/>
    <xdr:ext cx="6075825" cy="684821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F4E01F41-89DC-4C81-BC22-816AA4DEBBB2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N°06 RAVELEMENTS DE FAÇADES ITE</a:t>
          </a:r>
          <a:r>
            <a:rPr lang="fr-FR" sz="800" b="0" i="0">
              <a:solidFill>
                <a:srgbClr val="000000"/>
              </a:solidFill>
              <a:latin typeface="Calibri"/>
            </a:rPr>
            <a:t>  avril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Amélioration thermique &amp; VMC Bâtiments 08 &amp; 09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absoluteAnchor>
  <xdr:absoluteAnchor>
    <xdr:pos x="216000" y="796304"/>
    <xdr:ext cx="6075825" cy="0"/>
    <xdr:cxnSp macro="">
      <xdr:nvCxnSpPr>
        <xdr:cNvPr id="3" name="Forme2">
          <a:extLst>
            <a:ext uri="{FF2B5EF4-FFF2-40B4-BE49-F238E27FC236}">
              <a16:creationId xmlns:a16="http://schemas.microsoft.com/office/drawing/2014/main" id="{869C0A71-DDF0-40F9-95EE-AC48DCB4FEE3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216000" y="127409"/>
    <xdr:ext cx="6075825" cy="684821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4BA039F0-51CD-4425-A9DC-ADA381C33D47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N°06 RAVELEMENTS DE FAÇADES ITE</a:t>
          </a:r>
          <a:r>
            <a:rPr lang="fr-FR" sz="800" b="0" i="0">
              <a:solidFill>
                <a:srgbClr val="000000"/>
              </a:solidFill>
              <a:latin typeface="Calibri"/>
            </a:rPr>
            <a:t>  avril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Amélioration thermique &amp; VMC Bâtiments 10 &amp; 11, Chaufferie 17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absoluteAnchor>
  <xdr:absoluteAnchor>
    <xdr:pos x="216000" y="796304"/>
    <xdr:ext cx="6075825" cy="0"/>
    <xdr:cxnSp macro="">
      <xdr:nvCxnSpPr>
        <xdr:cNvPr id="3" name="Forme2">
          <a:extLst>
            <a:ext uri="{FF2B5EF4-FFF2-40B4-BE49-F238E27FC236}">
              <a16:creationId xmlns:a16="http://schemas.microsoft.com/office/drawing/2014/main" id="{BF07FDD3-8339-4445-A7BE-58F0F54DBAFA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216000" y="127409"/>
    <xdr:ext cx="6075825" cy="684821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843BFBC1-A119-4024-8220-8FE3C3C1DFE4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N°06 RAVELEMENTS DE FAÇADES ITE</a:t>
          </a:r>
          <a:r>
            <a:rPr lang="fr-FR" sz="800" b="0" i="0">
              <a:solidFill>
                <a:srgbClr val="000000"/>
              </a:solidFill>
              <a:latin typeface="Calibri"/>
            </a:rPr>
            <a:t>  avril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Amélioration thermique &amp; VMC Bâtiment 12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absoluteAnchor>
  <xdr:absoluteAnchor>
    <xdr:pos x="216000" y="796304"/>
    <xdr:ext cx="6075825" cy="0"/>
    <xdr:cxnSp macro="">
      <xdr:nvCxnSpPr>
        <xdr:cNvPr id="3" name="Forme2">
          <a:extLst>
            <a:ext uri="{FF2B5EF4-FFF2-40B4-BE49-F238E27FC236}">
              <a16:creationId xmlns:a16="http://schemas.microsoft.com/office/drawing/2014/main" id="{30769065-12EF-4599-B05B-FD8416AF9B2A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216000" y="127409"/>
    <xdr:ext cx="6075825" cy="684821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5127958F-BE79-45DD-AFDA-F9CAAA3715B5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N°06 RAVELEMENTS DE FAÇADES ITE</a:t>
          </a:r>
          <a:r>
            <a:rPr lang="fr-FR" sz="800" b="0" i="0">
              <a:solidFill>
                <a:srgbClr val="000000"/>
              </a:solidFill>
              <a:latin typeface="Calibri"/>
            </a:rPr>
            <a:t>  avril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Amélioration thermique &amp; VMC Bâtiment 13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absoluteAnchor>
  <xdr:absoluteAnchor>
    <xdr:pos x="216000" y="796304"/>
    <xdr:ext cx="6075825" cy="0"/>
    <xdr:cxnSp macro="">
      <xdr:nvCxnSpPr>
        <xdr:cNvPr id="3" name="Forme2">
          <a:extLst>
            <a:ext uri="{FF2B5EF4-FFF2-40B4-BE49-F238E27FC236}">
              <a16:creationId xmlns:a16="http://schemas.microsoft.com/office/drawing/2014/main" id="{965B965B-9397-45AF-AD1D-84FE41C55B7E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216000" y="127409"/>
    <xdr:ext cx="6075825" cy="684821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6E62208B-55F3-4F2A-B06F-1FDD7214E8ED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N°06 RAVELEMENTS DE FAÇADES ITE</a:t>
          </a:r>
          <a:r>
            <a:rPr lang="fr-FR" sz="800" b="0" i="0">
              <a:solidFill>
                <a:srgbClr val="000000"/>
              </a:solidFill>
              <a:latin typeface="Calibri"/>
            </a:rPr>
            <a:t>  avril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Amélioration thermique Bâtiment 01 LST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absoluteAnchor>
  <xdr:absoluteAnchor>
    <xdr:pos x="216000" y="796304"/>
    <xdr:ext cx="6075825" cy="0"/>
    <xdr:cxnSp macro="">
      <xdr:nvCxnSpPr>
        <xdr:cNvPr id="3" name="Forme2">
          <a:extLst>
            <a:ext uri="{FF2B5EF4-FFF2-40B4-BE49-F238E27FC236}">
              <a16:creationId xmlns:a16="http://schemas.microsoft.com/office/drawing/2014/main" id="{57F90FF9-BDA1-4C68-875B-AD0316876B5C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129706</xdr:rowOff>
    </xdr:to>
    <xdr:sp macro="" textlink="">
      <xdr:nvSpPr>
        <xdr:cNvPr id="2" name="Text Box 27">
          <a:extLst>
            <a:ext uri="{FF2B5EF4-FFF2-40B4-BE49-F238E27FC236}">
              <a16:creationId xmlns:a16="http://schemas.microsoft.com/office/drawing/2014/main" id="{9BEEC3A5-994C-4ECE-BE96-F7DD56FE1EA4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25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91606</xdr:rowOff>
    </xdr:to>
    <xdr:sp macro="" textlink="">
      <xdr:nvSpPr>
        <xdr:cNvPr id="3" name="Text Box 34">
          <a:extLst>
            <a:ext uri="{FF2B5EF4-FFF2-40B4-BE49-F238E27FC236}">
              <a16:creationId xmlns:a16="http://schemas.microsoft.com/office/drawing/2014/main" id="{0F8A8EB0-97AD-40A9-B647-3462D9C7DB3C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44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4" name="Text Box 27">
          <a:extLst>
            <a:ext uri="{FF2B5EF4-FFF2-40B4-BE49-F238E27FC236}">
              <a16:creationId xmlns:a16="http://schemas.microsoft.com/office/drawing/2014/main" id="{C6A74F3C-B8AF-4C4C-8ECA-CFE8007F241C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5" name="Text Box 34">
          <a:extLst>
            <a:ext uri="{FF2B5EF4-FFF2-40B4-BE49-F238E27FC236}">
              <a16:creationId xmlns:a16="http://schemas.microsoft.com/office/drawing/2014/main" id="{7D5D5E44-A026-445C-9B03-3BA85E8CAEBC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6" name="Text Box 27">
          <a:extLst>
            <a:ext uri="{FF2B5EF4-FFF2-40B4-BE49-F238E27FC236}">
              <a16:creationId xmlns:a16="http://schemas.microsoft.com/office/drawing/2014/main" id="{B44A3AE3-A0DB-4C0E-9EC3-D9E12EB2C065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7" name="Text Box 34">
          <a:extLst>
            <a:ext uri="{FF2B5EF4-FFF2-40B4-BE49-F238E27FC236}">
              <a16:creationId xmlns:a16="http://schemas.microsoft.com/office/drawing/2014/main" id="{5133CED3-08DE-4513-B240-5585C7D12972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8" name="Text Box 27">
          <a:extLst>
            <a:ext uri="{FF2B5EF4-FFF2-40B4-BE49-F238E27FC236}">
              <a16:creationId xmlns:a16="http://schemas.microsoft.com/office/drawing/2014/main" id="{469574F8-4181-41C9-8F49-0BFFA01F4477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9" name="Text Box 34">
          <a:extLst>
            <a:ext uri="{FF2B5EF4-FFF2-40B4-BE49-F238E27FC236}">
              <a16:creationId xmlns:a16="http://schemas.microsoft.com/office/drawing/2014/main" id="{2D5CE189-D066-45BE-9F53-A9AD1368DB9F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10" name="Text Box 27">
          <a:extLst>
            <a:ext uri="{FF2B5EF4-FFF2-40B4-BE49-F238E27FC236}">
              <a16:creationId xmlns:a16="http://schemas.microsoft.com/office/drawing/2014/main" id="{BB8B7F77-FEB4-4C79-A3BD-3BA97DE05A72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11" name="Text Box 34">
          <a:extLst>
            <a:ext uri="{FF2B5EF4-FFF2-40B4-BE49-F238E27FC236}">
              <a16:creationId xmlns:a16="http://schemas.microsoft.com/office/drawing/2014/main" id="{4DDFD0F5-D192-4082-95C4-E8B8C2D54E3B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12" name="Text Box 27">
          <a:extLst>
            <a:ext uri="{FF2B5EF4-FFF2-40B4-BE49-F238E27FC236}">
              <a16:creationId xmlns:a16="http://schemas.microsoft.com/office/drawing/2014/main" id="{DDA9C9C0-5840-417D-A47E-F983EBD3E4EE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13" name="Text Box 34">
          <a:extLst>
            <a:ext uri="{FF2B5EF4-FFF2-40B4-BE49-F238E27FC236}">
              <a16:creationId xmlns:a16="http://schemas.microsoft.com/office/drawing/2014/main" id="{388858EA-0E5B-46D7-97B5-69C218C2580E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>
    <xdr:from>
      <xdr:col>2</xdr:col>
      <xdr:colOff>31271</xdr:colOff>
      <xdr:row>36</xdr:row>
      <xdr:rowOff>54853</xdr:rowOff>
    </xdr:from>
    <xdr:to>
      <xdr:col>2</xdr:col>
      <xdr:colOff>2675283</xdr:colOff>
      <xdr:row>44</xdr:row>
      <xdr:rowOff>107674</xdr:rowOff>
    </xdr:to>
    <xdr:sp macro="" textlink="">
      <xdr:nvSpPr>
        <xdr:cNvPr id="14" name="Arrondir un rectangle avec un coin diagonal 3">
          <a:extLst>
            <a:ext uri="{FF2B5EF4-FFF2-40B4-BE49-F238E27FC236}">
              <a16:creationId xmlns:a16="http://schemas.microsoft.com/office/drawing/2014/main" id="{B79F72A4-33D9-41DF-B10E-57B427D7169B}"/>
            </a:ext>
          </a:extLst>
        </xdr:cNvPr>
        <xdr:cNvSpPr/>
      </xdr:nvSpPr>
      <xdr:spPr>
        <a:xfrm>
          <a:off x="831371" y="8446378"/>
          <a:ext cx="2644012" cy="1195821"/>
        </a:xfrm>
        <a:prstGeom prst="round2DiagRect">
          <a:avLst/>
        </a:prstGeom>
        <a:solidFill>
          <a:schemeClr val="bg1"/>
        </a:solidFill>
        <a:scene3d>
          <a:camera prst="orthographicFront"/>
          <a:lightRig rig="flood" dir="t"/>
        </a:scene3d>
        <a:sp3d prstMaterial="legacyWireframe"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t"/>
        <a:lstStyle/>
        <a:p>
          <a:pPr algn="l"/>
          <a:r>
            <a:rPr lang="fr-FR" sz="800" b="1" i="1"/>
            <a:t>Cachet</a:t>
          </a:r>
          <a:r>
            <a:rPr lang="fr-FR" sz="800" b="1" i="1" baseline="0"/>
            <a:t> Entreprise et Signature</a:t>
          </a:r>
          <a:endParaRPr lang="fr-FR" sz="800" b="1" i="1"/>
        </a:p>
      </xdr:txBody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15" name="Text Box 27">
          <a:extLst>
            <a:ext uri="{FF2B5EF4-FFF2-40B4-BE49-F238E27FC236}">
              <a16:creationId xmlns:a16="http://schemas.microsoft.com/office/drawing/2014/main" id="{E78EFB08-5AFC-4A43-8A13-D943947E06D9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16" name="Text Box 34">
          <a:extLst>
            <a:ext uri="{FF2B5EF4-FFF2-40B4-BE49-F238E27FC236}">
              <a16:creationId xmlns:a16="http://schemas.microsoft.com/office/drawing/2014/main" id="{82C4B177-6A2A-4FA5-A555-F6B461C1E316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17" name="Text Box 27">
          <a:extLst>
            <a:ext uri="{FF2B5EF4-FFF2-40B4-BE49-F238E27FC236}">
              <a16:creationId xmlns:a16="http://schemas.microsoft.com/office/drawing/2014/main" id="{EBAE9CB4-C637-4BBC-AE9B-1CC7CD8CC661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18" name="Text Box 34">
          <a:extLst>
            <a:ext uri="{FF2B5EF4-FFF2-40B4-BE49-F238E27FC236}">
              <a16:creationId xmlns:a16="http://schemas.microsoft.com/office/drawing/2014/main" id="{3485F512-01E9-439E-8668-6C8FC1640403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19" name="Text Box 27">
          <a:extLst>
            <a:ext uri="{FF2B5EF4-FFF2-40B4-BE49-F238E27FC236}">
              <a16:creationId xmlns:a16="http://schemas.microsoft.com/office/drawing/2014/main" id="{F8B7B357-1CF8-474B-B2F5-32862A7424E2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20" name="Text Box 34">
          <a:extLst>
            <a:ext uri="{FF2B5EF4-FFF2-40B4-BE49-F238E27FC236}">
              <a16:creationId xmlns:a16="http://schemas.microsoft.com/office/drawing/2014/main" id="{B1C1D239-E0C8-415A-9281-62C1979688C9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21" name="Text Box 27">
          <a:extLst>
            <a:ext uri="{FF2B5EF4-FFF2-40B4-BE49-F238E27FC236}">
              <a16:creationId xmlns:a16="http://schemas.microsoft.com/office/drawing/2014/main" id="{4B6E9E53-EB46-4AFC-9128-0F1BF9608917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22" name="Text Box 34">
          <a:extLst>
            <a:ext uri="{FF2B5EF4-FFF2-40B4-BE49-F238E27FC236}">
              <a16:creationId xmlns:a16="http://schemas.microsoft.com/office/drawing/2014/main" id="{CBBB813F-7CFC-4D11-81B4-218D27FB47BD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133351</xdr:rowOff>
    </xdr:to>
    <xdr:sp macro="" textlink="">
      <xdr:nvSpPr>
        <xdr:cNvPr id="23" name="Text Box 27">
          <a:extLst>
            <a:ext uri="{FF2B5EF4-FFF2-40B4-BE49-F238E27FC236}">
              <a16:creationId xmlns:a16="http://schemas.microsoft.com/office/drawing/2014/main" id="{58394380-B019-411B-965E-7FE8885903E6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95251</xdr:rowOff>
    </xdr:to>
    <xdr:sp macro="" textlink="">
      <xdr:nvSpPr>
        <xdr:cNvPr id="24" name="Text Box 34">
          <a:extLst>
            <a:ext uri="{FF2B5EF4-FFF2-40B4-BE49-F238E27FC236}">
              <a16:creationId xmlns:a16="http://schemas.microsoft.com/office/drawing/2014/main" id="{3D3C56DD-A0C6-49AF-A418-284B9096C863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25" name="Text Box 27">
          <a:extLst>
            <a:ext uri="{FF2B5EF4-FFF2-40B4-BE49-F238E27FC236}">
              <a16:creationId xmlns:a16="http://schemas.microsoft.com/office/drawing/2014/main" id="{3DBE55B7-B769-4C07-A4E9-062499191D53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26" name="Text Box 34">
          <a:extLst>
            <a:ext uri="{FF2B5EF4-FFF2-40B4-BE49-F238E27FC236}">
              <a16:creationId xmlns:a16="http://schemas.microsoft.com/office/drawing/2014/main" id="{FAD76594-7294-49FC-9D84-F08364E295DE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133351</xdr:rowOff>
    </xdr:to>
    <xdr:sp macro="" textlink="">
      <xdr:nvSpPr>
        <xdr:cNvPr id="27" name="Text Box 27">
          <a:extLst>
            <a:ext uri="{FF2B5EF4-FFF2-40B4-BE49-F238E27FC236}">
              <a16:creationId xmlns:a16="http://schemas.microsoft.com/office/drawing/2014/main" id="{412894AA-EE45-45D6-897A-0EBC60F7FBE6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95251</xdr:rowOff>
    </xdr:to>
    <xdr:sp macro="" textlink="">
      <xdr:nvSpPr>
        <xdr:cNvPr id="28" name="Text Box 34">
          <a:extLst>
            <a:ext uri="{FF2B5EF4-FFF2-40B4-BE49-F238E27FC236}">
              <a16:creationId xmlns:a16="http://schemas.microsoft.com/office/drawing/2014/main" id="{961FC2FD-F6DC-4F8D-9828-35178D6465DB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29" name="Text Box 27">
          <a:extLst>
            <a:ext uri="{FF2B5EF4-FFF2-40B4-BE49-F238E27FC236}">
              <a16:creationId xmlns:a16="http://schemas.microsoft.com/office/drawing/2014/main" id="{A3D56776-BDF2-462B-8C8F-E932743A6DA3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30" name="Text Box 34">
          <a:extLst>
            <a:ext uri="{FF2B5EF4-FFF2-40B4-BE49-F238E27FC236}">
              <a16:creationId xmlns:a16="http://schemas.microsoft.com/office/drawing/2014/main" id="{FFE1430F-1F0B-4DE1-8A55-042397DB5B33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31" name="Text Box 27">
          <a:extLst>
            <a:ext uri="{FF2B5EF4-FFF2-40B4-BE49-F238E27FC236}">
              <a16:creationId xmlns:a16="http://schemas.microsoft.com/office/drawing/2014/main" id="{7BFFDC95-D2A2-422F-B547-A39E7D52D994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32" name="Text Box 34">
          <a:extLst>
            <a:ext uri="{FF2B5EF4-FFF2-40B4-BE49-F238E27FC236}">
              <a16:creationId xmlns:a16="http://schemas.microsoft.com/office/drawing/2014/main" id="{FFD1DCCE-5090-4D09-A102-84670F7E3589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33" name="Text Box 27">
          <a:extLst>
            <a:ext uri="{FF2B5EF4-FFF2-40B4-BE49-F238E27FC236}">
              <a16:creationId xmlns:a16="http://schemas.microsoft.com/office/drawing/2014/main" id="{3B9644C6-E007-4A34-839E-6897897268C7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34" name="Text Box 34">
          <a:extLst>
            <a:ext uri="{FF2B5EF4-FFF2-40B4-BE49-F238E27FC236}">
              <a16:creationId xmlns:a16="http://schemas.microsoft.com/office/drawing/2014/main" id="{276FDB77-FB5F-491C-B8AA-2D4D3E5CAA5C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35" name="Text Box 27">
          <a:extLst>
            <a:ext uri="{FF2B5EF4-FFF2-40B4-BE49-F238E27FC236}">
              <a16:creationId xmlns:a16="http://schemas.microsoft.com/office/drawing/2014/main" id="{CACE5279-06B7-4DB0-B4D3-F0837195D334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36" name="Text Box 34">
          <a:extLst>
            <a:ext uri="{FF2B5EF4-FFF2-40B4-BE49-F238E27FC236}">
              <a16:creationId xmlns:a16="http://schemas.microsoft.com/office/drawing/2014/main" id="{7DF3AE2F-69B5-452B-A011-564EB632C6D8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37" name="Text Box 27">
          <a:extLst>
            <a:ext uri="{FF2B5EF4-FFF2-40B4-BE49-F238E27FC236}">
              <a16:creationId xmlns:a16="http://schemas.microsoft.com/office/drawing/2014/main" id="{28EA7451-7789-496C-91F7-F1C4B15DE085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38" name="Text Box 34">
          <a:extLst>
            <a:ext uri="{FF2B5EF4-FFF2-40B4-BE49-F238E27FC236}">
              <a16:creationId xmlns:a16="http://schemas.microsoft.com/office/drawing/2014/main" id="{F6395C10-4EA2-4443-8702-9B2B1418AABC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39" name="Text Box 27">
          <a:extLst>
            <a:ext uri="{FF2B5EF4-FFF2-40B4-BE49-F238E27FC236}">
              <a16:creationId xmlns:a16="http://schemas.microsoft.com/office/drawing/2014/main" id="{252FD1F7-8744-4A1D-B7AF-CC99BF48A988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40" name="Text Box 34">
          <a:extLst>
            <a:ext uri="{FF2B5EF4-FFF2-40B4-BE49-F238E27FC236}">
              <a16:creationId xmlns:a16="http://schemas.microsoft.com/office/drawing/2014/main" id="{9F01DC48-8741-4AE5-A209-0C814073D77F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41" name="Text Box 27">
          <a:extLst>
            <a:ext uri="{FF2B5EF4-FFF2-40B4-BE49-F238E27FC236}">
              <a16:creationId xmlns:a16="http://schemas.microsoft.com/office/drawing/2014/main" id="{3F7B8FA1-58D5-4CA4-8003-9CEF02596C51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42" name="Text Box 34">
          <a:extLst>
            <a:ext uri="{FF2B5EF4-FFF2-40B4-BE49-F238E27FC236}">
              <a16:creationId xmlns:a16="http://schemas.microsoft.com/office/drawing/2014/main" id="{41EFBDC9-E080-47B0-B4DB-62AC63C40AE4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43" name="Text Box 27">
          <a:extLst>
            <a:ext uri="{FF2B5EF4-FFF2-40B4-BE49-F238E27FC236}">
              <a16:creationId xmlns:a16="http://schemas.microsoft.com/office/drawing/2014/main" id="{8F8F53CF-BE48-4A2D-8424-B23D0383CB29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44" name="Text Box 34">
          <a:extLst>
            <a:ext uri="{FF2B5EF4-FFF2-40B4-BE49-F238E27FC236}">
              <a16:creationId xmlns:a16="http://schemas.microsoft.com/office/drawing/2014/main" id="{A5AD5B5B-D7DA-4ECA-9FD0-8DE894DA947D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45" name="Text Box 27">
          <a:extLst>
            <a:ext uri="{FF2B5EF4-FFF2-40B4-BE49-F238E27FC236}">
              <a16:creationId xmlns:a16="http://schemas.microsoft.com/office/drawing/2014/main" id="{47D6580E-40E8-45A4-BB10-03BE36597456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46" name="Text Box 34">
          <a:extLst>
            <a:ext uri="{FF2B5EF4-FFF2-40B4-BE49-F238E27FC236}">
              <a16:creationId xmlns:a16="http://schemas.microsoft.com/office/drawing/2014/main" id="{9501F7D7-7F77-4C32-B3C0-7796EA6C581D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47" name="Text Box 27">
          <a:extLst>
            <a:ext uri="{FF2B5EF4-FFF2-40B4-BE49-F238E27FC236}">
              <a16:creationId xmlns:a16="http://schemas.microsoft.com/office/drawing/2014/main" id="{AA5D5D77-34F3-4DA2-BBF2-404260F36857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48" name="Text Box 34">
          <a:extLst>
            <a:ext uri="{FF2B5EF4-FFF2-40B4-BE49-F238E27FC236}">
              <a16:creationId xmlns:a16="http://schemas.microsoft.com/office/drawing/2014/main" id="{756720F2-3348-4C5B-A37B-E2F4DA28ADC1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49" name="Text Box 27">
          <a:extLst>
            <a:ext uri="{FF2B5EF4-FFF2-40B4-BE49-F238E27FC236}">
              <a16:creationId xmlns:a16="http://schemas.microsoft.com/office/drawing/2014/main" id="{4985E2FF-B4FB-45C5-9C39-6F4604FA95BE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50" name="Text Box 34">
          <a:extLst>
            <a:ext uri="{FF2B5EF4-FFF2-40B4-BE49-F238E27FC236}">
              <a16:creationId xmlns:a16="http://schemas.microsoft.com/office/drawing/2014/main" id="{FE580D14-069C-4CFD-B41F-E1DA64DB2A00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133351</xdr:rowOff>
    </xdr:to>
    <xdr:sp macro="" textlink="">
      <xdr:nvSpPr>
        <xdr:cNvPr id="51" name="Text Box 27">
          <a:extLst>
            <a:ext uri="{FF2B5EF4-FFF2-40B4-BE49-F238E27FC236}">
              <a16:creationId xmlns:a16="http://schemas.microsoft.com/office/drawing/2014/main" id="{9A2477B8-06FE-4F9B-8FA6-09DAE077D445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95251</xdr:rowOff>
    </xdr:to>
    <xdr:sp macro="" textlink="">
      <xdr:nvSpPr>
        <xdr:cNvPr id="52" name="Text Box 34">
          <a:extLst>
            <a:ext uri="{FF2B5EF4-FFF2-40B4-BE49-F238E27FC236}">
              <a16:creationId xmlns:a16="http://schemas.microsoft.com/office/drawing/2014/main" id="{B6E7A118-D71F-4927-B6FE-942D4B247D6A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53" name="Text Box 27">
          <a:extLst>
            <a:ext uri="{FF2B5EF4-FFF2-40B4-BE49-F238E27FC236}">
              <a16:creationId xmlns:a16="http://schemas.microsoft.com/office/drawing/2014/main" id="{E287E063-0014-46A5-AE00-34906B16E40D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54" name="Text Box 34">
          <a:extLst>
            <a:ext uri="{FF2B5EF4-FFF2-40B4-BE49-F238E27FC236}">
              <a16:creationId xmlns:a16="http://schemas.microsoft.com/office/drawing/2014/main" id="{64DA2F99-5AB7-4DCB-8416-99F9060699F6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55" name="Text Box 27">
          <a:extLst>
            <a:ext uri="{FF2B5EF4-FFF2-40B4-BE49-F238E27FC236}">
              <a16:creationId xmlns:a16="http://schemas.microsoft.com/office/drawing/2014/main" id="{E9AD9610-5AC5-40DD-8508-26859F9F6705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56" name="Text Box 34">
          <a:extLst>
            <a:ext uri="{FF2B5EF4-FFF2-40B4-BE49-F238E27FC236}">
              <a16:creationId xmlns:a16="http://schemas.microsoft.com/office/drawing/2014/main" id="{AEAF4C5D-5915-4AC7-A59A-D52989710E21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57" name="Text Box 27">
          <a:extLst>
            <a:ext uri="{FF2B5EF4-FFF2-40B4-BE49-F238E27FC236}">
              <a16:creationId xmlns:a16="http://schemas.microsoft.com/office/drawing/2014/main" id="{8D6DAE14-C77D-4D9D-AAFD-6A919DE3CA85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58" name="Text Box 34">
          <a:extLst>
            <a:ext uri="{FF2B5EF4-FFF2-40B4-BE49-F238E27FC236}">
              <a16:creationId xmlns:a16="http://schemas.microsoft.com/office/drawing/2014/main" id="{96AC1E4A-FA50-46F7-B118-9DFF6BDB5FB3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133351</xdr:rowOff>
    </xdr:to>
    <xdr:sp macro="" textlink="">
      <xdr:nvSpPr>
        <xdr:cNvPr id="59" name="Text Box 27">
          <a:extLst>
            <a:ext uri="{FF2B5EF4-FFF2-40B4-BE49-F238E27FC236}">
              <a16:creationId xmlns:a16="http://schemas.microsoft.com/office/drawing/2014/main" id="{C11418FF-D7D1-4291-8192-F06A7D3A0CF3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95251</xdr:rowOff>
    </xdr:to>
    <xdr:sp macro="" textlink="">
      <xdr:nvSpPr>
        <xdr:cNvPr id="60" name="Text Box 34">
          <a:extLst>
            <a:ext uri="{FF2B5EF4-FFF2-40B4-BE49-F238E27FC236}">
              <a16:creationId xmlns:a16="http://schemas.microsoft.com/office/drawing/2014/main" id="{FF068A60-9A8E-41D4-9C63-1023BB690242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61" name="Text Box 27">
          <a:extLst>
            <a:ext uri="{FF2B5EF4-FFF2-40B4-BE49-F238E27FC236}">
              <a16:creationId xmlns:a16="http://schemas.microsoft.com/office/drawing/2014/main" id="{3A4CAE1A-BF5C-4D7B-A9F3-232308E2B54A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62" name="Text Box 34">
          <a:extLst>
            <a:ext uri="{FF2B5EF4-FFF2-40B4-BE49-F238E27FC236}">
              <a16:creationId xmlns:a16="http://schemas.microsoft.com/office/drawing/2014/main" id="{6CA4817B-EF24-469A-8F13-E7794423290D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133351</xdr:rowOff>
    </xdr:to>
    <xdr:sp macro="" textlink="">
      <xdr:nvSpPr>
        <xdr:cNvPr id="63" name="Text Box 27">
          <a:extLst>
            <a:ext uri="{FF2B5EF4-FFF2-40B4-BE49-F238E27FC236}">
              <a16:creationId xmlns:a16="http://schemas.microsoft.com/office/drawing/2014/main" id="{3F5A95E2-BC12-451F-9F9B-08E6B7F56002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95251</xdr:rowOff>
    </xdr:to>
    <xdr:sp macro="" textlink="">
      <xdr:nvSpPr>
        <xdr:cNvPr id="64" name="Text Box 34">
          <a:extLst>
            <a:ext uri="{FF2B5EF4-FFF2-40B4-BE49-F238E27FC236}">
              <a16:creationId xmlns:a16="http://schemas.microsoft.com/office/drawing/2014/main" id="{BC63D8C6-7A35-4E08-840D-0F3781055135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65" name="Text Box 27">
          <a:extLst>
            <a:ext uri="{FF2B5EF4-FFF2-40B4-BE49-F238E27FC236}">
              <a16:creationId xmlns:a16="http://schemas.microsoft.com/office/drawing/2014/main" id="{6723F280-CA70-4B37-88E8-DB6809C6A3A6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66" name="Text Box 34">
          <a:extLst>
            <a:ext uri="{FF2B5EF4-FFF2-40B4-BE49-F238E27FC236}">
              <a16:creationId xmlns:a16="http://schemas.microsoft.com/office/drawing/2014/main" id="{08B24A00-6F10-439E-B9F8-7492E47AEF07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67" name="Text Box 27">
          <a:extLst>
            <a:ext uri="{FF2B5EF4-FFF2-40B4-BE49-F238E27FC236}">
              <a16:creationId xmlns:a16="http://schemas.microsoft.com/office/drawing/2014/main" id="{9CBA453C-A9BF-4B93-8FA5-D7ADBB5A7505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68" name="Text Box 34">
          <a:extLst>
            <a:ext uri="{FF2B5EF4-FFF2-40B4-BE49-F238E27FC236}">
              <a16:creationId xmlns:a16="http://schemas.microsoft.com/office/drawing/2014/main" id="{8F5BF10B-3302-4A91-9313-2DD1BA495270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69" name="Text Box 27">
          <a:extLst>
            <a:ext uri="{FF2B5EF4-FFF2-40B4-BE49-F238E27FC236}">
              <a16:creationId xmlns:a16="http://schemas.microsoft.com/office/drawing/2014/main" id="{FF5FA362-A607-48DF-A55D-C13C2F28120E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70" name="Text Box 34">
          <a:extLst>
            <a:ext uri="{FF2B5EF4-FFF2-40B4-BE49-F238E27FC236}">
              <a16:creationId xmlns:a16="http://schemas.microsoft.com/office/drawing/2014/main" id="{C7E4D210-D72A-42F2-AA56-F7BEDD0F18E3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71" name="Text Box 27">
          <a:extLst>
            <a:ext uri="{FF2B5EF4-FFF2-40B4-BE49-F238E27FC236}">
              <a16:creationId xmlns:a16="http://schemas.microsoft.com/office/drawing/2014/main" id="{C557D1C7-4920-4DF0-8CA7-4C93F69BBA86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72" name="Text Box 34">
          <a:extLst>
            <a:ext uri="{FF2B5EF4-FFF2-40B4-BE49-F238E27FC236}">
              <a16:creationId xmlns:a16="http://schemas.microsoft.com/office/drawing/2014/main" id="{FA196589-DB82-46A2-B26E-95FE61A3226B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73" name="Text Box 27">
          <a:extLst>
            <a:ext uri="{FF2B5EF4-FFF2-40B4-BE49-F238E27FC236}">
              <a16:creationId xmlns:a16="http://schemas.microsoft.com/office/drawing/2014/main" id="{F7E96F86-C515-4746-BCD2-3D2A53C9F21E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74" name="Text Box 34">
          <a:extLst>
            <a:ext uri="{FF2B5EF4-FFF2-40B4-BE49-F238E27FC236}">
              <a16:creationId xmlns:a16="http://schemas.microsoft.com/office/drawing/2014/main" id="{D55B365B-DD18-4EDB-A2B0-013781C25BB3}"/>
            </a:ext>
          </a:extLst>
        </xdr:cNvPr>
        <xdr:cNvSpPr txBox="1">
          <a:spLocks noChangeArrowheads="1"/>
        </xdr:cNvSpPr>
      </xdr:nvSpPr>
      <xdr:spPr bwMode="auto">
        <a:xfrm>
          <a:off x="4343400" y="99631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31</xdr:row>
      <xdr:rowOff>0</xdr:rowOff>
    </xdr:from>
    <xdr:ext cx="64770" cy="266700"/>
    <xdr:sp macro="" textlink="">
      <xdr:nvSpPr>
        <xdr:cNvPr id="75" name="Text Box 27">
          <a:extLst>
            <a:ext uri="{FF2B5EF4-FFF2-40B4-BE49-F238E27FC236}">
              <a16:creationId xmlns:a16="http://schemas.microsoft.com/office/drawing/2014/main" id="{22CC5FF2-CE49-45FD-A1FF-3F851B684CE7}"/>
            </a:ext>
          </a:extLst>
        </xdr:cNvPr>
        <xdr:cNvSpPr txBox="1">
          <a:spLocks noChangeArrowheads="1"/>
        </xdr:cNvSpPr>
      </xdr:nvSpPr>
      <xdr:spPr bwMode="auto">
        <a:xfrm>
          <a:off x="4343400" y="7677150"/>
          <a:ext cx="6477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31</xdr:row>
      <xdr:rowOff>0</xdr:rowOff>
    </xdr:from>
    <xdr:ext cx="64770" cy="228600"/>
    <xdr:sp macro="" textlink="">
      <xdr:nvSpPr>
        <xdr:cNvPr id="76" name="Text Box 34">
          <a:extLst>
            <a:ext uri="{FF2B5EF4-FFF2-40B4-BE49-F238E27FC236}">
              <a16:creationId xmlns:a16="http://schemas.microsoft.com/office/drawing/2014/main" id="{6BAAECE3-FA70-4ED5-96B6-4A5C320EAC8A}"/>
            </a:ext>
          </a:extLst>
        </xdr:cNvPr>
        <xdr:cNvSpPr txBox="1">
          <a:spLocks noChangeArrowheads="1"/>
        </xdr:cNvSpPr>
      </xdr:nvSpPr>
      <xdr:spPr bwMode="auto">
        <a:xfrm>
          <a:off x="4343400" y="7677150"/>
          <a:ext cx="6477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EFF58-4416-4EC1-A26C-540556CB3B92}">
  <sheetPr>
    <pageSetUpPr fitToPage="1"/>
  </sheetPr>
  <dimension ref="A1"/>
  <sheetViews>
    <sheetView showGridLines="0" workbookViewId="0"/>
  </sheetViews>
  <sheetFormatPr baseColWidth="10" defaultColWidth="10.7109375" defaultRowHeight="15" x14ac:dyDescent="0.25"/>
  <cols>
    <col min="1" max="1" width="111.7109375" customWidth="1"/>
    <col min="2" max="2" width="10.7109375" customWidth="1"/>
  </cols>
  <sheetData/>
  <sheetProtection selectLockedCells="1"/>
  <printOptions horizontalCentered="1"/>
  <pageMargins left="0.06" right="0.06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D5BE7-321A-4F71-B8D4-90C0C80077C4}">
  <sheetPr>
    <pageSetUpPr fitToPage="1"/>
  </sheetPr>
  <dimension ref="A1:ZZ60"/>
  <sheetViews>
    <sheetView showGridLines="0" zoomScale="160" zoomScaleNormal="160" workbookViewId="0">
      <pane xSplit="2" ySplit="2" topLeftCell="C42" activePane="bottomRight" state="frozen"/>
      <selection activeCell="H20" sqref="H20"/>
      <selection pane="topRight" activeCell="H20" sqref="H20"/>
      <selection pane="bottomLeft" activeCell="H20" sqref="H20"/>
      <selection pane="bottomRight" activeCell="G58" sqref="G58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style="108" customWidth="1"/>
    <col min="9" max="9" width="10.7109375" customWidth="1"/>
    <col min="701" max="703" width="10.7109375" customWidth="1"/>
  </cols>
  <sheetData>
    <row r="1" spans="1:702" ht="72.2" customHeight="1" x14ac:dyDescent="0.25">
      <c r="A1" s="33"/>
      <c r="B1" s="34"/>
      <c r="C1" s="34"/>
      <c r="D1" s="34"/>
      <c r="E1" s="34"/>
      <c r="F1" s="34"/>
      <c r="G1" s="34"/>
      <c r="H1" s="35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102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103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104"/>
      <c r="ZY4" t="s">
        <v>8</v>
      </c>
      <c r="ZZ4" s="12"/>
    </row>
    <row r="5" spans="1:702" x14ac:dyDescent="0.25">
      <c r="A5" s="13" t="s">
        <v>9</v>
      </c>
      <c r="B5" s="14" t="s">
        <v>10</v>
      </c>
      <c r="C5" s="15" t="s">
        <v>11</v>
      </c>
      <c r="D5" s="16"/>
      <c r="E5" s="17"/>
      <c r="F5" s="16"/>
      <c r="G5" s="16">
        <f>ROUND(D5*F5,2)</f>
        <v>0</v>
      </c>
      <c r="H5" s="105"/>
      <c r="ZY5" t="s">
        <v>12</v>
      </c>
      <c r="ZZ5" s="12" t="s">
        <v>13</v>
      </c>
    </row>
    <row r="6" spans="1:702" x14ac:dyDescent="0.25">
      <c r="A6" s="18" t="s">
        <v>14</v>
      </c>
      <c r="B6" s="19" t="s">
        <v>15</v>
      </c>
      <c r="C6" s="11"/>
      <c r="D6" s="11"/>
      <c r="E6" s="11"/>
      <c r="F6" s="11"/>
      <c r="G6" s="11"/>
      <c r="H6" s="104"/>
      <c r="ZY6" t="s">
        <v>16</v>
      </c>
      <c r="ZZ6" s="12"/>
    </row>
    <row r="7" spans="1:702" ht="22.5" x14ac:dyDescent="0.25">
      <c r="A7" s="20" t="s">
        <v>17</v>
      </c>
      <c r="B7" s="21" t="s">
        <v>18</v>
      </c>
      <c r="C7" s="15" t="s">
        <v>19</v>
      </c>
      <c r="D7" s="16">
        <v>1</v>
      </c>
      <c r="E7" s="17"/>
      <c r="F7" s="16"/>
      <c r="G7" s="16">
        <f>ROUND(D7*F7,2)</f>
        <v>0</v>
      </c>
      <c r="H7" s="105">
        <v>5.5E-2</v>
      </c>
      <c r="ZY7" t="s">
        <v>20</v>
      </c>
      <c r="ZZ7" s="12" t="s">
        <v>21</v>
      </c>
    </row>
    <row r="8" spans="1:702" x14ac:dyDescent="0.25">
      <c r="A8" s="22"/>
      <c r="B8" s="23" t="s">
        <v>22</v>
      </c>
      <c r="C8" s="11"/>
      <c r="D8" s="11"/>
      <c r="E8" s="11"/>
      <c r="F8" s="11"/>
      <c r="G8" s="11"/>
      <c r="H8" s="104"/>
    </row>
    <row r="9" spans="1:702" ht="27" x14ac:dyDescent="0.25">
      <c r="A9" s="22"/>
      <c r="B9" s="24" t="s">
        <v>23</v>
      </c>
      <c r="C9" s="11"/>
      <c r="D9" s="11"/>
      <c r="E9" s="11"/>
      <c r="F9" s="11"/>
      <c r="G9" s="11"/>
      <c r="H9" s="104"/>
    </row>
    <row r="10" spans="1:702" x14ac:dyDescent="0.25">
      <c r="A10" s="18" t="s">
        <v>24</v>
      </c>
      <c r="B10" s="19" t="s">
        <v>25</v>
      </c>
      <c r="C10" s="11"/>
      <c r="D10" s="11"/>
      <c r="E10" s="11"/>
      <c r="F10" s="11"/>
      <c r="G10" s="11"/>
      <c r="H10" s="104"/>
      <c r="ZY10" t="s">
        <v>26</v>
      </c>
      <c r="ZZ10" s="12"/>
    </row>
    <row r="11" spans="1:702" x14ac:dyDescent="0.25">
      <c r="A11" s="20" t="s">
        <v>27</v>
      </c>
      <c r="B11" s="21" t="s">
        <v>28</v>
      </c>
      <c r="C11" s="15" t="s">
        <v>29</v>
      </c>
      <c r="D11" s="16">
        <v>1</v>
      </c>
      <c r="E11" s="17"/>
      <c r="F11" s="16"/>
      <c r="G11" s="16">
        <f>ROUND(D11*F11,2)</f>
        <v>0</v>
      </c>
      <c r="H11" s="105">
        <v>5.5E-2</v>
      </c>
      <c r="ZY11" t="s">
        <v>30</v>
      </c>
      <c r="ZZ11" s="12" t="s">
        <v>31</v>
      </c>
    </row>
    <row r="12" spans="1:702" x14ac:dyDescent="0.25">
      <c r="A12" s="22"/>
      <c r="B12" s="23" t="s">
        <v>32</v>
      </c>
      <c r="C12" s="11"/>
      <c r="D12" s="11"/>
      <c r="E12" s="11"/>
      <c r="F12" s="11"/>
      <c r="G12" s="11"/>
      <c r="H12" s="104"/>
    </row>
    <row r="13" spans="1:702" ht="18" x14ac:dyDescent="0.25">
      <c r="A13" s="22"/>
      <c r="B13" s="24" t="s">
        <v>33</v>
      </c>
      <c r="C13" s="11"/>
      <c r="D13" s="11"/>
      <c r="E13" s="11"/>
      <c r="F13" s="11"/>
      <c r="G13" s="11"/>
      <c r="H13" s="104"/>
    </row>
    <row r="14" spans="1:702" x14ac:dyDescent="0.25">
      <c r="A14" s="20" t="s">
        <v>34</v>
      </c>
      <c r="B14" s="21" t="s">
        <v>35</v>
      </c>
      <c r="C14" s="15" t="s">
        <v>36</v>
      </c>
      <c r="D14" s="16">
        <v>1</v>
      </c>
      <c r="E14" s="17"/>
      <c r="F14" s="16"/>
      <c r="G14" s="16">
        <f>ROUND(D14*F14,2)</f>
        <v>0</v>
      </c>
      <c r="H14" s="105">
        <v>5.5E-2</v>
      </c>
      <c r="ZY14" t="s">
        <v>37</v>
      </c>
      <c r="ZZ14" s="12" t="s">
        <v>38</v>
      </c>
    </row>
    <row r="15" spans="1:702" x14ac:dyDescent="0.25">
      <c r="A15" s="22"/>
      <c r="B15" s="23" t="s">
        <v>39</v>
      </c>
      <c r="C15" s="11"/>
      <c r="D15" s="11"/>
      <c r="E15" s="11"/>
      <c r="F15" s="11"/>
      <c r="G15" s="11"/>
      <c r="H15" s="104"/>
    </row>
    <row r="16" spans="1:702" ht="18" x14ac:dyDescent="0.25">
      <c r="A16" s="22"/>
      <c r="B16" s="24" t="s">
        <v>40</v>
      </c>
      <c r="C16" s="11"/>
      <c r="D16" s="11"/>
      <c r="E16" s="11"/>
      <c r="F16" s="11"/>
      <c r="G16" s="11"/>
      <c r="H16" s="104"/>
    </row>
    <row r="17" spans="1:702" ht="33.75" x14ac:dyDescent="0.25">
      <c r="A17" s="20" t="s">
        <v>41</v>
      </c>
      <c r="B17" s="21" t="s">
        <v>42</v>
      </c>
      <c r="C17" s="15" t="s">
        <v>43</v>
      </c>
      <c r="D17" s="16">
        <v>322.39999999999998</v>
      </c>
      <c r="E17" s="17"/>
      <c r="F17" s="16"/>
      <c r="G17" s="16">
        <f>ROUND(D17*F17,2)</f>
        <v>0</v>
      </c>
      <c r="H17" s="105">
        <v>5.5E-2</v>
      </c>
      <c r="ZY17" t="s">
        <v>44</v>
      </c>
      <c r="ZZ17" s="12" t="s">
        <v>45</v>
      </c>
    </row>
    <row r="18" spans="1:702" x14ac:dyDescent="0.25">
      <c r="A18" s="22"/>
      <c r="B18" s="23" t="s">
        <v>46</v>
      </c>
      <c r="C18" s="11"/>
      <c r="D18" s="11"/>
      <c r="E18" s="11"/>
      <c r="F18" s="11"/>
      <c r="G18" s="11"/>
      <c r="H18" s="104"/>
    </row>
    <row r="19" spans="1:702" ht="18" x14ac:dyDescent="0.25">
      <c r="A19" s="22"/>
      <c r="B19" s="24" t="s">
        <v>47</v>
      </c>
      <c r="C19" s="11"/>
      <c r="D19" s="11"/>
      <c r="E19" s="11"/>
      <c r="F19" s="11"/>
      <c r="G19" s="11"/>
      <c r="H19" s="104"/>
    </row>
    <row r="20" spans="1:702" ht="22.5" x14ac:dyDescent="0.25">
      <c r="A20" s="20"/>
      <c r="B20" s="21" t="s">
        <v>48</v>
      </c>
      <c r="C20" s="15" t="s">
        <v>49</v>
      </c>
      <c r="D20" s="16">
        <v>147</v>
      </c>
      <c r="E20" s="17"/>
      <c r="F20" s="16"/>
      <c r="G20" s="16">
        <f>ROUND(D20*F20,2)</f>
        <v>0</v>
      </c>
      <c r="H20" s="105">
        <v>5.5E-2</v>
      </c>
      <c r="ZY20" t="s">
        <v>50</v>
      </c>
      <c r="ZZ20" s="12" t="s">
        <v>51</v>
      </c>
    </row>
    <row r="21" spans="1:702" x14ac:dyDescent="0.25">
      <c r="A21" s="20" t="s">
        <v>52</v>
      </c>
      <c r="B21" s="21" t="s">
        <v>53</v>
      </c>
      <c r="C21" s="15" t="s">
        <v>54</v>
      </c>
      <c r="D21" s="16">
        <v>89.4</v>
      </c>
      <c r="E21" s="17"/>
      <c r="F21" s="16"/>
      <c r="G21" s="16">
        <f>ROUND(D21*F21,2)</f>
        <v>0</v>
      </c>
      <c r="H21" s="105">
        <v>5.5E-2</v>
      </c>
      <c r="ZY21" t="s">
        <v>55</v>
      </c>
      <c r="ZZ21" s="12" t="s">
        <v>56</v>
      </c>
    </row>
    <row r="22" spans="1:702" x14ac:dyDescent="0.25">
      <c r="A22" s="22"/>
      <c r="B22" s="23" t="s">
        <v>57</v>
      </c>
      <c r="C22" s="11"/>
      <c r="D22" s="11"/>
      <c r="E22" s="11"/>
      <c r="F22" s="11"/>
      <c r="G22" s="11"/>
      <c r="H22" s="104"/>
    </row>
    <row r="23" spans="1:702" x14ac:dyDescent="0.25">
      <c r="A23" s="22"/>
      <c r="B23" s="24" t="s">
        <v>58</v>
      </c>
      <c r="C23" s="11"/>
      <c r="D23" s="11"/>
      <c r="E23" s="11"/>
      <c r="F23" s="11"/>
      <c r="G23" s="11"/>
      <c r="H23" s="104"/>
    </row>
    <row r="24" spans="1:702" x14ac:dyDescent="0.25">
      <c r="A24" s="20" t="s">
        <v>59</v>
      </c>
      <c r="B24" s="21" t="s">
        <v>60</v>
      </c>
      <c r="C24" s="15" t="s">
        <v>61</v>
      </c>
      <c r="D24" s="16">
        <v>346.4</v>
      </c>
      <c r="E24" s="17"/>
      <c r="F24" s="16"/>
      <c r="G24" s="16">
        <f>ROUND(D24*F24,2)</f>
        <v>0</v>
      </c>
      <c r="H24" s="105">
        <v>5.5E-2</v>
      </c>
      <c r="ZY24" t="s">
        <v>62</v>
      </c>
      <c r="ZZ24" s="12" t="s">
        <v>63</v>
      </c>
    </row>
    <row r="25" spans="1:702" x14ac:dyDescent="0.25">
      <c r="A25" s="22"/>
      <c r="B25" s="23" t="s">
        <v>64</v>
      </c>
      <c r="C25" s="11"/>
      <c r="D25" s="11"/>
      <c r="E25" s="11"/>
      <c r="F25" s="11"/>
      <c r="G25" s="11"/>
      <c r="H25" s="104"/>
    </row>
    <row r="26" spans="1:702" ht="18" x14ac:dyDescent="0.25">
      <c r="A26" s="22"/>
      <c r="B26" s="24" t="s">
        <v>65</v>
      </c>
      <c r="C26" s="11"/>
      <c r="D26" s="11"/>
      <c r="E26" s="11"/>
      <c r="F26" s="11"/>
      <c r="G26" s="11"/>
      <c r="H26" s="104"/>
    </row>
    <row r="27" spans="1:702" x14ac:dyDescent="0.25">
      <c r="A27" s="20" t="s">
        <v>66</v>
      </c>
      <c r="B27" s="21" t="s">
        <v>67</v>
      </c>
      <c r="C27" s="15" t="s">
        <v>68</v>
      </c>
      <c r="D27" s="16">
        <v>113.1</v>
      </c>
      <c r="E27" s="17"/>
      <c r="F27" s="16"/>
      <c r="G27" s="16">
        <f>ROUND(D27*F27,2)</f>
        <v>0</v>
      </c>
      <c r="H27" s="105">
        <v>5.5E-2</v>
      </c>
      <c r="ZY27" t="s">
        <v>69</v>
      </c>
      <c r="ZZ27" s="12" t="s">
        <v>70</v>
      </c>
    </row>
    <row r="28" spans="1:702" x14ac:dyDescent="0.25">
      <c r="A28" s="22"/>
      <c r="B28" s="23" t="s">
        <v>71</v>
      </c>
      <c r="C28" s="11"/>
      <c r="D28" s="11"/>
      <c r="E28" s="11"/>
      <c r="F28" s="11"/>
      <c r="G28" s="11"/>
      <c r="H28" s="104"/>
    </row>
    <row r="29" spans="1:702" ht="18" x14ac:dyDescent="0.25">
      <c r="A29" s="22"/>
      <c r="B29" s="24" t="s">
        <v>72</v>
      </c>
      <c r="C29" s="11"/>
      <c r="D29" s="11"/>
      <c r="E29" s="11"/>
      <c r="F29" s="11"/>
      <c r="G29" s="11"/>
      <c r="H29" s="104"/>
    </row>
    <row r="30" spans="1:702" ht="22.5" x14ac:dyDescent="0.25">
      <c r="A30" s="20" t="s">
        <v>73</v>
      </c>
      <c r="B30" s="21" t="s">
        <v>74</v>
      </c>
      <c r="C30" s="15" t="s">
        <v>75</v>
      </c>
      <c r="D30" s="16">
        <v>86.3</v>
      </c>
      <c r="E30" s="17"/>
      <c r="F30" s="16"/>
      <c r="G30" s="16">
        <f>ROUND(D30*F30,2)</f>
        <v>0</v>
      </c>
      <c r="H30" s="105">
        <v>5.5E-2</v>
      </c>
      <c r="ZY30" t="s">
        <v>76</v>
      </c>
      <c r="ZZ30" s="12" t="s">
        <v>77</v>
      </c>
    </row>
    <row r="31" spans="1:702" x14ac:dyDescent="0.25">
      <c r="A31" s="22"/>
      <c r="B31" s="23" t="s">
        <v>78</v>
      </c>
      <c r="C31" s="11"/>
      <c r="D31" s="11"/>
      <c r="E31" s="11"/>
      <c r="F31" s="11"/>
      <c r="G31" s="11"/>
      <c r="H31" s="104"/>
    </row>
    <row r="32" spans="1:702" ht="18" x14ac:dyDescent="0.25">
      <c r="A32" s="22"/>
      <c r="B32" s="24" t="s">
        <v>79</v>
      </c>
      <c r="C32" s="11"/>
      <c r="D32" s="11"/>
      <c r="E32" s="11"/>
      <c r="F32" s="11"/>
      <c r="G32" s="11"/>
      <c r="H32" s="104"/>
    </row>
    <row r="33" spans="1:702" x14ac:dyDescent="0.25">
      <c r="A33" s="20" t="s">
        <v>80</v>
      </c>
      <c r="B33" s="21" t="s">
        <v>81</v>
      </c>
      <c r="C33" s="15" t="s">
        <v>82</v>
      </c>
      <c r="D33" s="16">
        <v>11</v>
      </c>
      <c r="E33" s="17"/>
      <c r="F33" s="16"/>
      <c r="G33" s="16">
        <f>ROUND(D33*F33,2)</f>
        <v>0</v>
      </c>
      <c r="H33" s="105">
        <v>5.5E-2</v>
      </c>
      <c r="ZY33" t="s">
        <v>83</v>
      </c>
      <c r="ZZ33" s="12" t="s">
        <v>84</v>
      </c>
    </row>
    <row r="34" spans="1:702" x14ac:dyDescent="0.25">
      <c r="A34" s="22"/>
      <c r="B34" s="23" t="s">
        <v>85</v>
      </c>
      <c r="C34" s="11"/>
      <c r="D34" s="11"/>
      <c r="E34" s="11"/>
      <c r="F34" s="11"/>
      <c r="G34" s="11"/>
      <c r="H34" s="104"/>
    </row>
    <row r="35" spans="1:702" x14ac:dyDescent="0.25">
      <c r="A35" s="22"/>
      <c r="B35" s="24" t="s">
        <v>86</v>
      </c>
      <c r="C35" s="11"/>
      <c r="D35" s="11"/>
      <c r="E35" s="11"/>
      <c r="F35" s="11"/>
      <c r="G35" s="11"/>
      <c r="H35" s="104"/>
    </row>
    <row r="36" spans="1:702" x14ac:dyDescent="0.25">
      <c r="A36" s="20" t="s">
        <v>87</v>
      </c>
      <c r="B36" s="21" t="s">
        <v>88</v>
      </c>
      <c r="C36" s="15" t="s">
        <v>89</v>
      </c>
      <c r="D36" s="16">
        <v>1</v>
      </c>
      <c r="E36" s="17"/>
      <c r="F36" s="16"/>
      <c r="G36" s="16">
        <f>ROUND(D36*F36,2)</f>
        <v>0</v>
      </c>
      <c r="H36" s="105">
        <v>5.5E-2</v>
      </c>
      <c r="ZY36" t="s">
        <v>90</v>
      </c>
      <c r="ZZ36" s="12" t="s">
        <v>91</v>
      </c>
    </row>
    <row r="37" spans="1:702" x14ac:dyDescent="0.25">
      <c r="A37" s="22"/>
      <c r="B37" s="23" t="s">
        <v>92</v>
      </c>
      <c r="C37" s="11"/>
      <c r="D37" s="11"/>
      <c r="E37" s="11"/>
      <c r="F37" s="11"/>
      <c r="G37" s="11"/>
      <c r="H37" s="104"/>
    </row>
    <row r="38" spans="1:702" ht="18" x14ac:dyDescent="0.25">
      <c r="A38" s="22"/>
      <c r="B38" s="24" t="s">
        <v>93</v>
      </c>
      <c r="C38" s="11"/>
      <c r="D38" s="11"/>
      <c r="E38" s="11"/>
      <c r="F38" s="11"/>
      <c r="G38" s="11"/>
      <c r="H38" s="104"/>
    </row>
    <row r="39" spans="1:702" x14ac:dyDescent="0.25">
      <c r="A39" s="20" t="s">
        <v>94</v>
      </c>
      <c r="B39" s="21" t="s">
        <v>95</v>
      </c>
      <c r="C39" s="15" t="s">
        <v>96</v>
      </c>
      <c r="D39" s="16">
        <v>2</v>
      </c>
      <c r="E39" s="17"/>
      <c r="F39" s="16"/>
      <c r="G39" s="16">
        <f>ROUND(D39*F39,2)</f>
        <v>0</v>
      </c>
      <c r="H39" s="105">
        <v>5.5E-2</v>
      </c>
      <c r="ZY39" t="s">
        <v>97</v>
      </c>
      <c r="ZZ39" s="12" t="s">
        <v>98</v>
      </c>
    </row>
    <row r="40" spans="1:702" x14ac:dyDescent="0.25">
      <c r="A40" s="22"/>
      <c r="B40" s="23" t="s">
        <v>99</v>
      </c>
      <c r="C40" s="11"/>
      <c r="D40" s="11"/>
      <c r="E40" s="11"/>
      <c r="F40" s="11"/>
      <c r="G40" s="11"/>
      <c r="H40" s="104"/>
    </row>
    <row r="41" spans="1:702" ht="18" x14ac:dyDescent="0.25">
      <c r="A41" s="22"/>
      <c r="B41" s="24" t="s">
        <v>100</v>
      </c>
      <c r="C41" s="11"/>
      <c r="D41" s="11"/>
      <c r="E41" s="11"/>
      <c r="F41" s="11"/>
      <c r="G41" s="11"/>
      <c r="H41" s="104"/>
    </row>
    <row r="42" spans="1:702" x14ac:dyDescent="0.25">
      <c r="A42" s="18" t="s">
        <v>101</v>
      </c>
      <c r="B42" s="19" t="s">
        <v>102</v>
      </c>
      <c r="C42" s="11"/>
      <c r="D42" s="11"/>
      <c r="E42" s="11"/>
      <c r="F42" s="11"/>
      <c r="G42" s="11"/>
      <c r="H42" s="104"/>
      <c r="ZY42" t="s">
        <v>103</v>
      </c>
      <c r="ZZ42" s="12"/>
    </row>
    <row r="43" spans="1:702" ht="22.5" x14ac:dyDescent="0.25">
      <c r="A43" s="20" t="s">
        <v>104</v>
      </c>
      <c r="B43" s="21" t="s">
        <v>105</v>
      </c>
      <c r="C43" s="15" t="s">
        <v>106</v>
      </c>
      <c r="D43" s="16">
        <v>228.8</v>
      </c>
      <c r="E43" s="17"/>
      <c r="F43" s="16"/>
      <c r="G43" s="16">
        <f>ROUND(D43*F43,2)</f>
        <v>0</v>
      </c>
      <c r="H43" s="105">
        <v>0.1</v>
      </c>
      <c r="ZY43" t="s">
        <v>107</v>
      </c>
      <c r="ZZ43" s="12" t="s">
        <v>108</v>
      </c>
    </row>
    <row r="44" spans="1:702" x14ac:dyDescent="0.25">
      <c r="A44" s="22"/>
      <c r="B44" s="23" t="s">
        <v>109</v>
      </c>
      <c r="C44" s="11"/>
      <c r="D44" s="11"/>
      <c r="E44" s="11"/>
      <c r="F44" s="11"/>
      <c r="G44" s="11"/>
      <c r="H44" s="104"/>
    </row>
    <row r="45" spans="1:702" ht="18" x14ac:dyDescent="0.25">
      <c r="A45" s="22"/>
      <c r="B45" s="24" t="s">
        <v>110</v>
      </c>
      <c r="C45" s="11"/>
      <c r="D45" s="11"/>
      <c r="E45" s="11"/>
      <c r="F45" s="11"/>
      <c r="G45" s="11"/>
      <c r="H45" s="104"/>
    </row>
    <row r="46" spans="1:702" ht="18" x14ac:dyDescent="0.25">
      <c r="A46" s="22"/>
      <c r="B46" s="24" t="s">
        <v>111</v>
      </c>
      <c r="C46" s="11"/>
      <c r="D46" s="11"/>
      <c r="E46" s="11"/>
      <c r="F46" s="11"/>
      <c r="G46" s="11"/>
      <c r="H46" s="104"/>
    </row>
    <row r="47" spans="1:702" x14ac:dyDescent="0.25">
      <c r="A47" s="22"/>
      <c r="B47" s="24" t="s">
        <v>112</v>
      </c>
      <c r="C47" s="11"/>
      <c r="D47" s="11"/>
      <c r="E47" s="11"/>
      <c r="F47" s="11"/>
      <c r="G47" s="11"/>
      <c r="H47" s="104"/>
    </row>
    <row r="48" spans="1:702" x14ac:dyDescent="0.25">
      <c r="A48" s="22"/>
      <c r="B48" s="24" t="s">
        <v>113</v>
      </c>
      <c r="C48" s="11"/>
      <c r="D48" s="11"/>
      <c r="E48" s="11"/>
      <c r="F48" s="11"/>
      <c r="G48" s="11"/>
      <c r="H48" s="104"/>
    </row>
    <row r="49" spans="1:702" x14ac:dyDescent="0.25">
      <c r="A49" s="22"/>
      <c r="B49" s="24" t="s">
        <v>114</v>
      </c>
      <c r="C49" s="11"/>
      <c r="D49" s="11"/>
      <c r="E49" s="11"/>
      <c r="F49" s="11"/>
      <c r="G49" s="11"/>
      <c r="H49" s="104"/>
    </row>
    <row r="50" spans="1:702" x14ac:dyDescent="0.25">
      <c r="A50" s="18" t="s">
        <v>115</v>
      </c>
      <c r="B50" s="19" t="s">
        <v>116</v>
      </c>
      <c r="C50" s="11"/>
      <c r="D50" s="11"/>
      <c r="E50" s="11"/>
      <c r="F50" s="11"/>
      <c r="G50" s="11"/>
      <c r="H50" s="104"/>
      <c r="ZY50" t="s">
        <v>117</v>
      </c>
      <c r="ZZ50" s="12"/>
    </row>
    <row r="51" spans="1:702" x14ac:dyDescent="0.25">
      <c r="A51" s="20" t="s">
        <v>118</v>
      </c>
      <c r="B51" s="21" t="s">
        <v>119</v>
      </c>
      <c r="C51" s="15" t="s">
        <v>120</v>
      </c>
      <c r="D51" s="16">
        <v>1</v>
      </c>
      <c r="E51" s="17"/>
      <c r="F51" s="16"/>
      <c r="G51" s="16">
        <f>ROUND(D51*F51,2)</f>
        <v>0</v>
      </c>
      <c r="H51" s="105">
        <v>5.5E-2</v>
      </c>
      <c r="ZY51" t="s">
        <v>121</v>
      </c>
      <c r="ZZ51" s="12" t="s">
        <v>122</v>
      </c>
    </row>
    <row r="52" spans="1:702" ht="22.5" x14ac:dyDescent="0.25">
      <c r="A52" s="20" t="s">
        <v>123</v>
      </c>
      <c r="B52" s="21" t="s">
        <v>124</v>
      </c>
      <c r="C52" s="15" t="s">
        <v>125</v>
      </c>
      <c r="D52" s="25"/>
      <c r="E52" s="17"/>
      <c r="F52" s="16"/>
      <c r="G52" s="16">
        <f>ROUND(D52*F52,2)</f>
        <v>0</v>
      </c>
      <c r="H52" s="105"/>
      <c r="ZY52" t="s">
        <v>126</v>
      </c>
      <c r="ZZ52" s="12" t="s">
        <v>127</v>
      </c>
    </row>
    <row r="53" spans="1:702" x14ac:dyDescent="0.25">
      <c r="A53" s="20" t="s">
        <v>128</v>
      </c>
      <c r="B53" s="21" t="s">
        <v>129</v>
      </c>
      <c r="C53" s="15" t="s">
        <v>130</v>
      </c>
      <c r="D53" s="16">
        <v>1</v>
      </c>
      <c r="E53" s="17"/>
      <c r="F53" s="16"/>
      <c r="G53" s="16">
        <f>ROUND(D53*F53,2)</f>
        <v>0</v>
      </c>
      <c r="H53" s="105">
        <v>5.5E-2</v>
      </c>
      <c r="ZY53" t="s">
        <v>131</v>
      </c>
      <c r="ZZ53" s="12" t="s">
        <v>132</v>
      </c>
    </row>
    <row r="54" spans="1:702" x14ac:dyDescent="0.25">
      <c r="A54" s="26"/>
      <c r="B54" s="27"/>
      <c r="C54" s="28"/>
      <c r="D54" s="28"/>
      <c r="E54" s="28"/>
      <c r="F54" s="28"/>
      <c r="G54" s="28"/>
      <c r="H54" s="106"/>
    </row>
    <row r="55" spans="1:702" x14ac:dyDescent="0.25">
      <c r="A55" s="29"/>
      <c r="B55" s="29"/>
      <c r="C55" s="29"/>
      <c r="D55" s="29"/>
      <c r="E55" s="29"/>
      <c r="F55" s="29"/>
      <c r="G55" s="29"/>
      <c r="H55" s="107"/>
    </row>
    <row r="56" spans="1:702" ht="30" x14ac:dyDescent="0.25">
      <c r="B56" s="30" t="s">
        <v>200</v>
      </c>
      <c r="G56" s="31">
        <f>SUM(G5:G53)</f>
        <v>0</v>
      </c>
      <c r="ZY56" t="s">
        <v>133</v>
      </c>
    </row>
    <row r="57" spans="1:702" x14ac:dyDescent="0.25">
      <c r="A57" s="32">
        <v>5.5</v>
      </c>
      <c r="B57" s="30" t="s">
        <v>197</v>
      </c>
      <c r="G57" s="31">
        <f>(SUM(G6:G54)-G43)*0.055</f>
        <v>0</v>
      </c>
      <c r="ZY57" t="s">
        <v>134</v>
      </c>
    </row>
    <row r="58" spans="1:702" x14ac:dyDescent="0.25">
      <c r="B58" s="30" t="s">
        <v>198</v>
      </c>
      <c r="G58" s="31">
        <f>+G43*0.1</f>
        <v>0</v>
      </c>
      <c r="ZY58" t="s">
        <v>135</v>
      </c>
    </row>
    <row r="59" spans="1:702" x14ac:dyDescent="0.25">
      <c r="G59" s="31"/>
    </row>
    <row r="60" spans="1:702" x14ac:dyDescent="0.25">
      <c r="G60" s="31"/>
    </row>
  </sheetData>
  <sheetProtection selectLockedCells="1"/>
  <mergeCells count="1">
    <mergeCell ref="A1:H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34379-CF05-44DE-9C10-386A93914777}">
  <sheetPr>
    <pageSetUpPr fitToPage="1"/>
  </sheetPr>
  <dimension ref="A1:ZZ57"/>
  <sheetViews>
    <sheetView showGridLines="0" workbookViewId="0">
      <pane xSplit="2" ySplit="2" topLeftCell="C23" activePane="bottomRight" state="frozen"/>
      <selection activeCell="H54" sqref="H54"/>
      <selection pane="topRight" activeCell="H54" sqref="H54"/>
      <selection pane="bottomLeft" activeCell="H54" sqref="H54"/>
      <selection pane="bottomRight" activeCell="H53" sqref="H5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style="108" customWidth="1"/>
    <col min="9" max="9" width="10.7109375" customWidth="1"/>
    <col min="701" max="703" width="10.7109375" customWidth="1"/>
  </cols>
  <sheetData>
    <row r="1" spans="1:702" ht="72.2" customHeight="1" x14ac:dyDescent="0.25">
      <c r="A1" s="33"/>
      <c r="B1" s="34"/>
      <c r="C1" s="34"/>
      <c r="D1" s="34"/>
      <c r="E1" s="34"/>
      <c r="F1" s="34"/>
      <c r="G1" s="34"/>
      <c r="H1" s="35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102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103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104"/>
      <c r="ZY4" t="s">
        <v>8</v>
      </c>
      <c r="ZZ4" s="12"/>
    </row>
    <row r="5" spans="1:702" x14ac:dyDescent="0.25">
      <c r="A5" s="13" t="s">
        <v>9</v>
      </c>
      <c r="B5" s="14" t="s">
        <v>10</v>
      </c>
      <c r="C5" s="15" t="s">
        <v>11</v>
      </c>
      <c r="D5" s="16"/>
      <c r="E5" s="17"/>
      <c r="F5" s="16"/>
      <c r="G5" s="16">
        <f>ROUND(D5*F5,2)</f>
        <v>0</v>
      </c>
      <c r="H5" s="105"/>
      <c r="ZY5" t="s">
        <v>12</v>
      </c>
      <c r="ZZ5" s="12" t="s">
        <v>13</v>
      </c>
    </row>
    <row r="6" spans="1:702" x14ac:dyDescent="0.25">
      <c r="A6" s="18" t="s">
        <v>14</v>
      </c>
      <c r="B6" s="19" t="s">
        <v>15</v>
      </c>
      <c r="C6" s="11"/>
      <c r="D6" s="11"/>
      <c r="E6" s="11"/>
      <c r="F6" s="11"/>
      <c r="G6" s="11"/>
      <c r="H6" s="104"/>
      <c r="ZY6" t="s">
        <v>16</v>
      </c>
      <c r="ZZ6" s="12"/>
    </row>
    <row r="7" spans="1:702" ht="22.5" x14ac:dyDescent="0.25">
      <c r="A7" s="20" t="s">
        <v>17</v>
      </c>
      <c r="B7" s="21" t="s">
        <v>18</v>
      </c>
      <c r="C7" s="15" t="s">
        <v>19</v>
      </c>
      <c r="D7" s="16">
        <v>1</v>
      </c>
      <c r="E7" s="17"/>
      <c r="F7" s="16"/>
      <c r="G7" s="16">
        <f>ROUND(D7*F7,2)</f>
        <v>0</v>
      </c>
      <c r="H7" s="105">
        <v>5.5E-2</v>
      </c>
      <c r="ZY7" t="s">
        <v>12</v>
      </c>
      <c r="ZZ7" s="12" t="s">
        <v>21</v>
      </c>
    </row>
    <row r="8" spans="1:702" x14ac:dyDescent="0.25">
      <c r="A8" s="22"/>
      <c r="B8" s="23" t="s">
        <v>22</v>
      </c>
      <c r="C8" s="11"/>
      <c r="D8" s="11"/>
      <c r="E8" s="11"/>
      <c r="F8" s="11"/>
      <c r="G8" s="11"/>
      <c r="H8" s="104"/>
    </row>
    <row r="9" spans="1:702" ht="27" x14ac:dyDescent="0.25">
      <c r="A9" s="22"/>
      <c r="B9" s="24" t="s">
        <v>142</v>
      </c>
      <c r="C9" s="11"/>
      <c r="D9" s="11"/>
      <c r="E9" s="11"/>
      <c r="F9" s="11"/>
      <c r="G9" s="11"/>
      <c r="H9" s="104"/>
    </row>
    <row r="10" spans="1:702" x14ac:dyDescent="0.25">
      <c r="A10" s="18" t="s">
        <v>24</v>
      </c>
      <c r="B10" s="19" t="s">
        <v>25</v>
      </c>
      <c r="C10" s="11"/>
      <c r="D10" s="11"/>
      <c r="E10" s="11"/>
      <c r="F10" s="11"/>
      <c r="G10" s="11"/>
      <c r="H10" s="104"/>
      <c r="ZY10" t="s">
        <v>16</v>
      </c>
      <c r="ZZ10" s="12"/>
    </row>
    <row r="11" spans="1:702" x14ac:dyDescent="0.25">
      <c r="A11" s="20" t="s">
        <v>27</v>
      </c>
      <c r="B11" s="21" t="s">
        <v>28</v>
      </c>
      <c r="C11" s="15" t="s">
        <v>19</v>
      </c>
      <c r="D11" s="16">
        <v>1</v>
      </c>
      <c r="E11" s="17"/>
      <c r="F11" s="16"/>
      <c r="G11" s="16">
        <f>ROUND(D11*F11,2)</f>
        <v>0</v>
      </c>
      <c r="H11" s="105">
        <v>5.5E-2</v>
      </c>
      <c r="ZY11" t="s">
        <v>12</v>
      </c>
      <c r="ZZ11" s="12" t="s">
        <v>31</v>
      </c>
    </row>
    <row r="12" spans="1:702" x14ac:dyDescent="0.25">
      <c r="A12" s="22"/>
      <c r="B12" s="23" t="s">
        <v>22</v>
      </c>
      <c r="C12" s="11"/>
      <c r="D12" s="11"/>
      <c r="E12" s="11"/>
      <c r="F12" s="11"/>
      <c r="G12" s="11"/>
      <c r="H12" s="104"/>
    </row>
    <row r="13" spans="1:702" ht="18" x14ac:dyDescent="0.25">
      <c r="A13" s="22"/>
      <c r="B13" s="24" t="s">
        <v>141</v>
      </c>
      <c r="C13" s="11"/>
      <c r="D13" s="11"/>
      <c r="E13" s="11"/>
      <c r="F13" s="11"/>
      <c r="G13" s="11"/>
      <c r="H13" s="104"/>
    </row>
    <row r="14" spans="1:702" x14ac:dyDescent="0.25">
      <c r="A14" s="20" t="s">
        <v>34</v>
      </c>
      <c r="B14" s="21" t="s">
        <v>35</v>
      </c>
      <c r="C14" s="15" t="s">
        <v>19</v>
      </c>
      <c r="D14" s="16">
        <v>1</v>
      </c>
      <c r="E14" s="17"/>
      <c r="F14" s="16"/>
      <c r="G14" s="16">
        <f>ROUND(D14*F14,2)</f>
        <v>0</v>
      </c>
      <c r="H14" s="105">
        <v>5.5E-2</v>
      </c>
      <c r="ZY14" t="s">
        <v>12</v>
      </c>
      <c r="ZZ14" s="12" t="s">
        <v>38</v>
      </c>
    </row>
    <row r="15" spans="1:702" x14ac:dyDescent="0.25">
      <c r="A15" s="22"/>
      <c r="B15" s="23" t="s">
        <v>22</v>
      </c>
      <c r="C15" s="11"/>
      <c r="D15" s="11"/>
      <c r="E15" s="11"/>
      <c r="F15" s="11"/>
      <c r="G15" s="11"/>
      <c r="H15" s="104"/>
    </row>
    <row r="16" spans="1:702" ht="18" x14ac:dyDescent="0.25">
      <c r="A16" s="22"/>
      <c r="B16" s="24" t="s">
        <v>140</v>
      </c>
      <c r="C16" s="11"/>
      <c r="D16" s="11"/>
      <c r="E16" s="11"/>
      <c r="F16" s="11"/>
      <c r="G16" s="11"/>
      <c r="H16" s="104"/>
    </row>
    <row r="17" spans="1:702" ht="33.75" x14ac:dyDescent="0.25">
      <c r="A17" s="20" t="s">
        <v>41</v>
      </c>
      <c r="B17" s="21" t="s">
        <v>42</v>
      </c>
      <c r="C17" s="15" t="s">
        <v>43</v>
      </c>
      <c r="D17" s="16">
        <v>451.8</v>
      </c>
      <c r="E17" s="17"/>
      <c r="F17" s="16"/>
      <c r="G17" s="16">
        <f>ROUND(D17*F17,2)</f>
        <v>0</v>
      </c>
      <c r="H17" s="105">
        <v>5.5E-2</v>
      </c>
      <c r="ZY17" t="s">
        <v>12</v>
      </c>
      <c r="ZZ17" s="12" t="s">
        <v>45</v>
      </c>
    </row>
    <row r="18" spans="1:702" x14ac:dyDescent="0.25">
      <c r="A18" s="22"/>
      <c r="B18" s="23" t="s">
        <v>22</v>
      </c>
      <c r="C18" s="11"/>
      <c r="D18" s="11"/>
      <c r="E18" s="11"/>
      <c r="F18" s="11"/>
      <c r="G18" s="11"/>
      <c r="H18" s="104"/>
    </row>
    <row r="19" spans="1:702" ht="18" x14ac:dyDescent="0.25">
      <c r="A19" s="22"/>
      <c r="B19" s="24" t="s">
        <v>139</v>
      </c>
      <c r="C19" s="11"/>
      <c r="D19" s="11"/>
      <c r="E19" s="11"/>
      <c r="F19" s="11"/>
      <c r="G19" s="11"/>
      <c r="H19" s="104"/>
    </row>
    <row r="20" spans="1:702" ht="22.5" x14ac:dyDescent="0.25">
      <c r="A20" s="20"/>
      <c r="B20" s="21" t="s">
        <v>48</v>
      </c>
      <c r="C20" s="15" t="s">
        <v>43</v>
      </c>
      <c r="D20" s="16">
        <v>216.9</v>
      </c>
      <c r="E20" s="17"/>
      <c r="F20" s="16"/>
      <c r="G20" s="16">
        <f>ROUND(D20*F20,2)</f>
        <v>0</v>
      </c>
      <c r="H20" s="105">
        <v>5.5E-2</v>
      </c>
      <c r="ZY20" t="s">
        <v>12</v>
      </c>
      <c r="ZZ20" s="12" t="s">
        <v>51</v>
      </c>
    </row>
    <row r="21" spans="1:702" x14ac:dyDescent="0.25">
      <c r="A21" s="20" t="s">
        <v>52</v>
      </c>
      <c r="B21" s="21" t="s">
        <v>53</v>
      </c>
      <c r="C21" s="15" t="s">
        <v>54</v>
      </c>
      <c r="D21" s="16">
        <v>93.6</v>
      </c>
      <c r="E21" s="17"/>
      <c r="F21" s="16"/>
      <c r="G21" s="16">
        <f>ROUND(D21*F21,2)</f>
        <v>0</v>
      </c>
      <c r="H21" s="105">
        <v>5.5E-2</v>
      </c>
      <c r="ZY21" t="s">
        <v>12</v>
      </c>
      <c r="ZZ21" s="12" t="s">
        <v>56</v>
      </c>
    </row>
    <row r="22" spans="1:702" x14ac:dyDescent="0.25">
      <c r="A22" s="22"/>
      <c r="B22" s="23" t="s">
        <v>22</v>
      </c>
      <c r="C22" s="11"/>
      <c r="D22" s="11"/>
      <c r="E22" s="11"/>
      <c r="F22" s="11"/>
      <c r="G22" s="11"/>
      <c r="H22" s="104"/>
    </row>
    <row r="23" spans="1:702" x14ac:dyDescent="0.25">
      <c r="A23" s="22"/>
      <c r="B23" s="24" t="s">
        <v>58</v>
      </c>
      <c r="C23" s="11"/>
      <c r="D23" s="11"/>
      <c r="E23" s="11"/>
      <c r="F23" s="11"/>
      <c r="G23" s="11"/>
      <c r="H23" s="104"/>
    </row>
    <row r="24" spans="1:702" x14ac:dyDescent="0.25">
      <c r="A24" s="20" t="s">
        <v>59</v>
      </c>
      <c r="B24" s="21" t="s">
        <v>60</v>
      </c>
      <c r="C24" s="15" t="s">
        <v>54</v>
      </c>
      <c r="D24" s="16">
        <v>526.70000000000005</v>
      </c>
      <c r="E24" s="17"/>
      <c r="F24" s="16"/>
      <c r="G24" s="16">
        <f>ROUND(D24*F24,2)</f>
        <v>0</v>
      </c>
      <c r="H24" s="105">
        <v>5.5E-2</v>
      </c>
      <c r="ZY24" t="s">
        <v>12</v>
      </c>
      <c r="ZZ24" s="12" t="s">
        <v>63</v>
      </c>
    </row>
    <row r="25" spans="1:702" x14ac:dyDescent="0.25">
      <c r="A25" s="22"/>
      <c r="B25" s="23" t="s">
        <v>22</v>
      </c>
      <c r="C25" s="11"/>
      <c r="D25" s="11"/>
      <c r="E25" s="11"/>
      <c r="F25" s="11"/>
      <c r="G25" s="11"/>
      <c r="H25" s="104"/>
    </row>
    <row r="26" spans="1:702" ht="18" x14ac:dyDescent="0.25">
      <c r="A26" s="22"/>
      <c r="B26" s="24" t="s">
        <v>138</v>
      </c>
      <c r="C26" s="11"/>
      <c r="D26" s="11"/>
      <c r="E26" s="11"/>
      <c r="F26" s="11"/>
      <c r="G26" s="11"/>
      <c r="H26" s="104"/>
    </row>
    <row r="27" spans="1:702" x14ac:dyDescent="0.25">
      <c r="A27" s="20" t="s">
        <v>66</v>
      </c>
      <c r="B27" s="21" t="s">
        <v>67</v>
      </c>
      <c r="C27" s="15" t="s">
        <v>54</v>
      </c>
      <c r="D27" s="16">
        <v>175.2</v>
      </c>
      <c r="E27" s="17"/>
      <c r="F27" s="16"/>
      <c r="G27" s="16">
        <f>ROUND(D27*F27,2)</f>
        <v>0</v>
      </c>
      <c r="H27" s="105">
        <v>5.5E-2</v>
      </c>
      <c r="ZY27" t="s">
        <v>12</v>
      </c>
      <c r="ZZ27" s="12" t="s">
        <v>70</v>
      </c>
    </row>
    <row r="28" spans="1:702" x14ac:dyDescent="0.25">
      <c r="A28" s="22"/>
      <c r="B28" s="23" t="s">
        <v>22</v>
      </c>
      <c r="C28" s="11"/>
      <c r="D28" s="11"/>
      <c r="E28" s="11"/>
      <c r="F28" s="11"/>
      <c r="G28" s="11"/>
      <c r="H28" s="104"/>
    </row>
    <row r="29" spans="1:702" ht="18" x14ac:dyDescent="0.25">
      <c r="A29" s="22"/>
      <c r="B29" s="24" t="s">
        <v>137</v>
      </c>
      <c r="C29" s="11"/>
      <c r="D29" s="11"/>
      <c r="E29" s="11"/>
      <c r="F29" s="11"/>
      <c r="G29" s="11"/>
      <c r="H29" s="104"/>
    </row>
    <row r="30" spans="1:702" ht="22.5" x14ac:dyDescent="0.25">
      <c r="A30" s="20" t="s">
        <v>73</v>
      </c>
      <c r="B30" s="21" t="s">
        <v>74</v>
      </c>
      <c r="C30" s="15" t="s">
        <v>54</v>
      </c>
      <c r="D30" s="16">
        <v>89.5</v>
      </c>
      <c r="E30" s="17"/>
      <c r="F30" s="16"/>
      <c r="G30" s="16">
        <f>ROUND(D30*F30,2)</f>
        <v>0</v>
      </c>
      <c r="H30" s="105">
        <v>5.5E-2</v>
      </c>
      <c r="ZY30" t="s">
        <v>12</v>
      </c>
      <c r="ZZ30" s="12" t="s">
        <v>77</v>
      </c>
    </row>
    <row r="31" spans="1:702" x14ac:dyDescent="0.25">
      <c r="A31" s="22"/>
      <c r="B31" s="23" t="s">
        <v>22</v>
      </c>
      <c r="C31" s="11"/>
      <c r="D31" s="11"/>
      <c r="E31" s="11"/>
      <c r="F31" s="11"/>
      <c r="G31" s="11"/>
      <c r="H31" s="104"/>
    </row>
    <row r="32" spans="1:702" ht="18" x14ac:dyDescent="0.25">
      <c r="A32" s="22"/>
      <c r="B32" s="24" t="s">
        <v>79</v>
      </c>
      <c r="C32" s="11"/>
      <c r="D32" s="11"/>
      <c r="E32" s="11"/>
      <c r="F32" s="11"/>
      <c r="G32" s="11"/>
      <c r="H32" s="104"/>
    </row>
    <row r="33" spans="1:702" x14ac:dyDescent="0.25">
      <c r="A33" s="20" t="s">
        <v>87</v>
      </c>
      <c r="B33" s="21" t="s">
        <v>88</v>
      </c>
      <c r="C33" s="15" t="s">
        <v>19</v>
      </c>
      <c r="D33" s="16">
        <v>1</v>
      </c>
      <c r="E33" s="17"/>
      <c r="F33" s="16"/>
      <c r="G33" s="16">
        <f>ROUND(D33*F33,2)</f>
        <v>0</v>
      </c>
      <c r="H33" s="105">
        <v>5.5E-2</v>
      </c>
      <c r="ZY33" t="s">
        <v>12</v>
      </c>
      <c r="ZZ33" s="12" t="s">
        <v>91</v>
      </c>
    </row>
    <row r="34" spans="1:702" x14ac:dyDescent="0.25">
      <c r="A34" s="22"/>
      <c r="B34" s="23" t="s">
        <v>22</v>
      </c>
      <c r="C34" s="11"/>
      <c r="D34" s="11"/>
      <c r="E34" s="11"/>
      <c r="F34" s="11"/>
      <c r="G34" s="11"/>
      <c r="H34" s="104"/>
    </row>
    <row r="35" spans="1:702" ht="18" x14ac:dyDescent="0.25">
      <c r="A35" s="22"/>
      <c r="B35" s="24" t="s">
        <v>93</v>
      </c>
      <c r="C35" s="11"/>
      <c r="D35" s="11"/>
      <c r="E35" s="11"/>
      <c r="F35" s="11"/>
      <c r="G35" s="11"/>
      <c r="H35" s="104"/>
    </row>
    <row r="36" spans="1:702" x14ac:dyDescent="0.25">
      <c r="A36" s="20" t="s">
        <v>94</v>
      </c>
      <c r="B36" s="21" t="s">
        <v>95</v>
      </c>
      <c r="C36" s="15" t="s">
        <v>96</v>
      </c>
      <c r="D36" s="16">
        <v>2</v>
      </c>
      <c r="E36" s="17"/>
      <c r="F36" s="16"/>
      <c r="G36" s="16">
        <f>ROUND(D36*F36,2)</f>
        <v>0</v>
      </c>
      <c r="H36" s="105">
        <v>5.5E-2</v>
      </c>
      <c r="ZY36" t="s">
        <v>12</v>
      </c>
      <c r="ZZ36" s="12" t="s">
        <v>98</v>
      </c>
    </row>
    <row r="37" spans="1:702" x14ac:dyDescent="0.25">
      <c r="A37" s="22"/>
      <c r="B37" s="23" t="s">
        <v>22</v>
      </c>
      <c r="C37" s="11"/>
      <c r="D37" s="11"/>
      <c r="E37" s="11"/>
      <c r="F37" s="11"/>
      <c r="G37" s="11"/>
      <c r="H37" s="104"/>
    </row>
    <row r="38" spans="1:702" ht="18" x14ac:dyDescent="0.25">
      <c r="A38" s="22"/>
      <c r="B38" s="24" t="s">
        <v>100</v>
      </c>
      <c r="C38" s="11"/>
      <c r="D38" s="11"/>
      <c r="E38" s="11"/>
      <c r="F38" s="11"/>
      <c r="G38" s="11"/>
      <c r="H38" s="104"/>
    </row>
    <row r="39" spans="1:702" x14ac:dyDescent="0.25">
      <c r="A39" s="18" t="s">
        <v>101</v>
      </c>
      <c r="B39" s="19" t="s">
        <v>102</v>
      </c>
      <c r="C39" s="11"/>
      <c r="D39" s="11"/>
      <c r="E39" s="11"/>
      <c r="F39" s="11"/>
      <c r="G39" s="11"/>
      <c r="H39" s="104"/>
      <c r="ZY39" t="s">
        <v>16</v>
      </c>
      <c r="ZZ39" s="12"/>
    </row>
    <row r="40" spans="1:702" ht="22.5" x14ac:dyDescent="0.25">
      <c r="A40" s="20" t="s">
        <v>104</v>
      </c>
      <c r="B40" s="21" t="s">
        <v>105</v>
      </c>
      <c r="C40" s="15" t="s">
        <v>43</v>
      </c>
      <c r="D40" s="16">
        <v>308</v>
      </c>
      <c r="E40" s="17"/>
      <c r="F40" s="16"/>
      <c r="G40" s="16">
        <f>ROUND(D40*F40,2)</f>
        <v>0</v>
      </c>
      <c r="H40" s="105">
        <v>0.1</v>
      </c>
      <c r="ZY40" t="s">
        <v>12</v>
      </c>
      <c r="ZZ40" s="12" t="s">
        <v>108</v>
      </c>
    </row>
    <row r="41" spans="1:702" x14ac:dyDescent="0.25">
      <c r="A41" s="22"/>
      <c r="B41" s="23" t="s">
        <v>22</v>
      </c>
      <c r="C41" s="11"/>
      <c r="D41" s="11"/>
      <c r="E41" s="11"/>
      <c r="F41" s="11"/>
      <c r="G41" s="11"/>
      <c r="H41" s="104"/>
    </row>
    <row r="42" spans="1:702" ht="18" x14ac:dyDescent="0.25">
      <c r="A42" s="22"/>
      <c r="B42" s="24" t="s">
        <v>110</v>
      </c>
      <c r="C42" s="11"/>
      <c r="D42" s="11"/>
      <c r="E42" s="11"/>
      <c r="F42" s="11"/>
      <c r="G42" s="11"/>
      <c r="H42" s="104"/>
    </row>
    <row r="43" spans="1:702" ht="18" x14ac:dyDescent="0.25">
      <c r="A43" s="22"/>
      <c r="B43" s="24" t="s">
        <v>111</v>
      </c>
      <c r="C43" s="11"/>
      <c r="D43" s="11"/>
      <c r="E43" s="11"/>
      <c r="F43" s="11"/>
      <c r="G43" s="11"/>
      <c r="H43" s="104"/>
    </row>
    <row r="44" spans="1:702" x14ac:dyDescent="0.25">
      <c r="A44" s="22"/>
      <c r="B44" s="24" t="s">
        <v>136</v>
      </c>
      <c r="C44" s="11"/>
      <c r="D44" s="11"/>
      <c r="E44" s="11"/>
      <c r="F44" s="11"/>
      <c r="G44" s="11"/>
      <c r="H44" s="104"/>
    </row>
    <row r="45" spans="1:702" x14ac:dyDescent="0.25">
      <c r="A45" s="22"/>
      <c r="B45" s="24" t="s">
        <v>113</v>
      </c>
      <c r="C45" s="11"/>
      <c r="D45" s="11"/>
      <c r="E45" s="11"/>
      <c r="F45" s="11"/>
      <c r="G45" s="11"/>
      <c r="H45" s="104"/>
    </row>
    <row r="46" spans="1:702" x14ac:dyDescent="0.25">
      <c r="A46" s="22"/>
      <c r="B46" s="24" t="s">
        <v>114</v>
      </c>
      <c r="C46" s="11"/>
      <c r="D46" s="11"/>
      <c r="E46" s="11"/>
      <c r="F46" s="11"/>
      <c r="G46" s="11"/>
      <c r="H46" s="104"/>
    </row>
    <row r="47" spans="1:702" x14ac:dyDescent="0.25">
      <c r="A47" s="18" t="s">
        <v>115</v>
      </c>
      <c r="B47" s="19" t="s">
        <v>116</v>
      </c>
      <c r="C47" s="11"/>
      <c r="D47" s="11"/>
      <c r="E47" s="11"/>
      <c r="F47" s="11"/>
      <c r="G47" s="11"/>
      <c r="H47" s="104"/>
      <c r="ZY47" t="s">
        <v>16</v>
      </c>
      <c r="ZZ47" s="12"/>
    </row>
    <row r="48" spans="1:702" x14ac:dyDescent="0.25">
      <c r="A48" s="20" t="s">
        <v>118</v>
      </c>
      <c r="B48" s="21" t="s">
        <v>119</v>
      </c>
      <c r="C48" s="15" t="s">
        <v>19</v>
      </c>
      <c r="D48" s="16">
        <v>1</v>
      </c>
      <c r="E48" s="17"/>
      <c r="F48" s="16"/>
      <c r="G48" s="16">
        <f>ROUND(D48*F48,2)</f>
        <v>0</v>
      </c>
      <c r="H48" s="105">
        <v>5.5E-2</v>
      </c>
      <c r="ZY48" t="s">
        <v>12</v>
      </c>
      <c r="ZZ48" s="12" t="s">
        <v>122</v>
      </c>
    </row>
    <row r="49" spans="1:702" ht="22.5" x14ac:dyDescent="0.25">
      <c r="A49" s="20" t="s">
        <v>123</v>
      </c>
      <c r="B49" s="21" t="s">
        <v>124</v>
      </c>
      <c r="C49" s="15" t="s">
        <v>125</v>
      </c>
      <c r="D49" s="25"/>
      <c r="E49" s="17"/>
      <c r="F49" s="16"/>
      <c r="G49" s="16">
        <f>ROUND(D49*F49,2)</f>
        <v>0</v>
      </c>
      <c r="H49" s="105"/>
      <c r="ZY49" t="s">
        <v>12</v>
      </c>
      <c r="ZZ49" s="12" t="s">
        <v>127</v>
      </c>
    </row>
    <row r="50" spans="1:702" x14ac:dyDescent="0.25">
      <c r="A50" s="20" t="s">
        <v>128</v>
      </c>
      <c r="B50" s="21" t="s">
        <v>129</v>
      </c>
      <c r="C50" s="15" t="s">
        <v>19</v>
      </c>
      <c r="D50" s="16">
        <v>1</v>
      </c>
      <c r="E50" s="17"/>
      <c r="F50" s="16"/>
      <c r="G50" s="16">
        <f>ROUND(D50*F50,2)</f>
        <v>0</v>
      </c>
      <c r="H50" s="105">
        <v>5.5E-2</v>
      </c>
      <c r="ZY50" t="s">
        <v>12</v>
      </c>
      <c r="ZZ50" s="12" t="s">
        <v>132</v>
      </c>
    </row>
    <row r="51" spans="1:702" x14ac:dyDescent="0.25">
      <c r="A51" s="26"/>
      <c r="B51" s="27"/>
      <c r="C51" s="28"/>
      <c r="D51" s="28"/>
      <c r="E51" s="28"/>
      <c r="F51" s="28"/>
      <c r="G51" s="28"/>
      <c r="H51" s="106"/>
    </row>
    <row r="52" spans="1:702" x14ac:dyDescent="0.25">
      <c r="A52" s="29"/>
      <c r="B52" s="29"/>
      <c r="C52" s="29"/>
      <c r="D52" s="29"/>
      <c r="E52" s="29"/>
      <c r="F52" s="29"/>
      <c r="G52" s="29"/>
      <c r="H52" s="107"/>
    </row>
    <row r="53" spans="1:702" ht="30" x14ac:dyDescent="0.25">
      <c r="B53" s="30" t="s">
        <v>201</v>
      </c>
      <c r="G53" s="31">
        <f>SUBTOTAL(109,G4:G51)</f>
        <v>0</v>
      </c>
      <c r="ZY53" t="s">
        <v>133</v>
      </c>
    </row>
    <row r="54" spans="1:702" x14ac:dyDescent="0.25">
      <c r="A54" s="32">
        <v>5.5</v>
      </c>
      <c r="B54" s="30" t="s">
        <v>197</v>
      </c>
      <c r="G54" s="110">
        <f>(SUM(G3:G51)-G40)*0.055</f>
        <v>0</v>
      </c>
      <c r="ZY54" t="s">
        <v>134</v>
      </c>
    </row>
    <row r="55" spans="1:702" x14ac:dyDescent="0.25">
      <c r="B55" s="30" t="s">
        <v>198</v>
      </c>
      <c r="G55" s="110">
        <f>+G40*0.1</f>
        <v>0</v>
      </c>
      <c r="ZY55" t="s">
        <v>135</v>
      </c>
    </row>
    <row r="56" spans="1:702" x14ac:dyDescent="0.25">
      <c r="G56" s="31"/>
    </row>
    <row r="57" spans="1:702" x14ac:dyDescent="0.25">
      <c r="G57" s="31"/>
    </row>
  </sheetData>
  <mergeCells count="1">
    <mergeCell ref="A1:H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C1F88-61F0-40FE-A774-333B04775EB5}">
  <sheetPr>
    <pageSetUpPr fitToPage="1"/>
  </sheetPr>
  <dimension ref="A1:ZZ60"/>
  <sheetViews>
    <sheetView showGridLines="0" workbookViewId="0">
      <pane xSplit="2" ySplit="2" topLeftCell="C29" activePane="bottomRight" state="frozen"/>
      <selection activeCell="H54" sqref="H54"/>
      <selection pane="topRight" activeCell="H54" sqref="H54"/>
      <selection pane="bottomLeft" activeCell="H54" sqref="H54"/>
      <selection pane="bottomRight" activeCell="F67" sqref="F67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style="108" customWidth="1"/>
    <col min="9" max="9" width="10.7109375" customWidth="1"/>
    <col min="701" max="703" width="10.7109375" customWidth="1"/>
  </cols>
  <sheetData>
    <row r="1" spans="1:702" ht="72.2" customHeight="1" x14ac:dyDescent="0.25">
      <c r="A1" s="33"/>
      <c r="B1" s="34"/>
      <c r="C1" s="34"/>
      <c r="D1" s="34"/>
      <c r="E1" s="34"/>
      <c r="F1" s="34"/>
      <c r="G1" s="34"/>
      <c r="H1" s="35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102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103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104"/>
      <c r="ZY4" t="s">
        <v>8</v>
      </c>
      <c r="ZZ4" s="12"/>
    </row>
    <row r="5" spans="1:702" x14ac:dyDescent="0.25">
      <c r="A5" s="13" t="s">
        <v>9</v>
      </c>
      <c r="B5" s="14" t="s">
        <v>10</v>
      </c>
      <c r="C5" s="15" t="s">
        <v>11</v>
      </c>
      <c r="D5" s="16"/>
      <c r="E5" s="17"/>
      <c r="F5" s="16"/>
      <c r="G5" s="16">
        <f>ROUND(D5*F5,2)</f>
        <v>0</v>
      </c>
      <c r="H5" s="105"/>
      <c r="ZY5" t="s">
        <v>12</v>
      </c>
      <c r="ZZ5" s="12" t="s">
        <v>13</v>
      </c>
    </row>
    <row r="6" spans="1:702" x14ac:dyDescent="0.25">
      <c r="A6" s="18" t="s">
        <v>14</v>
      </c>
      <c r="B6" s="19" t="s">
        <v>15</v>
      </c>
      <c r="C6" s="11"/>
      <c r="D6" s="11"/>
      <c r="E6" s="11"/>
      <c r="F6" s="11"/>
      <c r="G6" s="11"/>
      <c r="H6" s="104"/>
      <c r="ZY6" t="s">
        <v>16</v>
      </c>
      <c r="ZZ6" s="12"/>
    </row>
    <row r="7" spans="1:702" ht="22.5" x14ac:dyDescent="0.25">
      <c r="A7" s="20" t="s">
        <v>17</v>
      </c>
      <c r="B7" s="21" t="s">
        <v>18</v>
      </c>
      <c r="C7" s="15" t="s">
        <v>19</v>
      </c>
      <c r="D7" s="16">
        <v>1</v>
      </c>
      <c r="E7" s="17"/>
      <c r="F7" s="16"/>
      <c r="G7" s="16">
        <f>ROUND(D7*F7,2)</f>
        <v>0</v>
      </c>
      <c r="H7" s="105">
        <v>5.5E-2</v>
      </c>
      <c r="ZY7" t="s">
        <v>12</v>
      </c>
      <c r="ZZ7" s="12" t="s">
        <v>21</v>
      </c>
    </row>
    <row r="8" spans="1:702" x14ac:dyDescent="0.25">
      <c r="A8" s="22"/>
      <c r="B8" s="23" t="s">
        <v>22</v>
      </c>
      <c r="C8" s="11"/>
      <c r="D8" s="11"/>
      <c r="E8" s="11"/>
      <c r="F8" s="11"/>
      <c r="G8" s="11"/>
      <c r="H8" s="104"/>
    </row>
    <row r="9" spans="1:702" ht="27" x14ac:dyDescent="0.25">
      <c r="A9" s="22"/>
      <c r="B9" s="24" t="s">
        <v>173</v>
      </c>
      <c r="C9" s="11"/>
      <c r="D9" s="11"/>
      <c r="E9" s="11"/>
      <c r="F9" s="11"/>
      <c r="G9" s="11"/>
      <c r="H9" s="104"/>
    </row>
    <row r="10" spans="1:702" x14ac:dyDescent="0.25">
      <c r="A10" s="18" t="s">
        <v>24</v>
      </c>
      <c r="B10" s="19" t="s">
        <v>25</v>
      </c>
      <c r="C10" s="11"/>
      <c r="D10" s="11"/>
      <c r="E10" s="11"/>
      <c r="F10" s="11"/>
      <c r="G10" s="11"/>
      <c r="H10" s="104"/>
      <c r="ZY10" t="s">
        <v>16</v>
      </c>
      <c r="ZZ10" s="12"/>
    </row>
    <row r="11" spans="1:702" x14ac:dyDescent="0.25">
      <c r="A11" s="20" t="s">
        <v>27</v>
      </c>
      <c r="B11" s="21" t="s">
        <v>28</v>
      </c>
      <c r="C11" s="15" t="s">
        <v>19</v>
      </c>
      <c r="D11" s="16">
        <v>1</v>
      </c>
      <c r="E11" s="17"/>
      <c r="F11" s="16"/>
      <c r="G11" s="16">
        <f>ROUND(D11*F11,2)</f>
        <v>0</v>
      </c>
      <c r="H11" s="105">
        <v>5.5E-2</v>
      </c>
      <c r="ZY11" t="s">
        <v>12</v>
      </c>
      <c r="ZZ11" s="12" t="s">
        <v>31</v>
      </c>
    </row>
    <row r="12" spans="1:702" x14ac:dyDescent="0.25">
      <c r="A12" s="22"/>
      <c r="B12" s="23" t="s">
        <v>22</v>
      </c>
      <c r="C12" s="11"/>
      <c r="D12" s="11"/>
      <c r="E12" s="11"/>
      <c r="F12" s="11"/>
      <c r="G12" s="11"/>
      <c r="H12" s="104"/>
    </row>
    <row r="13" spans="1:702" ht="18" x14ac:dyDescent="0.25">
      <c r="A13" s="22"/>
      <c r="B13" s="24" t="s">
        <v>172</v>
      </c>
      <c r="C13" s="11"/>
      <c r="D13" s="11"/>
      <c r="E13" s="11"/>
      <c r="F13" s="11"/>
      <c r="G13" s="11"/>
      <c r="H13" s="104"/>
    </row>
    <row r="14" spans="1:702" x14ac:dyDescent="0.25">
      <c r="A14" s="20" t="s">
        <v>34</v>
      </c>
      <c r="B14" s="21" t="s">
        <v>35</v>
      </c>
      <c r="C14" s="15" t="s">
        <v>19</v>
      </c>
      <c r="D14" s="16">
        <v>1</v>
      </c>
      <c r="E14" s="17"/>
      <c r="F14" s="16"/>
      <c r="G14" s="16">
        <f>ROUND(D14*F14,2)</f>
        <v>0</v>
      </c>
      <c r="H14" s="105">
        <v>5.5E-2</v>
      </c>
      <c r="ZY14" t="s">
        <v>12</v>
      </c>
      <c r="ZZ14" s="12" t="s">
        <v>38</v>
      </c>
    </row>
    <row r="15" spans="1:702" x14ac:dyDescent="0.25">
      <c r="A15" s="22"/>
      <c r="B15" s="23" t="s">
        <v>22</v>
      </c>
      <c r="C15" s="11"/>
      <c r="D15" s="11"/>
      <c r="E15" s="11"/>
      <c r="F15" s="11"/>
      <c r="G15" s="11"/>
      <c r="H15" s="104"/>
    </row>
    <row r="16" spans="1:702" ht="18" x14ac:dyDescent="0.25">
      <c r="A16" s="22"/>
      <c r="B16" s="24" t="s">
        <v>171</v>
      </c>
      <c r="C16" s="11"/>
      <c r="D16" s="11"/>
      <c r="E16" s="11"/>
      <c r="F16" s="11"/>
      <c r="G16" s="11"/>
      <c r="H16" s="104"/>
    </row>
    <row r="17" spans="1:702" ht="33.75" x14ac:dyDescent="0.25">
      <c r="A17" s="20" t="s">
        <v>41</v>
      </c>
      <c r="B17" s="21" t="s">
        <v>42</v>
      </c>
      <c r="C17" s="15" t="s">
        <v>43</v>
      </c>
      <c r="D17" s="16">
        <v>301.10000000000002</v>
      </c>
      <c r="E17" s="17"/>
      <c r="F17" s="16"/>
      <c r="G17" s="16">
        <f>ROUND(D17*F17,2)</f>
        <v>0</v>
      </c>
      <c r="H17" s="105">
        <v>5.5E-2</v>
      </c>
      <c r="ZY17" t="s">
        <v>12</v>
      </c>
      <c r="ZZ17" s="12" t="s">
        <v>45</v>
      </c>
    </row>
    <row r="18" spans="1:702" x14ac:dyDescent="0.25">
      <c r="A18" s="22"/>
      <c r="B18" s="23" t="s">
        <v>22</v>
      </c>
      <c r="C18" s="11"/>
      <c r="D18" s="11"/>
      <c r="E18" s="11"/>
      <c r="F18" s="11"/>
      <c r="G18" s="11"/>
      <c r="H18" s="104"/>
    </row>
    <row r="19" spans="1:702" ht="18" x14ac:dyDescent="0.25">
      <c r="A19" s="22"/>
      <c r="B19" s="24" t="s">
        <v>170</v>
      </c>
      <c r="C19" s="11"/>
      <c r="D19" s="11"/>
      <c r="E19" s="11"/>
      <c r="F19" s="11"/>
      <c r="G19" s="11"/>
      <c r="H19" s="104"/>
    </row>
    <row r="20" spans="1:702" ht="22.5" x14ac:dyDescent="0.25">
      <c r="A20" s="20"/>
      <c r="B20" s="21" t="s">
        <v>48</v>
      </c>
      <c r="C20" s="15" t="s">
        <v>43</v>
      </c>
      <c r="D20" s="16">
        <v>141.1</v>
      </c>
      <c r="E20" s="17"/>
      <c r="F20" s="16"/>
      <c r="G20" s="16">
        <f>ROUND(D20*F20,2)</f>
        <v>0</v>
      </c>
      <c r="H20" s="105">
        <v>5.5E-2</v>
      </c>
      <c r="ZY20" t="s">
        <v>12</v>
      </c>
      <c r="ZZ20" s="12" t="s">
        <v>51</v>
      </c>
    </row>
    <row r="21" spans="1:702" x14ac:dyDescent="0.25">
      <c r="A21" s="20" t="s">
        <v>52</v>
      </c>
      <c r="B21" s="21" t="s">
        <v>53</v>
      </c>
      <c r="C21" s="15" t="s">
        <v>54</v>
      </c>
      <c r="D21" s="16">
        <v>77.099999999999994</v>
      </c>
      <c r="E21" s="17"/>
      <c r="F21" s="16"/>
      <c r="G21" s="16">
        <f>ROUND(D21*F21,2)</f>
        <v>0</v>
      </c>
      <c r="H21" s="105">
        <v>5.5E-2</v>
      </c>
      <c r="ZY21" t="s">
        <v>12</v>
      </c>
      <c r="ZZ21" s="12" t="s">
        <v>56</v>
      </c>
    </row>
    <row r="22" spans="1:702" x14ac:dyDescent="0.25">
      <c r="A22" s="22"/>
      <c r="B22" s="23" t="s">
        <v>22</v>
      </c>
      <c r="C22" s="11"/>
      <c r="D22" s="11"/>
      <c r="E22" s="11"/>
      <c r="F22" s="11"/>
      <c r="G22" s="11"/>
      <c r="H22" s="104"/>
    </row>
    <row r="23" spans="1:702" x14ac:dyDescent="0.25">
      <c r="A23" s="22"/>
      <c r="B23" s="24" t="s">
        <v>58</v>
      </c>
      <c r="C23" s="11"/>
      <c r="D23" s="11"/>
      <c r="E23" s="11"/>
      <c r="F23" s="11"/>
      <c r="G23" s="11"/>
      <c r="H23" s="104"/>
    </row>
    <row r="24" spans="1:702" x14ac:dyDescent="0.25">
      <c r="A24" s="20" t="s">
        <v>59</v>
      </c>
      <c r="B24" s="21" t="s">
        <v>60</v>
      </c>
      <c r="C24" s="15" t="s">
        <v>54</v>
      </c>
      <c r="D24" s="16">
        <v>315.39999999999998</v>
      </c>
      <c r="E24" s="17"/>
      <c r="F24" s="16"/>
      <c r="G24" s="16">
        <f>ROUND(D24*F24,2)</f>
        <v>0</v>
      </c>
      <c r="H24" s="105">
        <v>5.5E-2</v>
      </c>
      <c r="ZY24" t="s">
        <v>12</v>
      </c>
      <c r="ZZ24" s="12" t="s">
        <v>63</v>
      </c>
    </row>
    <row r="25" spans="1:702" x14ac:dyDescent="0.25">
      <c r="A25" s="22"/>
      <c r="B25" s="23" t="s">
        <v>22</v>
      </c>
      <c r="C25" s="11"/>
      <c r="D25" s="11"/>
      <c r="E25" s="11"/>
      <c r="F25" s="11"/>
      <c r="G25" s="11"/>
      <c r="H25" s="104"/>
    </row>
    <row r="26" spans="1:702" ht="18" x14ac:dyDescent="0.25">
      <c r="A26" s="22"/>
      <c r="B26" s="24" t="s">
        <v>169</v>
      </c>
      <c r="C26" s="11"/>
      <c r="D26" s="11"/>
      <c r="E26" s="11"/>
      <c r="F26" s="11"/>
      <c r="G26" s="11"/>
      <c r="H26" s="104"/>
    </row>
    <row r="27" spans="1:702" x14ac:dyDescent="0.25">
      <c r="A27" s="20" t="s">
        <v>66</v>
      </c>
      <c r="B27" s="21" t="s">
        <v>67</v>
      </c>
      <c r="C27" s="15" t="s">
        <v>54</v>
      </c>
      <c r="D27" s="16">
        <v>98.4</v>
      </c>
      <c r="E27" s="17"/>
      <c r="F27" s="16"/>
      <c r="G27" s="16">
        <f>ROUND(D27*F27,2)</f>
        <v>0</v>
      </c>
      <c r="H27" s="105">
        <v>5.5E-2</v>
      </c>
      <c r="ZY27" t="s">
        <v>12</v>
      </c>
      <c r="ZZ27" s="12" t="s">
        <v>70</v>
      </c>
    </row>
    <row r="28" spans="1:702" x14ac:dyDescent="0.25">
      <c r="A28" s="22"/>
      <c r="B28" s="23" t="s">
        <v>22</v>
      </c>
      <c r="C28" s="11"/>
      <c r="D28" s="11"/>
      <c r="E28" s="11"/>
      <c r="F28" s="11"/>
      <c r="G28" s="11"/>
      <c r="H28" s="104"/>
    </row>
    <row r="29" spans="1:702" ht="18" x14ac:dyDescent="0.25">
      <c r="A29" s="22"/>
      <c r="B29" s="24" t="s">
        <v>168</v>
      </c>
      <c r="C29" s="11"/>
      <c r="D29" s="11"/>
      <c r="E29" s="11"/>
      <c r="F29" s="11"/>
      <c r="G29" s="11"/>
      <c r="H29" s="104"/>
    </row>
    <row r="30" spans="1:702" ht="22.5" x14ac:dyDescent="0.25">
      <c r="A30" s="20" t="s">
        <v>73</v>
      </c>
      <c r="B30" s="21" t="s">
        <v>74</v>
      </c>
      <c r="C30" s="15" t="s">
        <v>54</v>
      </c>
      <c r="D30" s="16">
        <v>76</v>
      </c>
      <c r="E30" s="17"/>
      <c r="F30" s="16"/>
      <c r="G30" s="16">
        <f>ROUND(D30*F30,2)</f>
        <v>0</v>
      </c>
      <c r="H30" s="105">
        <v>5.5E-2</v>
      </c>
      <c r="ZY30" t="s">
        <v>12</v>
      </c>
      <c r="ZZ30" s="12" t="s">
        <v>77</v>
      </c>
    </row>
    <row r="31" spans="1:702" x14ac:dyDescent="0.25">
      <c r="A31" s="22"/>
      <c r="B31" s="23" t="s">
        <v>22</v>
      </c>
      <c r="C31" s="11"/>
      <c r="D31" s="11"/>
      <c r="E31" s="11"/>
      <c r="F31" s="11"/>
      <c r="G31" s="11"/>
      <c r="H31" s="104"/>
    </row>
    <row r="32" spans="1:702" ht="18" x14ac:dyDescent="0.25">
      <c r="A32" s="22"/>
      <c r="B32" s="24" t="s">
        <v>79</v>
      </c>
      <c r="C32" s="11"/>
      <c r="D32" s="11"/>
      <c r="E32" s="11"/>
      <c r="F32" s="11"/>
      <c r="G32" s="11"/>
      <c r="H32" s="104"/>
    </row>
    <row r="33" spans="1:702" x14ac:dyDescent="0.25">
      <c r="A33" s="20" t="s">
        <v>80</v>
      </c>
      <c r="B33" s="21" t="s">
        <v>81</v>
      </c>
      <c r="C33" s="15" t="s">
        <v>54</v>
      </c>
      <c r="D33" s="16">
        <v>11</v>
      </c>
      <c r="E33" s="17"/>
      <c r="F33" s="16"/>
      <c r="G33" s="16">
        <f>ROUND(D33*F33,2)</f>
        <v>0</v>
      </c>
      <c r="H33" s="105">
        <v>5.5E-2</v>
      </c>
      <c r="ZY33" t="s">
        <v>12</v>
      </c>
      <c r="ZZ33" s="12" t="s">
        <v>84</v>
      </c>
    </row>
    <row r="34" spans="1:702" x14ac:dyDescent="0.25">
      <c r="A34" s="22"/>
      <c r="B34" s="23" t="s">
        <v>22</v>
      </c>
      <c r="C34" s="11"/>
      <c r="D34" s="11"/>
      <c r="E34" s="11"/>
      <c r="F34" s="11"/>
      <c r="G34" s="11"/>
      <c r="H34" s="104"/>
    </row>
    <row r="35" spans="1:702" x14ac:dyDescent="0.25">
      <c r="A35" s="22"/>
      <c r="B35" s="24" t="s">
        <v>167</v>
      </c>
      <c r="C35" s="11"/>
      <c r="D35" s="11"/>
      <c r="E35" s="11"/>
      <c r="F35" s="11"/>
      <c r="G35" s="11"/>
      <c r="H35" s="104"/>
    </row>
    <row r="36" spans="1:702" x14ac:dyDescent="0.25">
      <c r="A36" s="20" t="s">
        <v>87</v>
      </c>
      <c r="B36" s="21" t="s">
        <v>88</v>
      </c>
      <c r="C36" s="15" t="s">
        <v>19</v>
      </c>
      <c r="D36" s="16">
        <v>1</v>
      </c>
      <c r="E36" s="17"/>
      <c r="F36" s="16"/>
      <c r="G36" s="16">
        <f>ROUND(D36*F36,2)</f>
        <v>0</v>
      </c>
      <c r="H36" s="105">
        <v>5.5E-2</v>
      </c>
      <c r="ZY36" t="s">
        <v>12</v>
      </c>
      <c r="ZZ36" s="12" t="s">
        <v>91</v>
      </c>
    </row>
    <row r="37" spans="1:702" x14ac:dyDescent="0.25">
      <c r="A37" s="22"/>
      <c r="B37" s="23" t="s">
        <v>22</v>
      </c>
      <c r="C37" s="11"/>
      <c r="D37" s="11"/>
      <c r="E37" s="11"/>
      <c r="F37" s="11"/>
      <c r="G37" s="11"/>
      <c r="H37" s="104"/>
    </row>
    <row r="38" spans="1:702" ht="18" x14ac:dyDescent="0.25">
      <c r="A38" s="22"/>
      <c r="B38" s="24" t="s">
        <v>93</v>
      </c>
      <c r="C38" s="11"/>
      <c r="D38" s="11"/>
      <c r="E38" s="11"/>
      <c r="F38" s="11"/>
      <c r="G38" s="11"/>
      <c r="H38" s="104"/>
    </row>
    <row r="39" spans="1:702" x14ac:dyDescent="0.25">
      <c r="A39" s="20" t="s">
        <v>94</v>
      </c>
      <c r="B39" s="21" t="s">
        <v>95</v>
      </c>
      <c r="C39" s="15" t="s">
        <v>96</v>
      </c>
      <c r="D39" s="16">
        <v>1</v>
      </c>
      <c r="E39" s="17"/>
      <c r="F39" s="16"/>
      <c r="G39" s="16">
        <f>ROUND(D39*F39,2)</f>
        <v>0</v>
      </c>
      <c r="H39" s="105">
        <v>5.5E-2</v>
      </c>
      <c r="ZY39" t="s">
        <v>12</v>
      </c>
      <c r="ZZ39" s="12" t="s">
        <v>98</v>
      </c>
    </row>
    <row r="40" spans="1:702" x14ac:dyDescent="0.25">
      <c r="A40" s="22"/>
      <c r="B40" s="23" t="s">
        <v>22</v>
      </c>
      <c r="C40" s="11"/>
      <c r="D40" s="11"/>
      <c r="E40" s="11"/>
      <c r="F40" s="11"/>
      <c r="G40" s="11"/>
      <c r="H40" s="104"/>
    </row>
    <row r="41" spans="1:702" ht="18" x14ac:dyDescent="0.25">
      <c r="A41" s="22"/>
      <c r="B41" s="24" t="s">
        <v>100</v>
      </c>
      <c r="C41" s="11"/>
      <c r="D41" s="11"/>
      <c r="E41" s="11"/>
      <c r="F41" s="11"/>
      <c r="G41" s="11"/>
      <c r="H41" s="104"/>
    </row>
    <row r="42" spans="1:702" x14ac:dyDescent="0.25">
      <c r="A42" s="18" t="s">
        <v>101</v>
      </c>
      <c r="B42" s="19" t="s">
        <v>102</v>
      </c>
      <c r="C42" s="11"/>
      <c r="D42" s="11"/>
      <c r="E42" s="11"/>
      <c r="F42" s="11"/>
      <c r="G42" s="11"/>
      <c r="H42" s="104"/>
      <c r="ZY42" t="s">
        <v>16</v>
      </c>
      <c r="ZZ42" s="12"/>
    </row>
    <row r="43" spans="1:702" ht="22.5" x14ac:dyDescent="0.25">
      <c r="A43" s="20" t="s">
        <v>104</v>
      </c>
      <c r="B43" s="21" t="s">
        <v>105</v>
      </c>
      <c r="C43" s="15" t="s">
        <v>43</v>
      </c>
      <c r="D43" s="16">
        <v>291.39999999999998</v>
      </c>
      <c r="E43" s="17"/>
      <c r="F43" s="16"/>
      <c r="G43" s="16">
        <f>ROUND(D43*F43,2)</f>
        <v>0</v>
      </c>
      <c r="H43" s="105">
        <v>0.1</v>
      </c>
      <c r="ZY43" t="s">
        <v>12</v>
      </c>
      <c r="ZZ43" s="12" t="s">
        <v>108</v>
      </c>
    </row>
    <row r="44" spans="1:702" x14ac:dyDescent="0.25">
      <c r="A44" s="22"/>
      <c r="B44" s="23" t="s">
        <v>22</v>
      </c>
      <c r="C44" s="11"/>
      <c r="D44" s="11"/>
      <c r="E44" s="11"/>
      <c r="F44" s="11"/>
      <c r="G44" s="11"/>
      <c r="H44" s="104"/>
    </row>
    <row r="45" spans="1:702" ht="18" x14ac:dyDescent="0.25">
      <c r="A45" s="22"/>
      <c r="B45" s="24" t="s">
        <v>110</v>
      </c>
      <c r="C45" s="11"/>
      <c r="D45" s="11"/>
      <c r="E45" s="11"/>
      <c r="F45" s="11"/>
      <c r="G45" s="11"/>
      <c r="H45" s="104"/>
    </row>
    <row r="46" spans="1:702" ht="18" x14ac:dyDescent="0.25">
      <c r="A46" s="22"/>
      <c r="B46" s="24" t="s">
        <v>111</v>
      </c>
      <c r="C46" s="11"/>
      <c r="D46" s="11"/>
      <c r="E46" s="11"/>
      <c r="F46" s="11"/>
      <c r="G46" s="11"/>
      <c r="H46" s="104"/>
    </row>
    <row r="47" spans="1:702" x14ac:dyDescent="0.25">
      <c r="A47" s="22"/>
      <c r="B47" s="24" t="s">
        <v>136</v>
      </c>
      <c r="C47" s="11"/>
      <c r="D47" s="11"/>
      <c r="E47" s="11"/>
      <c r="F47" s="11"/>
      <c r="G47" s="11"/>
      <c r="H47" s="104"/>
    </row>
    <row r="48" spans="1:702" x14ac:dyDescent="0.25">
      <c r="A48" s="22"/>
      <c r="B48" s="24" t="s">
        <v>113</v>
      </c>
      <c r="C48" s="11"/>
      <c r="D48" s="11"/>
      <c r="E48" s="11"/>
      <c r="F48" s="11"/>
      <c r="G48" s="11"/>
      <c r="H48" s="104"/>
    </row>
    <row r="49" spans="1:702" x14ac:dyDescent="0.25">
      <c r="A49" s="22"/>
      <c r="B49" s="24" t="s">
        <v>114</v>
      </c>
      <c r="C49" s="11"/>
      <c r="D49" s="11"/>
      <c r="E49" s="11"/>
      <c r="F49" s="11"/>
      <c r="G49" s="11"/>
      <c r="H49" s="104"/>
    </row>
    <row r="50" spans="1:702" x14ac:dyDescent="0.25">
      <c r="A50" s="18" t="s">
        <v>115</v>
      </c>
      <c r="B50" s="19" t="s">
        <v>116</v>
      </c>
      <c r="C50" s="11"/>
      <c r="D50" s="11"/>
      <c r="E50" s="11"/>
      <c r="F50" s="11"/>
      <c r="G50" s="11"/>
      <c r="H50" s="104"/>
      <c r="ZY50" t="s">
        <v>16</v>
      </c>
      <c r="ZZ50" s="12"/>
    </row>
    <row r="51" spans="1:702" x14ac:dyDescent="0.25">
      <c r="A51" s="20" t="s">
        <v>118</v>
      </c>
      <c r="B51" s="21" t="s">
        <v>119</v>
      </c>
      <c r="C51" s="15" t="s">
        <v>19</v>
      </c>
      <c r="D51" s="16">
        <v>1</v>
      </c>
      <c r="E51" s="17"/>
      <c r="F51" s="16"/>
      <c r="G51" s="16">
        <f>ROUND(D51*F51,2)</f>
        <v>0</v>
      </c>
      <c r="H51" s="105">
        <v>5.5E-2</v>
      </c>
      <c r="ZY51" t="s">
        <v>12</v>
      </c>
      <c r="ZZ51" s="12" t="s">
        <v>122</v>
      </c>
    </row>
    <row r="52" spans="1:702" ht="22.5" x14ac:dyDescent="0.25">
      <c r="A52" s="20" t="s">
        <v>123</v>
      </c>
      <c r="B52" s="21" t="s">
        <v>124</v>
      </c>
      <c r="C52" s="15" t="s">
        <v>125</v>
      </c>
      <c r="D52" s="25"/>
      <c r="E52" s="17"/>
      <c r="F52" s="16"/>
      <c r="G52" s="16">
        <f>ROUND(D52*F52,2)</f>
        <v>0</v>
      </c>
      <c r="H52" s="105"/>
      <c r="ZY52" t="s">
        <v>12</v>
      </c>
      <c r="ZZ52" s="12" t="s">
        <v>127</v>
      </c>
    </row>
    <row r="53" spans="1:702" x14ac:dyDescent="0.25">
      <c r="A53" s="20" t="s">
        <v>128</v>
      </c>
      <c r="B53" s="21" t="s">
        <v>129</v>
      </c>
      <c r="C53" s="15" t="s">
        <v>19</v>
      </c>
      <c r="D53" s="16">
        <v>1</v>
      </c>
      <c r="E53" s="17"/>
      <c r="F53" s="16"/>
      <c r="G53" s="16">
        <f>ROUND(D53*F53,2)</f>
        <v>0</v>
      </c>
      <c r="H53" s="105">
        <v>5.5E-2</v>
      </c>
      <c r="ZY53" t="s">
        <v>12</v>
      </c>
      <c r="ZZ53" s="12" t="s">
        <v>132</v>
      </c>
    </row>
    <row r="54" spans="1:702" x14ac:dyDescent="0.25">
      <c r="A54" s="26"/>
      <c r="B54" s="27"/>
      <c r="C54" s="28"/>
      <c r="D54" s="28"/>
      <c r="E54" s="28"/>
      <c r="F54" s="28"/>
      <c r="G54" s="28"/>
      <c r="H54" s="106"/>
    </row>
    <row r="55" spans="1:702" x14ac:dyDescent="0.25">
      <c r="A55" s="29"/>
      <c r="B55" s="29"/>
      <c r="C55" s="29"/>
      <c r="D55" s="29"/>
      <c r="E55" s="29"/>
      <c r="F55" s="29"/>
      <c r="G55" s="29"/>
      <c r="H55" s="107"/>
    </row>
    <row r="56" spans="1:702" ht="30" x14ac:dyDescent="0.25">
      <c r="B56" s="30" t="s">
        <v>202</v>
      </c>
      <c r="G56" s="31">
        <f>SUBTOTAL(109,G4:G54)</f>
        <v>0</v>
      </c>
      <c r="ZY56" t="s">
        <v>133</v>
      </c>
    </row>
    <row r="57" spans="1:702" x14ac:dyDescent="0.25">
      <c r="A57" s="32">
        <v>5.5</v>
      </c>
      <c r="B57" s="30" t="s">
        <v>197</v>
      </c>
      <c r="G57" s="110">
        <f>(SUM(G6:G54)-G43)*0.055</f>
        <v>0</v>
      </c>
      <c r="ZY57" t="s">
        <v>134</v>
      </c>
    </row>
    <row r="58" spans="1:702" x14ac:dyDescent="0.25">
      <c r="B58" s="30" t="s">
        <v>198</v>
      </c>
      <c r="G58" s="110">
        <f>+G43*0.1</f>
        <v>0</v>
      </c>
      <c r="ZY58" t="s">
        <v>135</v>
      </c>
    </row>
    <row r="59" spans="1:702" x14ac:dyDescent="0.25">
      <c r="G59" s="31"/>
    </row>
    <row r="60" spans="1:702" x14ac:dyDescent="0.25">
      <c r="G60" s="31"/>
    </row>
  </sheetData>
  <mergeCells count="1">
    <mergeCell ref="A1:H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BDE02B-08E9-4D5B-8E0A-C86565BB3A34}">
  <sheetPr>
    <pageSetUpPr fitToPage="1"/>
  </sheetPr>
  <dimension ref="A1:ZZ58"/>
  <sheetViews>
    <sheetView showGridLines="0" workbookViewId="0">
      <pane xSplit="2" ySplit="2" topLeftCell="C23" activePane="bottomRight" state="frozen"/>
      <selection activeCell="H54" sqref="H54"/>
      <selection pane="topRight" activeCell="H54" sqref="H54"/>
      <selection pane="bottomLeft" activeCell="H54" sqref="H54"/>
      <selection pane="bottomRight" activeCell="E54" sqref="E5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style="108" customWidth="1"/>
    <col min="9" max="9" width="10.7109375" customWidth="1"/>
    <col min="701" max="703" width="10.7109375" customWidth="1"/>
  </cols>
  <sheetData>
    <row r="1" spans="1:702" ht="72.2" customHeight="1" x14ac:dyDescent="0.25">
      <c r="A1" s="33"/>
      <c r="B1" s="34"/>
      <c r="C1" s="34"/>
      <c r="D1" s="34"/>
      <c r="E1" s="34"/>
      <c r="F1" s="34"/>
      <c r="G1" s="34"/>
      <c r="H1" s="35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102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103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104"/>
      <c r="ZY4" t="s">
        <v>8</v>
      </c>
      <c r="ZZ4" s="12"/>
    </row>
    <row r="5" spans="1:702" x14ac:dyDescent="0.25">
      <c r="A5" s="13" t="s">
        <v>9</v>
      </c>
      <c r="B5" s="14" t="s">
        <v>10</v>
      </c>
      <c r="C5" s="15" t="s">
        <v>11</v>
      </c>
      <c r="D5" s="16"/>
      <c r="E5" s="17"/>
      <c r="F5" s="16"/>
      <c r="G5" s="16">
        <f>ROUND(D5*F5,2)</f>
        <v>0</v>
      </c>
      <c r="H5" s="105"/>
      <c r="ZY5" t="s">
        <v>12</v>
      </c>
      <c r="ZZ5" s="12" t="s">
        <v>13</v>
      </c>
    </row>
    <row r="6" spans="1:702" x14ac:dyDescent="0.25">
      <c r="A6" s="18" t="s">
        <v>14</v>
      </c>
      <c r="B6" s="19" t="s">
        <v>15</v>
      </c>
      <c r="C6" s="11"/>
      <c r="D6" s="11"/>
      <c r="E6" s="11"/>
      <c r="F6" s="11"/>
      <c r="G6" s="11"/>
      <c r="H6" s="104"/>
      <c r="ZY6" t="s">
        <v>16</v>
      </c>
      <c r="ZZ6" s="12"/>
    </row>
    <row r="7" spans="1:702" ht="22.5" x14ac:dyDescent="0.25">
      <c r="A7" s="20" t="s">
        <v>17</v>
      </c>
      <c r="B7" s="21" t="s">
        <v>18</v>
      </c>
      <c r="C7" s="15" t="s">
        <v>19</v>
      </c>
      <c r="D7" s="16">
        <v>1</v>
      </c>
      <c r="E7" s="17"/>
      <c r="F7" s="16"/>
      <c r="G7" s="16">
        <f>ROUND(D7*F7,2)</f>
        <v>0</v>
      </c>
      <c r="H7" s="105">
        <v>5.5E-2</v>
      </c>
      <c r="ZY7" t="s">
        <v>12</v>
      </c>
      <c r="ZZ7" s="12" t="s">
        <v>21</v>
      </c>
    </row>
    <row r="8" spans="1:702" x14ac:dyDescent="0.25">
      <c r="A8" s="22"/>
      <c r="B8" s="23" t="s">
        <v>22</v>
      </c>
      <c r="C8" s="11"/>
      <c r="D8" s="11"/>
      <c r="E8" s="11"/>
      <c r="F8" s="11"/>
      <c r="G8" s="11"/>
      <c r="H8" s="104"/>
    </row>
    <row r="9" spans="1:702" ht="27" x14ac:dyDescent="0.25">
      <c r="A9" s="22"/>
      <c r="B9" s="24" t="s">
        <v>149</v>
      </c>
      <c r="C9" s="11"/>
      <c r="D9" s="11"/>
      <c r="E9" s="11"/>
      <c r="F9" s="11"/>
      <c r="G9" s="11"/>
      <c r="H9" s="104"/>
    </row>
    <row r="10" spans="1:702" x14ac:dyDescent="0.25">
      <c r="A10" s="18" t="s">
        <v>24</v>
      </c>
      <c r="B10" s="19" t="s">
        <v>25</v>
      </c>
      <c r="C10" s="11"/>
      <c r="D10" s="11"/>
      <c r="E10" s="11"/>
      <c r="F10" s="11"/>
      <c r="G10" s="11"/>
      <c r="H10" s="104"/>
      <c r="ZY10" t="s">
        <v>16</v>
      </c>
      <c r="ZZ10" s="12"/>
    </row>
    <row r="11" spans="1:702" x14ac:dyDescent="0.25">
      <c r="A11" s="20" t="s">
        <v>27</v>
      </c>
      <c r="B11" s="21" t="s">
        <v>28</v>
      </c>
      <c r="C11" s="15" t="s">
        <v>19</v>
      </c>
      <c r="D11" s="16">
        <v>1</v>
      </c>
      <c r="E11" s="17"/>
      <c r="F11" s="16"/>
      <c r="G11" s="16">
        <f>ROUND(D11*F11,2)</f>
        <v>0</v>
      </c>
      <c r="H11" s="105">
        <v>5.5E-2</v>
      </c>
      <c r="ZY11" t="s">
        <v>12</v>
      </c>
      <c r="ZZ11" s="12" t="s">
        <v>31</v>
      </c>
    </row>
    <row r="12" spans="1:702" x14ac:dyDescent="0.25">
      <c r="A12" s="22"/>
      <c r="B12" s="23" t="s">
        <v>22</v>
      </c>
      <c r="C12" s="11"/>
      <c r="D12" s="11"/>
      <c r="E12" s="11"/>
      <c r="F12" s="11"/>
      <c r="G12" s="11"/>
      <c r="H12" s="104"/>
    </row>
    <row r="13" spans="1:702" ht="18" x14ac:dyDescent="0.25">
      <c r="A13" s="22"/>
      <c r="B13" s="24" t="s">
        <v>148</v>
      </c>
      <c r="C13" s="11"/>
      <c r="D13" s="11"/>
      <c r="E13" s="11"/>
      <c r="F13" s="11"/>
      <c r="G13" s="11"/>
      <c r="H13" s="104"/>
    </row>
    <row r="14" spans="1:702" x14ac:dyDescent="0.25">
      <c r="A14" s="20" t="s">
        <v>34</v>
      </c>
      <c r="B14" s="21" t="s">
        <v>35</v>
      </c>
      <c r="C14" s="15" t="s">
        <v>19</v>
      </c>
      <c r="D14" s="16">
        <v>1</v>
      </c>
      <c r="E14" s="17"/>
      <c r="F14" s="16"/>
      <c r="G14" s="16">
        <f>ROUND(D14*F14,2)</f>
        <v>0</v>
      </c>
      <c r="H14" s="105">
        <v>5.5E-2</v>
      </c>
      <c r="ZY14" t="s">
        <v>12</v>
      </c>
      <c r="ZZ14" s="12" t="s">
        <v>38</v>
      </c>
    </row>
    <row r="15" spans="1:702" x14ac:dyDescent="0.25">
      <c r="A15" s="22"/>
      <c r="B15" s="23" t="s">
        <v>22</v>
      </c>
      <c r="C15" s="11"/>
      <c r="D15" s="11"/>
      <c r="E15" s="11"/>
      <c r="F15" s="11"/>
      <c r="G15" s="11"/>
      <c r="H15" s="104"/>
    </row>
    <row r="16" spans="1:702" ht="18" x14ac:dyDescent="0.25">
      <c r="A16" s="22"/>
      <c r="B16" s="24" t="s">
        <v>147</v>
      </c>
      <c r="C16" s="11"/>
      <c r="D16" s="11"/>
      <c r="E16" s="11"/>
      <c r="F16" s="11"/>
      <c r="G16" s="11"/>
      <c r="H16" s="104"/>
    </row>
    <row r="17" spans="1:702" ht="33.75" x14ac:dyDescent="0.25">
      <c r="A17" s="20" t="s">
        <v>41</v>
      </c>
      <c r="B17" s="21" t="s">
        <v>42</v>
      </c>
      <c r="C17" s="15" t="s">
        <v>43</v>
      </c>
      <c r="D17" s="16">
        <v>377.7</v>
      </c>
      <c r="E17" s="17"/>
      <c r="F17" s="16"/>
      <c r="G17" s="16">
        <f>ROUND(D17*F17,2)</f>
        <v>0</v>
      </c>
      <c r="H17" s="105">
        <v>5.5E-2</v>
      </c>
      <c r="ZY17" t="s">
        <v>12</v>
      </c>
      <c r="ZZ17" s="12" t="s">
        <v>45</v>
      </c>
    </row>
    <row r="18" spans="1:702" x14ac:dyDescent="0.25">
      <c r="A18" s="22"/>
      <c r="B18" s="23" t="s">
        <v>22</v>
      </c>
      <c r="C18" s="11"/>
      <c r="D18" s="11"/>
      <c r="E18" s="11"/>
      <c r="F18" s="11"/>
      <c r="G18" s="11"/>
      <c r="H18" s="104"/>
    </row>
    <row r="19" spans="1:702" ht="18" x14ac:dyDescent="0.25">
      <c r="A19" s="22"/>
      <c r="B19" s="24" t="s">
        <v>146</v>
      </c>
      <c r="C19" s="11"/>
      <c r="D19" s="11"/>
      <c r="E19" s="11"/>
      <c r="F19" s="11"/>
      <c r="G19" s="11"/>
      <c r="H19" s="104"/>
    </row>
    <row r="20" spans="1:702" ht="22.5" x14ac:dyDescent="0.25">
      <c r="A20" s="20"/>
      <c r="B20" s="21" t="s">
        <v>48</v>
      </c>
      <c r="C20" s="15" t="s">
        <v>43</v>
      </c>
      <c r="D20" s="16">
        <v>185.9</v>
      </c>
      <c r="E20" s="17"/>
      <c r="F20" s="16"/>
      <c r="G20" s="16">
        <f>ROUND(D20*F20,2)</f>
        <v>0</v>
      </c>
      <c r="H20" s="105">
        <v>5.5E-2</v>
      </c>
      <c r="ZY20" t="s">
        <v>12</v>
      </c>
      <c r="ZZ20" s="12" t="s">
        <v>51</v>
      </c>
    </row>
    <row r="21" spans="1:702" x14ac:dyDescent="0.25">
      <c r="A21" s="20" t="s">
        <v>52</v>
      </c>
      <c r="B21" s="21" t="s">
        <v>53</v>
      </c>
      <c r="C21" s="15" t="s">
        <v>54</v>
      </c>
      <c r="D21" s="16">
        <v>85.3</v>
      </c>
      <c r="E21" s="17"/>
      <c r="F21" s="16"/>
      <c r="G21" s="16">
        <f>ROUND(D21*F21,2)</f>
        <v>0</v>
      </c>
      <c r="H21" s="105">
        <v>5.5E-2</v>
      </c>
      <c r="ZY21" t="s">
        <v>12</v>
      </c>
      <c r="ZZ21" s="12" t="s">
        <v>56</v>
      </c>
    </row>
    <row r="22" spans="1:702" x14ac:dyDescent="0.25">
      <c r="A22" s="22"/>
      <c r="B22" s="23" t="s">
        <v>22</v>
      </c>
      <c r="C22" s="11"/>
      <c r="D22" s="11"/>
      <c r="E22" s="11"/>
      <c r="F22" s="11"/>
      <c r="G22" s="11"/>
      <c r="H22" s="104"/>
    </row>
    <row r="23" spans="1:702" x14ac:dyDescent="0.25">
      <c r="A23" s="22"/>
      <c r="B23" s="24" t="s">
        <v>58</v>
      </c>
      <c r="C23" s="11"/>
      <c r="D23" s="11"/>
      <c r="E23" s="11"/>
      <c r="F23" s="11"/>
      <c r="G23" s="11"/>
      <c r="H23" s="104"/>
    </row>
    <row r="24" spans="1:702" x14ac:dyDescent="0.25">
      <c r="A24" s="20" t="s">
        <v>59</v>
      </c>
      <c r="B24" s="21" t="s">
        <v>60</v>
      </c>
      <c r="C24" s="15" t="s">
        <v>54</v>
      </c>
      <c r="D24" s="16">
        <v>449.5</v>
      </c>
      <c r="E24" s="17"/>
      <c r="F24" s="16"/>
      <c r="G24" s="16">
        <f>ROUND(D24*F24,2)</f>
        <v>0</v>
      </c>
      <c r="H24" s="105">
        <v>5.5E-2</v>
      </c>
      <c r="ZY24" t="s">
        <v>12</v>
      </c>
      <c r="ZZ24" s="12" t="s">
        <v>63</v>
      </c>
    </row>
    <row r="25" spans="1:702" x14ac:dyDescent="0.25">
      <c r="A25" s="22"/>
      <c r="B25" s="23" t="s">
        <v>22</v>
      </c>
      <c r="C25" s="11"/>
      <c r="D25" s="11"/>
      <c r="E25" s="11"/>
      <c r="F25" s="11"/>
      <c r="G25" s="11"/>
      <c r="H25" s="104"/>
    </row>
    <row r="26" spans="1:702" ht="18" x14ac:dyDescent="0.25">
      <c r="A26" s="22"/>
      <c r="B26" s="24" t="s">
        <v>145</v>
      </c>
      <c r="C26" s="11"/>
      <c r="D26" s="11"/>
      <c r="E26" s="11"/>
      <c r="F26" s="11"/>
      <c r="G26" s="11"/>
      <c r="H26" s="104"/>
    </row>
    <row r="27" spans="1:702" x14ac:dyDescent="0.25">
      <c r="A27" s="20" t="s">
        <v>66</v>
      </c>
      <c r="B27" s="21" t="s">
        <v>67</v>
      </c>
      <c r="C27" s="15" t="s">
        <v>54</v>
      </c>
      <c r="D27" s="16">
        <v>149.4</v>
      </c>
      <c r="E27" s="17"/>
      <c r="F27" s="16"/>
      <c r="G27" s="16">
        <f>ROUND(D27*F27,2)</f>
        <v>0</v>
      </c>
      <c r="H27" s="105">
        <v>5.5E-2</v>
      </c>
      <c r="ZY27" t="s">
        <v>12</v>
      </c>
      <c r="ZZ27" s="12" t="s">
        <v>70</v>
      </c>
    </row>
    <row r="28" spans="1:702" x14ac:dyDescent="0.25">
      <c r="A28" s="22"/>
      <c r="B28" s="23" t="s">
        <v>22</v>
      </c>
      <c r="C28" s="11"/>
      <c r="D28" s="11"/>
      <c r="E28" s="11"/>
      <c r="F28" s="11"/>
      <c r="G28" s="11"/>
      <c r="H28" s="104"/>
    </row>
    <row r="29" spans="1:702" ht="18" x14ac:dyDescent="0.25">
      <c r="A29" s="22"/>
      <c r="B29" s="24" t="s">
        <v>144</v>
      </c>
      <c r="C29" s="11"/>
      <c r="D29" s="11"/>
      <c r="E29" s="11"/>
      <c r="F29" s="11"/>
      <c r="G29" s="11"/>
      <c r="H29" s="104"/>
    </row>
    <row r="30" spans="1:702" ht="22.5" x14ac:dyDescent="0.25">
      <c r="A30" s="20" t="s">
        <v>73</v>
      </c>
      <c r="B30" s="21" t="s">
        <v>74</v>
      </c>
      <c r="C30" s="15" t="s">
        <v>54</v>
      </c>
      <c r="D30" s="16">
        <v>87.9</v>
      </c>
      <c r="E30" s="17"/>
      <c r="F30" s="16"/>
      <c r="G30" s="16">
        <f>ROUND(D30*F30,2)</f>
        <v>0</v>
      </c>
      <c r="H30" s="105">
        <v>5.5E-2</v>
      </c>
      <c r="ZY30" t="s">
        <v>12</v>
      </c>
      <c r="ZZ30" s="12" t="s">
        <v>77</v>
      </c>
    </row>
    <row r="31" spans="1:702" x14ac:dyDescent="0.25">
      <c r="A31" s="22"/>
      <c r="B31" s="23" t="s">
        <v>22</v>
      </c>
      <c r="C31" s="11"/>
      <c r="D31" s="11"/>
      <c r="E31" s="11"/>
      <c r="F31" s="11"/>
      <c r="G31" s="11"/>
      <c r="H31" s="104"/>
    </row>
    <row r="32" spans="1:702" ht="18" x14ac:dyDescent="0.25">
      <c r="A32" s="22"/>
      <c r="B32" s="24" t="s">
        <v>79</v>
      </c>
      <c r="C32" s="11"/>
      <c r="D32" s="11"/>
      <c r="E32" s="11"/>
      <c r="F32" s="11"/>
      <c r="G32" s="11"/>
      <c r="H32" s="104"/>
    </row>
    <row r="33" spans="1:702" x14ac:dyDescent="0.25">
      <c r="A33" s="20" t="s">
        <v>87</v>
      </c>
      <c r="B33" s="21" t="s">
        <v>88</v>
      </c>
      <c r="C33" s="15" t="s">
        <v>19</v>
      </c>
      <c r="D33" s="16">
        <v>1</v>
      </c>
      <c r="E33" s="17"/>
      <c r="F33" s="16"/>
      <c r="G33" s="16">
        <f>ROUND(D33*F33,2)</f>
        <v>0</v>
      </c>
      <c r="H33" s="105">
        <v>5.5E-2</v>
      </c>
      <c r="ZY33" t="s">
        <v>12</v>
      </c>
      <c r="ZZ33" s="12" t="s">
        <v>91</v>
      </c>
    </row>
    <row r="34" spans="1:702" x14ac:dyDescent="0.25">
      <c r="A34" s="22"/>
      <c r="B34" s="23" t="s">
        <v>22</v>
      </c>
      <c r="C34" s="11"/>
      <c r="D34" s="11"/>
      <c r="E34" s="11"/>
      <c r="F34" s="11"/>
      <c r="G34" s="11"/>
      <c r="H34" s="104"/>
    </row>
    <row r="35" spans="1:702" ht="18" x14ac:dyDescent="0.25">
      <c r="A35" s="22"/>
      <c r="B35" s="24" t="s">
        <v>93</v>
      </c>
      <c r="C35" s="11"/>
      <c r="D35" s="11"/>
      <c r="E35" s="11"/>
      <c r="F35" s="11"/>
      <c r="G35" s="11"/>
      <c r="H35" s="104"/>
    </row>
    <row r="36" spans="1:702" x14ac:dyDescent="0.25">
      <c r="A36" s="20" t="s">
        <v>94</v>
      </c>
      <c r="B36" s="21" t="s">
        <v>95</v>
      </c>
      <c r="C36" s="15" t="s">
        <v>96</v>
      </c>
      <c r="D36" s="16">
        <v>1</v>
      </c>
      <c r="E36" s="17"/>
      <c r="F36" s="16"/>
      <c r="G36" s="16">
        <f>ROUND(D36*F36,2)</f>
        <v>0</v>
      </c>
      <c r="H36" s="105">
        <v>5.5E-2</v>
      </c>
      <c r="ZY36" t="s">
        <v>12</v>
      </c>
      <c r="ZZ36" s="12" t="s">
        <v>98</v>
      </c>
    </row>
    <row r="37" spans="1:702" x14ac:dyDescent="0.25">
      <c r="A37" s="22"/>
      <c r="B37" s="23" t="s">
        <v>22</v>
      </c>
      <c r="C37" s="11"/>
      <c r="D37" s="11"/>
      <c r="E37" s="11"/>
      <c r="F37" s="11"/>
      <c r="G37" s="11"/>
      <c r="H37" s="104"/>
    </row>
    <row r="38" spans="1:702" ht="18" x14ac:dyDescent="0.25">
      <c r="A38" s="22"/>
      <c r="B38" s="24" t="s">
        <v>100</v>
      </c>
      <c r="C38" s="11"/>
      <c r="D38" s="11"/>
      <c r="E38" s="11"/>
      <c r="F38" s="11"/>
      <c r="G38" s="11"/>
      <c r="H38" s="104"/>
    </row>
    <row r="39" spans="1:702" x14ac:dyDescent="0.25">
      <c r="A39" s="18" t="s">
        <v>101</v>
      </c>
      <c r="B39" s="19" t="s">
        <v>102</v>
      </c>
      <c r="C39" s="11"/>
      <c r="D39" s="11"/>
      <c r="E39" s="11"/>
      <c r="F39" s="11"/>
      <c r="G39" s="11"/>
      <c r="H39" s="104"/>
      <c r="ZY39" t="s">
        <v>16</v>
      </c>
      <c r="ZZ39" s="12"/>
    </row>
    <row r="40" spans="1:702" ht="22.5" x14ac:dyDescent="0.25">
      <c r="A40" s="20" t="s">
        <v>104</v>
      </c>
      <c r="B40" s="21" t="s">
        <v>105</v>
      </c>
      <c r="C40" s="15" t="s">
        <v>43</v>
      </c>
      <c r="D40" s="16">
        <v>221.2</v>
      </c>
      <c r="E40" s="17"/>
      <c r="F40" s="16"/>
      <c r="G40" s="16">
        <f>ROUND(D40*F40,2)</f>
        <v>0</v>
      </c>
      <c r="H40" s="105">
        <v>0.1</v>
      </c>
      <c r="ZY40" t="s">
        <v>12</v>
      </c>
      <c r="ZZ40" s="12" t="s">
        <v>108</v>
      </c>
    </row>
    <row r="41" spans="1:702" x14ac:dyDescent="0.25">
      <c r="A41" s="22"/>
      <c r="B41" s="23" t="s">
        <v>22</v>
      </c>
      <c r="C41" s="11"/>
      <c r="D41" s="11"/>
      <c r="E41" s="11"/>
      <c r="F41" s="11"/>
      <c r="G41" s="11"/>
      <c r="H41" s="104"/>
    </row>
    <row r="42" spans="1:702" ht="18" x14ac:dyDescent="0.25">
      <c r="A42" s="22"/>
      <c r="B42" s="24" t="s">
        <v>110</v>
      </c>
      <c r="C42" s="11"/>
      <c r="D42" s="11"/>
      <c r="E42" s="11"/>
      <c r="F42" s="11"/>
      <c r="G42" s="11"/>
      <c r="H42" s="104"/>
    </row>
    <row r="43" spans="1:702" ht="18" x14ac:dyDescent="0.25">
      <c r="A43" s="22"/>
      <c r="B43" s="24" t="s">
        <v>111</v>
      </c>
      <c r="C43" s="11"/>
      <c r="D43" s="11"/>
      <c r="E43" s="11"/>
      <c r="F43" s="11"/>
      <c r="G43" s="11"/>
      <c r="H43" s="104"/>
    </row>
    <row r="44" spans="1:702" x14ac:dyDescent="0.25">
      <c r="A44" s="22"/>
      <c r="B44" s="24" t="s">
        <v>136</v>
      </c>
      <c r="C44" s="11"/>
      <c r="D44" s="11"/>
      <c r="E44" s="11"/>
      <c r="F44" s="11"/>
      <c r="G44" s="11"/>
      <c r="H44" s="104"/>
    </row>
    <row r="45" spans="1:702" x14ac:dyDescent="0.25">
      <c r="A45" s="22"/>
      <c r="B45" s="24" t="s">
        <v>113</v>
      </c>
      <c r="C45" s="11"/>
      <c r="D45" s="11"/>
      <c r="E45" s="11"/>
      <c r="F45" s="11"/>
      <c r="G45" s="11"/>
      <c r="H45" s="104"/>
    </row>
    <row r="46" spans="1:702" x14ac:dyDescent="0.25">
      <c r="A46" s="22"/>
      <c r="B46" s="24" t="s">
        <v>114</v>
      </c>
      <c r="C46" s="11"/>
      <c r="D46" s="11"/>
      <c r="E46" s="11"/>
      <c r="F46" s="11"/>
      <c r="G46" s="11"/>
      <c r="H46" s="104"/>
    </row>
    <row r="47" spans="1:702" x14ac:dyDescent="0.25">
      <c r="A47" s="22"/>
      <c r="B47" s="24" t="s">
        <v>143</v>
      </c>
      <c r="C47" s="11"/>
      <c r="D47" s="11"/>
      <c r="E47" s="11"/>
      <c r="F47" s="11"/>
      <c r="G47" s="11"/>
      <c r="H47" s="104"/>
    </row>
    <row r="48" spans="1:702" x14ac:dyDescent="0.25">
      <c r="A48" s="18" t="s">
        <v>115</v>
      </c>
      <c r="B48" s="19" t="s">
        <v>116</v>
      </c>
      <c r="C48" s="11"/>
      <c r="D48" s="11"/>
      <c r="E48" s="11"/>
      <c r="F48" s="11"/>
      <c r="G48" s="11"/>
      <c r="H48" s="104"/>
      <c r="ZY48" t="s">
        <v>16</v>
      </c>
      <c r="ZZ48" s="12"/>
    </row>
    <row r="49" spans="1:702" x14ac:dyDescent="0.25">
      <c r="A49" s="20" t="s">
        <v>118</v>
      </c>
      <c r="B49" s="21" t="s">
        <v>119</v>
      </c>
      <c r="C49" s="15" t="s">
        <v>19</v>
      </c>
      <c r="D49" s="16">
        <v>1</v>
      </c>
      <c r="E49" s="17"/>
      <c r="F49" s="16"/>
      <c r="G49" s="16">
        <f>ROUND(D49*F49,2)</f>
        <v>0</v>
      </c>
      <c r="H49" s="105">
        <v>5.5E-2</v>
      </c>
      <c r="ZY49" t="s">
        <v>12</v>
      </c>
      <c r="ZZ49" s="12" t="s">
        <v>122</v>
      </c>
    </row>
    <row r="50" spans="1:702" ht="22.5" x14ac:dyDescent="0.25">
      <c r="A50" s="20" t="s">
        <v>123</v>
      </c>
      <c r="B50" s="21" t="s">
        <v>124</v>
      </c>
      <c r="C50" s="15" t="s">
        <v>125</v>
      </c>
      <c r="D50" s="25"/>
      <c r="E50" s="17"/>
      <c r="F50" s="16"/>
      <c r="G50" s="16">
        <f>ROUND(D50*F50,2)</f>
        <v>0</v>
      </c>
      <c r="H50" s="105"/>
      <c r="ZY50" t="s">
        <v>12</v>
      </c>
      <c r="ZZ50" s="12" t="s">
        <v>127</v>
      </c>
    </row>
    <row r="51" spans="1:702" x14ac:dyDescent="0.25">
      <c r="A51" s="20" t="s">
        <v>128</v>
      </c>
      <c r="B51" s="21" t="s">
        <v>129</v>
      </c>
      <c r="C51" s="15" t="s">
        <v>19</v>
      </c>
      <c r="D51" s="16">
        <v>1</v>
      </c>
      <c r="E51" s="17"/>
      <c r="F51" s="16"/>
      <c r="G51" s="16">
        <f>ROUND(D51*F51,2)</f>
        <v>0</v>
      </c>
      <c r="H51" s="105">
        <v>5.5E-2</v>
      </c>
      <c r="ZY51" t="s">
        <v>12</v>
      </c>
      <c r="ZZ51" s="12" t="s">
        <v>132</v>
      </c>
    </row>
    <row r="52" spans="1:702" x14ac:dyDescent="0.25">
      <c r="A52" s="26"/>
      <c r="B52" s="27"/>
      <c r="C52" s="28"/>
      <c r="D52" s="28"/>
      <c r="E52" s="28"/>
      <c r="F52" s="28"/>
      <c r="G52" s="28"/>
      <c r="H52" s="106"/>
    </row>
    <row r="53" spans="1:702" x14ac:dyDescent="0.25">
      <c r="A53" s="29"/>
      <c r="B53" s="29"/>
      <c r="C53" s="29"/>
      <c r="D53" s="29"/>
      <c r="E53" s="29"/>
      <c r="F53" s="29"/>
      <c r="G53" s="29"/>
      <c r="H53" s="107"/>
    </row>
    <row r="54" spans="1:702" ht="30" x14ac:dyDescent="0.25">
      <c r="B54" s="30" t="s">
        <v>203</v>
      </c>
      <c r="G54" s="31">
        <f>SUBTOTAL(109,G4:G52)</f>
        <v>0</v>
      </c>
      <c r="ZY54" t="s">
        <v>133</v>
      </c>
    </row>
    <row r="55" spans="1:702" x14ac:dyDescent="0.25">
      <c r="A55" s="32">
        <v>5.5</v>
      </c>
      <c r="B55" s="30" t="s">
        <v>197</v>
      </c>
      <c r="G55" s="110">
        <f>(SUM(G4:G52)-G40)*0.055</f>
        <v>0</v>
      </c>
      <c r="ZY55" t="s">
        <v>134</v>
      </c>
    </row>
    <row r="56" spans="1:702" x14ac:dyDescent="0.25">
      <c r="B56" s="30" t="s">
        <v>198</v>
      </c>
      <c r="G56" s="110">
        <f>+G40*0.1</f>
        <v>0</v>
      </c>
      <c r="ZY56" t="s">
        <v>135</v>
      </c>
    </row>
    <row r="57" spans="1:702" x14ac:dyDescent="0.25">
      <c r="G57" s="31"/>
    </row>
    <row r="58" spans="1:702" x14ac:dyDescent="0.25">
      <c r="G58" s="31"/>
    </row>
  </sheetData>
  <mergeCells count="1">
    <mergeCell ref="A1:H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C234F4-FD60-4848-8D82-8BC8DB351583}">
  <sheetPr>
    <pageSetUpPr fitToPage="1"/>
  </sheetPr>
  <dimension ref="A1:ZZ57"/>
  <sheetViews>
    <sheetView showGridLines="0" workbookViewId="0">
      <pane xSplit="2" ySplit="2" topLeftCell="C26" activePane="bottomRight" state="frozen"/>
      <selection activeCell="H54" sqref="H54"/>
      <selection pane="topRight" activeCell="H54" sqref="H54"/>
      <selection pane="bottomLeft" activeCell="H54" sqref="H54"/>
      <selection pane="bottomRight" activeCell="P21" sqref="P21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style="108" customWidth="1"/>
    <col min="9" max="9" width="10.7109375" customWidth="1"/>
    <col min="701" max="703" width="10.7109375" customWidth="1"/>
  </cols>
  <sheetData>
    <row r="1" spans="1:702" ht="72.2" customHeight="1" x14ac:dyDescent="0.25">
      <c r="A1" s="33"/>
      <c r="B1" s="34"/>
      <c r="C1" s="34"/>
      <c r="D1" s="34"/>
      <c r="E1" s="34"/>
      <c r="F1" s="34"/>
      <c r="G1" s="34"/>
      <c r="H1" s="35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102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103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104"/>
      <c r="ZY4" t="s">
        <v>8</v>
      </c>
      <c r="ZZ4" s="12"/>
    </row>
    <row r="5" spans="1:702" x14ac:dyDescent="0.25">
      <c r="A5" s="13" t="s">
        <v>9</v>
      </c>
      <c r="B5" s="14" t="s">
        <v>10</v>
      </c>
      <c r="C5" s="15" t="s">
        <v>11</v>
      </c>
      <c r="D5" s="16"/>
      <c r="E5" s="17"/>
      <c r="F5" s="16"/>
      <c r="G5" s="16">
        <f>ROUND(D5*F5,2)</f>
        <v>0</v>
      </c>
      <c r="H5" s="105"/>
      <c r="ZY5" t="s">
        <v>12</v>
      </c>
      <c r="ZZ5" s="12" t="s">
        <v>13</v>
      </c>
    </row>
    <row r="6" spans="1:702" x14ac:dyDescent="0.25">
      <c r="A6" s="18" t="s">
        <v>14</v>
      </c>
      <c r="B6" s="19" t="s">
        <v>15</v>
      </c>
      <c r="C6" s="11"/>
      <c r="D6" s="11"/>
      <c r="E6" s="11"/>
      <c r="F6" s="11"/>
      <c r="G6" s="11"/>
      <c r="H6" s="104"/>
      <c r="ZY6" t="s">
        <v>16</v>
      </c>
      <c r="ZZ6" s="12"/>
    </row>
    <row r="7" spans="1:702" ht="22.5" x14ac:dyDescent="0.25">
      <c r="A7" s="20" t="s">
        <v>17</v>
      </c>
      <c r="B7" s="21" t="s">
        <v>18</v>
      </c>
      <c r="C7" s="15" t="s">
        <v>19</v>
      </c>
      <c r="D7" s="16">
        <v>1</v>
      </c>
      <c r="E7" s="17"/>
      <c r="F7" s="16"/>
      <c r="G7" s="16">
        <f>ROUND(D7*F7,2)</f>
        <v>0</v>
      </c>
      <c r="H7" s="105">
        <v>5.5E-2</v>
      </c>
      <c r="ZY7" t="s">
        <v>12</v>
      </c>
      <c r="ZZ7" s="12" t="s">
        <v>21</v>
      </c>
    </row>
    <row r="8" spans="1:702" x14ac:dyDescent="0.25">
      <c r="A8" s="22"/>
      <c r="B8" s="23" t="s">
        <v>22</v>
      </c>
      <c r="C8" s="11"/>
      <c r="D8" s="11"/>
      <c r="E8" s="11"/>
      <c r="F8" s="11"/>
      <c r="G8" s="11"/>
      <c r="H8" s="104"/>
    </row>
    <row r="9" spans="1:702" ht="27" x14ac:dyDescent="0.25">
      <c r="A9" s="22"/>
      <c r="B9" s="24" t="s">
        <v>166</v>
      </c>
      <c r="C9" s="11"/>
      <c r="D9" s="11"/>
      <c r="E9" s="11"/>
      <c r="F9" s="11"/>
      <c r="G9" s="11"/>
      <c r="H9" s="104"/>
    </row>
    <row r="10" spans="1:702" x14ac:dyDescent="0.25">
      <c r="A10" s="18" t="s">
        <v>24</v>
      </c>
      <c r="B10" s="19" t="s">
        <v>25</v>
      </c>
      <c r="C10" s="11"/>
      <c r="D10" s="11"/>
      <c r="E10" s="11"/>
      <c r="F10" s="11"/>
      <c r="G10" s="11"/>
      <c r="H10" s="104"/>
      <c r="ZY10" t="s">
        <v>16</v>
      </c>
      <c r="ZZ10" s="12"/>
    </row>
    <row r="11" spans="1:702" x14ac:dyDescent="0.25">
      <c r="A11" s="20" t="s">
        <v>27</v>
      </c>
      <c r="B11" s="21" t="s">
        <v>28</v>
      </c>
      <c r="C11" s="15" t="s">
        <v>19</v>
      </c>
      <c r="D11" s="16">
        <v>1</v>
      </c>
      <c r="E11" s="17"/>
      <c r="F11" s="16"/>
      <c r="G11" s="16">
        <f>ROUND(D11*F11,2)</f>
        <v>0</v>
      </c>
      <c r="H11" s="105">
        <v>5.5E-2</v>
      </c>
      <c r="ZY11" t="s">
        <v>12</v>
      </c>
      <c r="ZZ11" s="12" t="s">
        <v>31</v>
      </c>
    </row>
    <row r="12" spans="1:702" x14ac:dyDescent="0.25">
      <c r="A12" s="22"/>
      <c r="B12" s="23" t="s">
        <v>22</v>
      </c>
      <c r="C12" s="11"/>
      <c r="D12" s="11"/>
      <c r="E12" s="11"/>
      <c r="F12" s="11"/>
      <c r="G12" s="11"/>
      <c r="H12" s="104"/>
    </row>
    <row r="13" spans="1:702" ht="18" x14ac:dyDescent="0.25">
      <c r="A13" s="22"/>
      <c r="B13" s="24" t="s">
        <v>165</v>
      </c>
      <c r="C13" s="11"/>
      <c r="D13" s="11"/>
      <c r="E13" s="11"/>
      <c r="F13" s="11"/>
      <c r="G13" s="11"/>
      <c r="H13" s="104"/>
    </row>
    <row r="14" spans="1:702" x14ac:dyDescent="0.25">
      <c r="A14" s="20" t="s">
        <v>34</v>
      </c>
      <c r="B14" s="21" t="s">
        <v>35</v>
      </c>
      <c r="C14" s="15" t="s">
        <v>19</v>
      </c>
      <c r="D14" s="16">
        <v>1</v>
      </c>
      <c r="E14" s="17"/>
      <c r="F14" s="16"/>
      <c r="G14" s="16">
        <f>ROUND(D14*F14,2)</f>
        <v>0</v>
      </c>
      <c r="H14" s="105">
        <v>5.5E-2</v>
      </c>
      <c r="ZY14" t="s">
        <v>12</v>
      </c>
      <c r="ZZ14" s="12" t="s">
        <v>38</v>
      </c>
    </row>
    <row r="15" spans="1:702" x14ac:dyDescent="0.25">
      <c r="A15" s="22"/>
      <c r="B15" s="23" t="s">
        <v>22</v>
      </c>
      <c r="C15" s="11"/>
      <c r="D15" s="11"/>
      <c r="E15" s="11"/>
      <c r="F15" s="11"/>
      <c r="G15" s="11"/>
      <c r="H15" s="104"/>
    </row>
    <row r="16" spans="1:702" ht="18" x14ac:dyDescent="0.25">
      <c r="A16" s="22"/>
      <c r="B16" s="24" t="s">
        <v>164</v>
      </c>
      <c r="C16" s="11"/>
      <c r="D16" s="11"/>
      <c r="E16" s="11"/>
      <c r="F16" s="11"/>
      <c r="G16" s="11"/>
      <c r="H16" s="104"/>
    </row>
    <row r="17" spans="1:702" ht="33.75" x14ac:dyDescent="0.25">
      <c r="A17" s="20" t="s">
        <v>41</v>
      </c>
      <c r="B17" s="21" t="s">
        <v>42</v>
      </c>
      <c r="C17" s="15" t="s">
        <v>43</v>
      </c>
      <c r="D17" s="16">
        <v>135.4</v>
      </c>
      <c r="E17" s="17"/>
      <c r="F17" s="16"/>
      <c r="G17" s="16">
        <f>ROUND(D17*F17,2)</f>
        <v>0</v>
      </c>
      <c r="H17" s="105">
        <v>5.5E-2</v>
      </c>
      <c r="ZY17" t="s">
        <v>12</v>
      </c>
      <c r="ZZ17" s="12" t="s">
        <v>45</v>
      </c>
    </row>
    <row r="18" spans="1:702" x14ac:dyDescent="0.25">
      <c r="A18" s="22"/>
      <c r="B18" s="23" t="s">
        <v>22</v>
      </c>
      <c r="C18" s="11"/>
      <c r="D18" s="11"/>
      <c r="E18" s="11"/>
      <c r="F18" s="11"/>
      <c r="G18" s="11"/>
      <c r="H18" s="104"/>
    </row>
    <row r="19" spans="1:702" ht="18" x14ac:dyDescent="0.25">
      <c r="A19" s="22"/>
      <c r="B19" s="24" t="s">
        <v>163</v>
      </c>
      <c r="C19" s="11"/>
      <c r="D19" s="11"/>
      <c r="E19" s="11"/>
      <c r="F19" s="11"/>
      <c r="G19" s="11"/>
      <c r="H19" s="104"/>
    </row>
    <row r="20" spans="1:702" ht="22.5" x14ac:dyDescent="0.25">
      <c r="A20" s="20"/>
      <c r="B20" s="21" t="s">
        <v>48</v>
      </c>
      <c r="C20" s="15" t="s">
        <v>43</v>
      </c>
      <c r="D20" s="16">
        <v>56.7</v>
      </c>
      <c r="E20" s="17"/>
      <c r="F20" s="16"/>
      <c r="G20" s="16">
        <f>ROUND(D20*F20,2)</f>
        <v>0</v>
      </c>
      <c r="H20" s="105">
        <v>5.5E-2</v>
      </c>
      <c r="ZY20" t="s">
        <v>12</v>
      </c>
      <c r="ZZ20" s="12" t="s">
        <v>51</v>
      </c>
    </row>
    <row r="21" spans="1:702" x14ac:dyDescent="0.25">
      <c r="A21" s="20" t="s">
        <v>52</v>
      </c>
      <c r="B21" s="21" t="s">
        <v>53</v>
      </c>
      <c r="C21" s="15" t="s">
        <v>54</v>
      </c>
      <c r="D21" s="16">
        <v>44.8</v>
      </c>
      <c r="E21" s="17"/>
      <c r="F21" s="16"/>
      <c r="G21" s="16">
        <f>ROUND(D21*F21,2)</f>
        <v>0</v>
      </c>
      <c r="H21" s="105">
        <v>5.5E-2</v>
      </c>
      <c r="ZY21" t="s">
        <v>12</v>
      </c>
      <c r="ZZ21" s="12" t="s">
        <v>56</v>
      </c>
    </row>
    <row r="22" spans="1:702" x14ac:dyDescent="0.25">
      <c r="A22" s="22"/>
      <c r="B22" s="23" t="s">
        <v>22</v>
      </c>
      <c r="C22" s="11"/>
      <c r="D22" s="11"/>
      <c r="E22" s="11"/>
      <c r="F22" s="11"/>
      <c r="G22" s="11"/>
      <c r="H22" s="104"/>
    </row>
    <row r="23" spans="1:702" x14ac:dyDescent="0.25">
      <c r="A23" s="22"/>
      <c r="B23" s="24" t="s">
        <v>58</v>
      </c>
      <c r="C23" s="11"/>
      <c r="D23" s="11"/>
      <c r="E23" s="11"/>
      <c r="F23" s="11"/>
      <c r="G23" s="11"/>
      <c r="H23" s="104"/>
    </row>
    <row r="24" spans="1:702" x14ac:dyDescent="0.25">
      <c r="A24" s="20" t="s">
        <v>59</v>
      </c>
      <c r="B24" s="21" t="s">
        <v>60</v>
      </c>
      <c r="C24" s="15" t="s">
        <v>54</v>
      </c>
      <c r="D24" s="16">
        <v>135.1</v>
      </c>
      <c r="E24" s="17"/>
      <c r="F24" s="16"/>
      <c r="G24" s="16">
        <f>ROUND(D24*F24,2)</f>
        <v>0</v>
      </c>
      <c r="H24" s="105">
        <v>5.5E-2</v>
      </c>
      <c r="ZY24" t="s">
        <v>12</v>
      </c>
      <c r="ZZ24" s="12" t="s">
        <v>63</v>
      </c>
    </row>
    <row r="25" spans="1:702" x14ac:dyDescent="0.25">
      <c r="A25" s="22"/>
      <c r="B25" s="23" t="s">
        <v>22</v>
      </c>
      <c r="C25" s="11"/>
      <c r="D25" s="11"/>
      <c r="E25" s="11"/>
      <c r="F25" s="11"/>
      <c r="G25" s="11"/>
      <c r="H25" s="104"/>
    </row>
    <row r="26" spans="1:702" ht="18" x14ac:dyDescent="0.25">
      <c r="A26" s="22"/>
      <c r="B26" s="24" t="s">
        <v>162</v>
      </c>
      <c r="C26" s="11"/>
      <c r="D26" s="11"/>
      <c r="E26" s="11"/>
      <c r="F26" s="11"/>
      <c r="G26" s="11"/>
      <c r="H26" s="104"/>
    </row>
    <row r="27" spans="1:702" x14ac:dyDescent="0.25">
      <c r="A27" s="20" t="s">
        <v>66</v>
      </c>
      <c r="B27" s="21" t="s">
        <v>67</v>
      </c>
      <c r="C27" s="15" t="s">
        <v>54</v>
      </c>
      <c r="D27" s="16">
        <v>44.7</v>
      </c>
      <c r="E27" s="17"/>
      <c r="F27" s="16"/>
      <c r="G27" s="16">
        <f>ROUND(D27*F27,2)</f>
        <v>0</v>
      </c>
      <c r="H27" s="105">
        <v>5.5E-2</v>
      </c>
      <c r="ZY27" t="s">
        <v>12</v>
      </c>
      <c r="ZZ27" s="12" t="s">
        <v>70</v>
      </c>
    </row>
    <row r="28" spans="1:702" x14ac:dyDescent="0.25">
      <c r="A28" s="22"/>
      <c r="B28" s="23" t="s">
        <v>22</v>
      </c>
      <c r="C28" s="11"/>
      <c r="D28" s="11"/>
      <c r="E28" s="11"/>
      <c r="F28" s="11"/>
      <c r="G28" s="11"/>
      <c r="H28" s="104"/>
    </row>
    <row r="29" spans="1:702" ht="18" x14ac:dyDescent="0.25">
      <c r="A29" s="22"/>
      <c r="B29" s="24" t="s">
        <v>161</v>
      </c>
      <c r="C29" s="11"/>
      <c r="D29" s="11"/>
      <c r="E29" s="11"/>
      <c r="F29" s="11"/>
      <c r="G29" s="11"/>
      <c r="H29" s="104"/>
    </row>
    <row r="30" spans="1:702" ht="22.5" x14ac:dyDescent="0.25">
      <c r="A30" s="20" t="s">
        <v>73</v>
      </c>
      <c r="B30" s="21" t="s">
        <v>74</v>
      </c>
      <c r="C30" s="15" t="s">
        <v>54</v>
      </c>
      <c r="D30" s="16">
        <v>44.8</v>
      </c>
      <c r="E30" s="17"/>
      <c r="F30" s="16"/>
      <c r="G30" s="16">
        <f>ROUND(D30*F30,2)</f>
        <v>0</v>
      </c>
      <c r="H30" s="105">
        <v>5.5E-2</v>
      </c>
      <c r="ZY30" t="s">
        <v>12</v>
      </c>
      <c r="ZZ30" s="12" t="s">
        <v>77</v>
      </c>
    </row>
    <row r="31" spans="1:702" x14ac:dyDescent="0.25">
      <c r="A31" s="22"/>
      <c r="B31" s="23" t="s">
        <v>22</v>
      </c>
      <c r="C31" s="11"/>
      <c r="D31" s="11"/>
      <c r="E31" s="11"/>
      <c r="F31" s="11"/>
      <c r="G31" s="11"/>
      <c r="H31" s="104"/>
    </row>
    <row r="32" spans="1:702" ht="18" x14ac:dyDescent="0.25">
      <c r="A32" s="22"/>
      <c r="B32" s="24" t="s">
        <v>79</v>
      </c>
      <c r="C32" s="11"/>
      <c r="D32" s="11"/>
      <c r="E32" s="11"/>
      <c r="F32" s="11"/>
      <c r="G32" s="11"/>
      <c r="H32" s="104"/>
    </row>
    <row r="33" spans="1:702" x14ac:dyDescent="0.25">
      <c r="A33" s="20" t="s">
        <v>87</v>
      </c>
      <c r="B33" s="21" t="s">
        <v>88</v>
      </c>
      <c r="C33" s="15" t="s">
        <v>19</v>
      </c>
      <c r="D33" s="16">
        <v>1</v>
      </c>
      <c r="E33" s="17"/>
      <c r="F33" s="16"/>
      <c r="G33" s="16">
        <f>ROUND(D33*F33,2)</f>
        <v>0</v>
      </c>
      <c r="H33" s="105">
        <v>5.5E-2</v>
      </c>
      <c r="ZY33" t="s">
        <v>12</v>
      </c>
      <c r="ZZ33" s="12" t="s">
        <v>91</v>
      </c>
    </row>
    <row r="34" spans="1:702" x14ac:dyDescent="0.25">
      <c r="A34" s="22"/>
      <c r="B34" s="23" t="s">
        <v>22</v>
      </c>
      <c r="C34" s="11"/>
      <c r="D34" s="11"/>
      <c r="E34" s="11"/>
      <c r="F34" s="11"/>
      <c r="G34" s="11"/>
      <c r="H34" s="104"/>
    </row>
    <row r="35" spans="1:702" ht="18" x14ac:dyDescent="0.25">
      <c r="A35" s="22"/>
      <c r="B35" s="24" t="s">
        <v>93</v>
      </c>
      <c r="C35" s="11"/>
      <c r="D35" s="11"/>
      <c r="E35" s="11"/>
      <c r="F35" s="11"/>
      <c r="G35" s="11"/>
      <c r="H35" s="104"/>
    </row>
    <row r="36" spans="1:702" x14ac:dyDescent="0.25">
      <c r="A36" s="20" t="s">
        <v>94</v>
      </c>
      <c r="B36" s="21" t="s">
        <v>95</v>
      </c>
      <c r="C36" s="15" t="s">
        <v>96</v>
      </c>
      <c r="D36" s="16">
        <v>1</v>
      </c>
      <c r="E36" s="17"/>
      <c r="F36" s="16"/>
      <c r="G36" s="16">
        <f>ROUND(D36*F36,2)</f>
        <v>0</v>
      </c>
      <c r="H36" s="105">
        <v>5.5E-2</v>
      </c>
      <c r="ZY36" t="s">
        <v>12</v>
      </c>
      <c r="ZZ36" s="12" t="s">
        <v>98</v>
      </c>
    </row>
    <row r="37" spans="1:702" x14ac:dyDescent="0.25">
      <c r="A37" s="22"/>
      <c r="B37" s="23" t="s">
        <v>22</v>
      </c>
      <c r="C37" s="11"/>
      <c r="D37" s="11"/>
      <c r="E37" s="11"/>
      <c r="F37" s="11"/>
      <c r="G37" s="11"/>
      <c r="H37" s="104"/>
    </row>
    <row r="38" spans="1:702" ht="18" x14ac:dyDescent="0.25">
      <c r="A38" s="22"/>
      <c r="B38" s="24" t="s">
        <v>100</v>
      </c>
      <c r="C38" s="11"/>
      <c r="D38" s="11"/>
      <c r="E38" s="11"/>
      <c r="F38" s="11"/>
      <c r="G38" s="11"/>
      <c r="H38" s="104"/>
    </row>
    <row r="39" spans="1:702" x14ac:dyDescent="0.25">
      <c r="A39" s="18" t="s">
        <v>101</v>
      </c>
      <c r="B39" s="19" t="s">
        <v>102</v>
      </c>
      <c r="C39" s="11"/>
      <c r="D39" s="11"/>
      <c r="E39" s="11"/>
      <c r="F39" s="11"/>
      <c r="G39" s="11"/>
      <c r="H39" s="104"/>
      <c r="ZY39" t="s">
        <v>16</v>
      </c>
      <c r="ZZ39" s="12"/>
    </row>
    <row r="40" spans="1:702" ht="22.5" x14ac:dyDescent="0.25">
      <c r="A40" s="20" t="s">
        <v>104</v>
      </c>
      <c r="B40" s="21" t="s">
        <v>105</v>
      </c>
      <c r="C40" s="15" t="s">
        <v>43</v>
      </c>
      <c r="D40" s="16">
        <v>123.2</v>
      </c>
      <c r="E40" s="17"/>
      <c r="F40" s="16"/>
      <c r="G40" s="16">
        <f>ROUND(D40*F40,2)</f>
        <v>0</v>
      </c>
      <c r="H40" s="105">
        <v>0.1</v>
      </c>
      <c r="ZY40" t="s">
        <v>12</v>
      </c>
      <c r="ZZ40" s="12" t="s">
        <v>108</v>
      </c>
    </row>
    <row r="41" spans="1:702" x14ac:dyDescent="0.25">
      <c r="A41" s="22"/>
      <c r="B41" s="23" t="s">
        <v>22</v>
      </c>
      <c r="C41" s="11"/>
      <c r="D41" s="11"/>
      <c r="E41" s="11"/>
      <c r="F41" s="11"/>
      <c r="G41" s="11"/>
      <c r="H41" s="104"/>
    </row>
    <row r="42" spans="1:702" ht="18" x14ac:dyDescent="0.25">
      <c r="A42" s="22"/>
      <c r="B42" s="24" t="s">
        <v>110</v>
      </c>
      <c r="C42" s="11"/>
      <c r="D42" s="11"/>
      <c r="E42" s="11"/>
      <c r="F42" s="11"/>
      <c r="G42" s="11"/>
      <c r="H42" s="104"/>
    </row>
    <row r="43" spans="1:702" ht="18" x14ac:dyDescent="0.25">
      <c r="A43" s="22"/>
      <c r="B43" s="24" t="s">
        <v>111</v>
      </c>
      <c r="C43" s="11"/>
      <c r="D43" s="11"/>
      <c r="E43" s="11"/>
      <c r="F43" s="11"/>
      <c r="G43" s="11"/>
      <c r="H43" s="104"/>
    </row>
    <row r="44" spans="1:702" x14ac:dyDescent="0.25">
      <c r="A44" s="22"/>
      <c r="B44" s="24" t="s">
        <v>136</v>
      </c>
      <c r="C44" s="11"/>
      <c r="D44" s="11"/>
      <c r="E44" s="11"/>
      <c r="F44" s="11"/>
      <c r="G44" s="11"/>
      <c r="H44" s="104"/>
    </row>
    <row r="45" spans="1:702" x14ac:dyDescent="0.25">
      <c r="A45" s="22"/>
      <c r="B45" s="24" t="s">
        <v>113</v>
      </c>
      <c r="C45" s="11"/>
      <c r="D45" s="11"/>
      <c r="E45" s="11"/>
      <c r="F45" s="11"/>
      <c r="G45" s="11"/>
      <c r="H45" s="104"/>
    </row>
    <row r="46" spans="1:702" x14ac:dyDescent="0.25">
      <c r="A46" s="22"/>
      <c r="B46" s="24" t="s">
        <v>114</v>
      </c>
      <c r="C46" s="11"/>
      <c r="D46" s="11"/>
      <c r="E46" s="11"/>
      <c r="F46" s="11"/>
      <c r="G46" s="11"/>
      <c r="H46" s="104"/>
    </row>
    <row r="47" spans="1:702" x14ac:dyDescent="0.25">
      <c r="A47" s="18" t="s">
        <v>115</v>
      </c>
      <c r="B47" s="19" t="s">
        <v>116</v>
      </c>
      <c r="C47" s="11"/>
      <c r="D47" s="11"/>
      <c r="E47" s="11"/>
      <c r="F47" s="11"/>
      <c r="G47" s="11"/>
      <c r="H47" s="104"/>
      <c r="ZY47" t="s">
        <v>16</v>
      </c>
      <c r="ZZ47" s="12"/>
    </row>
    <row r="48" spans="1:702" x14ac:dyDescent="0.25">
      <c r="A48" s="20" t="s">
        <v>118</v>
      </c>
      <c r="B48" s="21" t="s">
        <v>119</v>
      </c>
      <c r="C48" s="15" t="s">
        <v>19</v>
      </c>
      <c r="D48" s="16">
        <v>1</v>
      </c>
      <c r="E48" s="17"/>
      <c r="F48" s="16"/>
      <c r="G48" s="16">
        <f>ROUND(D48*F48,2)</f>
        <v>0</v>
      </c>
      <c r="H48" s="105">
        <v>5.5E-2</v>
      </c>
      <c r="ZY48" t="s">
        <v>12</v>
      </c>
      <c r="ZZ48" s="12" t="s">
        <v>122</v>
      </c>
    </row>
    <row r="49" spans="1:702" ht="22.5" x14ac:dyDescent="0.25">
      <c r="A49" s="20" t="s">
        <v>123</v>
      </c>
      <c r="B49" s="21" t="s">
        <v>124</v>
      </c>
      <c r="C49" s="15" t="s">
        <v>125</v>
      </c>
      <c r="D49" s="25"/>
      <c r="E49" s="17"/>
      <c r="F49" s="16"/>
      <c r="G49" s="16">
        <f>ROUND(D49*F49,2)</f>
        <v>0</v>
      </c>
      <c r="H49" s="105"/>
      <c r="ZY49" t="s">
        <v>12</v>
      </c>
      <c r="ZZ49" s="12" t="s">
        <v>127</v>
      </c>
    </row>
    <row r="50" spans="1:702" x14ac:dyDescent="0.25">
      <c r="A50" s="20" t="s">
        <v>128</v>
      </c>
      <c r="B50" s="21" t="s">
        <v>129</v>
      </c>
      <c r="C50" s="15" t="s">
        <v>19</v>
      </c>
      <c r="D50" s="16">
        <v>1</v>
      </c>
      <c r="E50" s="17"/>
      <c r="F50" s="16"/>
      <c r="G50" s="16">
        <f>ROUND(D50*F50,2)</f>
        <v>0</v>
      </c>
      <c r="H50" s="105">
        <v>5.5E-2</v>
      </c>
      <c r="ZY50" t="s">
        <v>12</v>
      </c>
      <c r="ZZ50" s="12" t="s">
        <v>132</v>
      </c>
    </row>
    <row r="51" spans="1:702" x14ac:dyDescent="0.25">
      <c r="A51" s="26"/>
      <c r="B51" s="27"/>
      <c r="C51" s="28"/>
      <c r="D51" s="28"/>
      <c r="E51" s="28"/>
      <c r="F51" s="28"/>
      <c r="G51" s="28"/>
      <c r="H51" s="106"/>
    </row>
    <row r="52" spans="1:702" x14ac:dyDescent="0.25">
      <c r="A52" s="29"/>
      <c r="B52" s="29"/>
      <c r="C52" s="29"/>
      <c r="D52" s="29"/>
      <c r="E52" s="29"/>
      <c r="F52" s="29"/>
      <c r="G52" s="29"/>
      <c r="H52" s="107"/>
    </row>
    <row r="53" spans="1:702" ht="30" x14ac:dyDescent="0.25">
      <c r="B53" s="109" t="s">
        <v>204</v>
      </c>
      <c r="G53" s="31">
        <f>SUBTOTAL(109,G4:G51)</f>
        <v>0</v>
      </c>
      <c r="ZY53" t="s">
        <v>133</v>
      </c>
    </row>
    <row r="54" spans="1:702" x14ac:dyDescent="0.25">
      <c r="A54" s="32">
        <v>5.5</v>
      </c>
      <c r="B54" s="109" t="s">
        <v>197</v>
      </c>
      <c r="G54" s="110">
        <f>(SUM(G3:G51)-G40)*0.055</f>
        <v>0</v>
      </c>
      <c r="ZY54" t="s">
        <v>134</v>
      </c>
    </row>
    <row r="55" spans="1:702" x14ac:dyDescent="0.25">
      <c r="B55" s="109" t="s">
        <v>198</v>
      </c>
      <c r="G55" s="110">
        <f>+G40*0.1</f>
        <v>0</v>
      </c>
      <c r="ZY55" t="s">
        <v>135</v>
      </c>
    </row>
    <row r="56" spans="1:702" x14ac:dyDescent="0.25">
      <c r="G56" s="31"/>
    </row>
    <row r="57" spans="1:702" x14ac:dyDescent="0.25">
      <c r="G57" s="31"/>
    </row>
  </sheetData>
  <mergeCells count="1">
    <mergeCell ref="A1:H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C8C28-0775-4356-8389-EB05F79A37B0}">
  <sheetPr>
    <pageSetUpPr fitToPage="1"/>
  </sheetPr>
  <dimension ref="A1:ZZ60"/>
  <sheetViews>
    <sheetView showGridLines="0" workbookViewId="0">
      <pane xSplit="2" ySplit="2" topLeftCell="C20" activePane="bottomRight" state="frozen"/>
      <selection activeCell="H54" sqref="H54"/>
      <selection pane="topRight" activeCell="H54" sqref="H54"/>
      <selection pane="bottomLeft" activeCell="H54" sqref="H54"/>
      <selection pane="bottomRight" activeCell="O23" sqref="O2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style="108" customWidth="1"/>
    <col min="9" max="9" width="10.7109375" customWidth="1"/>
    <col min="701" max="703" width="10.7109375" customWidth="1"/>
  </cols>
  <sheetData>
    <row r="1" spans="1:702" ht="72.2" customHeight="1" x14ac:dyDescent="0.25">
      <c r="A1" s="33"/>
      <c r="B1" s="34"/>
      <c r="C1" s="34"/>
      <c r="D1" s="34"/>
      <c r="E1" s="34"/>
      <c r="F1" s="34"/>
      <c r="G1" s="34"/>
      <c r="H1" s="35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102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103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104"/>
      <c r="ZY4" t="s">
        <v>8</v>
      </c>
      <c r="ZZ4" s="12"/>
    </row>
    <row r="5" spans="1:702" x14ac:dyDescent="0.25">
      <c r="A5" s="13" t="s">
        <v>9</v>
      </c>
      <c r="B5" s="14" t="s">
        <v>10</v>
      </c>
      <c r="C5" s="15" t="s">
        <v>11</v>
      </c>
      <c r="D5" s="16"/>
      <c r="E5" s="17"/>
      <c r="F5" s="16"/>
      <c r="G5" s="16">
        <f>ROUND(D5*F5,2)</f>
        <v>0</v>
      </c>
      <c r="H5" s="105"/>
      <c r="ZY5" t="s">
        <v>12</v>
      </c>
      <c r="ZZ5" s="12" t="s">
        <v>13</v>
      </c>
    </row>
    <row r="6" spans="1:702" x14ac:dyDescent="0.25">
      <c r="A6" s="18" t="s">
        <v>14</v>
      </c>
      <c r="B6" s="19" t="s">
        <v>15</v>
      </c>
      <c r="C6" s="11"/>
      <c r="D6" s="11"/>
      <c r="E6" s="11"/>
      <c r="F6" s="11"/>
      <c r="G6" s="11"/>
      <c r="H6" s="104"/>
      <c r="ZY6" t="s">
        <v>16</v>
      </c>
      <c r="ZZ6" s="12"/>
    </row>
    <row r="7" spans="1:702" ht="22.5" x14ac:dyDescent="0.25">
      <c r="A7" s="20" t="s">
        <v>17</v>
      </c>
      <c r="B7" s="21" t="s">
        <v>18</v>
      </c>
      <c r="C7" s="15" t="s">
        <v>19</v>
      </c>
      <c r="D7" s="16">
        <v>1</v>
      </c>
      <c r="E7" s="17"/>
      <c r="F7" s="16"/>
      <c r="G7" s="16">
        <f>ROUND(D7*F7,2)</f>
        <v>0</v>
      </c>
      <c r="H7" s="105">
        <v>5.5E-2</v>
      </c>
      <c r="ZY7" t="s">
        <v>12</v>
      </c>
      <c r="ZZ7" s="12" t="s">
        <v>21</v>
      </c>
    </row>
    <row r="8" spans="1:702" x14ac:dyDescent="0.25">
      <c r="A8" s="22"/>
      <c r="B8" s="23" t="s">
        <v>22</v>
      </c>
      <c r="C8" s="11"/>
      <c r="D8" s="11"/>
      <c r="E8" s="11"/>
      <c r="F8" s="11"/>
      <c r="G8" s="11"/>
      <c r="H8" s="104"/>
    </row>
    <row r="9" spans="1:702" ht="27" x14ac:dyDescent="0.25">
      <c r="A9" s="22"/>
      <c r="B9" s="24" t="s">
        <v>160</v>
      </c>
      <c r="C9" s="11"/>
      <c r="D9" s="11"/>
      <c r="E9" s="11"/>
      <c r="F9" s="11"/>
      <c r="G9" s="11"/>
      <c r="H9" s="104"/>
    </row>
    <row r="10" spans="1:702" x14ac:dyDescent="0.25">
      <c r="A10" s="18" t="s">
        <v>24</v>
      </c>
      <c r="B10" s="19" t="s">
        <v>25</v>
      </c>
      <c r="C10" s="11"/>
      <c r="D10" s="11"/>
      <c r="E10" s="11"/>
      <c r="F10" s="11"/>
      <c r="G10" s="11"/>
      <c r="H10" s="104"/>
      <c r="ZY10" t="s">
        <v>16</v>
      </c>
      <c r="ZZ10" s="12"/>
    </row>
    <row r="11" spans="1:702" x14ac:dyDescent="0.25">
      <c r="A11" s="20" t="s">
        <v>27</v>
      </c>
      <c r="B11" s="21" t="s">
        <v>28</v>
      </c>
      <c r="C11" s="15" t="s">
        <v>19</v>
      </c>
      <c r="D11" s="16">
        <v>1</v>
      </c>
      <c r="E11" s="17"/>
      <c r="F11" s="16"/>
      <c r="G11" s="16">
        <f>ROUND(D11*F11,2)</f>
        <v>0</v>
      </c>
      <c r="H11" s="105">
        <v>5.5E-2</v>
      </c>
      <c r="ZY11" t="s">
        <v>12</v>
      </c>
      <c r="ZZ11" s="12" t="s">
        <v>31</v>
      </c>
    </row>
    <row r="12" spans="1:702" x14ac:dyDescent="0.25">
      <c r="A12" s="22"/>
      <c r="B12" s="23" t="s">
        <v>22</v>
      </c>
      <c r="C12" s="11"/>
      <c r="D12" s="11"/>
      <c r="E12" s="11"/>
      <c r="F12" s="11"/>
      <c r="G12" s="11"/>
      <c r="H12" s="104"/>
    </row>
    <row r="13" spans="1:702" ht="18" x14ac:dyDescent="0.25">
      <c r="A13" s="22"/>
      <c r="B13" s="24" t="s">
        <v>159</v>
      </c>
      <c r="C13" s="11"/>
      <c r="D13" s="11"/>
      <c r="E13" s="11"/>
      <c r="F13" s="11"/>
      <c r="G13" s="11"/>
      <c r="H13" s="104"/>
    </row>
    <row r="14" spans="1:702" x14ac:dyDescent="0.25">
      <c r="A14" s="20" t="s">
        <v>34</v>
      </c>
      <c r="B14" s="21" t="s">
        <v>35</v>
      </c>
      <c r="C14" s="15" t="s">
        <v>19</v>
      </c>
      <c r="D14" s="16">
        <v>1</v>
      </c>
      <c r="E14" s="17"/>
      <c r="F14" s="16"/>
      <c r="G14" s="16">
        <f>ROUND(D14*F14,2)</f>
        <v>0</v>
      </c>
      <c r="H14" s="105">
        <v>5.5E-2</v>
      </c>
      <c r="ZY14" t="s">
        <v>12</v>
      </c>
      <c r="ZZ14" s="12" t="s">
        <v>38</v>
      </c>
    </row>
    <row r="15" spans="1:702" x14ac:dyDescent="0.25">
      <c r="A15" s="22"/>
      <c r="B15" s="23" t="s">
        <v>22</v>
      </c>
      <c r="C15" s="11"/>
      <c r="D15" s="11"/>
      <c r="E15" s="11"/>
      <c r="F15" s="11"/>
      <c r="G15" s="11"/>
      <c r="H15" s="104"/>
    </row>
    <row r="16" spans="1:702" ht="18" x14ac:dyDescent="0.25">
      <c r="A16" s="22"/>
      <c r="B16" s="24" t="s">
        <v>158</v>
      </c>
      <c r="C16" s="11"/>
      <c r="D16" s="11"/>
      <c r="E16" s="11"/>
      <c r="F16" s="11"/>
      <c r="G16" s="11"/>
      <c r="H16" s="104"/>
    </row>
    <row r="17" spans="1:702" ht="33.75" x14ac:dyDescent="0.25">
      <c r="A17" s="20" t="s">
        <v>41</v>
      </c>
      <c r="B17" s="21" t="s">
        <v>42</v>
      </c>
      <c r="C17" s="15" t="s">
        <v>43</v>
      </c>
      <c r="D17" s="16">
        <v>136.9</v>
      </c>
      <c r="E17" s="17"/>
      <c r="F17" s="16"/>
      <c r="G17" s="16">
        <f>ROUND(D17*F17,2)</f>
        <v>0</v>
      </c>
      <c r="H17" s="105">
        <v>5.5E-2</v>
      </c>
      <c r="ZY17" t="s">
        <v>12</v>
      </c>
      <c r="ZZ17" s="12" t="s">
        <v>45</v>
      </c>
    </row>
    <row r="18" spans="1:702" x14ac:dyDescent="0.25">
      <c r="A18" s="22"/>
      <c r="B18" s="23" t="s">
        <v>22</v>
      </c>
      <c r="C18" s="11"/>
      <c r="D18" s="11"/>
      <c r="E18" s="11"/>
      <c r="F18" s="11"/>
      <c r="G18" s="11"/>
      <c r="H18" s="104"/>
    </row>
    <row r="19" spans="1:702" ht="18" x14ac:dyDescent="0.25">
      <c r="A19" s="22"/>
      <c r="B19" s="24" t="s">
        <v>157</v>
      </c>
      <c r="C19" s="11"/>
      <c r="D19" s="11"/>
      <c r="E19" s="11"/>
      <c r="F19" s="11"/>
      <c r="G19" s="11"/>
      <c r="H19" s="104"/>
    </row>
    <row r="20" spans="1:702" ht="22.5" x14ac:dyDescent="0.25">
      <c r="A20" s="20"/>
      <c r="B20" s="21" t="s">
        <v>48</v>
      </c>
      <c r="C20" s="15" t="s">
        <v>43</v>
      </c>
      <c r="D20" s="16">
        <v>51.6</v>
      </c>
      <c r="E20" s="17"/>
      <c r="F20" s="16"/>
      <c r="G20" s="16">
        <f>ROUND(D20*F20,2)</f>
        <v>0</v>
      </c>
      <c r="H20" s="105">
        <v>5.5E-2</v>
      </c>
      <c r="ZY20" t="s">
        <v>12</v>
      </c>
      <c r="ZZ20" s="12" t="s">
        <v>51</v>
      </c>
    </row>
    <row r="21" spans="1:702" x14ac:dyDescent="0.25">
      <c r="A21" s="20" t="s">
        <v>52</v>
      </c>
      <c r="B21" s="21" t="s">
        <v>53</v>
      </c>
      <c r="C21" s="15" t="s">
        <v>54</v>
      </c>
      <c r="D21" s="16">
        <v>53</v>
      </c>
      <c r="E21" s="17"/>
      <c r="F21" s="16"/>
      <c r="G21" s="16">
        <f>ROUND(D21*F21,2)</f>
        <v>0</v>
      </c>
      <c r="H21" s="105">
        <v>5.5E-2</v>
      </c>
      <c r="ZY21" t="s">
        <v>12</v>
      </c>
      <c r="ZZ21" s="12" t="s">
        <v>56</v>
      </c>
    </row>
    <row r="22" spans="1:702" x14ac:dyDescent="0.25">
      <c r="A22" s="22"/>
      <c r="B22" s="23" t="s">
        <v>22</v>
      </c>
      <c r="C22" s="11"/>
      <c r="D22" s="11"/>
      <c r="E22" s="11"/>
      <c r="F22" s="11"/>
      <c r="G22" s="11"/>
      <c r="H22" s="104"/>
    </row>
    <row r="23" spans="1:702" x14ac:dyDescent="0.25">
      <c r="A23" s="22"/>
      <c r="B23" s="24" t="s">
        <v>58</v>
      </c>
      <c r="C23" s="11"/>
      <c r="D23" s="11"/>
      <c r="E23" s="11"/>
      <c r="F23" s="11"/>
      <c r="G23" s="11"/>
      <c r="H23" s="104"/>
    </row>
    <row r="24" spans="1:702" x14ac:dyDescent="0.25">
      <c r="A24" s="20" t="s">
        <v>59</v>
      </c>
      <c r="B24" s="21" t="s">
        <v>60</v>
      </c>
      <c r="C24" s="15" t="s">
        <v>54</v>
      </c>
      <c r="D24" s="16">
        <v>102.2</v>
      </c>
      <c r="E24" s="17"/>
      <c r="F24" s="16"/>
      <c r="G24" s="16">
        <f>ROUND(D24*F24,2)</f>
        <v>0</v>
      </c>
      <c r="H24" s="105">
        <v>5.5E-2</v>
      </c>
      <c r="ZY24" t="s">
        <v>12</v>
      </c>
      <c r="ZZ24" s="12" t="s">
        <v>63</v>
      </c>
    </row>
    <row r="25" spans="1:702" x14ac:dyDescent="0.25">
      <c r="A25" s="22"/>
      <c r="B25" s="23" t="s">
        <v>22</v>
      </c>
      <c r="C25" s="11"/>
      <c r="D25" s="11"/>
      <c r="E25" s="11"/>
      <c r="F25" s="11"/>
      <c r="G25" s="11"/>
      <c r="H25" s="104"/>
    </row>
    <row r="26" spans="1:702" ht="18" x14ac:dyDescent="0.25">
      <c r="A26" s="22"/>
      <c r="B26" s="24" t="s">
        <v>156</v>
      </c>
      <c r="C26" s="11"/>
      <c r="D26" s="11"/>
      <c r="E26" s="11"/>
      <c r="F26" s="11"/>
      <c r="G26" s="11"/>
      <c r="H26" s="104"/>
    </row>
    <row r="27" spans="1:702" x14ac:dyDescent="0.25">
      <c r="A27" s="20" t="s">
        <v>66</v>
      </c>
      <c r="B27" s="21" t="s">
        <v>67</v>
      </c>
      <c r="C27" s="15" t="s">
        <v>54</v>
      </c>
      <c r="D27" s="16">
        <v>44.5</v>
      </c>
      <c r="E27" s="17"/>
      <c r="F27" s="16"/>
      <c r="G27" s="16">
        <f>ROUND(D27*F27,2)</f>
        <v>0</v>
      </c>
      <c r="H27" s="105">
        <v>5.5E-2</v>
      </c>
      <c r="ZY27" t="s">
        <v>12</v>
      </c>
      <c r="ZZ27" s="12" t="s">
        <v>70</v>
      </c>
    </row>
    <row r="28" spans="1:702" x14ac:dyDescent="0.25">
      <c r="A28" s="22"/>
      <c r="B28" s="23" t="s">
        <v>22</v>
      </c>
      <c r="C28" s="11"/>
      <c r="D28" s="11"/>
      <c r="E28" s="11"/>
      <c r="F28" s="11"/>
      <c r="G28" s="11"/>
      <c r="H28" s="104"/>
    </row>
    <row r="29" spans="1:702" ht="18" x14ac:dyDescent="0.25">
      <c r="A29" s="22"/>
      <c r="B29" s="24" t="s">
        <v>155</v>
      </c>
      <c r="C29" s="11"/>
      <c r="D29" s="11"/>
      <c r="E29" s="11"/>
      <c r="F29" s="11"/>
      <c r="G29" s="11"/>
      <c r="H29" s="104"/>
    </row>
    <row r="30" spans="1:702" ht="22.5" x14ac:dyDescent="0.25">
      <c r="A30" s="20" t="s">
        <v>73</v>
      </c>
      <c r="B30" s="21" t="s">
        <v>74</v>
      </c>
      <c r="C30" s="15" t="s">
        <v>54</v>
      </c>
      <c r="D30" s="16">
        <v>53</v>
      </c>
      <c r="E30" s="17"/>
      <c r="F30" s="16"/>
      <c r="G30" s="16">
        <f>ROUND(D30*F30,2)</f>
        <v>0</v>
      </c>
      <c r="H30" s="105">
        <v>5.5E-2</v>
      </c>
      <c r="ZY30" t="s">
        <v>12</v>
      </c>
      <c r="ZZ30" s="12" t="s">
        <v>77</v>
      </c>
    </row>
    <row r="31" spans="1:702" x14ac:dyDescent="0.25">
      <c r="A31" s="22"/>
      <c r="B31" s="23" t="s">
        <v>22</v>
      </c>
      <c r="C31" s="11"/>
      <c r="D31" s="11"/>
      <c r="E31" s="11"/>
      <c r="F31" s="11"/>
      <c r="G31" s="11"/>
      <c r="H31" s="104"/>
    </row>
    <row r="32" spans="1:702" ht="18" x14ac:dyDescent="0.25">
      <c r="A32" s="22"/>
      <c r="B32" s="24" t="s">
        <v>79</v>
      </c>
      <c r="C32" s="11"/>
      <c r="D32" s="11"/>
      <c r="E32" s="11"/>
      <c r="F32" s="11"/>
      <c r="G32" s="11"/>
      <c r="H32" s="104"/>
    </row>
    <row r="33" spans="1:702" x14ac:dyDescent="0.25">
      <c r="A33" s="20" t="s">
        <v>87</v>
      </c>
      <c r="B33" s="21" t="s">
        <v>88</v>
      </c>
      <c r="C33" s="15" t="s">
        <v>19</v>
      </c>
      <c r="D33" s="16">
        <v>1</v>
      </c>
      <c r="E33" s="17"/>
      <c r="F33" s="16"/>
      <c r="G33" s="16">
        <f>ROUND(D33*F33,2)</f>
        <v>0</v>
      </c>
      <c r="H33" s="105">
        <v>5.5E-2</v>
      </c>
      <c r="ZY33" t="s">
        <v>12</v>
      </c>
      <c r="ZZ33" s="12" t="s">
        <v>91</v>
      </c>
    </row>
    <row r="34" spans="1:702" x14ac:dyDescent="0.25">
      <c r="A34" s="22"/>
      <c r="B34" s="23" t="s">
        <v>22</v>
      </c>
      <c r="C34" s="11"/>
      <c r="D34" s="11"/>
      <c r="E34" s="11"/>
      <c r="F34" s="11"/>
      <c r="G34" s="11"/>
      <c r="H34" s="104"/>
    </row>
    <row r="35" spans="1:702" ht="18" x14ac:dyDescent="0.25">
      <c r="A35" s="22"/>
      <c r="B35" s="24" t="s">
        <v>93</v>
      </c>
      <c r="C35" s="11"/>
      <c r="D35" s="11"/>
      <c r="E35" s="11"/>
      <c r="F35" s="11"/>
      <c r="G35" s="11"/>
      <c r="H35" s="104"/>
    </row>
    <row r="36" spans="1:702" x14ac:dyDescent="0.25">
      <c r="A36" s="20" t="s">
        <v>154</v>
      </c>
      <c r="B36" s="21" t="s">
        <v>153</v>
      </c>
      <c r="C36" s="15" t="s">
        <v>19</v>
      </c>
      <c r="D36" s="16">
        <v>1</v>
      </c>
      <c r="E36" s="17"/>
      <c r="F36" s="16"/>
      <c r="G36" s="16">
        <f>ROUND(D36*F36,2)</f>
        <v>0</v>
      </c>
      <c r="H36" s="105">
        <v>5.5E-2</v>
      </c>
      <c r="ZY36" t="s">
        <v>12</v>
      </c>
      <c r="ZZ36" s="12" t="s">
        <v>152</v>
      </c>
    </row>
    <row r="37" spans="1:702" x14ac:dyDescent="0.25">
      <c r="A37" s="22"/>
      <c r="B37" s="23" t="s">
        <v>22</v>
      </c>
      <c r="C37" s="11"/>
      <c r="D37" s="11"/>
      <c r="E37" s="11"/>
      <c r="F37" s="11"/>
      <c r="G37" s="11"/>
      <c r="H37" s="104"/>
    </row>
    <row r="38" spans="1:702" ht="18" x14ac:dyDescent="0.25">
      <c r="A38" s="22"/>
      <c r="B38" s="24" t="s">
        <v>151</v>
      </c>
      <c r="C38" s="11"/>
      <c r="D38" s="11"/>
      <c r="E38" s="11"/>
      <c r="F38" s="11"/>
      <c r="G38" s="11"/>
      <c r="H38" s="104"/>
    </row>
    <row r="39" spans="1:702" x14ac:dyDescent="0.25">
      <c r="A39" s="20" t="s">
        <v>94</v>
      </c>
      <c r="B39" s="21" t="s">
        <v>95</v>
      </c>
      <c r="C39" s="15" t="s">
        <v>96</v>
      </c>
      <c r="D39" s="16">
        <v>1</v>
      </c>
      <c r="E39" s="17"/>
      <c r="F39" s="16"/>
      <c r="G39" s="16">
        <f>ROUND(D39*F39,2)</f>
        <v>0</v>
      </c>
      <c r="H39" s="105">
        <v>5.5E-2</v>
      </c>
      <c r="ZY39" t="s">
        <v>12</v>
      </c>
      <c r="ZZ39" s="12" t="s">
        <v>98</v>
      </c>
    </row>
    <row r="40" spans="1:702" x14ac:dyDescent="0.25">
      <c r="A40" s="22"/>
      <c r="B40" s="23" t="s">
        <v>22</v>
      </c>
      <c r="C40" s="11"/>
      <c r="D40" s="11"/>
      <c r="E40" s="11"/>
      <c r="F40" s="11"/>
      <c r="G40" s="11"/>
      <c r="H40" s="104"/>
    </row>
    <row r="41" spans="1:702" ht="18" x14ac:dyDescent="0.25">
      <c r="A41" s="22"/>
      <c r="B41" s="24" t="s">
        <v>100</v>
      </c>
      <c r="C41" s="11"/>
      <c r="D41" s="11"/>
      <c r="E41" s="11"/>
      <c r="F41" s="11"/>
      <c r="G41" s="11"/>
      <c r="H41" s="104"/>
    </row>
    <row r="42" spans="1:702" x14ac:dyDescent="0.25">
      <c r="A42" s="18" t="s">
        <v>101</v>
      </c>
      <c r="B42" s="19" t="s">
        <v>102</v>
      </c>
      <c r="C42" s="11"/>
      <c r="D42" s="11"/>
      <c r="E42" s="11"/>
      <c r="F42" s="11"/>
      <c r="G42" s="11"/>
      <c r="H42" s="104"/>
      <c r="ZY42" t="s">
        <v>16</v>
      </c>
      <c r="ZZ42" s="12"/>
    </row>
    <row r="43" spans="1:702" ht="22.5" x14ac:dyDescent="0.25">
      <c r="A43" s="20" t="s">
        <v>104</v>
      </c>
      <c r="B43" s="21" t="s">
        <v>105</v>
      </c>
      <c r="C43" s="15" t="s">
        <v>43</v>
      </c>
      <c r="D43" s="16">
        <v>118.8</v>
      </c>
      <c r="E43" s="17"/>
      <c r="F43" s="16"/>
      <c r="G43" s="16">
        <f>ROUND(D43*F43,2)</f>
        <v>0</v>
      </c>
      <c r="H43" s="105">
        <v>0.1</v>
      </c>
      <c r="ZY43" t="s">
        <v>12</v>
      </c>
      <c r="ZZ43" s="12" t="s">
        <v>108</v>
      </c>
    </row>
    <row r="44" spans="1:702" x14ac:dyDescent="0.25">
      <c r="A44" s="22"/>
      <c r="B44" s="23" t="s">
        <v>22</v>
      </c>
      <c r="C44" s="11"/>
      <c r="D44" s="11"/>
      <c r="E44" s="11"/>
      <c r="F44" s="11"/>
      <c r="G44" s="11"/>
      <c r="H44" s="104"/>
    </row>
    <row r="45" spans="1:702" ht="18" x14ac:dyDescent="0.25">
      <c r="A45" s="22"/>
      <c r="B45" s="24" t="s">
        <v>110</v>
      </c>
      <c r="C45" s="11"/>
      <c r="D45" s="11"/>
      <c r="E45" s="11"/>
      <c r="F45" s="11"/>
      <c r="G45" s="11"/>
      <c r="H45" s="104"/>
    </row>
    <row r="46" spans="1:702" ht="18" x14ac:dyDescent="0.25">
      <c r="A46" s="22"/>
      <c r="B46" s="24" t="s">
        <v>111</v>
      </c>
      <c r="C46" s="11"/>
      <c r="D46" s="11"/>
      <c r="E46" s="11"/>
      <c r="F46" s="11"/>
      <c r="G46" s="11"/>
      <c r="H46" s="104"/>
    </row>
    <row r="47" spans="1:702" x14ac:dyDescent="0.25">
      <c r="A47" s="22"/>
      <c r="B47" s="24" t="s">
        <v>136</v>
      </c>
      <c r="C47" s="11"/>
      <c r="D47" s="11"/>
      <c r="E47" s="11"/>
      <c r="F47" s="11"/>
      <c r="G47" s="11"/>
      <c r="H47" s="104"/>
    </row>
    <row r="48" spans="1:702" x14ac:dyDescent="0.25">
      <c r="A48" s="22"/>
      <c r="B48" s="24" t="s">
        <v>150</v>
      </c>
      <c r="C48" s="11"/>
      <c r="D48" s="11"/>
      <c r="E48" s="11"/>
      <c r="F48" s="11"/>
      <c r="G48" s="11"/>
      <c r="H48" s="104"/>
    </row>
    <row r="49" spans="1:702" x14ac:dyDescent="0.25">
      <c r="A49" s="22"/>
      <c r="B49" s="24" t="s">
        <v>114</v>
      </c>
      <c r="C49" s="11"/>
      <c r="D49" s="11"/>
      <c r="E49" s="11"/>
      <c r="F49" s="11"/>
      <c r="G49" s="11"/>
      <c r="H49" s="104"/>
    </row>
    <row r="50" spans="1:702" x14ac:dyDescent="0.25">
      <c r="A50" s="18" t="s">
        <v>115</v>
      </c>
      <c r="B50" s="19" t="s">
        <v>116</v>
      </c>
      <c r="C50" s="11"/>
      <c r="D50" s="11"/>
      <c r="E50" s="11"/>
      <c r="F50" s="11"/>
      <c r="G50" s="11"/>
      <c r="H50" s="104"/>
      <c r="ZY50" t="s">
        <v>16</v>
      </c>
      <c r="ZZ50" s="12"/>
    </row>
    <row r="51" spans="1:702" x14ac:dyDescent="0.25">
      <c r="A51" s="20" t="s">
        <v>118</v>
      </c>
      <c r="B51" s="21" t="s">
        <v>119</v>
      </c>
      <c r="C51" s="15" t="s">
        <v>19</v>
      </c>
      <c r="D51" s="16">
        <v>1</v>
      </c>
      <c r="E51" s="17"/>
      <c r="F51" s="16"/>
      <c r="G51" s="16">
        <f>ROUND(D51*F51,2)</f>
        <v>0</v>
      </c>
      <c r="H51" s="105">
        <v>5.5E-2</v>
      </c>
      <c r="ZY51" t="s">
        <v>12</v>
      </c>
      <c r="ZZ51" s="12" t="s">
        <v>122</v>
      </c>
    </row>
    <row r="52" spans="1:702" ht="22.5" x14ac:dyDescent="0.25">
      <c r="A52" s="20" t="s">
        <v>123</v>
      </c>
      <c r="B52" s="21" t="s">
        <v>124</v>
      </c>
      <c r="C52" s="15" t="s">
        <v>125</v>
      </c>
      <c r="D52" s="25"/>
      <c r="E52" s="17"/>
      <c r="F52" s="16"/>
      <c r="G52" s="16">
        <f>ROUND(D52*F52,2)</f>
        <v>0</v>
      </c>
      <c r="H52" s="105"/>
      <c r="ZY52" t="s">
        <v>12</v>
      </c>
      <c r="ZZ52" s="12" t="s">
        <v>127</v>
      </c>
    </row>
    <row r="53" spans="1:702" x14ac:dyDescent="0.25">
      <c r="A53" s="20" t="s">
        <v>128</v>
      </c>
      <c r="B53" s="21" t="s">
        <v>129</v>
      </c>
      <c r="C53" s="15" t="s">
        <v>19</v>
      </c>
      <c r="D53" s="16">
        <v>1</v>
      </c>
      <c r="E53" s="17"/>
      <c r="F53" s="16"/>
      <c r="G53" s="16">
        <f>ROUND(D53*F53,2)</f>
        <v>0</v>
      </c>
      <c r="H53" s="105">
        <v>5.5E-2</v>
      </c>
      <c r="ZY53" t="s">
        <v>12</v>
      </c>
      <c r="ZZ53" s="12" t="s">
        <v>132</v>
      </c>
    </row>
    <row r="54" spans="1:702" x14ac:dyDescent="0.25">
      <c r="A54" s="26"/>
      <c r="B54" s="27"/>
      <c r="C54" s="28"/>
      <c r="D54" s="28"/>
      <c r="E54" s="28"/>
      <c r="F54" s="28"/>
      <c r="G54" s="28"/>
      <c r="H54" s="106"/>
    </row>
    <row r="55" spans="1:702" x14ac:dyDescent="0.25">
      <c r="A55" s="29"/>
      <c r="B55" s="29"/>
      <c r="C55" s="29"/>
      <c r="D55" s="29"/>
      <c r="E55" s="29"/>
      <c r="F55" s="29"/>
      <c r="G55" s="29"/>
      <c r="H55" s="107"/>
    </row>
    <row r="56" spans="1:702" ht="30" x14ac:dyDescent="0.25">
      <c r="B56" s="30" t="s">
        <v>199</v>
      </c>
      <c r="G56" s="31">
        <f>SUBTOTAL(109,G4:G54)</f>
        <v>0</v>
      </c>
      <c r="ZY56" t="s">
        <v>133</v>
      </c>
    </row>
    <row r="57" spans="1:702" x14ac:dyDescent="0.25">
      <c r="A57" s="32">
        <v>5.5</v>
      </c>
      <c r="B57" s="30" t="s">
        <v>197</v>
      </c>
      <c r="G57" s="110">
        <f>(SUM(G6:G54)-G43)*0.055</f>
        <v>0</v>
      </c>
      <c r="ZY57" t="s">
        <v>134</v>
      </c>
    </row>
    <row r="58" spans="1:702" x14ac:dyDescent="0.25">
      <c r="B58" s="30" t="s">
        <v>198</v>
      </c>
      <c r="G58" s="110">
        <f>+G43*0.1</f>
        <v>0</v>
      </c>
      <c r="ZY58" t="s">
        <v>135</v>
      </c>
    </row>
    <row r="59" spans="1:702" x14ac:dyDescent="0.25">
      <c r="G59" s="31"/>
    </row>
    <row r="60" spans="1:702" x14ac:dyDescent="0.25">
      <c r="G60" s="31"/>
    </row>
  </sheetData>
  <mergeCells count="1">
    <mergeCell ref="A1:H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2B4383-7BE3-4ECF-AD6A-24EFD05AD0A5}">
  <sheetPr>
    <pageSetUpPr fitToPage="1"/>
  </sheetPr>
  <dimension ref="A1:ZZ18"/>
  <sheetViews>
    <sheetView showGridLines="0" tabSelected="1" workbookViewId="0">
      <pane xSplit="2" ySplit="2" topLeftCell="C3" activePane="bottomRight" state="frozen"/>
      <selection activeCell="H20" sqref="H20"/>
      <selection pane="topRight" activeCell="H20" sqref="H20"/>
      <selection pane="bottomLeft" activeCell="H20" sqref="H20"/>
      <selection pane="bottomRight" activeCell="G15" sqref="G15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style="108" customWidth="1"/>
    <col min="9" max="9" width="10.7109375" customWidth="1"/>
    <col min="701" max="703" width="10.7109375" customWidth="1"/>
  </cols>
  <sheetData>
    <row r="1" spans="1:702" ht="72.2" customHeight="1" x14ac:dyDescent="0.25">
      <c r="A1" s="33"/>
      <c r="B1" s="34"/>
      <c r="C1" s="34"/>
      <c r="D1" s="34"/>
      <c r="E1" s="34"/>
      <c r="F1" s="34"/>
      <c r="G1" s="34"/>
      <c r="H1" s="35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102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103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104"/>
      <c r="ZY4" t="s">
        <v>8</v>
      </c>
      <c r="ZZ4" s="12"/>
    </row>
    <row r="5" spans="1:702" x14ac:dyDescent="0.25">
      <c r="A5" s="37" t="s">
        <v>101</v>
      </c>
      <c r="B5" s="36" t="s">
        <v>102</v>
      </c>
      <c r="C5" s="11"/>
      <c r="D5" s="11"/>
      <c r="E5" s="11"/>
      <c r="F5" s="11"/>
      <c r="G5" s="11"/>
      <c r="H5" s="104"/>
      <c r="ZY5" t="s">
        <v>16</v>
      </c>
      <c r="ZZ5" s="12"/>
    </row>
    <row r="6" spans="1:702" ht="22.5" x14ac:dyDescent="0.25">
      <c r="A6" s="20" t="s">
        <v>104</v>
      </c>
      <c r="B6" s="21" t="s">
        <v>105</v>
      </c>
      <c r="C6" s="15" t="s">
        <v>43</v>
      </c>
      <c r="D6" s="16">
        <v>95</v>
      </c>
      <c r="E6" s="17"/>
      <c r="F6" s="16"/>
      <c r="G6" s="16">
        <f>ROUND(D6*F6,2)</f>
        <v>0</v>
      </c>
      <c r="H6" s="105">
        <v>0.2</v>
      </c>
      <c r="ZY6" t="s">
        <v>12</v>
      </c>
      <c r="ZZ6" s="12" t="s">
        <v>108</v>
      </c>
    </row>
    <row r="7" spans="1:702" x14ac:dyDescent="0.25">
      <c r="A7" s="22"/>
      <c r="B7" s="23" t="s">
        <v>22</v>
      </c>
      <c r="C7" s="11"/>
      <c r="D7" s="11"/>
      <c r="E7" s="11"/>
      <c r="F7" s="11"/>
      <c r="G7" s="11"/>
      <c r="H7" s="104"/>
    </row>
    <row r="8" spans="1:702" ht="18" x14ac:dyDescent="0.25">
      <c r="A8" s="22"/>
      <c r="B8" s="24" t="s">
        <v>175</v>
      </c>
      <c r="C8" s="11"/>
      <c r="D8" s="11"/>
      <c r="E8" s="11"/>
      <c r="F8" s="11"/>
      <c r="G8" s="11"/>
      <c r="H8" s="104"/>
    </row>
    <row r="9" spans="1:702" ht="18" x14ac:dyDescent="0.25">
      <c r="A9" s="22"/>
      <c r="B9" s="24" t="s">
        <v>174</v>
      </c>
      <c r="C9" s="11"/>
      <c r="D9" s="11"/>
      <c r="E9" s="11"/>
      <c r="F9" s="11"/>
      <c r="G9" s="11"/>
      <c r="H9" s="104"/>
    </row>
    <row r="10" spans="1:702" x14ac:dyDescent="0.25">
      <c r="A10" s="22"/>
      <c r="B10" s="24" t="s">
        <v>112</v>
      </c>
      <c r="C10" s="11"/>
      <c r="D10" s="11"/>
      <c r="E10" s="11"/>
      <c r="F10" s="11"/>
      <c r="G10" s="11"/>
      <c r="H10" s="104"/>
    </row>
    <row r="11" spans="1:702" x14ac:dyDescent="0.25">
      <c r="A11" s="22"/>
      <c r="B11" s="24" t="s">
        <v>114</v>
      </c>
      <c r="C11" s="11"/>
      <c r="D11" s="11"/>
      <c r="E11" s="11"/>
      <c r="F11" s="11"/>
      <c r="G11" s="11"/>
      <c r="H11" s="104"/>
    </row>
    <row r="12" spans="1:702" x14ac:dyDescent="0.25">
      <c r="A12" s="26"/>
      <c r="B12" s="27"/>
      <c r="C12" s="28"/>
      <c r="D12" s="28"/>
      <c r="E12" s="28"/>
      <c r="F12" s="28"/>
      <c r="G12" s="28"/>
      <c r="H12" s="106"/>
    </row>
    <row r="13" spans="1:702" x14ac:dyDescent="0.25">
      <c r="A13" s="29"/>
      <c r="B13" s="29"/>
      <c r="C13" s="29"/>
      <c r="D13" s="29"/>
      <c r="E13" s="29"/>
      <c r="F13" s="29"/>
      <c r="G13" s="29"/>
      <c r="H13" s="107"/>
    </row>
    <row r="14" spans="1:702" ht="30" x14ac:dyDescent="0.25">
      <c r="B14" s="30" t="s">
        <v>196</v>
      </c>
      <c r="G14" s="31">
        <f>SUM(G6:G13)</f>
        <v>0</v>
      </c>
      <c r="ZY14" t="s">
        <v>133</v>
      </c>
    </row>
    <row r="15" spans="1:702" x14ac:dyDescent="0.25">
      <c r="A15" s="32">
        <v>20</v>
      </c>
      <c r="B15" s="30" t="s">
        <v>195</v>
      </c>
      <c r="G15" s="31">
        <f>+G14*0.2</f>
        <v>0</v>
      </c>
      <c r="ZY15" t="s">
        <v>134</v>
      </c>
    </row>
    <row r="16" spans="1:702" x14ac:dyDescent="0.25">
      <c r="B16" s="30"/>
      <c r="G16" s="31">
        <f>G14+G15</f>
        <v>0</v>
      </c>
      <c r="ZY16" t="s">
        <v>135</v>
      </c>
    </row>
    <row r="17" spans="7:7" x14ac:dyDescent="0.25">
      <c r="G17" s="31"/>
    </row>
    <row r="18" spans="7:7" x14ac:dyDescent="0.25">
      <c r="G18" s="31"/>
    </row>
  </sheetData>
  <mergeCells count="1">
    <mergeCell ref="A1:H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88C51-F4D5-445B-95E3-719DBAFC5AEB}">
  <sheetPr>
    <tabColor rgb="FFFFC000"/>
  </sheetPr>
  <dimension ref="A1:F47"/>
  <sheetViews>
    <sheetView showWhiteSpace="0" view="pageLayout" topLeftCell="A2" zoomScale="130" zoomScaleNormal="100" zoomScalePageLayoutView="130" workbookViewId="0">
      <selection activeCell="F32" sqref="F32"/>
    </sheetView>
  </sheetViews>
  <sheetFormatPr baseColWidth="10" defaultRowHeight="11.25" x14ac:dyDescent="0.15"/>
  <cols>
    <col min="1" max="2" width="5.5703125" style="43" customWidth="1"/>
    <col min="3" max="3" width="46.7109375" style="43" customWidth="1"/>
    <col min="4" max="4" width="5.5703125" style="99" customWidth="1"/>
    <col min="5" max="5" width="9" style="100" customWidth="1"/>
    <col min="6" max="6" width="20.28515625" style="101" customWidth="1"/>
    <col min="7" max="255" width="11.42578125" style="43"/>
    <col min="256" max="256" width="9" style="43" customWidth="1"/>
    <col min="257" max="257" width="5.5703125" style="43" customWidth="1"/>
    <col min="258" max="258" width="40.85546875" style="43" customWidth="1"/>
    <col min="259" max="259" width="5.5703125" style="43" customWidth="1"/>
    <col min="260" max="260" width="9" style="43" customWidth="1"/>
    <col min="261" max="261" width="11.42578125" style="43" customWidth="1"/>
    <col min="262" max="262" width="20.28515625" style="43" customWidth="1"/>
    <col min="263" max="511" width="11.42578125" style="43"/>
    <col min="512" max="512" width="9" style="43" customWidth="1"/>
    <col min="513" max="513" width="5.5703125" style="43" customWidth="1"/>
    <col min="514" max="514" width="40.85546875" style="43" customWidth="1"/>
    <col min="515" max="515" width="5.5703125" style="43" customWidth="1"/>
    <col min="516" max="516" width="9" style="43" customWidth="1"/>
    <col min="517" max="517" width="11.42578125" style="43" customWidth="1"/>
    <col min="518" max="518" width="20.28515625" style="43" customWidth="1"/>
    <col min="519" max="767" width="11.42578125" style="43"/>
    <col min="768" max="768" width="9" style="43" customWidth="1"/>
    <col min="769" max="769" width="5.5703125" style="43" customWidth="1"/>
    <col min="770" max="770" width="40.85546875" style="43" customWidth="1"/>
    <col min="771" max="771" width="5.5703125" style="43" customWidth="1"/>
    <col min="772" max="772" width="9" style="43" customWidth="1"/>
    <col min="773" max="773" width="11.42578125" style="43" customWidth="1"/>
    <col min="774" max="774" width="20.28515625" style="43" customWidth="1"/>
    <col min="775" max="1023" width="11.42578125" style="43"/>
    <col min="1024" max="1024" width="9" style="43" customWidth="1"/>
    <col min="1025" max="1025" width="5.5703125" style="43" customWidth="1"/>
    <col min="1026" max="1026" width="40.85546875" style="43" customWidth="1"/>
    <col min="1027" max="1027" width="5.5703125" style="43" customWidth="1"/>
    <col min="1028" max="1028" width="9" style="43" customWidth="1"/>
    <col min="1029" max="1029" width="11.42578125" style="43" customWidth="1"/>
    <col min="1030" max="1030" width="20.28515625" style="43" customWidth="1"/>
    <col min="1031" max="1279" width="11.42578125" style="43"/>
    <col min="1280" max="1280" width="9" style="43" customWidth="1"/>
    <col min="1281" max="1281" width="5.5703125" style="43" customWidth="1"/>
    <col min="1282" max="1282" width="40.85546875" style="43" customWidth="1"/>
    <col min="1283" max="1283" width="5.5703125" style="43" customWidth="1"/>
    <col min="1284" max="1284" width="9" style="43" customWidth="1"/>
    <col min="1285" max="1285" width="11.42578125" style="43" customWidth="1"/>
    <col min="1286" max="1286" width="20.28515625" style="43" customWidth="1"/>
    <col min="1287" max="1535" width="11.42578125" style="43"/>
    <col min="1536" max="1536" width="9" style="43" customWidth="1"/>
    <col min="1537" max="1537" width="5.5703125" style="43" customWidth="1"/>
    <col min="1538" max="1538" width="40.85546875" style="43" customWidth="1"/>
    <col min="1539" max="1539" width="5.5703125" style="43" customWidth="1"/>
    <col min="1540" max="1540" width="9" style="43" customWidth="1"/>
    <col min="1541" max="1541" width="11.42578125" style="43" customWidth="1"/>
    <col min="1542" max="1542" width="20.28515625" style="43" customWidth="1"/>
    <col min="1543" max="1791" width="11.42578125" style="43"/>
    <col min="1792" max="1792" width="9" style="43" customWidth="1"/>
    <col min="1793" max="1793" width="5.5703125" style="43" customWidth="1"/>
    <col min="1794" max="1794" width="40.85546875" style="43" customWidth="1"/>
    <col min="1795" max="1795" width="5.5703125" style="43" customWidth="1"/>
    <col min="1796" max="1796" width="9" style="43" customWidth="1"/>
    <col min="1797" max="1797" width="11.42578125" style="43" customWidth="1"/>
    <col min="1798" max="1798" width="20.28515625" style="43" customWidth="1"/>
    <col min="1799" max="2047" width="11.42578125" style="43"/>
    <col min="2048" max="2048" width="9" style="43" customWidth="1"/>
    <col min="2049" max="2049" width="5.5703125" style="43" customWidth="1"/>
    <col min="2050" max="2050" width="40.85546875" style="43" customWidth="1"/>
    <col min="2051" max="2051" width="5.5703125" style="43" customWidth="1"/>
    <col min="2052" max="2052" width="9" style="43" customWidth="1"/>
    <col min="2053" max="2053" width="11.42578125" style="43" customWidth="1"/>
    <col min="2054" max="2054" width="20.28515625" style="43" customWidth="1"/>
    <col min="2055" max="2303" width="11.42578125" style="43"/>
    <col min="2304" max="2304" width="9" style="43" customWidth="1"/>
    <col min="2305" max="2305" width="5.5703125" style="43" customWidth="1"/>
    <col min="2306" max="2306" width="40.85546875" style="43" customWidth="1"/>
    <col min="2307" max="2307" width="5.5703125" style="43" customWidth="1"/>
    <col min="2308" max="2308" width="9" style="43" customWidth="1"/>
    <col min="2309" max="2309" width="11.42578125" style="43" customWidth="1"/>
    <col min="2310" max="2310" width="20.28515625" style="43" customWidth="1"/>
    <col min="2311" max="2559" width="11.42578125" style="43"/>
    <col min="2560" max="2560" width="9" style="43" customWidth="1"/>
    <col min="2561" max="2561" width="5.5703125" style="43" customWidth="1"/>
    <col min="2562" max="2562" width="40.85546875" style="43" customWidth="1"/>
    <col min="2563" max="2563" width="5.5703125" style="43" customWidth="1"/>
    <col min="2564" max="2564" width="9" style="43" customWidth="1"/>
    <col min="2565" max="2565" width="11.42578125" style="43" customWidth="1"/>
    <col min="2566" max="2566" width="20.28515625" style="43" customWidth="1"/>
    <col min="2567" max="2815" width="11.42578125" style="43"/>
    <col min="2816" max="2816" width="9" style="43" customWidth="1"/>
    <col min="2817" max="2817" width="5.5703125" style="43" customWidth="1"/>
    <col min="2818" max="2818" width="40.85546875" style="43" customWidth="1"/>
    <col min="2819" max="2819" width="5.5703125" style="43" customWidth="1"/>
    <col min="2820" max="2820" width="9" style="43" customWidth="1"/>
    <col min="2821" max="2821" width="11.42578125" style="43" customWidth="1"/>
    <col min="2822" max="2822" width="20.28515625" style="43" customWidth="1"/>
    <col min="2823" max="3071" width="11.42578125" style="43"/>
    <col min="3072" max="3072" width="9" style="43" customWidth="1"/>
    <col min="3073" max="3073" width="5.5703125" style="43" customWidth="1"/>
    <col min="3074" max="3074" width="40.85546875" style="43" customWidth="1"/>
    <col min="3075" max="3075" width="5.5703125" style="43" customWidth="1"/>
    <col min="3076" max="3076" width="9" style="43" customWidth="1"/>
    <col min="3077" max="3077" width="11.42578125" style="43" customWidth="1"/>
    <col min="3078" max="3078" width="20.28515625" style="43" customWidth="1"/>
    <col min="3079" max="3327" width="11.42578125" style="43"/>
    <col min="3328" max="3328" width="9" style="43" customWidth="1"/>
    <col min="3329" max="3329" width="5.5703125" style="43" customWidth="1"/>
    <col min="3330" max="3330" width="40.85546875" style="43" customWidth="1"/>
    <col min="3331" max="3331" width="5.5703125" style="43" customWidth="1"/>
    <col min="3332" max="3332" width="9" style="43" customWidth="1"/>
    <col min="3333" max="3333" width="11.42578125" style="43" customWidth="1"/>
    <col min="3334" max="3334" width="20.28515625" style="43" customWidth="1"/>
    <col min="3335" max="3583" width="11.42578125" style="43"/>
    <col min="3584" max="3584" width="9" style="43" customWidth="1"/>
    <col min="3585" max="3585" width="5.5703125" style="43" customWidth="1"/>
    <col min="3586" max="3586" width="40.85546875" style="43" customWidth="1"/>
    <col min="3587" max="3587" width="5.5703125" style="43" customWidth="1"/>
    <col min="3588" max="3588" width="9" style="43" customWidth="1"/>
    <col min="3589" max="3589" width="11.42578125" style="43" customWidth="1"/>
    <col min="3590" max="3590" width="20.28515625" style="43" customWidth="1"/>
    <col min="3591" max="3839" width="11.42578125" style="43"/>
    <col min="3840" max="3840" width="9" style="43" customWidth="1"/>
    <col min="3841" max="3841" width="5.5703125" style="43" customWidth="1"/>
    <col min="3842" max="3842" width="40.85546875" style="43" customWidth="1"/>
    <col min="3843" max="3843" width="5.5703125" style="43" customWidth="1"/>
    <col min="3844" max="3844" width="9" style="43" customWidth="1"/>
    <col min="3845" max="3845" width="11.42578125" style="43" customWidth="1"/>
    <col min="3846" max="3846" width="20.28515625" style="43" customWidth="1"/>
    <col min="3847" max="4095" width="11.42578125" style="43"/>
    <col min="4096" max="4096" width="9" style="43" customWidth="1"/>
    <col min="4097" max="4097" width="5.5703125" style="43" customWidth="1"/>
    <col min="4098" max="4098" width="40.85546875" style="43" customWidth="1"/>
    <col min="4099" max="4099" width="5.5703125" style="43" customWidth="1"/>
    <col min="4100" max="4100" width="9" style="43" customWidth="1"/>
    <col min="4101" max="4101" width="11.42578125" style="43" customWidth="1"/>
    <col min="4102" max="4102" width="20.28515625" style="43" customWidth="1"/>
    <col min="4103" max="4351" width="11.42578125" style="43"/>
    <col min="4352" max="4352" width="9" style="43" customWidth="1"/>
    <col min="4353" max="4353" width="5.5703125" style="43" customWidth="1"/>
    <col min="4354" max="4354" width="40.85546875" style="43" customWidth="1"/>
    <col min="4355" max="4355" width="5.5703125" style="43" customWidth="1"/>
    <col min="4356" max="4356" width="9" style="43" customWidth="1"/>
    <col min="4357" max="4357" width="11.42578125" style="43" customWidth="1"/>
    <col min="4358" max="4358" width="20.28515625" style="43" customWidth="1"/>
    <col min="4359" max="4607" width="11.42578125" style="43"/>
    <col min="4608" max="4608" width="9" style="43" customWidth="1"/>
    <col min="4609" max="4609" width="5.5703125" style="43" customWidth="1"/>
    <col min="4610" max="4610" width="40.85546875" style="43" customWidth="1"/>
    <col min="4611" max="4611" width="5.5703125" style="43" customWidth="1"/>
    <col min="4612" max="4612" width="9" style="43" customWidth="1"/>
    <col min="4613" max="4613" width="11.42578125" style="43" customWidth="1"/>
    <col min="4614" max="4614" width="20.28515625" style="43" customWidth="1"/>
    <col min="4615" max="4863" width="11.42578125" style="43"/>
    <col min="4864" max="4864" width="9" style="43" customWidth="1"/>
    <col min="4865" max="4865" width="5.5703125" style="43" customWidth="1"/>
    <col min="4866" max="4866" width="40.85546875" style="43" customWidth="1"/>
    <col min="4867" max="4867" width="5.5703125" style="43" customWidth="1"/>
    <col min="4868" max="4868" width="9" style="43" customWidth="1"/>
    <col min="4869" max="4869" width="11.42578125" style="43" customWidth="1"/>
    <col min="4870" max="4870" width="20.28515625" style="43" customWidth="1"/>
    <col min="4871" max="5119" width="11.42578125" style="43"/>
    <col min="5120" max="5120" width="9" style="43" customWidth="1"/>
    <col min="5121" max="5121" width="5.5703125" style="43" customWidth="1"/>
    <col min="5122" max="5122" width="40.85546875" style="43" customWidth="1"/>
    <col min="5123" max="5123" width="5.5703125" style="43" customWidth="1"/>
    <col min="5124" max="5124" width="9" style="43" customWidth="1"/>
    <col min="5125" max="5125" width="11.42578125" style="43" customWidth="1"/>
    <col min="5126" max="5126" width="20.28515625" style="43" customWidth="1"/>
    <col min="5127" max="5375" width="11.42578125" style="43"/>
    <col min="5376" max="5376" width="9" style="43" customWidth="1"/>
    <col min="5377" max="5377" width="5.5703125" style="43" customWidth="1"/>
    <col min="5378" max="5378" width="40.85546875" style="43" customWidth="1"/>
    <col min="5379" max="5379" width="5.5703125" style="43" customWidth="1"/>
    <col min="5380" max="5380" width="9" style="43" customWidth="1"/>
    <col min="5381" max="5381" width="11.42578125" style="43" customWidth="1"/>
    <col min="5382" max="5382" width="20.28515625" style="43" customWidth="1"/>
    <col min="5383" max="5631" width="11.42578125" style="43"/>
    <col min="5632" max="5632" width="9" style="43" customWidth="1"/>
    <col min="5633" max="5633" width="5.5703125" style="43" customWidth="1"/>
    <col min="5634" max="5634" width="40.85546875" style="43" customWidth="1"/>
    <col min="5635" max="5635" width="5.5703125" style="43" customWidth="1"/>
    <col min="5636" max="5636" width="9" style="43" customWidth="1"/>
    <col min="5637" max="5637" width="11.42578125" style="43" customWidth="1"/>
    <col min="5638" max="5638" width="20.28515625" style="43" customWidth="1"/>
    <col min="5639" max="5887" width="11.42578125" style="43"/>
    <col min="5888" max="5888" width="9" style="43" customWidth="1"/>
    <col min="5889" max="5889" width="5.5703125" style="43" customWidth="1"/>
    <col min="5890" max="5890" width="40.85546875" style="43" customWidth="1"/>
    <col min="5891" max="5891" width="5.5703125" style="43" customWidth="1"/>
    <col min="5892" max="5892" width="9" style="43" customWidth="1"/>
    <col min="5893" max="5893" width="11.42578125" style="43" customWidth="1"/>
    <col min="5894" max="5894" width="20.28515625" style="43" customWidth="1"/>
    <col min="5895" max="6143" width="11.42578125" style="43"/>
    <col min="6144" max="6144" width="9" style="43" customWidth="1"/>
    <col min="6145" max="6145" width="5.5703125" style="43" customWidth="1"/>
    <col min="6146" max="6146" width="40.85546875" style="43" customWidth="1"/>
    <col min="6147" max="6147" width="5.5703125" style="43" customWidth="1"/>
    <col min="6148" max="6148" width="9" style="43" customWidth="1"/>
    <col min="6149" max="6149" width="11.42578125" style="43" customWidth="1"/>
    <col min="6150" max="6150" width="20.28515625" style="43" customWidth="1"/>
    <col min="6151" max="6399" width="11.42578125" style="43"/>
    <col min="6400" max="6400" width="9" style="43" customWidth="1"/>
    <col min="6401" max="6401" width="5.5703125" style="43" customWidth="1"/>
    <col min="6402" max="6402" width="40.85546875" style="43" customWidth="1"/>
    <col min="6403" max="6403" width="5.5703125" style="43" customWidth="1"/>
    <col min="6404" max="6404" width="9" style="43" customWidth="1"/>
    <col min="6405" max="6405" width="11.42578125" style="43" customWidth="1"/>
    <col min="6406" max="6406" width="20.28515625" style="43" customWidth="1"/>
    <col min="6407" max="6655" width="11.42578125" style="43"/>
    <col min="6656" max="6656" width="9" style="43" customWidth="1"/>
    <col min="6657" max="6657" width="5.5703125" style="43" customWidth="1"/>
    <col min="6658" max="6658" width="40.85546875" style="43" customWidth="1"/>
    <col min="6659" max="6659" width="5.5703125" style="43" customWidth="1"/>
    <col min="6660" max="6660" width="9" style="43" customWidth="1"/>
    <col min="6661" max="6661" width="11.42578125" style="43" customWidth="1"/>
    <col min="6662" max="6662" width="20.28515625" style="43" customWidth="1"/>
    <col min="6663" max="6911" width="11.42578125" style="43"/>
    <col min="6912" max="6912" width="9" style="43" customWidth="1"/>
    <col min="6913" max="6913" width="5.5703125" style="43" customWidth="1"/>
    <col min="6914" max="6914" width="40.85546875" style="43" customWidth="1"/>
    <col min="6915" max="6915" width="5.5703125" style="43" customWidth="1"/>
    <col min="6916" max="6916" width="9" style="43" customWidth="1"/>
    <col min="6917" max="6917" width="11.42578125" style="43" customWidth="1"/>
    <col min="6918" max="6918" width="20.28515625" style="43" customWidth="1"/>
    <col min="6919" max="7167" width="11.42578125" style="43"/>
    <col min="7168" max="7168" width="9" style="43" customWidth="1"/>
    <col min="7169" max="7169" width="5.5703125" style="43" customWidth="1"/>
    <col min="7170" max="7170" width="40.85546875" style="43" customWidth="1"/>
    <col min="7171" max="7171" width="5.5703125" style="43" customWidth="1"/>
    <col min="7172" max="7172" width="9" style="43" customWidth="1"/>
    <col min="7173" max="7173" width="11.42578125" style="43" customWidth="1"/>
    <col min="7174" max="7174" width="20.28515625" style="43" customWidth="1"/>
    <col min="7175" max="7423" width="11.42578125" style="43"/>
    <col min="7424" max="7424" width="9" style="43" customWidth="1"/>
    <col min="7425" max="7425" width="5.5703125" style="43" customWidth="1"/>
    <col min="7426" max="7426" width="40.85546875" style="43" customWidth="1"/>
    <col min="7427" max="7427" width="5.5703125" style="43" customWidth="1"/>
    <col min="7428" max="7428" width="9" style="43" customWidth="1"/>
    <col min="7429" max="7429" width="11.42578125" style="43" customWidth="1"/>
    <col min="7430" max="7430" width="20.28515625" style="43" customWidth="1"/>
    <col min="7431" max="7679" width="11.42578125" style="43"/>
    <col min="7680" max="7680" width="9" style="43" customWidth="1"/>
    <col min="7681" max="7681" width="5.5703125" style="43" customWidth="1"/>
    <col min="7682" max="7682" width="40.85546875" style="43" customWidth="1"/>
    <col min="7683" max="7683" width="5.5703125" style="43" customWidth="1"/>
    <col min="7684" max="7684" width="9" style="43" customWidth="1"/>
    <col min="7685" max="7685" width="11.42578125" style="43" customWidth="1"/>
    <col min="7686" max="7686" width="20.28515625" style="43" customWidth="1"/>
    <col min="7687" max="7935" width="11.42578125" style="43"/>
    <col min="7936" max="7936" width="9" style="43" customWidth="1"/>
    <col min="7937" max="7937" width="5.5703125" style="43" customWidth="1"/>
    <col min="7938" max="7938" width="40.85546875" style="43" customWidth="1"/>
    <col min="7939" max="7939" width="5.5703125" style="43" customWidth="1"/>
    <col min="7940" max="7940" width="9" style="43" customWidth="1"/>
    <col min="7941" max="7941" width="11.42578125" style="43" customWidth="1"/>
    <col min="7942" max="7942" width="20.28515625" style="43" customWidth="1"/>
    <col min="7943" max="8191" width="11.42578125" style="43"/>
    <col min="8192" max="8192" width="9" style="43" customWidth="1"/>
    <col min="8193" max="8193" width="5.5703125" style="43" customWidth="1"/>
    <col min="8194" max="8194" width="40.85546875" style="43" customWidth="1"/>
    <col min="8195" max="8195" width="5.5703125" style="43" customWidth="1"/>
    <col min="8196" max="8196" width="9" style="43" customWidth="1"/>
    <col min="8197" max="8197" width="11.42578125" style="43" customWidth="1"/>
    <col min="8198" max="8198" width="20.28515625" style="43" customWidth="1"/>
    <col min="8199" max="8447" width="11.42578125" style="43"/>
    <col min="8448" max="8448" width="9" style="43" customWidth="1"/>
    <col min="8449" max="8449" width="5.5703125" style="43" customWidth="1"/>
    <col min="8450" max="8450" width="40.85546875" style="43" customWidth="1"/>
    <col min="8451" max="8451" width="5.5703125" style="43" customWidth="1"/>
    <col min="8452" max="8452" width="9" style="43" customWidth="1"/>
    <col min="8453" max="8453" width="11.42578125" style="43" customWidth="1"/>
    <col min="8454" max="8454" width="20.28515625" style="43" customWidth="1"/>
    <col min="8455" max="8703" width="11.42578125" style="43"/>
    <col min="8704" max="8704" width="9" style="43" customWidth="1"/>
    <col min="8705" max="8705" width="5.5703125" style="43" customWidth="1"/>
    <col min="8706" max="8706" width="40.85546875" style="43" customWidth="1"/>
    <col min="8707" max="8707" width="5.5703125" style="43" customWidth="1"/>
    <col min="8708" max="8708" width="9" style="43" customWidth="1"/>
    <col min="8709" max="8709" width="11.42578125" style="43" customWidth="1"/>
    <col min="8710" max="8710" width="20.28515625" style="43" customWidth="1"/>
    <col min="8711" max="8959" width="11.42578125" style="43"/>
    <col min="8960" max="8960" width="9" style="43" customWidth="1"/>
    <col min="8961" max="8961" width="5.5703125" style="43" customWidth="1"/>
    <col min="8962" max="8962" width="40.85546875" style="43" customWidth="1"/>
    <col min="8963" max="8963" width="5.5703125" style="43" customWidth="1"/>
    <col min="8964" max="8964" width="9" style="43" customWidth="1"/>
    <col min="8965" max="8965" width="11.42578125" style="43" customWidth="1"/>
    <col min="8966" max="8966" width="20.28515625" style="43" customWidth="1"/>
    <col min="8967" max="9215" width="11.42578125" style="43"/>
    <col min="9216" max="9216" width="9" style="43" customWidth="1"/>
    <col min="9217" max="9217" width="5.5703125" style="43" customWidth="1"/>
    <col min="9218" max="9218" width="40.85546875" style="43" customWidth="1"/>
    <col min="9219" max="9219" width="5.5703125" style="43" customWidth="1"/>
    <col min="9220" max="9220" width="9" style="43" customWidth="1"/>
    <col min="9221" max="9221" width="11.42578125" style="43" customWidth="1"/>
    <col min="9222" max="9222" width="20.28515625" style="43" customWidth="1"/>
    <col min="9223" max="9471" width="11.42578125" style="43"/>
    <col min="9472" max="9472" width="9" style="43" customWidth="1"/>
    <col min="9473" max="9473" width="5.5703125" style="43" customWidth="1"/>
    <col min="9474" max="9474" width="40.85546875" style="43" customWidth="1"/>
    <col min="9475" max="9475" width="5.5703125" style="43" customWidth="1"/>
    <col min="9476" max="9476" width="9" style="43" customWidth="1"/>
    <col min="9477" max="9477" width="11.42578125" style="43" customWidth="1"/>
    <col min="9478" max="9478" width="20.28515625" style="43" customWidth="1"/>
    <col min="9479" max="9727" width="11.42578125" style="43"/>
    <col min="9728" max="9728" width="9" style="43" customWidth="1"/>
    <col min="9729" max="9729" width="5.5703125" style="43" customWidth="1"/>
    <col min="9730" max="9730" width="40.85546875" style="43" customWidth="1"/>
    <col min="9731" max="9731" width="5.5703125" style="43" customWidth="1"/>
    <col min="9732" max="9732" width="9" style="43" customWidth="1"/>
    <col min="9733" max="9733" width="11.42578125" style="43" customWidth="1"/>
    <col min="9734" max="9734" width="20.28515625" style="43" customWidth="1"/>
    <col min="9735" max="9983" width="11.42578125" style="43"/>
    <col min="9984" max="9984" width="9" style="43" customWidth="1"/>
    <col min="9985" max="9985" width="5.5703125" style="43" customWidth="1"/>
    <col min="9986" max="9986" width="40.85546875" style="43" customWidth="1"/>
    <col min="9987" max="9987" width="5.5703125" style="43" customWidth="1"/>
    <col min="9988" max="9988" width="9" style="43" customWidth="1"/>
    <col min="9989" max="9989" width="11.42578125" style="43" customWidth="1"/>
    <col min="9990" max="9990" width="20.28515625" style="43" customWidth="1"/>
    <col min="9991" max="10239" width="11.42578125" style="43"/>
    <col min="10240" max="10240" width="9" style="43" customWidth="1"/>
    <col min="10241" max="10241" width="5.5703125" style="43" customWidth="1"/>
    <col min="10242" max="10242" width="40.85546875" style="43" customWidth="1"/>
    <col min="10243" max="10243" width="5.5703125" style="43" customWidth="1"/>
    <col min="10244" max="10244" width="9" style="43" customWidth="1"/>
    <col min="10245" max="10245" width="11.42578125" style="43" customWidth="1"/>
    <col min="10246" max="10246" width="20.28515625" style="43" customWidth="1"/>
    <col min="10247" max="10495" width="11.42578125" style="43"/>
    <col min="10496" max="10496" width="9" style="43" customWidth="1"/>
    <col min="10497" max="10497" width="5.5703125" style="43" customWidth="1"/>
    <col min="10498" max="10498" width="40.85546875" style="43" customWidth="1"/>
    <col min="10499" max="10499" width="5.5703125" style="43" customWidth="1"/>
    <col min="10500" max="10500" width="9" style="43" customWidth="1"/>
    <col min="10501" max="10501" width="11.42578125" style="43" customWidth="1"/>
    <col min="10502" max="10502" width="20.28515625" style="43" customWidth="1"/>
    <col min="10503" max="10751" width="11.42578125" style="43"/>
    <col min="10752" max="10752" width="9" style="43" customWidth="1"/>
    <col min="10753" max="10753" width="5.5703125" style="43" customWidth="1"/>
    <col min="10754" max="10754" width="40.85546875" style="43" customWidth="1"/>
    <col min="10755" max="10755" width="5.5703125" style="43" customWidth="1"/>
    <col min="10756" max="10756" width="9" style="43" customWidth="1"/>
    <col min="10757" max="10757" width="11.42578125" style="43" customWidth="1"/>
    <col min="10758" max="10758" width="20.28515625" style="43" customWidth="1"/>
    <col min="10759" max="11007" width="11.42578125" style="43"/>
    <col min="11008" max="11008" width="9" style="43" customWidth="1"/>
    <col min="11009" max="11009" width="5.5703125" style="43" customWidth="1"/>
    <col min="11010" max="11010" width="40.85546875" style="43" customWidth="1"/>
    <col min="11011" max="11011" width="5.5703125" style="43" customWidth="1"/>
    <col min="11012" max="11012" width="9" style="43" customWidth="1"/>
    <col min="11013" max="11013" width="11.42578125" style="43" customWidth="1"/>
    <col min="11014" max="11014" width="20.28515625" style="43" customWidth="1"/>
    <col min="11015" max="11263" width="11.42578125" style="43"/>
    <col min="11264" max="11264" width="9" style="43" customWidth="1"/>
    <col min="11265" max="11265" width="5.5703125" style="43" customWidth="1"/>
    <col min="11266" max="11266" width="40.85546875" style="43" customWidth="1"/>
    <col min="11267" max="11267" width="5.5703125" style="43" customWidth="1"/>
    <col min="11268" max="11268" width="9" style="43" customWidth="1"/>
    <col min="11269" max="11269" width="11.42578125" style="43" customWidth="1"/>
    <col min="11270" max="11270" width="20.28515625" style="43" customWidth="1"/>
    <col min="11271" max="11519" width="11.42578125" style="43"/>
    <col min="11520" max="11520" width="9" style="43" customWidth="1"/>
    <col min="11521" max="11521" width="5.5703125" style="43" customWidth="1"/>
    <col min="11522" max="11522" width="40.85546875" style="43" customWidth="1"/>
    <col min="11523" max="11523" width="5.5703125" style="43" customWidth="1"/>
    <col min="11524" max="11524" width="9" style="43" customWidth="1"/>
    <col min="11525" max="11525" width="11.42578125" style="43" customWidth="1"/>
    <col min="11526" max="11526" width="20.28515625" style="43" customWidth="1"/>
    <col min="11527" max="11775" width="11.42578125" style="43"/>
    <col min="11776" max="11776" width="9" style="43" customWidth="1"/>
    <col min="11777" max="11777" width="5.5703125" style="43" customWidth="1"/>
    <col min="11778" max="11778" width="40.85546875" style="43" customWidth="1"/>
    <col min="11779" max="11779" width="5.5703125" style="43" customWidth="1"/>
    <col min="11780" max="11780" width="9" style="43" customWidth="1"/>
    <col min="11781" max="11781" width="11.42578125" style="43" customWidth="1"/>
    <col min="11782" max="11782" width="20.28515625" style="43" customWidth="1"/>
    <col min="11783" max="12031" width="11.42578125" style="43"/>
    <col min="12032" max="12032" width="9" style="43" customWidth="1"/>
    <col min="12033" max="12033" width="5.5703125" style="43" customWidth="1"/>
    <col min="12034" max="12034" width="40.85546875" style="43" customWidth="1"/>
    <col min="12035" max="12035" width="5.5703125" style="43" customWidth="1"/>
    <col min="12036" max="12036" width="9" style="43" customWidth="1"/>
    <col min="12037" max="12037" width="11.42578125" style="43" customWidth="1"/>
    <col min="12038" max="12038" width="20.28515625" style="43" customWidth="1"/>
    <col min="12039" max="12287" width="11.42578125" style="43"/>
    <col min="12288" max="12288" width="9" style="43" customWidth="1"/>
    <col min="12289" max="12289" width="5.5703125" style="43" customWidth="1"/>
    <col min="12290" max="12290" width="40.85546875" style="43" customWidth="1"/>
    <col min="12291" max="12291" width="5.5703125" style="43" customWidth="1"/>
    <col min="12292" max="12292" width="9" style="43" customWidth="1"/>
    <col min="12293" max="12293" width="11.42578125" style="43" customWidth="1"/>
    <col min="12294" max="12294" width="20.28515625" style="43" customWidth="1"/>
    <col min="12295" max="12543" width="11.42578125" style="43"/>
    <col min="12544" max="12544" width="9" style="43" customWidth="1"/>
    <col min="12545" max="12545" width="5.5703125" style="43" customWidth="1"/>
    <col min="12546" max="12546" width="40.85546875" style="43" customWidth="1"/>
    <col min="12547" max="12547" width="5.5703125" style="43" customWidth="1"/>
    <col min="12548" max="12548" width="9" style="43" customWidth="1"/>
    <col min="12549" max="12549" width="11.42578125" style="43" customWidth="1"/>
    <col min="12550" max="12550" width="20.28515625" style="43" customWidth="1"/>
    <col min="12551" max="12799" width="11.42578125" style="43"/>
    <col min="12800" max="12800" width="9" style="43" customWidth="1"/>
    <col min="12801" max="12801" width="5.5703125" style="43" customWidth="1"/>
    <col min="12802" max="12802" width="40.85546875" style="43" customWidth="1"/>
    <col min="12803" max="12803" width="5.5703125" style="43" customWidth="1"/>
    <col min="12804" max="12804" width="9" style="43" customWidth="1"/>
    <col min="12805" max="12805" width="11.42578125" style="43" customWidth="1"/>
    <col min="12806" max="12806" width="20.28515625" style="43" customWidth="1"/>
    <col min="12807" max="13055" width="11.42578125" style="43"/>
    <col min="13056" max="13056" width="9" style="43" customWidth="1"/>
    <col min="13057" max="13057" width="5.5703125" style="43" customWidth="1"/>
    <col min="13058" max="13058" width="40.85546875" style="43" customWidth="1"/>
    <col min="13059" max="13059" width="5.5703125" style="43" customWidth="1"/>
    <col min="13060" max="13060" width="9" style="43" customWidth="1"/>
    <col min="13061" max="13061" width="11.42578125" style="43" customWidth="1"/>
    <col min="13062" max="13062" width="20.28515625" style="43" customWidth="1"/>
    <col min="13063" max="13311" width="11.42578125" style="43"/>
    <col min="13312" max="13312" width="9" style="43" customWidth="1"/>
    <col min="13313" max="13313" width="5.5703125" style="43" customWidth="1"/>
    <col min="13314" max="13314" width="40.85546875" style="43" customWidth="1"/>
    <col min="13315" max="13315" width="5.5703125" style="43" customWidth="1"/>
    <col min="13316" max="13316" width="9" style="43" customWidth="1"/>
    <col min="13317" max="13317" width="11.42578125" style="43" customWidth="1"/>
    <col min="13318" max="13318" width="20.28515625" style="43" customWidth="1"/>
    <col min="13319" max="13567" width="11.42578125" style="43"/>
    <col min="13568" max="13568" width="9" style="43" customWidth="1"/>
    <col min="13569" max="13569" width="5.5703125" style="43" customWidth="1"/>
    <col min="13570" max="13570" width="40.85546875" style="43" customWidth="1"/>
    <col min="13571" max="13571" width="5.5703125" style="43" customWidth="1"/>
    <col min="13572" max="13572" width="9" style="43" customWidth="1"/>
    <col min="13573" max="13573" width="11.42578125" style="43" customWidth="1"/>
    <col min="13574" max="13574" width="20.28515625" style="43" customWidth="1"/>
    <col min="13575" max="13823" width="11.42578125" style="43"/>
    <col min="13824" max="13824" width="9" style="43" customWidth="1"/>
    <col min="13825" max="13825" width="5.5703125" style="43" customWidth="1"/>
    <col min="13826" max="13826" width="40.85546875" style="43" customWidth="1"/>
    <col min="13827" max="13827" width="5.5703125" style="43" customWidth="1"/>
    <col min="13828" max="13828" width="9" style="43" customWidth="1"/>
    <col min="13829" max="13829" width="11.42578125" style="43" customWidth="1"/>
    <col min="13830" max="13830" width="20.28515625" style="43" customWidth="1"/>
    <col min="13831" max="14079" width="11.42578125" style="43"/>
    <col min="14080" max="14080" width="9" style="43" customWidth="1"/>
    <col min="14081" max="14081" width="5.5703125" style="43" customWidth="1"/>
    <col min="14082" max="14082" width="40.85546875" style="43" customWidth="1"/>
    <col min="14083" max="14083" width="5.5703125" style="43" customWidth="1"/>
    <col min="14084" max="14084" width="9" style="43" customWidth="1"/>
    <col min="14085" max="14085" width="11.42578125" style="43" customWidth="1"/>
    <col min="14086" max="14086" width="20.28515625" style="43" customWidth="1"/>
    <col min="14087" max="14335" width="11.42578125" style="43"/>
    <col min="14336" max="14336" width="9" style="43" customWidth="1"/>
    <col min="14337" max="14337" width="5.5703125" style="43" customWidth="1"/>
    <col min="14338" max="14338" width="40.85546875" style="43" customWidth="1"/>
    <col min="14339" max="14339" width="5.5703125" style="43" customWidth="1"/>
    <col min="14340" max="14340" width="9" style="43" customWidth="1"/>
    <col min="14341" max="14341" width="11.42578125" style="43" customWidth="1"/>
    <col min="14342" max="14342" width="20.28515625" style="43" customWidth="1"/>
    <col min="14343" max="14591" width="11.42578125" style="43"/>
    <col min="14592" max="14592" width="9" style="43" customWidth="1"/>
    <col min="14593" max="14593" width="5.5703125" style="43" customWidth="1"/>
    <col min="14594" max="14594" width="40.85546875" style="43" customWidth="1"/>
    <col min="14595" max="14595" width="5.5703125" style="43" customWidth="1"/>
    <col min="14596" max="14596" width="9" style="43" customWidth="1"/>
    <col min="14597" max="14597" width="11.42578125" style="43" customWidth="1"/>
    <col min="14598" max="14598" width="20.28515625" style="43" customWidth="1"/>
    <col min="14599" max="14847" width="11.42578125" style="43"/>
    <col min="14848" max="14848" width="9" style="43" customWidth="1"/>
    <col min="14849" max="14849" width="5.5703125" style="43" customWidth="1"/>
    <col min="14850" max="14850" width="40.85546875" style="43" customWidth="1"/>
    <col min="14851" max="14851" width="5.5703125" style="43" customWidth="1"/>
    <col min="14852" max="14852" width="9" style="43" customWidth="1"/>
    <col min="14853" max="14853" width="11.42578125" style="43" customWidth="1"/>
    <col min="14854" max="14854" width="20.28515625" style="43" customWidth="1"/>
    <col min="14855" max="15103" width="11.42578125" style="43"/>
    <col min="15104" max="15104" width="9" style="43" customWidth="1"/>
    <col min="15105" max="15105" width="5.5703125" style="43" customWidth="1"/>
    <col min="15106" max="15106" width="40.85546875" style="43" customWidth="1"/>
    <col min="15107" max="15107" width="5.5703125" style="43" customWidth="1"/>
    <col min="15108" max="15108" width="9" style="43" customWidth="1"/>
    <col min="15109" max="15109" width="11.42578125" style="43" customWidth="1"/>
    <col min="15110" max="15110" width="20.28515625" style="43" customWidth="1"/>
    <col min="15111" max="15359" width="11.42578125" style="43"/>
    <col min="15360" max="15360" width="9" style="43" customWidth="1"/>
    <col min="15361" max="15361" width="5.5703125" style="43" customWidth="1"/>
    <col min="15362" max="15362" width="40.85546875" style="43" customWidth="1"/>
    <col min="15363" max="15363" width="5.5703125" style="43" customWidth="1"/>
    <col min="15364" max="15364" width="9" style="43" customWidth="1"/>
    <col min="15365" max="15365" width="11.42578125" style="43" customWidth="1"/>
    <col min="15366" max="15366" width="20.28515625" style="43" customWidth="1"/>
    <col min="15367" max="15615" width="11.42578125" style="43"/>
    <col min="15616" max="15616" width="9" style="43" customWidth="1"/>
    <col min="15617" max="15617" width="5.5703125" style="43" customWidth="1"/>
    <col min="15618" max="15618" width="40.85546875" style="43" customWidth="1"/>
    <col min="15619" max="15619" width="5.5703125" style="43" customWidth="1"/>
    <col min="15620" max="15620" width="9" style="43" customWidth="1"/>
    <col min="15621" max="15621" width="11.42578125" style="43" customWidth="1"/>
    <col min="15622" max="15622" width="20.28515625" style="43" customWidth="1"/>
    <col min="15623" max="15871" width="11.42578125" style="43"/>
    <col min="15872" max="15872" width="9" style="43" customWidth="1"/>
    <col min="15873" max="15873" width="5.5703125" style="43" customWidth="1"/>
    <col min="15874" max="15874" width="40.85546875" style="43" customWidth="1"/>
    <col min="15875" max="15875" width="5.5703125" style="43" customWidth="1"/>
    <col min="15876" max="15876" width="9" style="43" customWidth="1"/>
    <col min="15877" max="15877" width="11.42578125" style="43" customWidth="1"/>
    <col min="15878" max="15878" width="20.28515625" style="43" customWidth="1"/>
    <col min="15879" max="16127" width="11.42578125" style="43"/>
    <col min="16128" max="16128" width="9" style="43" customWidth="1"/>
    <col min="16129" max="16129" width="5.5703125" style="43" customWidth="1"/>
    <col min="16130" max="16130" width="40.85546875" style="43" customWidth="1"/>
    <col min="16131" max="16131" width="5.5703125" style="43" customWidth="1"/>
    <col min="16132" max="16132" width="9" style="43" customWidth="1"/>
    <col min="16133" max="16133" width="11.42578125" style="43" customWidth="1"/>
    <col min="16134" max="16134" width="20.28515625" style="43" customWidth="1"/>
    <col min="16135" max="16384" width="11.42578125" style="43"/>
  </cols>
  <sheetData>
    <row r="1" spans="1:6" x14ac:dyDescent="0.15">
      <c r="A1" s="38"/>
      <c r="B1" s="38"/>
      <c r="C1" s="39"/>
      <c r="D1" s="40"/>
      <c r="E1" s="41"/>
      <c r="F1" s="42"/>
    </row>
    <row r="2" spans="1:6" ht="15.75" customHeight="1" x14ac:dyDescent="0.15">
      <c r="A2" s="44" t="s">
        <v>176</v>
      </c>
      <c r="B2" s="45"/>
      <c r="C2" s="45"/>
      <c r="D2" s="45"/>
      <c r="E2" s="46"/>
      <c r="F2" s="47"/>
    </row>
    <row r="3" spans="1:6" ht="15.75" customHeight="1" x14ac:dyDescent="0.15">
      <c r="A3" s="48"/>
      <c r="B3" s="49"/>
      <c r="C3" s="49"/>
      <c r="D3" s="49"/>
      <c r="E3" s="50"/>
      <c r="F3" s="51"/>
    </row>
    <row r="4" spans="1:6" ht="12.75" customHeight="1" x14ac:dyDescent="0.15">
      <c r="A4" s="52"/>
      <c r="B4" s="53"/>
      <c r="C4" s="53"/>
      <c r="D4" s="49"/>
      <c r="E4" s="50"/>
      <c r="F4" s="54"/>
    </row>
    <row r="5" spans="1:6" ht="11.25" customHeight="1" x14ac:dyDescent="0.15">
      <c r="A5" s="55"/>
      <c r="B5" s="56"/>
      <c r="C5" s="56"/>
      <c r="D5" s="57"/>
      <c r="E5" s="58"/>
      <c r="F5" s="59"/>
    </row>
    <row r="6" spans="1:6" x14ac:dyDescent="0.15">
      <c r="A6" s="60"/>
      <c r="B6" s="61" t="s">
        <v>177</v>
      </c>
      <c r="C6" s="61"/>
      <c r="D6" s="62"/>
      <c r="E6" s="63"/>
      <c r="F6" s="64" t="s">
        <v>178</v>
      </c>
    </row>
    <row r="7" spans="1:6" x14ac:dyDescent="0.15">
      <c r="A7" s="65"/>
      <c r="B7" s="66"/>
      <c r="C7" s="66"/>
      <c r="D7" s="67"/>
      <c r="E7" s="68"/>
      <c r="F7" s="69"/>
    </row>
    <row r="8" spans="1:6" x14ac:dyDescent="0.15">
      <c r="A8" s="70"/>
      <c r="B8" s="39"/>
      <c r="C8" s="39"/>
      <c r="D8" s="62"/>
      <c r="E8" s="71"/>
      <c r="F8" s="72"/>
    </row>
    <row r="9" spans="1:6" s="79" customFormat="1" ht="15" customHeight="1" x14ac:dyDescent="0.25">
      <c r="A9" s="73"/>
      <c r="B9" s="74" t="s">
        <v>179</v>
      </c>
      <c r="C9" s="75"/>
      <c r="D9" s="76"/>
      <c r="E9" s="77"/>
      <c r="F9" s="78"/>
    </row>
    <row r="10" spans="1:6" s="79" customFormat="1" ht="15" customHeight="1" x14ac:dyDescent="0.25">
      <c r="A10" s="80"/>
      <c r="B10" s="81"/>
      <c r="C10" s="82"/>
      <c r="D10" s="83"/>
      <c r="E10" s="84"/>
      <c r="F10" s="85"/>
    </row>
    <row r="11" spans="1:6" s="79" customFormat="1" ht="15" customHeight="1" x14ac:dyDescent="0.25">
      <c r="A11" s="80"/>
      <c r="B11" s="86" t="s">
        <v>180</v>
      </c>
      <c r="C11" s="82"/>
      <c r="D11" s="83"/>
      <c r="E11" s="84"/>
      <c r="F11" s="85"/>
    </row>
    <row r="12" spans="1:6" s="79" customFormat="1" ht="5.45" customHeight="1" x14ac:dyDescent="0.25">
      <c r="A12" s="80"/>
      <c r="B12" s="81"/>
      <c r="C12" s="82"/>
      <c r="D12" s="83"/>
      <c r="E12" s="84"/>
      <c r="F12" s="85"/>
    </row>
    <row r="13" spans="1:6" s="79" customFormat="1" ht="7.15" customHeight="1" x14ac:dyDescent="0.25">
      <c r="A13" s="80"/>
      <c r="B13" s="81"/>
      <c r="C13" s="82"/>
      <c r="D13" s="83"/>
      <c r="E13" s="84"/>
      <c r="F13" s="85"/>
    </row>
    <row r="14" spans="1:6" s="79" customFormat="1" ht="36" customHeight="1" x14ac:dyDescent="0.25">
      <c r="A14" s="80"/>
      <c r="B14" s="81"/>
      <c r="C14" s="87" t="s">
        <v>181</v>
      </c>
      <c r="D14" s="88" t="s">
        <v>182</v>
      </c>
      <c r="E14" s="84"/>
      <c r="F14" s="85">
        <f>+'Bât 04-05'!G56</f>
        <v>0</v>
      </c>
    </row>
    <row r="15" spans="1:6" s="79" customFormat="1" ht="36" customHeight="1" x14ac:dyDescent="0.25">
      <c r="A15" s="80"/>
      <c r="B15" s="81"/>
      <c r="C15" s="87" t="s">
        <v>183</v>
      </c>
      <c r="D15" s="88" t="s">
        <v>182</v>
      </c>
      <c r="E15" s="84"/>
      <c r="F15" s="85">
        <f>+'Bat 06_07'!G53</f>
        <v>0</v>
      </c>
    </row>
    <row r="16" spans="1:6" s="79" customFormat="1" ht="36" customHeight="1" x14ac:dyDescent="0.25">
      <c r="A16" s="80"/>
      <c r="B16" s="81"/>
      <c r="C16" s="87" t="s">
        <v>184</v>
      </c>
      <c r="D16" s="88" t="s">
        <v>182</v>
      </c>
      <c r="E16" s="84"/>
      <c r="F16" s="85">
        <f>+'Bat 08_09'!G56</f>
        <v>0</v>
      </c>
    </row>
    <row r="17" spans="1:6" s="79" customFormat="1" ht="36" customHeight="1" x14ac:dyDescent="0.25">
      <c r="A17" s="80"/>
      <c r="B17" s="81"/>
      <c r="C17" s="87" t="s">
        <v>185</v>
      </c>
      <c r="D17" s="88" t="s">
        <v>182</v>
      </c>
      <c r="E17" s="84"/>
      <c r="F17" s="85">
        <f>+'Bat 10_11'!G54</f>
        <v>0</v>
      </c>
    </row>
    <row r="18" spans="1:6" s="79" customFormat="1" ht="36" customHeight="1" x14ac:dyDescent="0.25">
      <c r="A18" s="80"/>
      <c r="B18" s="81"/>
      <c r="C18" s="87" t="s">
        <v>186</v>
      </c>
      <c r="D18" s="88" t="s">
        <v>182</v>
      </c>
      <c r="E18" s="84"/>
      <c r="F18" s="85">
        <f>+'Bat 12'!G53</f>
        <v>0</v>
      </c>
    </row>
    <row r="19" spans="1:6" s="79" customFormat="1" ht="36" customHeight="1" x14ac:dyDescent="0.25">
      <c r="A19" s="80"/>
      <c r="B19" s="81"/>
      <c r="C19" s="87" t="s">
        <v>187</v>
      </c>
      <c r="D19" s="88" t="s">
        <v>182</v>
      </c>
      <c r="E19" s="84"/>
      <c r="F19" s="85">
        <f>+'Bat 13'!G56</f>
        <v>0</v>
      </c>
    </row>
    <row r="20" spans="1:6" s="79" customFormat="1" ht="36" customHeight="1" x14ac:dyDescent="0.25">
      <c r="A20" s="80"/>
      <c r="B20" s="81"/>
      <c r="C20" s="87" t="s">
        <v>188</v>
      </c>
      <c r="D20" s="88" t="s">
        <v>182</v>
      </c>
      <c r="E20" s="84"/>
      <c r="F20" s="85">
        <f>+'Bat LST'!G14</f>
        <v>0</v>
      </c>
    </row>
    <row r="21" spans="1:6" s="79" customFormat="1" ht="30" customHeight="1" x14ac:dyDescent="0.25">
      <c r="A21" s="80"/>
      <c r="B21" s="81"/>
      <c r="C21" s="87"/>
      <c r="D21" s="88"/>
      <c r="E21" s="84"/>
      <c r="F21" s="85"/>
    </row>
    <row r="22" spans="1:6" s="79" customFormat="1" ht="6" customHeight="1" x14ac:dyDescent="0.25">
      <c r="A22" s="80"/>
      <c r="B22" s="81"/>
      <c r="C22" s="87"/>
      <c r="D22" s="89"/>
      <c r="E22" s="84"/>
      <c r="F22" s="90"/>
    </row>
    <row r="23" spans="1:6" s="79" customFormat="1" ht="4.9000000000000004" customHeight="1" thickBot="1" x14ac:dyDescent="0.3">
      <c r="A23" s="80"/>
      <c r="B23" s="81"/>
      <c r="C23" s="82"/>
      <c r="D23" s="83"/>
      <c r="E23" s="84"/>
      <c r="F23" s="85"/>
    </row>
    <row r="24" spans="1:6" s="79" customFormat="1" ht="6.6" customHeight="1" x14ac:dyDescent="0.25">
      <c r="A24" s="80"/>
      <c r="B24" s="82"/>
      <c r="C24" s="82"/>
      <c r="D24" s="83"/>
      <c r="E24" s="84"/>
      <c r="F24" s="91"/>
    </row>
    <row r="25" spans="1:6" s="79" customFormat="1" ht="19.5" customHeight="1" x14ac:dyDescent="0.25">
      <c r="A25" s="80"/>
      <c r="B25" s="92" t="s">
        <v>193</v>
      </c>
      <c r="C25" s="93"/>
      <c r="D25" s="88" t="s">
        <v>182</v>
      </c>
      <c r="E25" s="94"/>
      <c r="F25" s="95">
        <f>SUM(F14:F24)</f>
        <v>0</v>
      </c>
    </row>
    <row r="26" spans="1:6" s="79" customFormat="1" ht="3.6" customHeight="1" x14ac:dyDescent="0.25">
      <c r="A26" s="80"/>
      <c r="B26" s="82"/>
      <c r="C26" s="96"/>
      <c r="D26" s="88" t="s">
        <v>182</v>
      </c>
      <c r="E26" s="94"/>
      <c r="F26" s="95"/>
    </row>
    <row r="27" spans="1:6" s="79" customFormat="1" ht="23.25" customHeight="1" x14ac:dyDescent="0.25">
      <c r="A27" s="80"/>
      <c r="B27" s="82"/>
      <c r="C27" s="96" t="s">
        <v>189</v>
      </c>
      <c r="D27" s="88" t="s">
        <v>182</v>
      </c>
      <c r="E27" s="94"/>
      <c r="F27" s="95">
        <f>+'Bât 04-05'!G57+'Bat 06_07'!G54+'Bat 08_09'!G57+'Bat 10_11'!G55+'Bat 12'!G54+'Bat 13'!G57</f>
        <v>0</v>
      </c>
    </row>
    <row r="28" spans="1:6" s="79" customFormat="1" ht="23.25" customHeight="1" x14ac:dyDescent="0.25">
      <c r="A28" s="80"/>
      <c r="B28" s="82"/>
      <c r="C28" s="96" t="s">
        <v>190</v>
      </c>
      <c r="D28" s="88" t="s">
        <v>182</v>
      </c>
      <c r="E28" s="94"/>
      <c r="F28" s="95">
        <f>+'Bât 04-05'!G58+'Bat 06_07'!G55+'Bat 08_09'!G58+'Bat 10_11'!G56+'Bat 12'!G55+'Bat 13'!G58</f>
        <v>0</v>
      </c>
    </row>
    <row r="29" spans="1:6" s="79" customFormat="1" ht="23.25" customHeight="1" x14ac:dyDescent="0.25">
      <c r="A29" s="80"/>
      <c r="B29" s="82"/>
      <c r="C29" s="96" t="s">
        <v>191</v>
      </c>
      <c r="D29" s="88" t="s">
        <v>182</v>
      </c>
      <c r="E29" s="94"/>
      <c r="F29" s="95">
        <f>+'Bat LST'!G15</f>
        <v>0</v>
      </c>
    </row>
    <row r="30" spans="1:6" s="79" customFormat="1" ht="4.1500000000000004" customHeight="1" thickBot="1" x14ac:dyDescent="0.3">
      <c r="A30" s="80"/>
      <c r="B30" s="82"/>
      <c r="C30" s="96"/>
      <c r="D30" s="88" t="s">
        <v>182</v>
      </c>
      <c r="E30" s="94"/>
      <c r="F30" s="97"/>
    </row>
    <row r="31" spans="1:6" s="79" customFormat="1" ht="52.5" customHeight="1" x14ac:dyDescent="0.25">
      <c r="A31" s="80"/>
      <c r="B31" s="82"/>
      <c r="C31" s="98" t="s">
        <v>194</v>
      </c>
      <c r="D31" s="88" t="s">
        <v>182</v>
      </c>
      <c r="E31" s="94"/>
      <c r="F31" s="95">
        <f>SUM(F25:F29)</f>
        <v>0</v>
      </c>
    </row>
    <row r="32" spans="1:6" s="79" customFormat="1" x14ac:dyDescent="0.25">
      <c r="A32" s="80"/>
      <c r="B32" s="82"/>
      <c r="C32" s="98"/>
      <c r="D32" s="89"/>
      <c r="E32" s="94"/>
      <c r="F32" s="95"/>
    </row>
    <row r="33" spans="1:6" s="79" customFormat="1" x14ac:dyDescent="0.25">
      <c r="A33" s="80"/>
      <c r="B33" s="82"/>
      <c r="C33" s="98"/>
      <c r="D33" s="89"/>
      <c r="E33" s="94"/>
      <c r="F33" s="95"/>
    </row>
    <row r="34" spans="1:6" s="79" customFormat="1" x14ac:dyDescent="0.25">
      <c r="A34" s="80"/>
      <c r="B34" s="82"/>
      <c r="C34" s="98"/>
      <c r="D34" s="89"/>
      <c r="E34" s="94"/>
      <c r="F34" s="95"/>
    </row>
    <row r="35" spans="1:6" s="79" customFormat="1" x14ac:dyDescent="0.25">
      <c r="A35" s="80"/>
      <c r="B35" s="82" t="s">
        <v>192</v>
      </c>
      <c r="C35" s="98"/>
      <c r="D35" s="89"/>
      <c r="E35" s="94"/>
      <c r="F35" s="95"/>
    </row>
    <row r="36" spans="1:6" s="79" customFormat="1" x14ac:dyDescent="0.25">
      <c r="A36" s="80"/>
      <c r="B36" s="82"/>
      <c r="C36" s="98"/>
      <c r="D36" s="89"/>
      <c r="E36" s="94"/>
      <c r="F36" s="95"/>
    </row>
    <row r="37" spans="1:6" s="79" customFormat="1" x14ac:dyDescent="0.25">
      <c r="A37" s="80"/>
      <c r="B37" s="82"/>
      <c r="C37" s="98"/>
      <c r="D37" s="89"/>
      <c r="E37" s="94"/>
      <c r="F37" s="95"/>
    </row>
    <row r="38" spans="1:6" s="79" customFormat="1" x14ac:dyDescent="0.25">
      <c r="A38" s="80"/>
      <c r="B38" s="82"/>
      <c r="C38" s="98"/>
      <c r="D38" s="89"/>
      <c r="E38" s="94"/>
      <c r="F38" s="95"/>
    </row>
    <row r="39" spans="1:6" s="79" customFormat="1" x14ac:dyDescent="0.25">
      <c r="A39" s="80"/>
      <c r="B39" s="82"/>
      <c r="C39" s="98"/>
      <c r="D39" s="89"/>
      <c r="E39" s="94"/>
      <c r="F39" s="95"/>
    </row>
    <row r="40" spans="1:6" s="79" customFormat="1" x14ac:dyDescent="0.25">
      <c r="A40" s="80"/>
      <c r="B40" s="82"/>
      <c r="C40" s="98"/>
      <c r="D40" s="89"/>
      <c r="E40" s="94"/>
      <c r="F40" s="95"/>
    </row>
    <row r="41" spans="1:6" s="79" customFormat="1" x14ac:dyDescent="0.25">
      <c r="A41" s="80"/>
      <c r="B41" s="82"/>
      <c r="C41" s="98"/>
      <c r="D41" s="89"/>
      <c r="E41" s="94"/>
      <c r="F41" s="95"/>
    </row>
    <row r="42" spans="1:6" s="79" customFormat="1" x14ac:dyDescent="0.25">
      <c r="A42" s="80"/>
      <c r="B42" s="82"/>
      <c r="C42" s="98"/>
      <c r="D42" s="89"/>
      <c r="E42" s="94"/>
      <c r="F42" s="95"/>
    </row>
    <row r="43" spans="1:6" s="79" customFormat="1" x14ac:dyDescent="0.25">
      <c r="A43" s="80"/>
      <c r="B43" s="82"/>
      <c r="C43" s="98"/>
      <c r="D43" s="89"/>
      <c r="E43" s="94"/>
      <c r="F43" s="95"/>
    </row>
    <row r="44" spans="1:6" s="79" customFormat="1" x14ac:dyDescent="0.25">
      <c r="A44" s="80"/>
      <c r="B44" s="82"/>
      <c r="C44" s="98"/>
      <c r="D44" s="89"/>
      <c r="E44" s="94"/>
      <c r="F44" s="95"/>
    </row>
    <row r="45" spans="1:6" s="79" customFormat="1" x14ac:dyDescent="0.25">
      <c r="A45" s="80"/>
      <c r="B45" s="82"/>
      <c r="C45" s="98"/>
      <c r="D45" s="89"/>
      <c r="E45" s="94"/>
      <c r="F45" s="95"/>
    </row>
    <row r="46" spans="1:6" s="79" customFormat="1" x14ac:dyDescent="0.25">
      <c r="A46" s="80"/>
      <c r="B46" s="82"/>
      <c r="C46" s="98"/>
      <c r="D46" s="89"/>
      <c r="E46" s="94"/>
      <c r="F46" s="95"/>
    </row>
    <row r="47" spans="1:6" s="79" customFormat="1" x14ac:dyDescent="0.25">
      <c r="A47" s="80"/>
      <c r="B47" s="82"/>
      <c r="C47" s="98"/>
      <c r="D47" s="89"/>
      <c r="E47" s="94"/>
      <c r="F47" s="95"/>
    </row>
  </sheetData>
  <mergeCells count="3">
    <mergeCell ref="A2:E4"/>
    <mergeCell ref="F3:F4"/>
    <mergeCell ref="B25:C25"/>
  </mergeCells>
  <printOptions horizontalCentered="1"/>
  <pageMargins left="0.19685039370078741" right="0.19685039370078741" top="0.47244094488188981" bottom="0.59055118110236227" header="0.35433070866141736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15</vt:i4>
      </vt:variant>
    </vt:vector>
  </HeadingPairs>
  <TitlesOfParts>
    <vt:vector size="24" baseType="lpstr">
      <vt:lpstr>Lot N°06 Page de garde</vt:lpstr>
      <vt:lpstr>Bât 04-05</vt:lpstr>
      <vt:lpstr>Bat 06_07</vt:lpstr>
      <vt:lpstr>Bat 08_09</vt:lpstr>
      <vt:lpstr>Bat 10_11</vt:lpstr>
      <vt:lpstr>Bat 12</vt:lpstr>
      <vt:lpstr>Bat 13</vt:lpstr>
      <vt:lpstr>Bat LST</vt:lpstr>
      <vt:lpstr>RECAP</vt:lpstr>
      <vt:lpstr>'Bât 04-05'!Impression_des_titres</vt:lpstr>
      <vt:lpstr>'Bat 06_07'!Impression_des_titres</vt:lpstr>
      <vt:lpstr>'Bat 08_09'!Impression_des_titres</vt:lpstr>
      <vt:lpstr>'Bat 10_11'!Impression_des_titres</vt:lpstr>
      <vt:lpstr>'Bat 12'!Impression_des_titres</vt:lpstr>
      <vt:lpstr>'Bat 13'!Impression_des_titres</vt:lpstr>
      <vt:lpstr>'Bat LST'!Impression_des_titres</vt:lpstr>
      <vt:lpstr>'Bât 04-05'!Zone_d_impression</vt:lpstr>
      <vt:lpstr>'Bat 06_07'!Zone_d_impression</vt:lpstr>
      <vt:lpstr>'Bat 08_09'!Zone_d_impression</vt:lpstr>
      <vt:lpstr>'Bat 10_11'!Zone_d_impression</vt:lpstr>
      <vt:lpstr>'Bat 12'!Zone_d_impression</vt:lpstr>
      <vt:lpstr>'Bat 13'!Zone_d_impression</vt:lpstr>
      <vt:lpstr>'Bat LST'!Zone_d_impression</vt:lpstr>
      <vt:lpstr>RECAP!Zone_d_impression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stephane</dc:creator>
  <cp:lastModifiedBy>officeoffice</cp:lastModifiedBy>
  <dcterms:created xsi:type="dcterms:W3CDTF">2025-04-18T09:02:28Z</dcterms:created>
  <dcterms:modified xsi:type="dcterms:W3CDTF">2025-04-18T12:11:03Z</dcterms:modified>
</cp:coreProperties>
</file>