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192.168.1.2\commun\IECO INGENIERIE\22018 Réhabilitation énergétique de la caserne MACHEMY à Aurillac (15)\2. ECONOMIE\2025.06.17_Machemy_Indice B\DPGF\DPGF Excel\"/>
    </mc:Choice>
  </mc:AlternateContent>
  <xr:revisionPtr revIDLastSave="0" documentId="13_ncr:1_{10547DBF-C1C0-441D-99E3-B4825386AB9E}" xr6:coauthVersionLast="47" xr6:coauthVersionMax="47" xr10:uidLastSave="{00000000-0000-0000-0000-000000000000}"/>
  <bookViews>
    <workbookView xWindow="38280" yWindow="-120" windowWidth="38640" windowHeight="21120" activeTab="8" xr2:uid="{00000000-000D-0000-FFFF-FFFF00000000}"/>
  </bookViews>
  <sheets>
    <sheet name="Lot N°05 Page de garde" sheetId="1" r:id="rId1"/>
    <sheet name="Bat 04_05" sheetId="2" r:id="rId2"/>
    <sheet name="Bat 06_07" sheetId="4" r:id="rId3"/>
    <sheet name="Bat 08_09" sheetId="5" r:id="rId4"/>
    <sheet name="Bat 10_11" sheetId="6" r:id="rId5"/>
    <sheet name="Bat 12" sheetId="7" r:id="rId6"/>
    <sheet name="Bat 13" sheetId="3" r:id="rId7"/>
    <sheet name="Bat LST" sheetId="8" r:id="rId8"/>
    <sheet name="RECAP" sheetId="9" r:id="rId9"/>
  </sheets>
  <definedNames>
    <definedName name="_xlnm.Print_Titles" localSheetId="1">'Bat 04_05'!$1:$2</definedName>
    <definedName name="_xlnm.Print_Titles" localSheetId="2">'Bat 06_07'!$1:$2</definedName>
    <definedName name="_xlnm.Print_Titles" localSheetId="3">'Bat 08_09'!$1:$2</definedName>
    <definedName name="_xlnm.Print_Titles" localSheetId="4">'Bat 10_11'!$1:$2</definedName>
    <definedName name="_xlnm.Print_Titles" localSheetId="5">'Bat 12'!$1:$2</definedName>
    <definedName name="_xlnm.Print_Titles" localSheetId="6">'Bat 13'!$1:$2</definedName>
    <definedName name="_xlnm.Print_Titles" localSheetId="7">'Bat LST'!$1:$2</definedName>
    <definedName name="_xlnm.Print_Area" localSheetId="1">'Bat 04_05'!$A$1:$H$101</definedName>
    <definedName name="_xlnm.Print_Area" localSheetId="2">'Bat 06_07'!$A$1:$H$98</definedName>
    <definedName name="_xlnm.Print_Area" localSheetId="3">'Bat 08_09'!$A$1:$H$97</definedName>
    <definedName name="_xlnm.Print_Area" localSheetId="4">'Bat 10_11'!$A$1:$H$128</definedName>
    <definedName name="_xlnm.Print_Area" localSheetId="5">'Bat 12'!$A$1:$H$100</definedName>
    <definedName name="_xlnm.Print_Area" localSheetId="6">'Bat 13'!$A$1:$H$107</definedName>
    <definedName name="_xlnm.Print_Area" localSheetId="7">'Bat LST'!$A$1:$H$132</definedName>
    <definedName name="_xlnm.Print_Area" localSheetId="8">RECAP!$A$1:$F$47</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5" i="3" l="1"/>
  <c r="G106" i="3"/>
  <c r="F20" i="9"/>
  <c r="F19" i="9"/>
  <c r="F18" i="9"/>
  <c r="F17" i="9"/>
  <c r="F16" i="9"/>
  <c r="F15" i="9"/>
  <c r="F14" i="9"/>
  <c r="F27" i="9"/>
  <c r="F28" i="9"/>
  <c r="F29" i="9"/>
  <c r="G130" i="8"/>
  <c r="G129" i="8"/>
  <c r="G104" i="3"/>
  <c r="G99" i="7"/>
  <c r="G98" i="7"/>
  <c r="G97" i="7"/>
  <c r="G127" i="6"/>
  <c r="G126" i="6"/>
  <c r="G125" i="6"/>
  <c r="G96" i="5"/>
  <c r="G95" i="5"/>
  <c r="G94" i="5"/>
  <c r="G97" i="4"/>
  <c r="G96" i="4"/>
  <c r="G95" i="4"/>
  <c r="G100" i="2"/>
  <c r="G99" i="2"/>
  <c r="G98" i="2"/>
  <c r="G6" i="8"/>
  <c r="G9" i="8"/>
  <c r="G13" i="8"/>
  <c r="G16" i="8"/>
  <c r="G19" i="8"/>
  <c r="G22" i="8"/>
  <c r="G26" i="8"/>
  <c r="G29" i="8"/>
  <c r="G33" i="8"/>
  <c r="G36" i="8"/>
  <c r="G39" i="8"/>
  <c r="G43" i="8"/>
  <c r="G47" i="8"/>
  <c r="G51" i="8"/>
  <c r="G54" i="8"/>
  <c r="G57" i="8"/>
  <c r="G60" i="8"/>
  <c r="G64" i="8"/>
  <c r="G67" i="8"/>
  <c r="G70" i="8"/>
  <c r="G74" i="8"/>
  <c r="G77" i="8"/>
  <c r="G80" i="8"/>
  <c r="G83" i="8"/>
  <c r="G85" i="8"/>
  <c r="G88" i="8"/>
  <c r="G91" i="8"/>
  <c r="G94" i="8"/>
  <c r="G97" i="8"/>
  <c r="G100" i="8"/>
  <c r="G103" i="8"/>
  <c r="G106" i="8"/>
  <c r="G109" i="8"/>
  <c r="G110" i="8"/>
  <c r="G111" i="8"/>
  <c r="G114" i="8"/>
  <c r="G117" i="8"/>
  <c r="G120" i="8"/>
  <c r="G124" i="8"/>
  <c r="G125" i="8"/>
  <c r="G126" i="8"/>
  <c r="G6" i="7"/>
  <c r="G9" i="7"/>
  <c r="G13" i="7"/>
  <c r="G16" i="7"/>
  <c r="G19" i="7"/>
  <c r="G22" i="7"/>
  <c r="G26" i="7"/>
  <c r="G29" i="7"/>
  <c r="G33" i="7"/>
  <c r="G36" i="7"/>
  <c r="G39" i="7"/>
  <c r="G42" i="7"/>
  <c r="G46" i="7"/>
  <c r="G49" i="7"/>
  <c r="G52" i="7"/>
  <c r="G56" i="7"/>
  <c r="G59" i="7"/>
  <c r="G62" i="7"/>
  <c r="G65" i="7"/>
  <c r="G69" i="7"/>
  <c r="G72" i="7"/>
  <c r="G75" i="7"/>
  <c r="G76" i="7"/>
  <c r="G79" i="7"/>
  <c r="G82" i="7"/>
  <c r="G85" i="7"/>
  <c r="G88" i="7"/>
  <c r="G92" i="7"/>
  <c r="G93" i="7"/>
  <c r="G94" i="7"/>
  <c r="G6" i="6"/>
  <c r="G9" i="6"/>
  <c r="G13" i="6"/>
  <c r="G16" i="6"/>
  <c r="G19" i="6"/>
  <c r="G22" i="6"/>
  <c r="G26" i="6"/>
  <c r="G29" i="6"/>
  <c r="G33" i="6"/>
  <c r="G36" i="6"/>
  <c r="G39" i="6"/>
  <c r="G43" i="6"/>
  <c r="G46" i="6"/>
  <c r="G49" i="6"/>
  <c r="G52" i="6"/>
  <c r="G55" i="6"/>
  <c r="G58" i="6"/>
  <c r="G61" i="6"/>
  <c r="G64" i="6"/>
  <c r="G67" i="6"/>
  <c r="G70" i="6"/>
  <c r="G73" i="6"/>
  <c r="G76" i="6"/>
  <c r="G79" i="6"/>
  <c r="G83" i="6"/>
  <c r="G86" i="6"/>
  <c r="G89" i="6"/>
  <c r="G92" i="6"/>
  <c r="G96" i="6"/>
  <c r="G99" i="6"/>
  <c r="G103" i="6"/>
  <c r="G104" i="6"/>
  <c r="G107" i="6"/>
  <c r="G110" i="6"/>
  <c r="G113" i="6"/>
  <c r="G116" i="6"/>
  <c r="G120" i="6"/>
  <c r="G121" i="6"/>
  <c r="G122" i="6"/>
  <c r="G6" i="5"/>
  <c r="G9" i="5"/>
  <c r="G13" i="5"/>
  <c r="G16" i="5"/>
  <c r="G19" i="5"/>
  <c r="G23" i="5"/>
  <c r="G26" i="5"/>
  <c r="G30" i="5"/>
  <c r="G33" i="5"/>
  <c r="G36" i="5"/>
  <c r="G39" i="5"/>
  <c r="G43" i="5"/>
  <c r="G46" i="5"/>
  <c r="G49" i="5"/>
  <c r="G53" i="5"/>
  <c r="G56" i="5"/>
  <c r="G59" i="5"/>
  <c r="G62" i="5"/>
  <c r="G66" i="5"/>
  <c r="G69" i="5"/>
  <c r="G72" i="5"/>
  <c r="G73" i="5"/>
  <c r="G76" i="5"/>
  <c r="G79" i="5"/>
  <c r="G82" i="5"/>
  <c r="G85" i="5"/>
  <c r="G89" i="5"/>
  <c r="G90" i="5"/>
  <c r="G91" i="5"/>
  <c r="G92" i="4"/>
  <c r="G91" i="4"/>
  <c r="G90" i="4"/>
  <c r="G86" i="4"/>
  <c r="G83" i="4"/>
  <c r="G80" i="4"/>
  <c r="G77" i="4"/>
  <c r="G74" i="4"/>
  <c r="G73" i="4"/>
  <c r="G69" i="4"/>
  <c r="G66" i="4"/>
  <c r="G62" i="4"/>
  <c r="G59" i="4"/>
  <c r="G56" i="4"/>
  <c r="G53" i="4"/>
  <c r="G49" i="4"/>
  <c r="G46" i="4"/>
  <c r="G43" i="4"/>
  <c r="G39" i="4"/>
  <c r="G36" i="4"/>
  <c r="G33" i="4"/>
  <c r="G29" i="4"/>
  <c r="G26" i="4"/>
  <c r="G22" i="4"/>
  <c r="G19" i="4"/>
  <c r="G16" i="4"/>
  <c r="G13" i="4"/>
  <c r="G9" i="4"/>
  <c r="G6" i="4"/>
  <c r="G6" i="3"/>
  <c r="G9" i="3"/>
  <c r="G13" i="3"/>
  <c r="G16" i="3"/>
  <c r="G19" i="3"/>
  <c r="G23" i="3"/>
  <c r="G26" i="3"/>
  <c r="G30" i="3"/>
  <c r="G33" i="3"/>
  <c r="G36" i="3"/>
  <c r="G40" i="3"/>
  <c r="G43" i="3"/>
  <c r="G46" i="3"/>
  <c r="G50" i="3"/>
  <c r="G53" i="3"/>
  <c r="G56" i="3"/>
  <c r="G59" i="3"/>
  <c r="G62" i="3"/>
  <c r="G65" i="3"/>
  <c r="G68" i="3"/>
  <c r="G71" i="3"/>
  <c r="G74" i="3"/>
  <c r="G77" i="3"/>
  <c r="G79" i="3"/>
  <c r="G82" i="3"/>
  <c r="G85" i="3"/>
  <c r="G86" i="3"/>
  <c r="G89" i="3"/>
  <c r="G92" i="3"/>
  <c r="G95" i="3"/>
  <c r="G99" i="3"/>
  <c r="G100" i="3"/>
  <c r="G101" i="3"/>
  <c r="G6" i="2"/>
  <c r="G9" i="2"/>
  <c r="G13" i="2"/>
  <c r="G16" i="2"/>
  <c r="G19" i="2"/>
  <c r="G22" i="2"/>
  <c r="G26" i="2"/>
  <c r="G29" i="2"/>
  <c r="G33" i="2"/>
  <c r="G36" i="2"/>
  <c r="G39" i="2"/>
  <c r="G42" i="2"/>
  <c r="G46" i="2"/>
  <c r="G49" i="2"/>
  <c r="G52" i="2"/>
  <c r="G56" i="2"/>
  <c r="G59" i="2"/>
  <c r="G62" i="2"/>
  <c r="G65" i="2"/>
  <c r="G69" i="2"/>
  <c r="G72" i="2"/>
  <c r="G76" i="2"/>
  <c r="G77" i="2"/>
  <c r="G80" i="2"/>
  <c r="G83" i="2"/>
  <c r="G86" i="2"/>
  <c r="G89" i="2"/>
  <c r="G93" i="2"/>
  <c r="G94" i="2"/>
  <c r="G95" i="2"/>
  <c r="F25" i="9" l="1"/>
  <c r="F31" i="9" s="1"/>
</calcChain>
</file>

<file path=xl/sharedStrings.xml><?xml version="1.0" encoding="utf-8"?>
<sst xmlns="http://schemas.openxmlformats.org/spreadsheetml/2006/main" count="1862" uniqueCount="507">
  <si>
    <t xml:space="preserve"> U</t>
  </si>
  <si>
    <t>Qtés M. Oeu.</t>
  </si>
  <si>
    <t>Qtés Entreprise</t>
  </si>
  <si>
    <t>P.U. € HT en EUR</t>
  </si>
  <si>
    <t>Total  € HT en EUR</t>
  </si>
  <si>
    <t>Taux TVA</t>
  </si>
  <si>
    <t>05.3</t>
  </si>
  <si>
    <t>DESCRIPTION DES OUVRAGES</t>
  </si>
  <si>
    <t>CH3</t>
  </si>
  <si>
    <t>05.3.1</t>
  </si>
  <si>
    <t>COUVERTURE BACS SECS</t>
  </si>
  <si>
    <t>CH4</t>
  </si>
  <si>
    <t xml:space="preserve">05.3.1 1 </t>
  </si>
  <si>
    <t>Empannages rapportés sur fermettes (support bacs secs)</t>
  </si>
  <si>
    <t>m3</t>
  </si>
  <si>
    <t>ART</t>
  </si>
  <si>
    <t>STE-R305</t>
  </si>
  <si>
    <t>Localisation :</t>
  </si>
  <si>
    <t>Empannages rapportés sur fermettes (support bacs secs) à disposer sur Bâtiments 04/05</t>
  </si>
  <si>
    <t xml:space="preserve">05.3.1 2 </t>
  </si>
  <si>
    <t>Couverture en bacs secs prélaqués une face avec anti condensation
Réf. Trapeza 3.333.39 des Ets Arval Construction ou techniquement équivalent</t>
  </si>
  <si>
    <t>m²</t>
  </si>
  <si>
    <t>ART</t>
  </si>
  <si>
    <t>CEBSBSP6</t>
  </si>
  <si>
    <t>Localisation :</t>
  </si>
  <si>
    <t>Couverture en bacs secs prélaqués une face avec anti condensation, réf. Trapeza 3.333.39 des Ets Arval Construction ou techniquement équivalent à disposer sur Bâtiments 04/05 suivant plans architectes</t>
  </si>
  <si>
    <t>05.3.2</t>
  </si>
  <si>
    <t>POINTS SPECIAUX POUR COUVERTURE BACS SECS</t>
  </si>
  <si>
    <t>CH4</t>
  </si>
  <si>
    <t xml:space="preserve">05.3.2 1 </t>
  </si>
  <si>
    <t>Faîtage double aéré</t>
  </si>
  <si>
    <t>ml</t>
  </si>
  <si>
    <t>ART</t>
  </si>
  <si>
    <t>STE-E230</t>
  </si>
  <si>
    <t>Localisation :</t>
  </si>
  <si>
    <t>Faîtage double aéré sur toitures Bâtiments 04/05</t>
  </si>
  <si>
    <t xml:space="preserve">05.3.2 2 </t>
  </si>
  <si>
    <t>Closoirs échancrés</t>
  </si>
  <si>
    <t>ml</t>
  </si>
  <si>
    <t>ART</t>
  </si>
  <si>
    <t>STE-A814</t>
  </si>
  <si>
    <t>Localisation :</t>
  </si>
  <si>
    <t>Closoirs échancrés sur Bâtiment 04/05 en jonction avec chêneaux</t>
  </si>
  <si>
    <t xml:space="preserve">05.3.2 3 </t>
  </si>
  <si>
    <t>Rives pignons</t>
  </si>
  <si>
    <t>ml</t>
  </si>
  <si>
    <t>ART</t>
  </si>
  <si>
    <t>STE-U488</t>
  </si>
  <si>
    <t>Localisation :</t>
  </si>
  <si>
    <t>Rives pignons sur Bâtiments 04/05</t>
  </si>
  <si>
    <t xml:space="preserve">05.3.2 4 </t>
  </si>
  <si>
    <t>Rives pignons en solin (contre bardages métalliques)</t>
  </si>
  <si>
    <t>ml</t>
  </si>
  <si>
    <t>ART</t>
  </si>
  <si>
    <t>STE-U489</t>
  </si>
  <si>
    <t>Localisation :</t>
  </si>
  <si>
    <t>Rives pignons en solin (contre bardages métalliques) en pignon sur Bâtiment 4 contre Bâtiment 5 en surélévation</t>
  </si>
  <si>
    <t>05.3.3</t>
  </si>
  <si>
    <t>EXUTOIRES DE DESENFUMAGES</t>
  </si>
  <si>
    <t>CH4</t>
  </si>
  <si>
    <t xml:space="preserve">05.3.3 1 </t>
  </si>
  <si>
    <t>Dépose exutoires de désenfumages existants sur emprise cage escalier</t>
  </si>
  <si>
    <t>U</t>
  </si>
  <si>
    <t>ART</t>
  </si>
  <si>
    <t>SSO-B833</t>
  </si>
  <si>
    <t>Localisation :</t>
  </si>
  <si>
    <t>Dépose exutoires de désenfumages existants sur emprise cage escalier sur Bâtiment 04/05 (2 ensembles)</t>
  </si>
  <si>
    <t xml:space="preserve">05.3.3 2 </t>
  </si>
  <si>
    <t>Exutoires de désenfumage sur couverture séche avec costières - Commande CO2
Ref. SEVM Commande Pneumatique - Dimension : 1,14 x 1,18 m (SGO = 1,14 m²)</t>
  </si>
  <si>
    <t>Ens</t>
  </si>
  <si>
    <t>ART</t>
  </si>
  <si>
    <t>STE-U493</t>
  </si>
  <si>
    <t>Localisation :</t>
  </si>
  <si>
    <t>Exutoires de désenfumage sur couverture séche avec costières - Commande CO2 sur Bâtiments04/05 (2 ensembles)</t>
  </si>
  <si>
    <t>05.3.4</t>
  </si>
  <si>
    <t>ZINGUERIES</t>
  </si>
  <si>
    <t>CH4</t>
  </si>
  <si>
    <t xml:space="preserve">05.3.4 1 </t>
  </si>
  <si>
    <t>Couloir d'eau retroussé zinc en rive contre bâtiment</t>
  </si>
  <si>
    <t>ml</t>
  </si>
  <si>
    <t>ART</t>
  </si>
  <si>
    <t>STE-U491</t>
  </si>
  <si>
    <t>Localisation :</t>
  </si>
  <si>
    <t>Couloir d'eau retroussé zinc en rive contre bâtiment à disposer sur Bâtiment 04 et jonction avec Bâtiment 05</t>
  </si>
  <si>
    <t xml:space="preserve">05.3.4 2 </t>
  </si>
  <si>
    <t>Chêneau retroussé zinc</t>
  </si>
  <si>
    <t>ml</t>
  </si>
  <si>
    <t>ART</t>
  </si>
  <si>
    <t>STE-C550</t>
  </si>
  <si>
    <t>Localisation :</t>
  </si>
  <si>
    <t>Chéneaux retroussés zinc en parties basses des versants sur Bâtiments 04/05</t>
  </si>
  <si>
    <t xml:space="preserve">05.3.4 3 </t>
  </si>
  <si>
    <t>Tuyaux de descentes en zinc prépatiné Ø 100</t>
  </si>
  <si>
    <t>ml</t>
  </si>
  <si>
    <t>ART</t>
  </si>
  <si>
    <t>CATZDZ8</t>
  </si>
  <si>
    <t>Localisation :</t>
  </si>
  <si>
    <t>Tuyaux de descentes en zinc prépatiné Ø 100 depuis chêneaux encaissés ci avant (dévoiement dans caissons avants toits), raccordements sur dauphins fontes pieds de chutes sur Bâtiment 04/05</t>
  </si>
  <si>
    <t xml:space="preserve">05.3.4 4 </t>
  </si>
  <si>
    <t>Dauphins fontes (avec peinture finition) - Hauteur 1,00 m</t>
  </si>
  <si>
    <t>U</t>
  </si>
  <si>
    <t>ART</t>
  </si>
  <si>
    <t>SSO-A957</t>
  </si>
  <si>
    <t>Localisation :</t>
  </si>
  <si>
    <t>Dauphins fontes - Hauteur 1,00 m en pieds de chutes EP sur Bâtiments 04/05</t>
  </si>
  <si>
    <t>05.3.5</t>
  </si>
  <si>
    <t>ETANCHEITE TOITURE TERRASSE</t>
  </si>
  <si>
    <t>CH4</t>
  </si>
  <si>
    <t xml:space="preserve">05.3.5 11 </t>
  </si>
  <si>
    <t>Arrachage membranes PVC existantes sur dallettes / casquettes Entrées Logements</t>
  </si>
  <si>
    <t>m²</t>
  </si>
  <si>
    <t>ART</t>
  </si>
  <si>
    <t>STE-U482</t>
  </si>
  <si>
    <t>Localisation :</t>
  </si>
  <si>
    <t>Arrachage membranes PVC existantes sur dallettes / casquettes Entrées Logements Bâtiment 04/05</t>
  </si>
  <si>
    <t xml:space="preserve">05.3.5 12 </t>
  </si>
  <si>
    <t>Etanchéité liquide sur dallettes / casquettes  - Réf. Alsan 310 ou techniquement équivalent</t>
  </si>
  <si>
    <t>m²</t>
  </si>
  <si>
    <t>ART</t>
  </si>
  <si>
    <t>STE-D163</t>
  </si>
  <si>
    <t>Localisation :</t>
  </si>
  <si>
    <t>Etanchéité liquide sur dallettes / casquettes sur Bâtiments 04/05 sur Auvent Entrées</t>
  </si>
  <si>
    <t xml:space="preserve">05.3.5 13 </t>
  </si>
  <si>
    <t>Etanchéité liquide sur balcons - Réf. Alsan 500 ou techniquement équivalent</t>
  </si>
  <si>
    <t>m²</t>
  </si>
  <si>
    <t>ART</t>
  </si>
  <si>
    <t>STE-V660</t>
  </si>
  <si>
    <t>Localisation :</t>
  </si>
  <si>
    <t>Etanchéité liquide sur balcons sur Bâtiments 04/05</t>
  </si>
  <si>
    <t>05.3.7</t>
  </si>
  <si>
    <t>BARDAGES METALLIQUES / COMPOSITES</t>
  </si>
  <si>
    <t>CH4</t>
  </si>
  <si>
    <t xml:space="preserve">05.3.7 1 </t>
  </si>
  <si>
    <t>Habillage bardage vertical sur murs maçonnés avec isolation thermique laine minérale 160 mm (R=5,00 m².K/W), support chevrons bois
Réf. Trapeza 8.125.25 des Ets ARVAL</t>
  </si>
  <si>
    <t>m²</t>
  </si>
  <si>
    <t>ART</t>
  </si>
  <si>
    <t>STE-N688</t>
  </si>
  <si>
    <t>Localisation :</t>
  </si>
  <si>
    <t>Habillage pignons bardage vertical sur murs maçonnés avec isolation thermique laine minérale 160 mm (R=5,00 m².K/W), Réf. Trapeza 8.125.25 des Ets ARVAL sur Bâtiment 04/05 en pignons</t>
  </si>
  <si>
    <t xml:space="preserve">05.3.7 4 </t>
  </si>
  <si>
    <t>Habillage bardage vertical sur hauteur de fermettes bois / caissons bandeaux avants toits 
Réf. Trapeza 8.125.25 des Ets ARVAL</t>
  </si>
  <si>
    <t>m²</t>
  </si>
  <si>
    <t>ART</t>
  </si>
  <si>
    <t>STE-U530</t>
  </si>
  <si>
    <t>Localisation :</t>
  </si>
  <si>
    <t>Habillage bardage vertical sur hauteur de fermettes bois en pignons dans le prolongement des habillages sur parties maçonnées, sur bandeaux avants toits en long pans et retour jonctions pignons sur Bâtiments 04/05</t>
  </si>
  <si>
    <t xml:space="preserve">05.3.7 6 </t>
  </si>
  <si>
    <t>Prolongements isolation thermique laine minérale 160 mm (R=5,00 m².K/W) sur support maçonneries</t>
  </si>
  <si>
    <t>m²</t>
  </si>
  <si>
    <t>ART</t>
  </si>
  <si>
    <t>STE-U531</t>
  </si>
  <si>
    <t>Localisation :</t>
  </si>
  <si>
    <t>Prolongements isolation thermique laine minérale 160 mm (R=5,00 m².K/W) sur support maçonneries sur acrotères B.A. dans épaisseur volume caissons avants toit sur Bâtiments 04/05, ainsi que sur combles techniques du Bâtiment 04 adossé au bâtiment 05 en surélévation</t>
  </si>
  <si>
    <t xml:space="preserve">05.3.7 10 </t>
  </si>
  <si>
    <t>Habillage sous face avants toits par bardage simple prélaqué une face
Réf. Trapeza 11.100.8 des Ets ARVAL</t>
  </si>
  <si>
    <t>m²</t>
  </si>
  <si>
    <t>ART</t>
  </si>
  <si>
    <t>STE-U541</t>
  </si>
  <si>
    <t>Localisation :</t>
  </si>
  <si>
    <t>Habillage sous face auvent cheneaux longs pans par bardage simple prélaqué une face</t>
  </si>
  <si>
    <t>05.3.8</t>
  </si>
  <si>
    <t>POINTS SPECIAUX</t>
  </si>
  <si>
    <t>CH4</t>
  </si>
  <si>
    <t xml:space="preserve">05.3.8 1 </t>
  </si>
  <si>
    <t>Bavettes bas de bardage</t>
  </si>
  <si>
    <t>ml</t>
  </si>
  <si>
    <t>ART</t>
  </si>
  <si>
    <t>STE-U519</t>
  </si>
  <si>
    <t>Localisation :</t>
  </si>
  <si>
    <t>Bavettes bas de bardage en parties basses des bardages mentionnés ci avant sur Bâtiments 04/05</t>
  </si>
  <si>
    <t xml:space="preserve">05.3.8 2 </t>
  </si>
  <si>
    <t>Bavettes bas de bardage sur toitures</t>
  </si>
  <si>
    <t>ml</t>
  </si>
  <si>
    <t>ART</t>
  </si>
  <si>
    <t>STE-U538</t>
  </si>
  <si>
    <t>Localisation :</t>
  </si>
  <si>
    <t>Bavettes basses de bardages sur toitures formant jonction bardages bandeaux et bardages sous faces</t>
  </si>
  <si>
    <t>Bavettes basses de bardages en raccordement sur toiture en contrebas (jonction avec solin métallique de couvertures)</t>
  </si>
  <si>
    <t xml:space="preserve">05.3.8 3 </t>
  </si>
  <si>
    <t>Pièces pour encadrement et tableaux d'ouvertures sur bardages</t>
  </si>
  <si>
    <t>ml</t>
  </si>
  <si>
    <t>ART</t>
  </si>
  <si>
    <t>STE-U522</t>
  </si>
  <si>
    <t xml:space="preserve">05.3.8 5 </t>
  </si>
  <si>
    <t>Pièces pour retour d'angles pour bardages en jonction avec ITE</t>
  </si>
  <si>
    <t>ml</t>
  </si>
  <si>
    <t>ART</t>
  </si>
  <si>
    <t>STE-U539</t>
  </si>
  <si>
    <t>Localisation :</t>
  </si>
  <si>
    <t>Pièces pour retour d'angles pour bardages en jonction avec ITE (Cf. Détail 2)</t>
  </si>
  <si>
    <t xml:space="preserve">05.3.8 6 </t>
  </si>
  <si>
    <t>Pièces pour retour d'angles pour bardages</t>
  </si>
  <si>
    <t>ml</t>
  </si>
  <si>
    <t>ART</t>
  </si>
  <si>
    <t>STE-U537</t>
  </si>
  <si>
    <t>Localisation :</t>
  </si>
  <si>
    <t>Pièces pour retour d'angles pour bardages autres que ceux mentionnés ci avant (raccords entre bardages)</t>
  </si>
  <si>
    <t xml:space="preserve">05.3.8 8 </t>
  </si>
  <si>
    <t>Bavette de recoupement de la lame d'air en tôle acier laqué ep. 15/10ème</t>
  </si>
  <si>
    <t>ml</t>
  </si>
  <si>
    <t>ART</t>
  </si>
  <si>
    <t>STE-U540</t>
  </si>
  <si>
    <t>Localisation :</t>
  </si>
  <si>
    <t>Suivant plans au droit des zones traitées en bardage, tous les 2 niveaux de planchers</t>
  </si>
  <si>
    <t xml:space="preserve">05.3.8 9 </t>
  </si>
  <si>
    <t>Coiffes hautes formant couronnement d'acrotère</t>
  </si>
  <si>
    <t>ml</t>
  </si>
  <si>
    <t>ART</t>
  </si>
  <si>
    <t>STE-U525</t>
  </si>
  <si>
    <t>Localisation :</t>
  </si>
  <si>
    <t>Coiffes hautes formant couronnement d'acrotère, jonctions entre bardage du bandeau et chéneau sur Bâtiments 04/05</t>
  </si>
  <si>
    <t xml:space="preserve">05.3.8 15 </t>
  </si>
  <si>
    <t>Grilles de ventilation à lames inclinées en aluminium laqué- Dimension 1,50 x 1,00 m ht</t>
  </si>
  <si>
    <t>U</t>
  </si>
  <si>
    <t>ART</t>
  </si>
  <si>
    <t>STE-A457</t>
  </si>
  <si>
    <t>Localisation :</t>
  </si>
  <si>
    <t xml:space="preserve">Grilles de ventilation à lames inclinées en aluminium laqué- Dimension 1,50 x 1,00 m ht en combles sur façade pignons suivant plans architectes </t>
  </si>
  <si>
    <t>05.3.9</t>
  </si>
  <si>
    <t>DIVERS &amp; SECURITES</t>
  </si>
  <si>
    <t>CH4</t>
  </si>
  <si>
    <t xml:space="preserve">05.3.9 1 </t>
  </si>
  <si>
    <t>Sécurité collective, etc...</t>
  </si>
  <si>
    <t>Ens</t>
  </si>
  <si>
    <t>ART</t>
  </si>
  <si>
    <t>SSO-F660</t>
  </si>
  <si>
    <t xml:space="preserve">05.3.9 2 </t>
  </si>
  <si>
    <t>Coordination en matière de sécurité et de protection de la santé</t>
  </si>
  <si>
    <t>P.M.</t>
  </si>
  <si>
    <t>ART</t>
  </si>
  <si>
    <t>STE-O601</t>
  </si>
  <si>
    <t xml:space="preserve">05.3.9 3 </t>
  </si>
  <si>
    <t>Dossier "Documents Ouvrages Exécutés"</t>
  </si>
  <si>
    <t>Ens</t>
  </si>
  <si>
    <t>ART</t>
  </si>
  <si>
    <t>STE-U569</t>
  </si>
  <si>
    <t>TOTHT</t>
  </si>
  <si>
    <t>TVA</t>
  </si>
  <si>
    <t>TOTTTC</t>
  </si>
  <si>
    <t>Coiffes hautes formant couronnement d'acrotère, jonctions entre bardage du bandeau et chéneau sur Bâtiment 13, ainsi que sur balcons</t>
  </si>
  <si>
    <t>Bavettes bas de bardage en parties basses des bardages mentionnés ci avant sur Bâtiment 13</t>
  </si>
  <si>
    <t>STE-U536</t>
  </si>
  <si>
    <t>Capotages isolés aluminium meneaux béton - Développé 0,80 m</t>
  </si>
  <si>
    <t>Capotages aluminium meneaux béton - Développé suivant DPGF suivant plans architectes sur Bâtiment 13 (Cf Détail 3)</t>
  </si>
  <si>
    <t>STE-O581</t>
  </si>
  <si>
    <t>Capotages aluminium meneaux béton - Développé suivant DPGF</t>
  </si>
  <si>
    <t xml:space="preserve">05.3.7 11 </t>
  </si>
  <si>
    <t>Habillage sous face de plancher avec bardages plans avec isolation thermique laine minérale 160 mm (R=5,00 m².K/W) Réf. ST300 des Ets ARVAL ou techniquement équivalent, en sous face de plancher béton sur Hall Bâtiment 13</t>
  </si>
  <si>
    <t>STE-U535</t>
  </si>
  <si>
    <t>Habillage sous face de plancher avec bardages plans avec isolation thermique laine minérale 160 mm (R=5,00 m².K/W)
Réf. ST300 des Ets ARVAL ou techniquement équivalent</t>
  </si>
  <si>
    <t xml:space="preserve">05.3.7 8 </t>
  </si>
  <si>
    <t>Habillage éléments maçonnés par panneaux composites aluminium (teinte Galaxy Blue) sur omégas aluminium, et coiffes sur murs balcons Bâtiment 13 suivant plans architectes</t>
  </si>
  <si>
    <t>STE-N707</t>
  </si>
  <si>
    <t>Habillage éléments maçonnés par panneaux composites aluminium sur omégas aluminium
Réf. Alucobond PE des Ets 3A COMPOSITES - Modules des panneaux suivant plans Architectes</t>
  </si>
  <si>
    <t xml:space="preserve">05.3.7 7 </t>
  </si>
  <si>
    <t>Prolongements isolation thermique laine minérale 160 mm (R=5,00 m².K/W) sur support maçonneries sur acrotères B.A. dans épaisseur volume caissons avants toit sur Bâtiment 13</t>
  </si>
  <si>
    <t>Habillage bardage vertical sur hauteur de fermettes bois en pignons dans le prolongement des habillages sur parties maçonnées, sur bandeaux avants toits en long pans et retour jonctions pignons sur Bâtiment 13</t>
  </si>
  <si>
    <t>Habillage bardage panneaux composites aluminium (teinte Galaxy Blue) sur murs maçonnés avec isolation thermique laine minérale 160 mm (R=5,00 m².K/W), support chevrons bois Réf. Alucobond PE  des Ets 3A COMPOSITES - Modules des panneaux suivant plans Architectes, sur Hall Bâtiment 13 y compris retour latéraux en façades</t>
  </si>
  <si>
    <t>STE-U533</t>
  </si>
  <si>
    <t>Habillage bardage panneaux composites aluminium sur murs maçonnés avec isolation thermique laine minérale 160 mm (R=5,00 m².K/W), support chevrons bois
Réf. Alucobond PE  des Ets 3A COMPOSITES - Modules des panneaux suivant plans Architectes</t>
  </si>
  <si>
    <t xml:space="preserve">05.3.7 3 </t>
  </si>
  <si>
    <t>Habillage bardage panneaux composites massifs à base de formo-phénoliques armées de fibres cellulosiques de type Trespa Meteon Naturals décor Matt NA 13 sur murs maçonnés avec isolation thermique laine minérale 160 mm (R=5,00 m².K/W), support chevrons bois sur Hall Bâtiment 13 sur hauteur du RDC</t>
  </si>
  <si>
    <t>STE-U558</t>
  </si>
  <si>
    <t>Habillage bardage panneaux composites massifs à base de formo-phénoliques armées de fibres cellulosiques de type Trespa Meteon Naturals décor Matt sur murs maçonnés avec isolation thermique laine minérale 160 mm (R=5,00 m².K/W), support chevrons bois et ossatures porteuses - Modules des panneaux suivant plans Architectes</t>
  </si>
  <si>
    <t xml:space="preserve">05.3.7 2 </t>
  </si>
  <si>
    <t>Habillage pignons bardage vertical sur murs maçonnés avec isolation thermique laine minérale 160 mm (R=5,00 m².K/W), Réf. Trapeza 8.125.25 des Ets ARVAL sur Bâtiment 13 en pignons</t>
  </si>
  <si>
    <t>Etanchéité liquide sur balcons sur Bâtiment 13</t>
  </si>
  <si>
    <t>Etanchéité liquide sur dallettes / casquettes sur Bâtiment 13 sur Auvent Entrées</t>
  </si>
  <si>
    <t>Arrachage membranes PVC existantes sur dalettes / casquettes Entrées Logements Bâtiment 13</t>
  </si>
  <si>
    <t>Dauphins fontes - Hauteur 1,00 m en pieds de chutes EP sur Bâtiment 13</t>
  </si>
  <si>
    <t>Tuyaux de descentes en zinc prépatiné Ø 100 depuis chêneaux encaissés ci avant (dévoiement dans caissons avants toits), raccordements sur dauphins fontes pieds de chutes sur Bâtiment 13</t>
  </si>
  <si>
    <t>Chéneaux retroussés zinc en parties basses des versants sur Bâtiment 13</t>
  </si>
  <si>
    <t>Exutoires de désenfumage sur couverture séche avec costières - Commande CO2 sur Bâtiment 13 (1 ensemble)</t>
  </si>
  <si>
    <t>Dépose exutoires de désenfumages existants sur emprise cage escalier sur Bâtiment 13 (1 ensemble)</t>
  </si>
  <si>
    <t>Rives pignons sur Bâtiment 13</t>
  </si>
  <si>
    <t>Closoirs échancrés sur Bâtiment 13 en jonction avec chêneaux</t>
  </si>
  <si>
    <t>Faîtage double aéré sur toitures Bâtiment 13</t>
  </si>
  <si>
    <t>Couverture en bacs secs prélaqués une face avec anti condensation, réf. Trapeza 3.333.39 des Ets Arval Construction ou techniquement équivalent à disposer sur Bâtiment 13 suivant plans architectes</t>
  </si>
  <si>
    <t>Empannages rapportés sur fermettes (support bacs secs) à disposer sur Bâtiment 13</t>
  </si>
  <si>
    <t>Empannages rapportés sur fermettes (support bacs secs) à disposer sur Bâtiments 06/07</t>
  </si>
  <si>
    <t>Couverture en bacs secs prélaqués une face avec anti condensation, réf. Trapeza 3.333.39 des Ets Arval Construction ou techniquement équivalent à disposer sur Bâtiments 06/07 suivant plans architectes</t>
  </si>
  <si>
    <t>Faîtage double aéré sur toitures Bâtiments 06/07</t>
  </si>
  <si>
    <t>Closoirs échancrés sur Bâtiment 06/07 en jonction avec chêneaux</t>
  </si>
  <si>
    <t>Rives pignons sur Bâtiments 06/07</t>
  </si>
  <si>
    <t>Rives pignons en solin (contre bardages métalliques) en pignon sur Bâtiment 6 contre Bâtiment 7  en surélévation</t>
  </si>
  <si>
    <t>Dépose exutoires de désenfumages existants sur emprise cage escalier sur Bâtiment 06/07 (2 ensembles)</t>
  </si>
  <si>
    <t>Exutoires de désenfumage sur couverture séche avec costières - Commande CO2 sur Bâtiments 06/07 (2 ensembles)</t>
  </si>
  <si>
    <t>Chéneaux retroussés zinc en parties basses des versants sur Bâtiments 06/07</t>
  </si>
  <si>
    <t>Tuyaux de descentes en zinc prépatiné Ø 100 depuis chêneaux encaissés ci avant (dévoiement dans caissons avants toits), raccordements sur dauphins fontes pieds de chutes sur Bâtiment 06/07</t>
  </si>
  <si>
    <t>Dauphins fontes - Hauteur 1,00 m en pieds de chutes EP sur Bâtiments 06/07</t>
  </si>
  <si>
    <t>Arrachage membranes PVC existantes sur dalettes / casquettes Entrées Logements Bâtiment 06/07</t>
  </si>
  <si>
    <t>Etanchéité liquide sur dallettes / casquettes sur Bâtiments 06/07 sur Auvent Entrées</t>
  </si>
  <si>
    <t>Etanchéité liquide sur balcons sur Bâtiments 06/07</t>
  </si>
  <si>
    <t>Habillage pignons bardage vertical sur murs maçonnés avec isolation thermique laine minérale 160 mm (R=5,00 m².K/W), Réf. Trapeza 8.125.25 des Ets ARVAL sur Bâtiment 06/07 en pignons</t>
  </si>
  <si>
    <t>Habillage bardage vertical sur hauteur de fermettes bois en pignons dans le prolongement des habillages sur parties maçonnées, sur bandeaux avants toits en long pans et retour jonctions pignons sur Bâtiments 06/07</t>
  </si>
  <si>
    <t>Prolongements isolation thermique laine minérale 160 mm (R=5,00 m².K/W) sur support maçonneries sur acrotères B.A. dans épaisseur volume caissons avants toit sur Bâtiments 06/07, ainsi que sur combles techniques du Bâtiment 06 adossé au bâtiment 07 en surélévation</t>
  </si>
  <si>
    <t>Bavettes bas de bardage en parties basses des bardages mentionnés ci avant sur Bâtiments 06/07</t>
  </si>
  <si>
    <t>Pièces pour retour d'angles pour bardages en jonction avec ITE (Cf. Détail 2); ainsi que sur angles intérieurs en jonction avec bâtiments 06/07</t>
  </si>
  <si>
    <t>Coiffes hautes formant couronnement d'acrotère, jonctions entre bardage du bandeau et chéneau sur Bâtiments 06/07</t>
  </si>
  <si>
    <t>Coiffes hautes formant couronnement d'acrotère, jonctions entre bardage du bandeau et chéneau sur Bâtiments 08/09</t>
  </si>
  <si>
    <t>Bavettes bas de bardage en parties basses des bardages mentionnés ci avant sur Bâtiments 08/09</t>
  </si>
  <si>
    <t>Prolongements isolation thermique laine minérale 160 mm (R=5,00 m².K/W) sur support maçonneries sur acrotères B.A. dans épaisseur volume caissons avants toit sur Bâtiments 08/09, ainsi que sur combles techniques du Bâtiment 09 adossé au bâtiment 10 en surélévation</t>
  </si>
  <si>
    <t>Habillage bardage vertical sur hauteur de fermettes bois en pignons dans le prolongement des habillages sur parties maçonnées, sur bandeaux avants toits en long pans et retour jonctions pignons sur Bâtiments 08/09</t>
  </si>
  <si>
    <t>Habillage pignons bardage vertical sur murs maçonnés avec isolation thermique laine minérale 160 mm (R=5,00 m².K/W), Réf. Trapeza 8.125.25 des Ets ARVAL sur Bâtiment 08/09 en pignons</t>
  </si>
  <si>
    <t>Etanchéité liquide sur balcons sur Bâtiments 08/09</t>
  </si>
  <si>
    <t>Etanchéité liquide sur dallettes / casquettes sur Bâtiments 08/09 sur Auvent Entrées</t>
  </si>
  <si>
    <t>Arrachage membranes PVC existantes sur dalettes / casquettes Entrées Logements Bâtiment 08/09</t>
  </si>
  <si>
    <t>Dauphins fontes - Hauteur 1,00 m en pieds de chutes EP sur Bâtiments 08/09</t>
  </si>
  <si>
    <t>Tuyaux de descentes en zinc prépatiné Ø 100 depuis chêneaux encaissés ci avant (dévoiement dans caissons avants toits), raccordements sur dauphins fontes pieds de chutes sur Bâtiment 08/09</t>
  </si>
  <si>
    <t>Chéneaux retroussés zinc en parties basses des versants sur Bâtiments 08/09</t>
  </si>
  <si>
    <t>Couloir d'eau retroussé zinc en rive contre bâtiment à disposer sur Bâtiment 09 et jonction avec Bâtiment 10</t>
  </si>
  <si>
    <t>Exutoires de désenfumage sur couverture séche avec costières - Commande CO2 sur Bâtiments 08/09 (2 ensembles)</t>
  </si>
  <si>
    <t>Dépose exutoires de désenfumages existants sur emprise cage escalier sur Bâtiment 08/09 (2 ensembles)</t>
  </si>
  <si>
    <t>Rives pignons sur Bâtiments 08/09</t>
  </si>
  <si>
    <t>Closoirs échancrés sur Bâtiment 08/09 en jonction avec chêneaux</t>
  </si>
  <si>
    <t>Faîtage double aéré sur toitures Bâtiments 08/09</t>
  </si>
  <si>
    <t>Couverture en bacs secs prélaqués une face avec anti condensation, réf. Trapeza 3.333.39 des Ets Arval Construction ou techniquement équivalent à disposer sur Bâtiments 08/09 suivant plans architectes</t>
  </si>
  <si>
    <t>Empannages rapportés sur fermettes (support bacs secs) à disposer sur Bâtiments 08/09</t>
  </si>
  <si>
    <t>Coiffes hautes formant couronnement d'acrotère, jonctions entre bardage du bandeau et chéneau sur Bâtiments 10/11</t>
  </si>
  <si>
    <t>Bavettes bas de bardage en parties basses des bardages mentionnés ci avant sur Bâtiments 10/11</t>
  </si>
  <si>
    <t>Prolongements isolation thermique laine minérale 160 mm (R=5,00 m².K/W) sur support maçonneries sur acrotères B.A. dans épaisseur volume caissons avants toit sur Bâtiments 10 et 11</t>
  </si>
  <si>
    <t>Habillage bardage vertical sur hauteur de fermettes bois en pignons dans le prolongement des habillages sur parties maçonnées, sur bandeaux avants toits en long pans et retour jonctions pignons sur Bâtiments 10/11</t>
  </si>
  <si>
    <t>Habillage pignons bardage vertical sur murs maçonnés avec isolation thermique laine minérale 160 mm (R=5,00 m².K/W), Réf. Trapeza 8.125.25 des Ets ARVAL sur Bâtiment 11/10 en pignons</t>
  </si>
  <si>
    <t>Etanchéité liquide sur balcons sur Bâtiments 10/11</t>
  </si>
  <si>
    <t>Etanchéité liquide sur dallettes / casquettes sur Bâtiments 10/11 sur Auvent Entrées</t>
  </si>
  <si>
    <t>Arrachage membranes PVC existantes sur dalettes / casquettes Entrées Logements Bâtiment 10/11</t>
  </si>
  <si>
    <t>Coiffes d'acrotères aluminium avec support réhaussée sur relevés d'acrotères sur Chaufferie</t>
  </si>
  <si>
    <t>APO-A153</t>
  </si>
  <si>
    <t>Coiffes d'acrotères</t>
  </si>
  <si>
    <t xml:space="preserve">05.3.5 10 </t>
  </si>
  <si>
    <t>Garde corps en toiture sur relevés toitures terrasses sur Chaufferie</t>
  </si>
  <si>
    <t>APO-A994</t>
  </si>
  <si>
    <t>Garde corps en toiture sur relevés toitures terrasses</t>
  </si>
  <si>
    <t xml:space="preserve">05.3.5 9 </t>
  </si>
  <si>
    <t>Créations trop pleins dans acrotères existants à disposer sur acrotère existant sur Toit Terrasse Sous Station (1 unité)</t>
  </si>
  <si>
    <t>STE-R869</t>
  </si>
  <si>
    <t>Créations trop pleins dans acrotères existants</t>
  </si>
  <si>
    <t xml:space="preserve">05.3.5 8 </t>
  </si>
  <si>
    <t>Reprise des entrées d'eau par cuvette (toiture avec protection lourde) sur Toit Terrasse Sous Station (provisions de 2 unités)</t>
  </si>
  <si>
    <t>STE-R870</t>
  </si>
  <si>
    <t>Reprise des entrées d'eau par cuvette (toiture avec protection lourde)</t>
  </si>
  <si>
    <t xml:space="preserve">05.3.5 7 </t>
  </si>
  <si>
    <t xml:space="preserve">Relevés d'étanchéité toiture terrasse inaccessible (jonction sous coiffes acrotères) sur acrotères bas sur Toiture Terrasse Sous Station </t>
  </si>
  <si>
    <t>STE-C087</t>
  </si>
  <si>
    <t>Relevés d'étanchéité toiture terrasse inaccessible (jonction sous coiffes acrotères)</t>
  </si>
  <si>
    <t xml:space="preserve">05.3.5 6 </t>
  </si>
  <si>
    <t>Relevés d'étanchéité toiture terrasse inaccessible (jonction contre murs pignons) sur Chaufferie en liaisons avec Bâtiments 09 et 10</t>
  </si>
  <si>
    <t>STE-V655</t>
  </si>
  <si>
    <t>Relevés d'étanchéité toiture terrasse inaccessible (jonction contre murs pignons)</t>
  </si>
  <si>
    <t xml:space="preserve">05.3.5 5 </t>
  </si>
  <si>
    <t>Toiture terrasse inaccessible protection par gravillon, isolation minimale panneaux polyuréthane de Thane ET ou similaire, épaisseur 40 mm (Rd =1,70 m².K/W) sur toiture terrasse Chaufferie Bâtiment 17</t>
  </si>
  <si>
    <t>STE-C288</t>
  </si>
  <si>
    <t>Toiture terrasse inaccessible protection par gravillon
Isolation minimale panneaux polyuréthane de Thane ET ou similaire, épaisseur 40 mm (Rd =1,70 m².K/W)</t>
  </si>
  <si>
    <t xml:space="preserve">05.3.5 4 </t>
  </si>
  <si>
    <t>Dépose des bavettes bandes solines, bandes à ourlets en périphérie du toit terrasse mentionné ci avant sur Chaufferie</t>
  </si>
  <si>
    <t>STE-G271</t>
  </si>
  <si>
    <t>Dépose des bavettes bandes solines, bandes à ourlets</t>
  </si>
  <si>
    <t xml:space="preserve">05.3.5 3 </t>
  </si>
  <si>
    <t>Dépose complexe d'étanchéité sur terrasse béton existante avec protection lourde y compris points spéciaux tels que relevés, moignons, ...sur toit terrasse de la Chaufferie</t>
  </si>
  <si>
    <t>STE-G272</t>
  </si>
  <si>
    <t>Dépose complexe d'étanchéité sur terrasse béton existante avec protection lourde</t>
  </si>
  <si>
    <t xml:space="preserve">05.3.5 2 </t>
  </si>
  <si>
    <t>Bâchages zone d'interventions sur toit terrasse de l'ancienne Chaufferie</t>
  </si>
  <si>
    <t>STE-N712</t>
  </si>
  <si>
    <t>Bâchages zone d'interventions</t>
  </si>
  <si>
    <t xml:space="preserve">05.3.5 1 </t>
  </si>
  <si>
    <t>Dauphins fontes - Hauteur 1,00 m en pieds de chutes EP sur Bâtiments 10/11</t>
  </si>
  <si>
    <t>Tuyaux de descentes en zinc prépatiné Ø 100 depuis chêneaux encaissés ci avant (dévoiement dans caissons avants toits), raccordements sur dauphins fontes pieds de chutes sur Bâtiments 10/11</t>
  </si>
  <si>
    <t>Chéneaux retroussés zinc en parties basses des versants sur Bâtiments 10/11</t>
  </si>
  <si>
    <t>Exutoires de désenfumage sur couverture séche avec costières - Commande CO2 sur Bâtiments 10/11 (2 ensembles)</t>
  </si>
  <si>
    <t>Dépose exutoires de désenfumages existants sur emprise cage escalier sur Bâtiment 10/11 (2 ensembles)</t>
  </si>
  <si>
    <t>Rives pignons en solin (contre bardages métalliques) en pignon sur Bâtiment 10/11 en jonction entre ces deux bâtiments</t>
  </si>
  <si>
    <t>Rives pignons sur Bâtiments 10/11</t>
  </si>
  <si>
    <t>Closoirs échancrés sur Bâtiment 10/11 en jonction avec chêneaux</t>
  </si>
  <si>
    <t>Faîtage double aéré sur toitures Bâtiments 10/11</t>
  </si>
  <si>
    <t>Couverture en bacs secs prélaqués une face avec anti condensation, réf. Trapeza 3.333.39 des Ets Arval Construction ou techniquement équivalent à disposer sur Bâtiments 10/11 suivant plans architectes</t>
  </si>
  <si>
    <t>Empannages rapportés sur fermettes (support bacs secs) à disposer sur Bâtiments 10/11</t>
  </si>
  <si>
    <t>Coiffes hautes formant couronnement d'acrotère, jonctions entre bardage du bandeau et chéneau sur Bâtiment 12</t>
  </si>
  <si>
    <t>Bavettes bas de bardage en parties basses des bardages mentionnés ci avant sur Bâtiment 12</t>
  </si>
  <si>
    <t>Prolongements isolation thermique laine minérale 160 mm (R=5,00 m².K/W) sur support maçonneries sur acrotères B.A. dans épaisseur volume caissons avants toit sur Bâtiment 12, y compris jonction batiment 12 dans hauteur combles</t>
  </si>
  <si>
    <t>Habillage bardage vertical sur hauteur de fermettes bois en pignons dans le prolongement des habillages sur parties maçonnées, sur bandeaux avants toits en long pans et retour jonctions pignons sur Bâtiment 12</t>
  </si>
  <si>
    <t>Habillage pignons bardage vertical sur murs maçonnés avec isolation thermique laine minérale 160 mm (R=5,00 m².K/W), Réf. Trapeza 8.125.25 des Ets ARVAL sur Bâtiment 12 en pignons</t>
  </si>
  <si>
    <t>Etanchéité liquide sur balcons sur Bâtiment 12</t>
  </si>
  <si>
    <t>Etanchéité liquide sur dallettes / casquettes sur Bâtiment 12 sur Auvent Entrées</t>
  </si>
  <si>
    <t>Arrachage membranes PVC existantes sur dalettes / casquettes Entrées Logements Bâtiment 12</t>
  </si>
  <si>
    <t>Dauphins fontes - Hauteur 1,00 m en pieds de chutes EP sur Bâtiment 12</t>
  </si>
  <si>
    <t>Tuyaux de descentes en zinc prépatiné Ø 100 depuis chêneaux encaissés ci avant (dévoiement dans caissons avants toits), raccordements sur dauphins fontes pieds de chutes sur Bâtiment 12</t>
  </si>
  <si>
    <t>Chéneaux retroussés zinc en parties basses des versants sur Bâtiment 12</t>
  </si>
  <si>
    <t>Couloir d'eau retroussé zinc en rive contre bâtiment à disposer sur Bâtiment 12 et jonction avec Bâtiment 11</t>
  </si>
  <si>
    <t>Exutoires de désenfumage sur couverture séche avec costières - Commande CO2 sur Bâtiment 12 (1 ensemble)</t>
  </si>
  <si>
    <t>Dépose exutoires de désenfumages existants sur emprise cage escalier sur Bâtiment 12 (1 ensemble)</t>
  </si>
  <si>
    <t>Rives pignons en solin (contre bardages métalliques) en pignon sur Bâtiment 12 en jonction avec Bâtiment 11</t>
  </si>
  <si>
    <t>Rives pignons sur Bâtiment 12</t>
  </si>
  <si>
    <t>Closoirs échancrés sur Bâtiment 12 en jonction avec chêneaux</t>
  </si>
  <si>
    <t>Faîtage double aéré sur toitures Bâtiment 12</t>
  </si>
  <si>
    <t>Couverture en bacs secs prélaqués une face avec anti condensation, réf. Trapeza 3.333.39 des Ets Arval Construction ou techniquement équivalent à disposer sur Bâtiment 12 suivant plans architectes</t>
  </si>
  <si>
    <t>Empannages rapportés sur fermettes (support bacs secs) à disposer sur Bâtiment 12</t>
  </si>
  <si>
    <t>Reposes des enseignes existantes sur Auvent d'Entrée en façade Ouest, ainsi que Logo Caserne Machemy en pignon façade Sud suivant plans architectes</t>
  </si>
  <si>
    <t>STE-U577</t>
  </si>
  <si>
    <t>Reposes enseignes existantes</t>
  </si>
  <si>
    <t xml:space="preserve">05.3.8 16 </t>
  </si>
  <si>
    <t>Grilles de ventilation à lames inclinées en aluminium laqué- Dimension 1,50 x 1,00 m ht à disposer en pignons suivant plans architectes</t>
  </si>
  <si>
    <t>Capotages cheminement câble aérien sur longueur 1,00 m - Largeur 0,60 m afin d'éviter toute pénétration d'eau à l'intérieur du bâtiment au droit de la traversée dans combles techniques au travers du bardage de façade en pignons</t>
  </si>
  <si>
    <t>STE-U576</t>
  </si>
  <si>
    <t>Capotages cheminement câble aérien sur longueur 1,00 m - Largeur 0,60 m</t>
  </si>
  <si>
    <t xml:space="preserve">05.3.8 14 </t>
  </si>
  <si>
    <t xml:space="preserve">Caissons habillages support console avec panneaux composites aluminium sur omégas aluminium sur structure tubulaire galvanisé à disposer sur façade Nord en pignon </t>
  </si>
  <si>
    <t>STE-U580</t>
  </si>
  <si>
    <t>Caissons habillages support console avec panneaux composites aluminium sur omégas aluminium sur structure tubulaire galvanisé
Réf. Alucobond PE des Ets 3A COMPOSITES - Modules des panneaux suivant plans Architectes
Dimension 0,60 x 0,80 x 2,00 m ht</t>
  </si>
  <si>
    <t xml:space="preserve">05.3.8 13 </t>
  </si>
  <si>
    <t>STE-U527</t>
  </si>
  <si>
    <t>Sorties de façades (passage de cheminement de câbles)</t>
  </si>
  <si>
    <t xml:space="preserve">05.3.8 12 </t>
  </si>
  <si>
    <t>STE-U560</t>
  </si>
  <si>
    <t>Réservations diverses en façades</t>
  </si>
  <si>
    <t xml:space="preserve">05.3.8 11 </t>
  </si>
  <si>
    <t>Habillages bandeaux et coiffes sur auvent d'entrée</t>
  </si>
  <si>
    <t>STE-U526</t>
  </si>
  <si>
    <t>Habillages bandeaux et coiffes sur auvent - Hauteur 0,65</t>
  </si>
  <si>
    <t xml:space="preserve">05.3.8 10 </t>
  </si>
  <si>
    <t xml:space="preserve">Coiffes hautes formant couronnement d'acrotère en façades longs pans sur Chêneaux </t>
  </si>
  <si>
    <t>Suivant plans de façades au droit des zones traitées en bardage, tous les 2 niveaux de planchers</t>
  </si>
  <si>
    <t>Pièces en tôle aluminium 15/10ième prélaqué pour appuis de baies sur bardages (Cf. détails 1 à 5) suivant plans architectes sur Bâtiment LST</t>
  </si>
  <si>
    <t>STE-U524</t>
  </si>
  <si>
    <t>Pièces en tôle aluminium 15/10ième prélaqué pour appuis de baies sur bardages</t>
  </si>
  <si>
    <t xml:space="preserve">05.3.8 7 </t>
  </si>
  <si>
    <t>Pièces pour retour d'angles pour bardages composites en jonction avec bardages (Cf Détail 1) suivant plans architectes sur Bâtiment LST</t>
  </si>
  <si>
    <t>STE-U559</t>
  </si>
  <si>
    <t>Pièces pour retour d'angles pour bardages composites en jonction avec bardages</t>
  </si>
  <si>
    <t xml:space="preserve">05.3.8 4 </t>
  </si>
  <si>
    <t>Pièces pour encadrement et tableaux d'ouvertures sur bardages sur Bâtiment LST</t>
  </si>
  <si>
    <t>Bavettes bas de bardage sur toitures sur habillages bandeaux</t>
  </si>
  <si>
    <t>Bavettes bas de bardage en partie basses des bardages décris ci avant</t>
  </si>
  <si>
    <t>STE-U578</t>
  </si>
  <si>
    <t>Capotages isolés aluminium meneaux béton - Développé 1,25 m</t>
  </si>
  <si>
    <t>Capotages aluminium meneaux béton - Développé suivant DPGF suivant plans façades architectes en façades Est et Ouest</t>
  </si>
  <si>
    <t>Habillage sous face avants toits Bâtiment LST par bardage panneaux composites aluminium, Réf. Alucobond PE  des Ets 3A COMPOSITES - Modules des panneaux suivant plans Architectes</t>
  </si>
  <si>
    <t>STE-U556</t>
  </si>
  <si>
    <t>Habillage sous face avants toits par bardage panneaux composites aluminium
Réf. Alucobond PE  des Ets 3A COMPOSITES - Modules des panneaux suivant plans Architectes</t>
  </si>
  <si>
    <t xml:space="preserve">05.3.7 9 </t>
  </si>
  <si>
    <t>Prolongements isolation thermique laine minérale 160 mm (R=5,00 m².K/W) sur support maçonneries sur acrotères B.A. dans épaisseur volume caissons avants toit sur Bâtiment LST</t>
  </si>
  <si>
    <t>Habillage  panneaux composites aluminium sur hauteur de fermettes bois / caissons bandeaux avants toits en pignons dans le prolongement des habillages sur parties maçonnées, sur bandeaux avants toits en long pans et retour jonctions pignons sur Bâtiment LST</t>
  </si>
  <si>
    <t>STE-U554</t>
  </si>
  <si>
    <t>Habillage  panneaux composites aluminium sur hauteur de fermettes bois / caissons bandeaux avants toits, avec pare pluie
Réf. Alucobond PE  des Ets 3A COMPOSITES - Modules des panneaux suivant plans Architectes</t>
  </si>
  <si>
    <t xml:space="preserve">05.3.7 5 </t>
  </si>
  <si>
    <t>Habillage bardage panneaux composites aluminium sur murs maçonnés avec isolation thermique laine minérale 160 mm (R=5,00 m².K/W), support chevrons bois, réf. Alucobond PE  des Ets 3A COMPOSITES - Modules des panneaux suivant plans Architectes en pignons Sud et Nord sur Bâtiment LST suivant plans façades</t>
  </si>
  <si>
    <t>Habillage bardage panneaux composites massifs à base de formo-phénoliques armées de fibres cellulosiques de type Trespa Meteon Naturals décor Matt sur murs maçonnés avec isolation thermique laine minérale 160 mm (R=5,00 m².K/W), support chevrons bois et ossatures porteuses - Modules des panneaux suivant plans Architectes en façades Est et Ouest</t>
  </si>
  <si>
    <t>Dépose panneaux de bardages existants en soubassements de baies en façade Est en RDC, Etages 1 et 2 sur Bâtiment LST</t>
  </si>
  <si>
    <t>STE-U517</t>
  </si>
  <si>
    <t>Dépose panneaux de bardages existants en soubassements de baies</t>
  </si>
  <si>
    <t xml:space="preserve">05.3.6 4 </t>
  </si>
  <si>
    <t>Dépose habillages bandeaux sur auvent d'entrée en façade Ouest du Bâtiment LST</t>
  </si>
  <si>
    <t>STE-U550</t>
  </si>
  <si>
    <t>Dépose habillages bandeaux sur auvent d'entrée</t>
  </si>
  <si>
    <t xml:space="preserve">05.3.6 3 </t>
  </si>
  <si>
    <t>Dépose enseigne existante (logo sur tôle) en pignon sur façade Sud Bâtiment LST</t>
  </si>
  <si>
    <t>STE-U552</t>
  </si>
  <si>
    <t>Dépose enseigne existante (logo sur tôle)</t>
  </si>
  <si>
    <t xml:space="preserve">05.3.6 2 </t>
  </si>
  <si>
    <t>Dépose des équipements annexes (éclairages, paraboles, ...) après déconnexion sur Bâtiment LST</t>
  </si>
  <si>
    <t>STE-U553</t>
  </si>
  <si>
    <t>Dépose des équipements annexes (éclairages, paraboles, ...) après déconnexion</t>
  </si>
  <si>
    <t xml:space="preserve">05.3.6 1 </t>
  </si>
  <si>
    <t>DEPOSES BARDAGES</t>
  </si>
  <si>
    <t>05.3.6</t>
  </si>
  <si>
    <t>Etanchéité liquide sur dallettes / casquettes sur Entrée latérale en façade Ouest sur Bâtiment LST</t>
  </si>
  <si>
    <t>Nota : Conservation de l’étanchéité sur Auvent d'Entrée</t>
  </si>
  <si>
    <t>Arrachage membranes PVC existantes sur dallettes / casquettes Entrée latérale en façade Ouest sur Bâtiment LST</t>
  </si>
  <si>
    <t>Dauphins fontes - Hauteur 1,00 m en pieds de chutes EP sur Bâtiment LST</t>
  </si>
  <si>
    <t>Tuyaux de descentes en zinc prépatiné Ø 100 depuis chêneaux encaissés ci avant (dévoiement dans caissons avants toits), raccordements sur dauphins fontes pieds de chutes sur Bâtiment LST</t>
  </si>
  <si>
    <t>Chéneaux retroussés zinc en parties basses des versants sur Bâtiment LST</t>
  </si>
  <si>
    <t>Exutoires de désenfumage sur couverture séche avec costières - Commande CO2 sur Bâtiment LST (2 ensembles)</t>
  </si>
  <si>
    <t>Dépose exutoires de désenfumages existants sur emprise cage escalier et Circulation sur Bâtiment LST (2 ensembles)</t>
  </si>
  <si>
    <t>Crosse sur couverture sèche pour passages câbles photovoltaïques (pose uniquement) sur Bâtiment LST (1 unité)</t>
  </si>
  <si>
    <t>LVA-C101</t>
  </si>
  <si>
    <t>Crosses sur couverture sèches pour passages câbles photovoltaïques (pose uniquement)</t>
  </si>
  <si>
    <t xml:space="preserve">05.3.2 5 </t>
  </si>
  <si>
    <t>Rives pignons sur Bâtiment LST</t>
  </si>
  <si>
    <t>Closoirs échancrés sur Bâtiment LST en jonction avec chêneaux</t>
  </si>
  <si>
    <t>Faîtage double aéré sur toitures Bâtiment LST</t>
  </si>
  <si>
    <t>Couverture en bacs secs prélaqués une face avec anti condensation, réf. Trapeza 3.333.39 des Ets Arval Construction ou techniquement équivalent à disposer sur Bâtiment LST suivant plans architectes</t>
  </si>
  <si>
    <t>Empannages rapportés sur fermettes (support bacs secs) sur Bâtiment LST</t>
  </si>
  <si>
    <t>ETAT - Ministère de l'Intérieur
Réhabilitation énergétique de la Caserne Machemy - 15 000 AURILLAC</t>
  </si>
  <si>
    <t>Désignation des Ouvrages</t>
  </si>
  <si>
    <t>TOTAUX</t>
  </si>
  <si>
    <t>RECAPITULATIF GENERAL</t>
  </si>
  <si>
    <t>Tranche ferme</t>
  </si>
  <si>
    <t>Sous Total H.T. Amélioration thermique &amp; VMC Bâtiments 04 &amp; 05</t>
  </si>
  <si>
    <t>…....................</t>
  </si>
  <si>
    <t>Sous Total H.T. Amélioration thermique &amp; VMC Bâtiments 06 &amp; 07</t>
  </si>
  <si>
    <t>Sous Total H.T. Amélioration thermique &amp; VMC Bâtiments 08 &amp; 09</t>
  </si>
  <si>
    <t>Sous Total H.T. Amélioration thermique &amp; VMC Bâtiment 10 &amp; 11</t>
  </si>
  <si>
    <t>Sous Total H.T. Amélioration thermique &amp; VMC Bâtiment 12</t>
  </si>
  <si>
    <t>Sous Total H.T. Amélioration thermique &amp; VMC Bâtiment 13</t>
  </si>
  <si>
    <t>Sous Total H.T. Amélioration thermique &amp; VMC Bâtiment LST</t>
  </si>
  <si>
    <t>T.V.A. 10,00 %</t>
  </si>
  <si>
    <t>T.V.A. 20,00 %</t>
  </si>
  <si>
    <t>Fait à                                                          le</t>
  </si>
  <si>
    <t>TOTAL H.T. T.F. Lot N°05 COUVERTURE METALLIQUES BARDAGES</t>
  </si>
  <si>
    <t>TOTAL T.T.C. T.F. Lot N°05 COUVERTURE METALLIQUES BARDAGES</t>
  </si>
  <si>
    <t>T.V.A. 5,50 %</t>
  </si>
  <si>
    <t xml:space="preserve">Montant Sous Total Bât. 04/05 Lot 05 Couverture Bardage </t>
  </si>
  <si>
    <t>Montant TVA 10,00 %</t>
  </si>
  <si>
    <t>Montant TVA 5,50 %</t>
  </si>
  <si>
    <t>Montant TVA 20,00%</t>
  </si>
  <si>
    <t xml:space="preserve">Montant Sous Total Bât. LST Lot 05 Couverture Bardage </t>
  </si>
  <si>
    <t xml:space="preserve">Montant Sous Total Bât. 06/07 Lot 05 Couverture Bardage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</si>
</sst>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000;"/>
    <numFmt numFmtId="166" formatCode="#\ ##0;\-#,##0;"/>
    <numFmt numFmtId="167" formatCode="_-* #,##0.00\ [$€-40C]_-;\-* #,##0.00\ [$€-40C]_-;_-* &quot;-&quot;??\ [$€-40C]_-;_-@_-"/>
  </numFmts>
  <fonts count="27" x14ac:knownFonts="1">
    <font>
      <sz val="11"/>
      <color theme="1"/>
      <name val="Calibri"/>
      <family val="2"/>
      <scheme val="minor"/>
    </font>
    <font>
      <b/>
      <sz val="9"/>
      <color rgb="FF000000"/>
      <name val="Tahoma"/>
      <family val="1"/>
    </font>
    <font>
      <sz val="10"/>
      <color rgb="FF000000"/>
      <name val="Arial"/>
      <family val="1"/>
    </font>
    <font>
      <b/>
      <u/>
      <sz val="12"/>
      <color rgb="FF000000"/>
      <name val="Arial Narrow"/>
      <family val="1"/>
    </font>
    <font>
      <b/>
      <sz val="9"/>
      <color rgb="FF000000"/>
      <name val="Calibri"/>
      <family val="1"/>
    </font>
    <font>
      <i/>
      <sz val="9"/>
      <color rgb="FF000000"/>
      <name val="Calibri"/>
      <family val="1"/>
    </font>
    <font>
      <sz val="9"/>
      <color rgb="FF000000"/>
      <name val="Calibri"/>
      <family val="1"/>
    </font>
    <font>
      <sz val="8"/>
      <color rgb="FF000000"/>
      <name val="Calibri"/>
      <family val="1"/>
    </font>
    <font>
      <sz val="8"/>
      <color rgb="FF000000"/>
      <name val="Tahoma"/>
      <family val="1"/>
    </font>
    <font>
      <sz val="10"/>
      <color rgb="FFFF0000"/>
      <name val="Arial"/>
      <family val="1"/>
    </font>
    <font>
      <sz val="7"/>
      <color rgb="FF0000FF"/>
      <name val="Comic Sans MS"/>
      <family val="1"/>
    </font>
    <font>
      <sz val="8"/>
      <color rgb="FF000000"/>
      <name val="Arial"/>
      <family val="1"/>
    </font>
    <font>
      <b/>
      <sz val="8"/>
      <color rgb="FF0000FF"/>
      <name val="Tahoma"/>
      <family val="1"/>
    </font>
    <font>
      <sz val="8"/>
      <color rgb="FF7F00FF"/>
      <name val="Comic Sans MS"/>
      <family val="1"/>
    </font>
    <font>
      <i/>
      <sz val="8"/>
      <color rgb="FF0000FF"/>
      <name val="Gill Sans MT Condensed"/>
      <family val="1"/>
    </font>
    <font>
      <sz val="8"/>
      <color rgb="FF0000FF"/>
      <name val="Gill Sans MT Condensed"/>
      <family val="1"/>
    </font>
    <font>
      <sz val="7"/>
      <color rgb="FF000000"/>
      <name val="Arial"/>
      <family val="1"/>
    </font>
    <font>
      <b/>
      <sz val="11"/>
      <color theme="1"/>
      <name val="Calibri"/>
      <family val="1"/>
    </font>
    <font>
      <b/>
      <sz val="9"/>
      <color theme="1"/>
      <name val="Tahoma"/>
      <family val="1"/>
    </font>
    <font>
      <sz val="11"/>
      <color rgb="FFFFFFFF"/>
      <name val="Calibri"/>
      <family val="1"/>
    </font>
    <font>
      <sz val="10"/>
      <name val="Arial"/>
      <family val="2"/>
    </font>
    <font>
      <b/>
      <sz val="9"/>
      <name val="Tahoma"/>
      <family val="2"/>
    </font>
    <font>
      <sz val="9"/>
      <name val="Tahoma"/>
      <family val="2"/>
    </font>
    <font>
      <sz val="8"/>
      <name val="Tahoma"/>
      <family val="2"/>
    </font>
    <font>
      <sz val="9"/>
      <color theme="0"/>
      <name val="Tahoma"/>
      <family val="2"/>
    </font>
    <font>
      <b/>
      <sz val="9"/>
      <color theme="0"/>
      <name val="Tahoma"/>
      <family val="2"/>
    </font>
    <font>
      <b/>
      <u/>
      <sz val="10"/>
      <name val="Arial Black"/>
      <family val="2"/>
    </font>
  </fonts>
  <fills count="4">
    <fill>
      <patternFill patternType="none"/>
    </fill>
    <fill>
      <patternFill patternType="gray125"/>
    </fill>
    <fill>
      <patternFill patternType="solid">
        <fgColor rgb="FFFFFFFF"/>
      </patternFill>
    </fill>
    <fill>
      <patternFill patternType="solid">
        <fgColor theme="1"/>
        <bgColor indexed="64"/>
      </patternFill>
    </fill>
  </fills>
  <borders count="35">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style="thin">
        <color rgb="FF000000"/>
      </left>
      <right/>
      <top style="thin">
        <color rgb="FFD0D0D0"/>
      </top>
      <bottom/>
      <diagonal/>
    </border>
    <border>
      <left/>
      <right style="hair">
        <color rgb="FF000000"/>
      </right>
      <top style="thin">
        <color rgb="FFD0D0D0"/>
      </top>
      <bottom/>
      <diagonal/>
    </border>
    <border>
      <left/>
      <right style="hair">
        <color rgb="FFD0D0D0"/>
      </right>
      <top style="thin">
        <color rgb="FFD0D0D0"/>
      </top>
      <bottom style="thin">
        <color rgb="FFD0D0D0"/>
      </bottom>
      <diagonal/>
    </border>
    <border>
      <left style="thin">
        <color rgb="FFD0D0D0"/>
      </left>
      <right/>
      <top style="thin">
        <color rgb="FFD0D0D0"/>
      </top>
      <bottom style="thin">
        <color rgb="FFD0D0D0"/>
      </bottom>
      <diagonal/>
    </border>
    <border>
      <left style="hair">
        <color rgb="FF000000"/>
      </left>
      <right style="thin">
        <color rgb="FF000000"/>
      </right>
      <top style="thin">
        <color rgb="FF000000"/>
      </top>
      <bottom/>
      <diagonal/>
    </border>
    <border>
      <left/>
      <right style="hair">
        <color rgb="FF000000"/>
      </right>
      <top style="thin">
        <color rgb="FF000000"/>
      </top>
      <bottom style="thin">
        <color rgb="FFD0D0D0"/>
      </bottom>
      <diagonal/>
    </border>
    <border>
      <left style="hair">
        <color rgb="FF000000"/>
      </left>
      <right style="hair">
        <color rgb="FF000000"/>
      </right>
      <top style="thin">
        <color rgb="FF000000"/>
      </top>
      <bottom/>
      <diagonal/>
    </border>
    <border>
      <left style="thin">
        <color rgb="FF000000"/>
      </left>
      <right/>
      <top style="thin">
        <color rgb="FF000000"/>
      </top>
      <bottom style="thin">
        <color rgb="FFD0D0D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indent="3"/>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7" fillId="0" borderId="0" applyFill="0">
      <alignment horizontal="left" vertical="top" wrapText="1" indent="2"/>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0" fillId="0" borderId="0" applyFill="0">
      <alignment horizontal="left" vertical="top" wrapText="1"/>
    </xf>
    <xf numFmtId="0" fontId="13" fillId="0" borderId="0" applyFill="0">
      <alignment horizontal="left" vertical="top" wrapText="1"/>
    </xf>
    <xf numFmtId="0" fontId="11"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20" fillId="0" borderId="0"/>
  </cellStyleXfs>
  <cellXfs count="108">
    <xf numFmtId="0" fontId="0" fillId="0" borderId="0" xfId="0"/>
    <xf numFmtId="0" fontId="0" fillId="0" borderId="20" xfId="0" applyBorder="1" applyAlignment="1">
      <alignment horizontal="left" vertical="top" wrapText="1"/>
    </xf>
    <xf numFmtId="0" fontId="0" fillId="0" borderId="18" xfId="0" applyBorder="1" applyAlignment="1">
      <alignment horizontal="left" vertical="top" wrapText="1"/>
    </xf>
    <xf numFmtId="0" fontId="17" fillId="0" borderId="19" xfId="0" applyFont="1" applyBorder="1" applyAlignment="1">
      <alignment horizontal="center" vertical="top" wrapText="1"/>
    </xf>
    <xf numFmtId="0" fontId="17" fillId="0" borderId="19" xfId="0" applyFont="1" applyBorder="1" applyAlignment="1">
      <alignment horizontal="right" vertical="top" wrapText="1"/>
    </xf>
    <xf numFmtId="0" fontId="17" fillId="0" borderId="19" xfId="0" applyFont="1"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1" fillId="2" borderId="13" xfId="1" applyFill="1" applyBorder="1">
      <alignment horizontal="left" vertical="top" wrapText="1"/>
    </xf>
    <xf numFmtId="0" fontId="3" fillId="0" borderId="12" xfId="10" applyBorder="1">
      <alignment horizontal="left" vertical="top" wrapText="1"/>
    </xf>
    <xf numFmtId="0" fontId="0" fillId="0" borderId="7" xfId="0" applyBorder="1" applyAlignment="1">
      <alignment horizontal="left" vertical="top" wrapText="1"/>
    </xf>
    <xf numFmtId="49" fontId="0" fillId="0" borderId="0" xfId="0" applyNumberFormat="1" applyAlignment="1">
      <alignment horizontal="left" vertical="top" wrapText="1"/>
    </xf>
    <xf numFmtId="0" fontId="1" fillId="2" borderId="10" xfId="1" applyFill="1" applyBorder="1">
      <alignment horizontal="left" vertical="top" wrapText="1"/>
    </xf>
    <xf numFmtId="0" fontId="4" fillId="0" borderId="11" xfId="14" applyBorder="1">
      <alignment horizontal="left" vertical="top" wrapText="1" indent="1"/>
    </xf>
    <xf numFmtId="0" fontId="1" fillId="0" borderId="6" xfId="1" applyBorder="1">
      <alignment horizontal="left" vertical="top" wrapText="1"/>
    </xf>
    <xf numFmtId="0" fontId="7" fillId="0" borderId="8" xfId="26" applyBorder="1">
      <alignment horizontal="left" vertical="top" wrapText="1" indent="2"/>
    </xf>
    <xf numFmtId="0" fontId="0" fillId="0" borderId="7" xfId="0" applyBorder="1" applyAlignment="1" applyProtection="1">
      <alignment horizontal="center" vertical="top"/>
      <protection locked="0"/>
    </xf>
    <xf numFmtId="165" fontId="0" fillId="0" borderId="7" xfId="0" applyNumberFormat="1" applyBorder="1" applyAlignment="1" applyProtection="1">
      <alignment horizontal="right" vertical="top" wrapText="1"/>
      <protection locked="0"/>
    </xf>
    <xf numFmtId="0" fontId="0" fillId="0" borderId="7" xfId="0" applyBorder="1" applyAlignment="1" applyProtection="1">
      <alignment horizontal="left" vertical="top" wrapText="1"/>
      <protection locked="0"/>
    </xf>
    <xf numFmtId="164" fontId="0" fillId="0" borderId="7" xfId="0" applyNumberFormat="1" applyBorder="1" applyAlignment="1" applyProtection="1">
      <alignment horizontal="right" vertical="top" wrapText="1"/>
      <protection locked="0"/>
    </xf>
    <xf numFmtId="0" fontId="18" fillId="0" borderId="6" xfId="0" applyFont="1" applyBorder="1" applyAlignment="1">
      <alignment horizontal="left" vertical="top" wrapText="1"/>
    </xf>
    <xf numFmtId="0" fontId="10" fillId="0" borderId="8" xfId="35" applyBorder="1">
      <alignment horizontal="left" vertical="top" wrapText="1"/>
    </xf>
    <xf numFmtId="0" fontId="10" fillId="0" borderId="8" xfId="38" applyBorder="1">
      <alignment horizontal="left" vertical="top" wrapText="1"/>
    </xf>
    <xf numFmtId="0" fontId="1" fillId="2" borderId="6" xfId="1" applyFill="1" applyBorder="1">
      <alignment horizontal="left" vertical="top" wrapText="1"/>
    </xf>
    <xf numFmtId="0" fontId="4" fillId="0" borderId="8" xfId="14" applyBorder="1">
      <alignment horizontal="left" vertical="top" wrapText="1" indent="1"/>
    </xf>
    <xf numFmtId="166" fontId="0" fillId="0" borderId="7" xfId="0" applyNumberFormat="1" applyBorder="1" applyAlignment="1" applyProtection="1">
      <alignment horizontal="right" vertical="top" wrapText="1"/>
      <protection locked="0"/>
    </xf>
    <xf numFmtId="0" fontId="18"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17" fillId="0" borderId="0" xfId="0" applyFont="1" applyAlignment="1">
      <alignment horizontal="left" vertical="top" wrapText="1"/>
    </xf>
    <xf numFmtId="164" fontId="17" fillId="0" borderId="0" xfId="0" applyNumberFormat="1" applyFont="1" applyAlignment="1">
      <alignment horizontal="right" vertical="top" wrapText="1"/>
    </xf>
    <xf numFmtId="166" fontId="19" fillId="2" borderId="0" xfId="0" applyNumberFormat="1" applyFont="1" applyFill="1" applyAlignment="1">
      <alignment horizontal="left" vertical="top" wrapText="1"/>
    </xf>
    <xf numFmtId="0" fontId="21" fillId="0" borderId="0" xfId="45" applyFont="1"/>
    <xf numFmtId="0" fontId="22" fillId="0" borderId="0" xfId="45" applyFont="1"/>
    <xf numFmtId="0" fontId="22" fillId="0" borderId="0" xfId="45" applyFont="1" applyAlignment="1">
      <alignment horizontal="center"/>
    </xf>
    <xf numFmtId="0" fontId="22" fillId="0" borderId="0" xfId="45" applyFont="1" applyAlignment="1">
      <alignment horizontal="right"/>
    </xf>
    <xf numFmtId="167" fontId="22" fillId="0" borderId="0" xfId="45" applyNumberFormat="1" applyFont="1"/>
    <xf numFmtId="0" fontId="22" fillId="0" borderId="0" xfId="45" applyFont="1" applyProtection="1">
      <protection locked="0"/>
    </xf>
    <xf numFmtId="167" fontId="23" fillId="0" borderId="24" xfId="45" applyNumberFormat="1" applyFont="1" applyBorder="1" applyAlignment="1">
      <alignment horizontal="right"/>
    </xf>
    <xf numFmtId="0" fontId="22" fillId="0" borderId="30" xfId="45" applyFont="1" applyBorder="1"/>
    <xf numFmtId="0" fontId="22" fillId="0" borderId="23" xfId="45" applyFont="1" applyBorder="1"/>
    <xf numFmtId="0" fontId="22" fillId="0" borderId="22" xfId="45" applyFont="1" applyBorder="1" applyAlignment="1">
      <alignment horizontal="center"/>
    </xf>
    <xf numFmtId="0" fontId="22" fillId="0" borderId="24" xfId="45" applyFont="1" applyBorder="1" applyAlignment="1">
      <alignment horizontal="right"/>
    </xf>
    <xf numFmtId="167" fontId="22" fillId="0" borderId="24" xfId="45" applyNumberFormat="1" applyFont="1" applyBorder="1"/>
    <xf numFmtId="0" fontId="22" fillId="0" borderId="31" xfId="45" applyFont="1" applyBorder="1" applyAlignment="1">
      <alignment horizontal="center"/>
    </xf>
    <xf numFmtId="0" fontId="22" fillId="0" borderId="0" xfId="45" applyFont="1" applyAlignment="1">
      <alignment horizontal="centerContinuous"/>
    </xf>
    <xf numFmtId="0" fontId="22" fillId="0" borderId="25" xfId="45" applyFont="1" applyBorder="1" applyAlignment="1">
      <alignment horizontal="center"/>
    </xf>
    <xf numFmtId="0" fontId="22" fillId="0" borderId="26" xfId="45" applyFont="1" applyBorder="1" applyAlignment="1">
      <alignment horizontal="center"/>
    </xf>
    <xf numFmtId="167" fontId="22" fillId="0" borderId="26" xfId="45" applyNumberFormat="1" applyFont="1" applyBorder="1" applyAlignment="1">
      <alignment horizontal="center"/>
    </xf>
    <xf numFmtId="0" fontId="22" fillId="0" borderId="32" xfId="45" applyFont="1" applyBorder="1"/>
    <xf numFmtId="0" fontId="22" fillId="0" borderId="28" xfId="45" applyFont="1" applyBorder="1"/>
    <xf numFmtId="0" fontId="22" fillId="0" borderId="27" xfId="45" applyFont="1" applyBorder="1" applyAlignment="1">
      <alignment horizontal="center"/>
    </xf>
    <xf numFmtId="0" fontId="22" fillId="0" borderId="29" xfId="45" applyFont="1" applyBorder="1" applyAlignment="1">
      <alignment horizontal="right"/>
    </xf>
    <xf numFmtId="167" fontId="22" fillId="0" borderId="29" xfId="45" applyNumberFormat="1" applyFont="1" applyBorder="1"/>
    <xf numFmtId="0" fontId="22" fillId="0" borderId="31" xfId="45" applyFont="1" applyBorder="1"/>
    <xf numFmtId="0" fontId="22" fillId="0" borderId="26" xfId="45" applyFont="1" applyBorder="1" applyAlignment="1">
      <alignment horizontal="right"/>
    </xf>
    <xf numFmtId="167" fontId="22" fillId="0" borderId="26" xfId="45" applyNumberFormat="1" applyFont="1" applyBorder="1" applyProtection="1">
      <protection locked="0"/>
    </xf>
    <xf numFmtId="0" fontId="24" fillId="3" borderId="31" xfId="45" applyFont="1" applyFill="1" applyBorder="1" applyAlignment="1">
      <alignment vertical="center"/>
    </xf>
    <xf numFmtId="0" fontId="25" fillId="3" borderId="0" xfId="45" applyFont="1" applyFill="1" applyAlignment="1">
      <alignment vertical="center"/>
    </xf>
    <xf numFmtId="0" fontId="24" fillId="3" borderId="0" xfId="45" applyFont="1" applyFill="1" applyAlignment="1">
      <alignment vertical="center"/>
    </xf>
    <xf numFmtId="0" fontId="24" fillId="3" borderId="25" xfId="45" applyFont="1" applyFill="1" applyBorder="1" applyAlignment="1">
      <alignment horizontal="center" vertical="center"/>
    </xf>
    <xf numFmtId="0" fontId="24" fillId="3" borderId="26" xfId="45" applyFont="1" applyFill="1" applyBorder="1" applyAlignment="1">
      <alignment horizontal="right" vertical="center"/>
    </xf>
    <xf numFmtId="167" fontId="24" fillId="3" borderId="26" xfId="45" applyNumberFormat="1" applyFont="1" applyFill="1" applyBorder="1" applyAlignment="1" applyProtection="1">
      <alignment vertical="center"/>
      <protection locked="0"/>
    </xf>
    <xf numFmtId="0" fontId="22" fillId="0" borderId="0" xfId="45" applyFont="1" applyAlignment="1" applyProtection="1">
      <alignment vertical="center"/>
      <protection locked="0"/>
    </xf>
    <xf numFmtId="0" fontId="22" fillId="0" borderId="31" xfId="45" applyFont="1" applyBorder="1" applyAlignment="1">
      <alignment vertical="center"/>
    </xf>
    <xf numFmtId="0" fontId="21" fillId="0" borderId="0" xfId="45" applyFont="1" applyAlignment="1">
      <alignment vertical="center"/>
    </xf>
    <xf numFmtId="0" fontId="22" fillId="0" borderId="0" xfId="45" applyFont="1" applyAlignment="1">
      <alignment vertical="center"/>
    </xf>
    <xf numFmtId="0" fontId="22" fillId="0" borderId="25" xfId="45" applyFont="1" applyBorder="1" applyAlignment="1">
      <alignment horizontal="center" vertical="center"/>
    </xf>
    <xf numFmtId="0" fontId="22" fillId="0" borderId="26" xfId="45" applyFont="1" applyBorder="1" applyAlignment="1">
      <alignment horizontal="right" vertical="center"/>
    </xf>
    <xf numFmtId="167" fontId="22" fillId="0" borderId="26" xfId="45" applyNumberFormat="1" applyFont="1" applyBorder="1" applyAlignment="1" applyProtection="1">
      <alignment vertical="center"/>
      <protection locked="0"/>
    </xf>
    <xf numFmtId="0" fontId="26" fillId="0" borderId="0" xfId="45" applyFont="1" applyAlignment="1">
      <alignment vertical="center"/>
    </xf>
    <xf numFmtId="0" fontId="22" fillId="0" borderId="0" xfId="45" applyFont="1" applyAlignment="1">
      <alignment horizontal="right" vertical="center"/>
    </xf>
    <xf numFmtId="0" fontId="22" fillId="0" borderId="25" xfId="45" applyFont="1" applyBorder="1" applyAlignment="1">
      <alignment horizontal="left" vertical="center"/>
    </xf>
    <xf numFmtId="0" fontId="21" fillId="0" borderId="25" xfId="45" applyFont="1" applyBorder="1" applyAlignment="1">
      <alignment horizontal="center" vertical="center"/>
    </xf>
    <xf numFmtId="167" fontId="22" fillId="0" borderId="26" xfId="45" applyNumberFormat="1" applyFont="1" applyBorder="1" applyAlignment="1" applyProtection="1">
      <alignment horizontal="right" vertical="center"/>
      <protection locked="0"/>
    </xf>
    <xf numFmtId="167" fontId="22" fillId="0" borderId="33" xfId="45" applyNumberFormat="1" applyFont="1" applyBorder="1" applyAlignment="1" applyProtection="1">
      <alignment vertical="center"/>
      <protection locked="0"/>
    </xf>
    <xf numFmtId="0" fontId="21" fillId="0" borderId="26" xfId="45" applyFont="1" applyBorder="1" applyAlignment="1">
      <alignment horizontal="right" vertical="center"/>
    </xf>
    <xf numFmtId="167" fontId="21" fillId="0" borderId="26" xfId="45" applyNumberFormat="1" applyFont="1" applyBorder="1" applyAlignment="1" applyProtection="1">
      <alignment horizontal="right" vertical="center"/>
      <protection locked="0"/>
    </xf>
    <xf numFmtId="0" fontId="21" fillId="0" borderId="0" xfId="45" applyFont="1" applyAlignment="1">
      <alignment horizontal="right" vertical="center"/>
    </xf>
    <xf numFmtId="167" fontId="21" fillId="0" borderId="34" xfId="45" applyNumberFormat="1" applyFont="1" applyBorder="1" applyAlignment="1" applyProtection="1">
      <alignment horizontal="right" vertical="center"/>
      <protection locked="0"/>
    </xf>
    <xf numFmtId="0" fontId="21" fillId="0" borderId="0" xfId="45" applyFont="1" applyAlignment="1">
      <alignment horizontal="right" vertical="center" wrapText="1"/>
    </xf>
    <xf numFmtId="0" fontId="22" fillId="0" borderId="0" xfId="45" applyFont="1" applyAlignment="1" applyProtection="1">
      <alignment horizontal="center"/>
      <protection locked="0"/>
    </xf>
    <xf numFmtId="0" fontId="22" fillId="0" borderId="0" xfId="45" applyFont="1" applyAlignment="1" applyProtection="1">
      <alignment horizontal="right"/>
      <protection locked="0"/>
    </xf>
    <xf numFmtId="167" fontId="22" fillId="0" borderId="0" xfId="45" applyNumberFormat="1" applyFont="1" applyProtection="1">
      <protection locked="0"/>
    </xf>
    <xf numFmtId="10" fontId="17" fillId="0" borderId="19" xfId="0" applyNumberFormat="1" applyFont="1" applyBorder="1" applyAlignment="1">
      <alignment horizontal="center" vertical="top" wrapText="1"/>
    </xf>
    <xf numFmtId="10" fontId="0" fillId="0" borderId="14" xfId="0" applyNumberFormat="1" applyBorder="1" applyAlignment="1">
      <alignment horizontal="center" vertical="top" wrapText="1"/>
    </xf>
    <xf numFmtId="10" fontId="0" fillId="0" borderId="9" xfId="0" applyNumberFormat="1" applyBorder="1" applyAlignment="1">
      <alignment horizontal="center" vertical="top" wrapText="1"/>
    </xf>
    <xf numFmtId="10" fontId="0" fillId="0" borderId="9" xfId="0" applyNumberFormat="1" applyBorder="1" applyAlignment="1" applyProtection="1">
      <alignment horizontal="center" vertical="top" wrapText="1"/>
      <protection locked="0"/>
    </xf>
    <xf numFmtId="10" fontId="0" fillId="0" borderId="5" xfId="0" applyNumberFormat="1" applyBorder="1" applyAlignment="1">
      <alignment horizontal="center" vertical="top" wrapText="1"/>
    </xf>
    <xf numFmtId="10" fontId="0" fillId="0" borderId="1" xfId="0" applyNumberFormat="1" applyBorder="1" applyAlignment="1">
      <alignment horizontal="center" vertical="top" wrapText="1"/>
    </xf>
    <xf numFmtId="10" fontId="0" fillId="0" borderId="0" xfId="0" applyNumberFormat="1" applyAlignment="1">
      <alignment horizontal="center"/>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18" xfId="0" applyBorder="1" applyAlignment="1">
      <alignment horizontal="left" vertical="top" wrapText="1"/>
    </xf>
    <xf numFmtId="0" fontId="21" fillId="0" borderId="22" xfId="45" applyFont="1" applyBorder="1" applyAlignment="1">
      <alignment horizontal="center" vertical="center" wrapText="1"/>
    </xf>
    <xf numFmtId="0" fontId="21" fillId="0" borderId="23" xfId="45" applyFont="1" applyBorder="1" applyAlignment="1">
      <alignment horizontal="center" vertical="center" wrapText="1"/>
    </xf>
    <xf numFmtId="0" fontId="21" fillId="0" borderId="24" xfId="45" applyFont="1" applyBorder="1" applyAlignment="1">
      <alignment horizontal="center" vertical="center" wrapText="1"/>
    </xf>
    <xf numFmtId="0" fontId="21" fillId="0" borderId="25" xfId="45" applyFont="1" applyBorder="1" applyAlignment="1">
      <alignment horizontal="center" vertical="center" wrapText="1"/>
    </xf>
    <xf numFmtId="0" fontId="21" fillId="0" borderId="0" xfId="45" applyFont="1" applyAlignment="1">
      <alignment horizontal="center" vertical="center" wrapText="1"/>
    </xf>
    <xf numFmtId="0" fontId="21" fillId="0" borderId="26" xfId="45" applyFont="1" applyBorder="1" applyAlignment="1">
      <alignment horizontal="center" vertical="center" wrapText="1"/>
    </xf>
    <xf numFmtId="0" fontId="21" fillId="0" borderId="27" xfId="45" applyFont="1" applyBorder="1" applyAlignment="1">
      <alignment horizontal="center" vertical="center" wrapText="1"/>
    </xf>
    <xf numFmtId="0" fontId="21" fillId="0" borderId="28" xfId="45" applyFont="1" applyBorder="1" applyAlignment="1">
      <alignment horizontal="center" vertical="center" wrapText="1"/>
    </xf>
    <xf numFmtId="2" fontId="21" fillId="0" borderId="26" xfId="45" applyNumberFormat="1" applyFont="1" applyBorder="1" applyAlignment="1">
      <alignment horizontal="right"/>
    </xf>
    <xf numFmtId="2" fontId="21" fillId="0" borderId="29" xfId="45" applyNumberFormat="1" applyFont="1" applyBorder="1" applyAlignment="1">
      <alignment horizontal="right"/>
    </xf>
    <xf numFmtId="0" fontId="21" fillId="0" borderId="25" xfId="45" applyFont="1" applyBorder="1" applyAlignment="1">
      <alignment horizontal="right" vertical="center" wrapText="1"/>
    </xf>
    <xf numFmtId="0" fontId="21" fillId="0" borderId="26" xfId="45" applyFont="1" applyBorder="1" applyAlignment="1">
      <alignment horizontal="right" vertical="center" wrapText="1"/>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2A366C9A-CCF1-4533-AA12-622B1D522A99}"/>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3</xdr:row>
      <xdr:rowOff>92700</xdr:rowOff>
    </xdr:from>
    <xdr:to>
      <xdr:col>0</xdr:col>
      <xdr:colOff>6696000</xdr:colOff>
      <xdr:row>7</xdr:row>
      <xdr:rowOff>124500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0" y="664200"/>
          <a:ext cx="6706800" cy="7938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1" i="0">
              <a:solidFill>
                <a:srgbClr val="000000"/>
              </a:solidFill>
              <a:latin typeface="Tahoma"/>
            </a:rPr>
            <a:t>ETAT - MINISTERE DE L'INTERIEUR</a:t>
          </a:r>
        </a:p>
        <a:p>
          <a:pPr algn="ctr"/>
          <a:r>
            <a:rPr lang="fr-FR" sz="1400" b="1" i="0">
              <a:solidFill>
                <a:srgbClr val="000000"/>
              </a:solidFill>
              <a:latin typeface="Tahoma"/>
            </a:rPr>
            <a:t>Représenté par le Préfet Délégué à la Défense et à la Sécurité </a:t>
          </a:r>
        </a:p>
        <a:p>
          <a:pPr algn="ctr"/>
          <a:r>
            <a:rPr lang="fr-FR" sz="1400" b="1" i="0">
              <a:solidFill>
                <a:srgbClr val="000000"/>
              </a:solidFill>
              <a:latin typeface="Tahoma"/>
            </a:rPr>
            <a:t>pour la zone Sud Est</a:t>
          </a:r>
        </a:p>
      </xdr:txBody>
    </xdr:sp>
    <xdr:clientData/>
  </xdr:twoCellAnchor>
  <xdr:twoCellAnchor editAs="absolute">
    <xdr:from>
      <xdr:col>0</xdr:col>
      <xdr:colOff>0</xdr:colOff>
      <xdr:row>18</xdr:row>
      <xdr:rowOff>21600</xdr:rowOff>
    </xdr:from>
    <xdr:to>
      <xdr:col>0</xdr:col>
      <xdr:colOff>6696000</xdr:colOff>
      <xdr:row>20</xdr:row>
      <xdr:rowOff>13200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0" y="3450600"/>
          <a:ext cx="6706800" cy="3726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2200" b="1" i="0">
              <a:solidFill>
                <a:srgbClr val="FF0000"/>
              </a:solidFill>
              <a:latin typeface="Tahoma"/>
            </a:rPr>
            <a:t>D.P.G.F.</a:t>
          </a:r>
        </a:p>
        <a:p>
          <a:pPr algn="ctr"/>
          <a:r>
            <a:rPr lang="fr-FR" sz="1400" b="0" i="0">
              <a:solidFill>
                <a:srgbClr val="FF0000"/>
              </a:solidFill>
              <a:latin typeface="Tahoma"/>
            </a:rPr>
            <a:t>Décomposition de Prix Global &amp; Forfaitaire</a:t>
          </a:r>
        </a:p>
        <a:p>
          <a:pPr algn="ctr"/>
          <a:endParaRPr sz="1400">
            <a:solidFill>
              <a:srgbClr val="000000"/>
            </a:solidFill>
            <a:latin typeface="Tahoma"/>
          </a:endParaRPr>
        </a:p>
      </xdr:txBody>
    </xdr:sp>
    <xdr:clientData/>
  </xdr:twoCellAnchor>
  <xdr:twoCellAnchor editAs="absolute">
    <xdr:from>
      <xdr:col>0</xdr:col>
      <xdr:colOff>0</xdr:colOff>
      <xdr:row>13</xdr:row>
      <xdr:rowOff>147900</xdr:rowOff>
    </xdr:from>
    <xdr:to>
      <xdr:col>0</xdr:col>
      <xdr:colOff>6696000</xdr:colOff>
      <xdr:row>18</xdr:row>
      <xdr:rowOff>86400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0" y="2624400"/>
          <a:ext cx="6706800" cy="8910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endParaRPr sz="1600" b="1">
            <a:solidFill>
              <a:srgbClr val="000000"/>
            </a:solidFill>
            <a:latin typeface="Tahoma"/>
          </a:endParaRPr>
        </a:p>
        <a:p>
          <a:pPr algn="ctr"/>
          <a:r>
            <a:rPr lang="fr-FR" sz="1600" b="1" i="0">
              <a:solidFill>
                <a:srgbClr val="000000"/>
              </a:solidFill>
              <a:latin typeface="Tahoma"/>
            </a:rPr>
            <a:t>Réhabilitation énergétique de la Caserne Machemy</a:t>
          </a:r>
        </a:p>
        <a:p>
          <a:pPr algn="ctr"/>
          <a:r>
            <a:rPr lang="fr-FR" sz="1400" b="1" i="0">
              <a:solidFill>
                <a:srgbClr val="000000"/>
              </a:solidFill>
              <a:latin typeface="Tahoma"/>
            </a:rPr>
            <a:t>20 Avenue de la Liberté - 15000 AURILLAC</a:t>
          </a:r>
        </a:p>
      </xdr:txBody>
    </xdr:sp>
    <xdr:clientData/>
  </xdr:twoCellAnchor>
  <xdr:twoCellAnchor editAs="absolute">
    <xdr:from>
      <xdr:col>0</xdr:col>
      <xdr:colOff>2340000</xdr:colOff>
      <xdr:row>22</xdr:row>
      <xdr:rowOff>183000</xdr:rowOff>
    </xdr:from>
    <xdr:to>
      <xdr:col>0</xdr:col>
      <xdr:colOff>6588000</xdr:colOff>
      <xdr:row>48</xdr:row>
      <xdr:rowOff>187200</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2365200" y="4374000"/>
          <a:ext cx="4244400" cy="49572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900" b="0" i="0" u="sng">
              <a:solidFill>
                <a:srgbClr val="000000"/>
              </a:solidFill>
              <a:latin typeface="Impact"/>
            </a:rPr>
            <a:t>Architecte - Mandataire de l'équipe de Maitrise d'Oeuvre</a:t>
          </a:r>
        </a:p>
        <a:p>
          <a:pPr algn="r"/>
          <a:endParaRPr sz="900" u="sng">
            <a:solidFill>
              <a:srgbClr val="000000"/>
            </a:solidFill>
            <a:latin typeface="Impact"/>
          </a:endParaRPr>
        </a:p>
        <a:p>
          <a:pPr algn="r"/>
          <a:r>
            <a:rPr lang="fr-FR" sz="900" b="1" i="0">
              <a:solidFill>
                <a:srgbClr val="000000"/>
              </a:solidFill>
              <a:latin typeface="Tahoma"/>
            </a:rPr>
            <a:t>ARCHIMADE 19</a:t>
          </a:r>
        </a:p>
        <a:p>
          <a:pPr algn="r"/>
          <a:r>
            <a:rPr lang="fr-FR" sz="800" b="0" i="0">
              <a:solidFill>
                <a:srgbClr val="000000"/>
              </a:solidFill>
              <a:latin typeface="Tahoma"/>
            </a:rPr>
            <a:t>10, rue Général Cavaignac - 19100 BRIVE LA GAILLARDE</a:t>
          </a:r>
        </a:p>
        <a:p>
          <a:pPr algn="r"/>
          <a:r>
            <a:rPr lang="fr-FR" sz="800" b="0" i="0">
              <a:solidFill>
                <a:srgbClr val="000000"/>
              </a:solidFill>
              <a:latin typeface="Tahoma"/>
            </a:rPr>
            <a:t>Tel : 05 55 17 27 39 - </a:t>
          </a:r>
          <a:r>
            <a:rPr lang="fr-FR" sz="800" b="0" i="0" u="sng">
              <a:solidFill>
                <a:srgbClr val="0000FF"/>
              </a:solidFill>
              <a:latin typeface="Tahoma"/>
            </a:rPr>
            <a:t>Email : contact@archimade19.fr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Economie de la Construction</a:t>
          </a:r>
        </a:p>
        <a:p>
          <a:pPr algn="r"/>
          <a:endParaRPr sz="500" u="sng">
            <a:solidFill>
              <a:srgbClr val="000000"/>
            </a:solidFill>
            <a:latin typeface="Impact"/>
          </a:endParaRPr>
        </a:p>
        <a:p>
          <a:pPr algn="r"/>
          <a:r>
            <a:rPr lang="fr-FR" sz="900" b="1" i="0">
              <a:solidFill>
                <a:srgbClr val="000000"/>
              </a:solidFill>
              <a:latin typeface="Tahoma"/>
            </a:rPr>
            <a:t>SAS IECO INGENIERIE</a:t>
          </a:r>
        </a:p>
        <a:p>
          <a:pPr algn="r"/>
          <a:r>
            <a:rPr lang="fr-FR" sz="800" b="0" i="0">
              <a:solidFill>
                <a:srgbClr val="000000"/>
              </a:solidFill>
              <a:latin typeface="Tahoma"/>
            </a:rPr>
            <a:t>51B, Avenue Président Henri Queuille - 19100 BRIVE LA GAILLARDE</a:t>
          </a:r>
        </a:p>
        <a:p>
          <a:pPr algn="r"/>
          <a:r>
            <a:rPr lang="fr-FR" sz="800" b="0" i="0">
              <a:solidFill>
                <a:srgbClr val="000000"/>
              </a:solidFill>
              <a:latin typeface="Tahoma"/>
            </a:rPr>
            <a:t>Tel : 05 55 92 59 72 - </a:t>
          </a:r>
          <a:r>
            <a:rPr lang="fr-FR" sz="800" b="0" i="0" u="sng">
              <a:solidFill>
                <a:srgbClr val="0000FF"/>
              </a:solidFill>
              <a:latin typeface="Tahoma"/>
            </a:rPr>
            <a:t>Email : contact@ieco-ingenierie.fr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VRD</a:t>
          </a:r>
        </a:p>
        <a:p>
          <a:pPr algn="r"/>
          <a:endParaRPr sz="500" u="sng">
            <a:solidFill>
              <a:srgbClr val="000000"/>
            </a:solidFill>
            <a:latin typeface="Impact"/>
          </a:endParaRPr>
        </a:p>
        <a:p>
          <a:pPr algn="r"/>
          <a:r>
            <a:rPr lang="fr-FR" sz="900" b="1" i="0">
              <a:solidFill>
                <a:srgbClr val="000000"/>
              </a:solidFill>
              <a:latin typeface="Tahoma"/>
            </a:rPr>
            <a:t>COLIBRIS VRD</a:t>
          </a:r>
        </a:p>
        <a:p>
          <a:pPr algn="r"/>
          <a:r>
            <a:rPr lang="fr-FR" sz="800" b="0" i="0">
              <a:solidFill>
                <a:srgbClr val="000000"/>
              </a:solidFill>
              <a:latin typeface="Tahoma"/>
            </a:rPr>
            <a:t>34 Avenue Ribot - 19100 BRIVE</a:t>
          </a:r>
        </a:p>
        <a:p>
          <a:pPr algn="r"/>
          <a:r>
            <a:rPr lang="fr-FR" sz="800" b="0" i="0">
              <a:solidFill>
                <a:srgbClr val="000000"/>
              </a:solidFill>
              <a:latin typeface="Tahoma"/>
            </a:rPr>
            <a:t>Tel : 05 55 24 39 65 - </a:t>
          </a:r>
          <a:r>
            <a:rPr lang="fr-FR" sz="800" b="0" i="0" u="sng">
              <a:solidFill>
                <a:srgbClr val="0000FF"/>
              </a:solidFill>
              <a:latin typeface="Tahoma"/>
            </a:rPr>
            <a:t>Email : bureau@colibrisvrd.fr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Structure</a:t>
          </a:r>
        </a:p>
        <a:p>
          <a:pPr algn="r"/>
          <a:endParaRPr sz="500" u="sng">
            <a:solidFill>
              <a:srgbClr val="000000"/>
            </a:solidFill>
            <a:latin typeface="Impact"/>
          </a:endParaRPr>
        </a:p>
        <a:p>
          <a:pPr algn="r"/>
          <a:r>
            <a:rPr lang="fr-FR" sz="900" b="1" i="0">
              <a:solidFill>
                <a:srgbClr val="000000"/>
              </a:solidFill>
              <a:latin typeface="Tahoma"/>
            </a:rPr>
            <a:t>SIGMA INGENIERIE</a:t>
          </a:r>
        </a:p>
        <a:p>
          <a:pPr algn="r"/>
          <a:r>
            <a:rPr lang="fr-FR" sz="800" b="0" i="0">
              <a:solidFill>
                <a:srgbClr val="000000"/>
              </a:solidFill>
              <a:latin typeface="Tahoma"/>
            </a:rPr>
            <a:t>6, rue Chanoine Antoine Broquin - 19100 BRIVE</a:t>
          </a:r>
        </a:p>
        <a:p>
          <a:pPr algn="r"/>
          <a:r>
            <a:rPr lang="fr-FR" sz="800" b="0" i="0">
              <a:solidFill>
                <a:srgbClr val="000000"/>
              </a:solidFill>
              <a:latin typeface="Tahoma"/>
            </a:rPr>
            <a:t>Tel : 05 55 88 37 28 - </a:t>
          </a:r>
          <a:r>
            <a:rPr lang="fr-FR" sz="800" b="0" i="0" u="sng">
              <a:solidFill>
                <a:srgbClr val="0000FF"/>
              </a:solidFill>
              <a:latin typeface="Tahoma"/>
            </a:rPr>
            <a:t>Email : ablanchin@sigma-ing.com</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Fluides / Electricité</a:t>
          </a:r>
        </a:p>
        <a:p>
          <a:pPr algn="r"/>
          <a:endParaRPr sz="500" u="sng">
            <a:solidFill>
              <a:srgbClr val="000000"/>
            </a:solidFill>
            <a:latin typeface="Impact"/>
          </a:endParaRPr>
        </a:p>
        <a:p>
          <a:pPr algn="r"/>
          <a:r>
            <a:rPr lang="fr-FR" sz="900" b="1" i="0">
              <a:solidFill>
                <a:srgbClr val="000000"/>
              </a:solidFill>
              <a:latin typeface="Tahoma"/>
            </a:rPr>
            <a:t>ARGETEC</a:t>
          </a:r>
        </a:p>
        <a:p>
          <a:pPr algn="r"/>
          <a:r>
            <a:rPr lang="fr-FR" sz="800" b="0" i="0">
              <a:solidFill>
                <a:srgbClr val="000000"/>
              </a:solidFill>
              <a:latin typeface="Tahoma"/>
            </a:rPr>
            <a:t>544 Boulevard des Saveurs - 24660 COULOUNIEX CHAMIERS</a:t>
          </a:r>
        </a:p>
        <a:p>
          <a:pPr algn="r"/>
          <a:r>
            <a:rPr lang="fr-FR" sz="800" b="0" i="0">
              <a:solidFill>
                <a:srgbClr val="000000"/>
              </a:solidFill>
              <a:latin typeface="Tahoma"/>
            </a:rPr>
            <a:t>Tel : 05 53 08 41 40 - </a:t>
          </a:r>
          <a:r>
            <a:rPr lang="fr-FR" sz="800" b="0" i="0" u="sng">
              <a:solidFill>
                <a:srgbClr val="0000FF"/>
              </a:solidFill>
              <a:latin typeface="Tahoma"/>
            </a:rPr>
            <a:t>Email : accueil@argetec.fr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Désamiantage</a:t>
          </a:r>
        </a:p>
        <a:p>
          <a:pPr algn="r"/>
          <a:endParaRPr sz="500" u="sng">
            <a:solidFill>
              <a:srgbClr val="000000"/>
            </a:solidFill>
            <a:latin typeface="Impact"/>
          </a:endParaRPr>
        </a:p>
        <a:p>
          <a:pPr algn="r"/>
          <a:r>
            <a:rPr lang="fr-FR" sz="900" b="1" i="0">
              <a:solidFill>
                <a:srgbClr val="000000"/>
              </a:solidFill>
              <a:latin typeface="Tahoma"/>
            </a:rPr>
            <a:t>VALTEIA INGENIERIE</a:t>
          </a:r>
        </a:p>
        <a:p>
          <a:pPr algn="r"/>
          <a:r>
            <a:rPr lang="fr-FR" sz="800" b="0" i="0">
              <a:solidFill>
                <a:srgbClr val="000000"/>
              </a:solidFill>
              <a:latin typeface="Tahoma"/>
            </a:rPr>
            <a:t>52 Av. Gustave Eiffel - 33610 CANEJAN</a:t>
          </a:r>
        </a:p>
        <a:p>
          <a:pPr algn="r"/>
          <a:r>
            <a:rPr lang="fr-FR" sz="800" b="0" i="0">
              <a:solidFill>
                <a:srgbClr val="000000"/>
              </a:solidFill>
              <a:latin typeface="Tahoma"/>
            </a:rPr>
            <a:t>Tel : 05 56 81 35 49 - </a:t>
          </a:r>
          <a:r>
            <a:rPr lang="fr-FR" sz="800" b="0" i="0" u="sng">
              <a:solidFill>
                <a:srgbClr val="0000FF"/>
              </a:solidFill>
              <a:latin typeface="Tahoma"/>
            </a:rPr>
            <a:t>Email : laurent.latapie@valteia-ingenierie.com</a:t>
          </a:r>
        </a:p>
        <a:p>
          <a:pPr algn="r"/>
          <a:endParaRPr sz="900" u="sng">
            <a:solidFill>
              <a:srgbClr val="000000"/>
            </a:solidFill>
            <a:latin typeface="Impact"/>
          </a:endParaRPr>
        </a:p>
        <a:p>
          <a:pPr algn="r"/>
          <a:r>
            <a:rPr lang="fr-FR" sz="900" b="0" i="0" u="sng">
              <a:solidFill>
                <a:srgbClr val="000000"/>
              </a:solidFill>
              <a:latin typeface="Impact"/>
            </a:rPr>
            <a:t>Ordonnancement Pilotage Chantier</a:t>
          </a:r>
        </a:p>
        <a:p>
          <a:pPr algn="r"/>
          <a:endParaRPr sz="500" u="sng">
            <a:solidFill>
              <a:srgbClr val="000000"/>
            </a:solidFill>
            <a:latin typeface="Impact"/>
          </a:endParaRPr>
        </a:p>
        <a:p>
          <a:pPr algn="r"/>
          <a:r>
            <a:rPr lang="fr-FR" sz="900" b="1" i="0">
              <a:solidFill>
                <a:srgbClr val="000000"/>
              </a:solidFill>
              <a:latin typeface="Tahoma"/>
            </a:rPr>
            <a:t>CO. PILOT</a:t>
          </a:r>
        </a:p>
        <a:p>
          <a:pPr algn="r"/>
          <a:r>
            <a:rPr lang="fr-FR" sz="800" b="0" i="0">
              <a:solidFill>
                <a:srgbClr val="000000"/>
              </a:solidFill>
              <a:latin typeface="Tahoma"/>
            </a:rPr>
            <a:t>30 bd Paul Painlevé - 19100 BRIVE LA GAILLARDE</a:t>
          </a:r>
        </a:p>
        <a:p>
          <a:pPr algn="r"/>
          <a:r>
            <a:rPr lang="fr-FR" sz="800" b="0" i="0">
              <a:solidFill>
                <a:srgbClr val="000000"/>
              </a:solidFill>
              <a:latin typeface="Tahoma"/>
            </a:rPr>
            <a:t>Tel : 05 55 87 24 54 - </a:t>
          </a:r>
          <a:r>
            <a:rPr lang="fr-FR" sz="800" b="0" i="0" u="sng">
              <a:solidFill>
                <a:srgbClr val="0000FF"/>
              </a:solidFill>
              <a:latin typeface="Tahoma"/>
            </a:rPr>
            <a:t>Email : julie.legros@copilot19.fr</a:t>
          </a:r>
        </a:p>
      </xdr:txBody>
    </xdr:sp>
    <xdr:clientData/>
  </xdr:twoCellAnchor>
  <xdr:twoCellAnchor editAs="absolute">
    <xdr:from>
      <xdr:col>0</xdr:col>
      <xdr:colOff>0</xdr:colOff>
      <xdr:row>20</xdr:row>
      <xdr:rowOff>29400</xdr:rowOff>
    </xdr:from>
    <xdr:to>
      <xdr:col>0</xdr:col>
      <xdr:colOff>6696000</xdr:colOff>
      <xdr:row>22</xdr:row>
      <xdr:rowOff>4800</xdr:rowOff>
    </xdr:to>
    <xdr:sp macro="" textlink="">
      <xdr:nvSpPr>
        <xdr:cNvPr id="7" name="Forme5">
          <a:extLst>
            <a:ext uri="{FF2B5EF4-FFF2-40B4-BE49-F238E27FC236}">
              <a16:creationId xmlns:a16="http://schemas.microsoft.com/office/drawing/2014/main" id="{00000000-0008-0000-0000-000007000000}"/>
            </a:ext>
          </a:extLst>
        </xdr:cNvPr>
        <xdr:cNvSpPr/>
      </xdr:nvSpPr>
      <xdr:spPr>
        <a:xfrm>
          <a:off x="0" y="3839400"/>
          <a:ext cx="6706800" cy="3564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2000" b="1" i="0">
              <a:solidFill>
                <a:srgbClr val="FF0000"/>
              </a:solidFill>
              <a:latin typeface="MS Shell Dlg"/>
            </a:rPr>
            <a:t>Lot N°05 COUVERTURE METALLIQUES BARDAGES</a:t>
          </a:r>
        </a:p>
      </xdr:txBody>
    </xdr:sp>
    <xdr:clientData/>
  </xdr:twoCellAnchor>
  <xdr:twoCellAnchor editAs="absolute">
    <xdr:from>
      <xdr:col>0</xdr:col>
      <xdr:colOff>36000</xdr:colOff>
      <xdr:row>48</xdr:row>
      <xdr:rowOff>154800</xdr:rowOff>
    </xdr:from>
    <xdr:to>
      <xdr:col>0</xdr:col>
      <xdr:colOff>3240000</xdr:colOff>
      <xdr:row>50</xdr:row>
      <xdr:rowOff>600</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64800" y="9298800"/>
          <a:ext cx="3175200" cy="2268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700" b="1" i="1" u="sng">
              <a:solidFill>
                <a:srgbClr val="000000"/>
              </a:solidFill>
              <a:latin typeface="Tahoma"/>
            </a:rPr>
            <a:t>Phase PRO - Edition avril 2025</a:t>
          </a:r>
        </a:p>
        <a:p>
          <a:pPr algn="l"/>
          <a:endParaRPr sz="800">
            <a:solidFill>
              <a:srgbClr val="000000"/>
            </a:solidFill>
            <a:latin typeface="MS Shell Dlg"/>
          </a:endParaRPr>
        </a:p>
      </xdr:txBody>
    </xdr:sp>
    <xdr:clientData/>
  </xdr:twoCellAnchor>
  <xdr:twoCellAnchor editAs="absolute">
    <xdr:from>
      <xdr:col>0</xdr:col>
      <xdr:colOff>1764000</xdr:colOff>
      <xdr:row>22</xdr:row>
      <xdr:rowOff>183000</xdr:rowOff>
    </xdr:from>
    <xdr:to>
      <xdr:col>0</xdr:col>
      <xdr:colOff>2304000</xdr:colOff>
      <xdr:row>25</xdr:row>
      <xdr:rowOff>129900</xdr:rowOff>
    </xdr:to>
    <xdr:pic>
      <xdr:nvPicPr>
        <xdr:cNvPr id="9" name="Forme7">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8200" y="4374000"/>
          <a:ext cx="14" cy="14"/>
        </a:xfrm>
        <a:prstGeom prst="rect">
          <a:avLst/>
        </a:prstGeom>
      </xdr:spPr>
    </xdr:pic>
    <xdr:clientData/>
  </xdr:twoCellAnchor>
  <xdr:twoCellAnchor editAs="absolute">
    <xdr:from>
      <xdr:col>0</xdr:col>
      <xdr:colOff>1332000</xdr:colOff>
      <xdr:row>25</xdr:row>
      <xdr:rowOff>162300</xdr:rowOff>
    </xdr:from>
    <xdr:to>
      <xdr:col>0</xdr:col>
      <xdr:colOff>2592000</xdr:colOff>
      <xdr:row>30</xdr:row>
      <xdr:rowOff>3600</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60800" y="4924800"/>
          <a:ext cx="35" cy="22"/>
        </a:xfrm>
        <a:prstGeom prst="rect">
          <a:avLst/>
        </a:prstGeom>
      </xdr:spPr>
    </xdr:pic>
    <xdr:clientData/>
  </xdr:twoCellAnchor>
  <xdr:twoCellAnchor editAs="absolute">
    <xdr:from>
      <xdr:col>0</xdr:col>
      <xdr:colOff>1656000</xdr:colOff>
      <xdr:row>33</xdr:row>
      <xdr:rowOff>144900</xdr:rowOff>
    </xdr:from>
    <xdr:to>
      <xdr:col>0</xdr:col>
      <xdr:colOff>2340000</xdr:colOff>
      <xdr:row>36</xdr:row>
      <xdr:rowOff>43200</xdr:rowOff>
    </xdr:to>
    <xdr:pic>
      <xdr:nvPicPr>
        <xdr:cNvPr id="11" name="Forme9">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68600" y="6431400"/>
          <a:ext cx="19" cy="13"/>
        </a:xfrm>
        <a:prstGeom prst="rect">
          <a:avLst/>
        </a:prstGeom>
      </xdr:spPr>
    </xdr:pic>
    <xdr:clientData/>
  </xdr:twoCellAnchor>
  <xdr:twoCellAnchor editAs="absolute">
    <xdr:from>
      <xdr:col>0</xdr:col>
      <xdr:colOff>1620000</xdr:colOff>
      <xdr:row>40</xdr:row>
      <xdr:rowOff>107400</xdr:rowOff>
    </xdr:from>
    <xdr:to>
      <xdr:col>0</xdr:col>
      <xdr:colOff>2304000</xdr:colOff>
      <xdr:row>42</xdr:row>
      <xdr:rowOff>131400</xdr:rowOff>
    </xdr:to>
    <xdr:pic>
      <xdr:nvPicPr>
        <xdr:cNvPr id="12" name="Forme10">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36200" y="7727400"/>
          <a:ext cx="19" cy="11"/>
        </a:xfrm>
        <a:prstGeom prst="rect">
          <a:avLst/>
        </a:prstGeom>
      </xdr:spPr>
    </xdr:pic>
    <xdr:clientData/>
  </xdr:twoCellAnchor>
  <xdr:twoCellAnchor editAs="absolute">
    <xdr:from>
      <xdr:col>0</xdr:col>
      <xdr:colOff>1404000</xdr:colOff>
      <xdr:row>37</xdr:row>
      <xdr:rowOff>160500</xdr:rowOff>
    </xdr:from>
    <xdr:to>
      <xdr:col>0</xdr:col>
      <xdr:colOff>2340000</xdr:colOff>
      <xdr:row>38</xdr:row>
      <xdr:rowOff>180600</xdr:rowOff>
    </xdr:to>
    <xdr:pic>
      <xdr:nvPicPr>
        <xdr:cNvPr id="13" name="Forme11">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409400" y="7209000"/>
          <a:ext cx="27" cy="6"/>
        </a:xfrm>
        <a:prstGeom prst="rect">
          <a:avLst/>
        </a:prstGeom>
      </xdr:spPr>
    </xdr:pic>
    <xdr:clientData/>
  </xdr:twoCellAnchor>
  <xdr:twoCellAnchor editAs="absolute">
    <xdr:from>
      <xdr:col>0</xdr:col>
      <xdr:colOff>1512000</xdr:colOff>
      <xdr:row>30</xdr:row>
      <xdr:rowOff>133200</xdr:rowOff>
    </xdr:from>
    <xdr:to>
      <xdr:col>0</xdr:col>
      <xdr:colOff>2340000</xdr:colOff>
      <xdr:row>32</xdr:row>
      <xdr:rowOff>124800</xdr:rowOff>
    </xdr:to>
    <xdr:pic>
      <xdr:nvPicPr>
        <xdr:cNvPr id="14" name="Forme12">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539000" y="5848200"/>
          <a:ext cx="23" cy="10"/>
        </a:xfrm>
        <a:prstGeom prst="rect">
          <a:avLst/>
        </a:prstGeom>
      </xdr:spPr>
    </xdr:pic>
    <xdr:clientData/>
  </xdr:twoCellAnchor>
  <xdr:twoCellAnchor editAs="absolute">
    <xdr:from>
      <xdr:col>0</xdr:col>
      <xdr:colOff>0</xdr:colOff>
      <xdr:row>1</xdr:row>
      <xdr:rowOff>3900</xdr:rowOff>
    </xdr:from>
    <xdr:to>
      <xdr:col>0</xdr:col>
      <xdr:colOff>6696000</xdr:colOff>
      <xdr:row>2</xdr:row>
      <xdr:rowOff>72600</xdr:rowOff>
    </xdr:to>
    <xdr:sp macro="" textlink="">
      <xdr:nvSpPr>
        <xdr:cNvPr id="15" name="Forme13">
          <a:extLst>
            <a:ext uri="{FF2B5EF4-FFF2-40B4-BE49-F238E27FC236}">
              <a16:creationId xmlns:a16="http://schemas.microsoft.com/office/drawing/2014/main" id="{00000000-0008-0000-0000-00000F000000}"/>
            </a:ext>
          </a:extLst>
        </xdr:cNvPr>
        <xdr:cNvSpPr/>
      </xdr:nvSpPr>
      <xdr:spPr>
        <a:xfrm>
          <a:off x="32400" y="194400"/>
          <a:ext cx="6674400" cy="2592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1" i="0">
              <a:solidFill>
                <a:srgbClr val="000000"/>
              </a:solidFill>
              <a:latin typeface="Tahoma"/>
            </a:rPr>
            <a:t>MAITRE D'OUVRAGE</a:t>
          </a:r>
        </a:p>
      </xdr:txBody>
    </xdr:sp>
    <xdr:clientData/>
  </xdr:twoCellAnchor>
  <xdr:twoCellAnchor editAs="absolute">
    <xdr:from>
      <xdr:col>0</xdr:col>
      <xdr:colOff>0</xdr:colOff>
      <xdr:row>8</xdr:row>
      <xdr:rowOff>128400</xdr:rowOff>
    </xdr:from>
    <xdr:to>
      <xdr:col>0</xdr:col>
      <xdr:colOff>6696000</xdr:colOff>
      <xdr:row>13</xdr:row>
      <xdr:rowOff>2100</xdr:rowOff>
    </xdr:to>
    <xdr:sp macro="" textlink="">
      <xdr:nvSpPr>
        <xdr:cNvPr id="16" name="Forme14">
          <a:extLst>
            <a:ext uri="{FF2B5EF4-FFF2-40B4-BE49-F238E27FC236}">
              <a16:creationId xmlns:a16="http://schemas.microsoft.com/office/drawing/2014/main" id="{00000000-0008-0000-0000-000010000000}"/>
            </a:ext>
          </a:extLst>
        </xdr:cNvPr>
        <xdr:cNvSpPr/>
      </xdr:nvSpPr>
      <xdr:spPr>
        <a:xfrm>
          <a:off x="0" y="1652400"/>
          <a:ext cx="6706800" cy="8262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1" i="0" u="sng">
              <a:solidFill>
                <a:srgbClr val="000000"/>
              </a:solidFill>
              <a:latin typeface="Tahoma"/>
            </a:rPr>
            <a:t>CONDUCTEUR D'OPERATION</a:t>
          </a:r>
        </a:p>
        <a:p>
          <a:pPr algn="ctr"/>
          <a:endParaRPr sz="1200" u="sng">
            <a:solidFill>
              <a:srgbClr val="000000"/>
            </a:solidFill>
            <a:latin typeface="Tahoma"/>
          </a:endParaRPr>
        </a:p>
        <a:p>
          <a:pPr algn="ctr"/>
          <a:r>
            <a:rPr lang="fr-FR" sz="1200" b="1" i="0">
              <a:solidFill>
                <a:srgbClr val="000000"/>
              </a:solidFill>
              <a:latin typeface="Tahoma"/>
            </a:rPr>
            <a:t>SECRETARIAT GENERAL POUR LADMINISTRATION DU MINISTERE DE LINTERIEUR - SUD-EST</a:t>
          </a:r>
        </a:p>
        <a:p>
          <a:pPr algn="ctr"/>
          <a:r>
            <a:rPr lang="fr-FR" sz="1000" b="0" i="0">
              <a:solidFill>
                <a:srgbClr val="000000"/>
              </a:solidFill>
              <a:latin typeface="Tahoma"/>
            </a:rPr>
            <a:t>Direction de limmobilier - Bureau des Travaux dInvestissement 20, rue de lEspérance B.P. 73 331- 69405 LYON Cedex 03</a:t>
          </a:r>
        </a:p>
      </xdr:txBody>
    </xdr:sp>
    <xdr:clientData/>
  </xdr:twoCellAnchor>
  <xdr:twoCellAnchor editAs="absolute">
    <xdr:from>
      <xdr:col>0</xdr:col>
      <xdr:colOff>1620000</xdr:colOff>
      <xdr:row>44</xdr:row>
      <xdr:rowOff>9600</xdr:rowOff>
    </xdr:from>
    <xdr:to>
      <xdr:col>0</xdr:col>
      <xdr:colOff>2304000</xdr:colOff>
      <xdr:row>46</xdr:row>
      <xdr:rowOff>33600</xdr:rowOff>
    </xdr:to>
    <xdr:pic>
      <xdr:nvPicPr>
        <xdr:cNvPr id="17" name="Forme15">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647528" y="8391600"/>
          <a:ext cx="18" cy="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216000</xdr:colOff>
      <xdr:row>0</xdr:row>
      <xdr:rowOff>127409</xdr:rowOff>
    </xdr:from>
    <xdr:to>
      <xdr:col>6</xdr:col>
      <xdr:colOff>72000</xdr:colOff>
      <xdr:row>0</xdr:row>
      <xdr:rowOff>812230</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238891" y="127409"/>
          <a:ext cx="6067839" cy="684822"/>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N°05 COUVERTURE METALLIQUES BARDAGES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04 &amp; 05</a:t>
          </a:r>
        </a:p>
        <a:p>
          <a:pPr algn="l"/>
          <a:endParaRPr sz="1000">
            <a:solidFill>
              <a:srgbClr val="000000"/>
            </a:solidFill>
            <a:latin typeface="Calibri"/>
          </a:endParaRPr>
        </a:p>
      </xdr:txBody>
    </xdr:sp>
    <xdr:clientData/>
  </xdr:twoCellAnchor>
  <xdr:twoCellAnchor editAs="absolute">
    <xdr:from>
      <xdr:col>0</xdr:col>
      <xdr:colOff>216000</xdr:colOff>
      <xdr:row>0</xdr:row>
      <xdr:rowOff>796304</xdr:rowOff>
    </xdr:from>
    <xdr:to>
      <xdr:col>6</xdr:col>
      <xdr:colOff>72000</xdr:colOff>
      <xdr:row>0</xdr:row>
      <xdr:rowOff>796304</xdr:rowOff>
    </xdr:to>
    <xdr:cxnSp macro="">
      <xdr:nvCxnSpPr>
        <xdr:cNvPr id="4" name="Forme2">
          <a:extLst>
            <a:ext uri="{FF2B5EF4-FFF2-40B4-BE49-F238E27FC236}">
              <a16:creationId xmlns:a16="http://schemas.microsoft.com/office/drawing/2014/main" id="{00000000-0008-0000-0100-000004000000}"/>
            </a:ext>
          </a:extLst>
        </xdr:cNvPr>
        <xdr:cNvCxnSpPr/>
      </xdr:nvCxnSpPr>
      <xdr:spPr>
        <a:xfrm>
          <a:off x="222965" y="796304"/>
          <a:ext cx="6099691"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216000</xdr:colOff>
      <xdr:row>0</xdr:row>
      <xdr:rowOff>127409</xdr:rowOff>
    </xdr:from>
    <xdr:to>
      <xdr:col>6</xdr:col>
      <xdr:colOff>72000</xdr:colOff>
      <xdr:row>0</xdr:row>
      <xdr:rowOff>812230</xdr:rowOff>
    </xdr:to>
    <xdr:sp macro="" textlink="">
      <xdr:nvSpPr>
        <xdr:cNvPr id="2" name="Forme1">
          <a:extLst>
            <a:ext uri="{FF2B5EF4-FFF2-40B4-BE49-F238E27FC236}">
              <a16:creationId xmlns:a16="http://schemas.microsoft.com/office/drawing/2014/main" id="{D63BDC02-CC4E-47B7-8AA1-0491C0736040}"/>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N°05 COUVERTURE METALLIQUES BARDAGES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06 &amp; 07</a:t>
          </a:r>
        </a:p>
        <a:p>
          <a:pPr algn="l"/>
          <a:endParaRPr sz="1000">
            <a:solidFill>
              <a:srgbClr val="000000"/>
            </a:solidFill>
            <a:latin typeface="Calibri"/>
          </a:endParaRPr>
        </a:p>
      </xdr:txBody>
    </xdr:sp>
    <xdr:clientData/>
  </xdr:twoCellAnchor>
  <xdr:twoCellAnchor editAs="absolute">
    <xdr:from>
      <xdr:col>0</xdr:col>
      <xdr:colOff>216000</xdr:colOff>
      <xdr:row>0</xdr:row>
      <xdr:rowOff>796304</xdr:rowOff>
    </xdr:from>
    <xdr:to>
      <xdr:col>6</xdr:col>
      <xdr:colOff>72000</xdr:colOff>
      <xdr:row>0</xdr:row>
      <xdr:rowOff>796304</xdr:rowOff>
    </xdr:to>
    <xdr:cxnSp macro="">
      <xdr:nvCxnSpPr>
        <xdr:cNvPr id="3" name="Forme2">
          <a:extLst>
            <a:ext uri="{FF2B5EF4-FFF2-40B4-BE49-F238E27FC236}">
              <a16:creationId xmlns:a16="http://schemas.microsoft.com/office/drawing/2014/main" id="{26E66561-475E-4C13-AC7A-31AC32A11D8D}"/>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00F1F831-9A1C-4C07-8124-171868400557}"/>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N°05 COUVERTURE METALLIQUES BARDAGES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08 &amp; 09</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63907FB4-AF3E-4BCE-87EB-219428BCD518}"/>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5.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8EDFBBC8-DDAE-4B23-89F2-2C9A7EA6F396}"/>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N°05 COUVERTURE METALLIQUES BARDAGES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10 &amp; 11, Chaufferie 17</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8BF86EC2-A4E7-4899-908A-F2A784B90445}"/>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6.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6F87C62D-62EB-4D9A-AA49-B782B0271370}"/>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N°05 COUVERTURE METALLIQUES BARDAGES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 12</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88892411-2E04-4EA7-AE98-DA3B477AB46A}"/>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7.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7505E60C-C175-4B32-8951-2C9778FD0BF7}"/>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N°05 COUVERTURE METALLIQUES BARDAGES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 13</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6A858782-A84E-43A8-8507-1913C09555AC}"/>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8.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164C6D12-8FCD-44B6-8BFD-CC91FFB48FF0}"/>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N°05 COUVERTURE METALLIQUES BARDAGES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Bâtiment 01 LST</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91E7F5D9-80B2-4A94-95A2-52DEA784D370}"/>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9.xml><?xml version="1.0" encoding="utf-8"?>
<xdr:wsDr xmlns:xdr="http://schemas.openxmlformats.org/drawingml/2006/spreadsheetDrawing" xmlns:a="http://schemas.openxmlformats.org/drawingml/2006/main">
  <xdr:twoCellAnchor editAs="oneCell">
    <xdr:from>
      <xdr:col>3</xdr:col>
      <xdr:colOff>200025</xdr:colOff>
      <xdr:row>47</xdr:row>
      <xdr:rowOff>0</xdr:rowOff>
    </xdr:from>
    <xdr:to>
      <xdr:col>3</xdr:col>
      <xdr:colOff>266700</xdr:colOff>
      <xdr:row>48</xdr:row>
      <xdr:rowOff>129706</xdr:rowOff>
    </xdr:to>
    <xdr:sp macro="" textlink="">
      <xdr:nvSpPr>
        <xdr:cNvPr id="2" name="Text Box 27">
          <a:extLst>
            <a:ext uri="{FF2B5EF4-FFF2-40B4-BE49-F238E27FC236}">
              <a16:creationId xmlns:a16="http://schemas.microsoft.com/office/drawing/2014/main" id="{B008F39A-2413-4A8C-B561-6458D5D262F4}"/>
            </a:ext>
          </a:extLst>
        </xdr:cNvPr>
        <xdr:cNvSpPr txBox="1">
          <a:spLocks noChangeArrowheads="1"/>
        </xdr:cNvSpPr>
      </xdr:nvSpPr>
      <xdr:spPr bwMode="auto">
        <a:xfrm>
          <a:off x="4343400" y="9963150"/>
          <a:ext cx="66675" cy="272581"/>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91606</xdr:rowOff>
    </xdr:to>
    <xdr:sp macro="" textlink="">
      <xdr:nvSpPr>
        <xdr:cNvPr id="3" name="Text Box 34">
          <a:extLst>
            <a:ext uri="{FF2B5EF4-FFF2-40B4-BE49-F238E27FC236}">
              <a16:creationId xmlns:a16="http://schemas.microsoft.com/office/drawing/2014/main" id="{ED7D1B25-4907-476F-9507-0835CB4C8951}"/>
            </a:ext>
          </a:extLst>
        </xdr:cNvPr>
        <xdr:cNvSpPr txBox="1">
          <a:spLocks noChangeArrowheads="1"/>
        </xdr:cNvSpPr>
      </xdr:nvSpPr>
      <xdr:spPr bwMode="auto">
        <a:xfrm>
          <a:off x="4343400" y="9963150"/>
          <a:ext cx="66675" cy="234481"/>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4" name="Text Box 27">
          <a:extLst>
            <a:ext uri="{FF2B5EF4-FFF2-40B4-BE49-F238E27FC236}">
              <a16:creationId xmlns:a16="http://schemas.microsoft.com/office/drawing/2014/main" id="{3C27ACB6-7F15-4F16-ADB4-1660A6A09459}"/>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5" name="Text Box 34">
          <a:extLst>
            <a:ext uri="{FF2B5EF4-FFF2-40B4-BE49-F238E27FC236}">
              <a16:creationId xmlns:a16="http://schemas.microsoft.com/office/drawing/2014/main" id="{0D958DEA-C181-4FE0-BA6C-20D0E13EE52B}"/>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6" name="Text Box 27">
          <a:extLst>
            <a:ext uri="{FF2B5EF4-FFF2-40B4-BE49-F238E27FC236}">
              <a16:creationId xmlns:a16="http://schemas.microsoft.com/office/drawing/2014/main" id="{B11F555E-099C-46A1-A8F7-C7FE1ACCDFFC}"/>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7" name="Text Box 34">
          <a:extLst>
            <a:ext uri="{FF2B5EF4-FFF2-40B4-BE49-F238E27FC236}">
              <a16:creationId xmlns:a16="http://schemas.microsoft.com/office/drawing/2014/main" id="{1B25BCE7-B3CA-412C-BCEA-2F1367F949AB}"/>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8" name="Text Box 27">
          <a:extLst>
            <a:ext uri="{FF2B5EF4-FFF2-40B4-BE49-F238E27FC236}">
              <a16:creationId xmlns:a16="http://schemas.microsoft.com/office/drawing/2014/main" id="{6FF1DEF7-AF8B-4EC6-B90E-C22E5AA5FB8D}"/>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9" name="Text Box 34">
          <a:extLst>
            <a:ext uri="{FF2B5EF4-FFF2-40B4-BE49-F238E27FC236}">
              <a16:creationId xmlns:a16="http://schemas.microsoft.com/office/drawing/2014/main" id="{6DFDE58E-2756-4AB7-92D9-7EE5F015EBAA}"/>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10" name="Text Box 27">
          <a:extLst>
            <a:ext uri="{FF2B5EF4-FFF2-40B4-BE49-F238E27FC236}">
              <a16:creationId xmlns:a16="http://schemas.microsoft.com/office/drawing/2014/main" id="{726FEC0F-B697-407E-88DC-C8DCCAB85ECA}"/>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11" name="Text Box 34">
          <a:extLst>
            <a:ext uri="{FF2B5EF4-FFF2-40B4-BE49-F238E27FC236}">
              <a16:creationId xmlns:a16="http://schemas.microsoft.com/office/drawing/2014/main" id="{EF77A8B6-0ABB-4B49-B0AB-D169BD707D46}"/>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12" name="Text Box 27">
          <a:extLst>
            <a:ext uri="{FF2B5EF4-FFF2-40B4-BE49-F238E27FC236}">
              <a16:creationId xmlns:a16="http://schemas.microsoft.com/office/drawing/2014/main" id="{7C81AB77-62DC-456E-A96C-78F6D2487313}"/>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13" name="Text Box 34">
          <a:extLst>
            <a:ext uri="{FF2B5EF4-FFF2-40B4-BE49-F238E27FC236}">
              <a16:creationId xmlns:a16="http://schemas.microsoft.com/office/drawing/2014/main" id="{E51E82CF-FBCD-4109-B33B-857461FCA2D5}"/>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xdr:from>
      <xdr:col>2</xdr:col>
      <xdr:colOff>31271</xdr:colOff>
      <xdr:row>36</xdr:row>
      <xdr:rowOff>54853</xdr:rowOff>
    </xdr:from>
    <xdr:to>
      <xdr:col>2</xdr:col>
      <xdr:colOff>2675283</xdr:colOff>
      <xdr:row>44</xdr:row>
      <xdr:rowOff>107674</xdr:rowOff>
    </xdr:to>
    <xdr:sp macro="" textlink="">
      <xdr:nvSpPr>
        <xdr:cNvPr id="14" name="Arrondir un rectangle avec un coin diagonal 3">
          <a:extLst>
            <a:ext uri="{FF2B5EF4-FFF2-40B4-BE49-F238E27FC236}">
              <a16:creationId xmlns:a16="http://schemas.microsoft.com/office/drawing/2014/main" id="{C93997D2-7EEA-47EA-BC4F-A484C46AD9D5}"/>
            </a:ext>
          </a:extLst>
        </xdr:cNvPr>
        <xdr:cNvSpPr/>
      </xdr:nvSpPr>
      <xdr:spPr>
        <a:xfrm>
          <a:off x="831371" y="8446378"/>
          <a:ext cx="2644012" cy="1195821"/>
        </a:xfrm>
        <a:prstGeom prst="round2DiagRect">
          <a:avLst/>
        </a:prstGeom>
        <a:solidFill>
          <a:schemeClr val="bg1"/>
        </a:solidFill>
        <a:scene3d>
          <a:camera prst="orthographicFront"/>
          <a:lightRig rig="flood" dir="t"/>
        </a:scene3d>
        <a:sp3d prstMaterial="legacyWireframe"/>
      </xdr:spPr>
      <xdr:style>
        <a:lnRef idx="2">
          <a:schemeClr val="accent6"/>
        </a:lnRef>
        <a:fillRef idx="1">
          <a:schemeClr val="lt1"/>
        </a:fillRef>
        <a:effectRef idx="0">
          <a:schemeClr val="accent6"/>
        </a:effectRef>
        <a:fontRef idx="minor">
          <a:schemeClr val="dk1"/>
        </a:fontRef>
      </xdr:style>
      <xdr:txBody>
        <a:bodyPr rtlCol="0" anchor="t"/>
        <a:lstStyle/>
        <a:p>
          <a:pPr algn="l"/>
          <a:r>
            <a:rPr lang="fr-FR" sz="800" b="1" i="1"/>
            <a:t>Cachet</a:t>
          </a:r>
          <a:r>
            <a:rPr lang="fr-FR" sz="800" b="1" i="1" baseline="0"/>
            <a:t> Entreprise et Signature</a:t>
          </a:r>
          <a:endParaRPr lang="fr-FR" sz="800" b="1" i="1"/>
        </a:p>
      </xdr:txBody>
    </xdr:sp>
    <xdr:clientData/>
  </xdr:twoCellAnchor>
  <xdr:twoCellAnchor editAs="oneCell">
    <xdr:from>
      <xdr:col>3</xdr:col>
      <xdr:colOff>200025</xdr:colOff>
      <xdr:row>47</xdr:row>
      <xdr:rowOff>0</xdr:rowOff>
    </xdr:from>
    <xdr:to>
      <xdr:col>3</xdr:col>
      <xdr:colOff>266700</xdr:colOff>
      <xdr:row>48</xdr:row>
      <xdr:rowOff>133350</xdr:rowOff>
    </xdr:to>
    <xdr:sp macro="" textlink="">
      <xdr:nvSpPr>
        <xdr:cNvPr id="15" name="Text Box 27">
          <a:extLst>
            <a:ext uri="{FF2B5EF4-FFF2-40B4-BE49-F238E27FC236}">
              <a16:creationId xmlns:a16="http://schemas.microsoft.com/office/drawing/2014/main" id="{F8D24F7E-9135-4375-9E16-1ED71FF4543E}"/>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16" name="Text Box 34">
          <a:extLst>
            <a:ext uri="{FF2B5EF4-FFF2-40B4-BE49-F238E27FC236}">
              <a16:creationId xmlns:a16="http://schemas.microsoft.com/office/drawing/2014/main" id="{5ACF33F3-85C8-4CD3-B0CE-AF1C740A9B52}"/>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17" name="Text Box 27">
          <a:extLst>
            <a:ext uri="{FF2B5EF4-FFF2-40B4-BE49-F238E27FC236}">
              <a16:creationId xmlns:a16="http://schemas.microsoft.com/office/drawing/2014/main" id="{FD1F0830-5692-4470-9BA8-037CDC7B79DB}"/>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18" name="Text Box 34">
          <a:extLst>
            <a:ext uri="{FF2B5EF4-FFF2-40B4-BE49-F238E27FC236}">
              <a16:creationId xmlns:a16="http://schemas.microsoft.com/office/drawing/2014/main" id="{E3412174-F50F-4C2A-B978-10B845C5C963}"/>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19" name="Text Box 27">
          <a:extLst>
            <a:ext uri="{FF2B5EF4-FFF2-40B4-BE49-F238E27FC236}">
              <a16:creationId xmlns:a16="http://schemas.microsoft.com/office/drawing/2014/main" id="{0824FB21-C1A9-465E-A984-95C6392849B7}"/>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20" name="Text Box 34">
          <a:extLst>
            <a:ext uri="{FF2B5EF4-FFF2-40B4-BE49-F238E27FC236}">
              <a16:creationId xmlns:a16="http://schemas.microsoft.com/office/drawing/2014/main" id="{A98B5946-1B50-413D-91E9-B560FBD2F01D}"/>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21" name="Text Box 27">
          <a:extLst>
            <a:ext uri="{FF2B5EF4-FFF2-40B4-BE49-F238E27FC236}">
              <a16:creationId xmlns:a16="http://schemas.microsoft.com/office/drawing/2014/main" id="{6AB722D3-D0F2-40A0-9F6A-D8F293453BEB}"/>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22" name="Text Box 34">
          <a:extLst>
            <a:ext uri="{FF2B5EF4-FFF2-40B4-BE49-F238E27FC236}">
              <a16:creationId xmlns:a16="http://schemas.microsoft.com/office/drawing/2014/main" id="{98BAA578-6111-4488-B0C8-72979E90197A}"/>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133351</xdr:rowOff>
    </xdr:to>
    <xdr:sp macro="" textlink="">
      <xdr:nvSpPr>
        <xdr:cNvPr id="23" name="Text Box 27">
          <a:extLst>
            <a:ext uri="{FF2B5EF4-FFF2-40B4-BE49-F238E27FC236}">
              <a16:creationId xmlns:a16="http://schemas.microsoft.com/office/drawing/2014/main" id="{B0B5766A-D47B-422D-8646-F701E37FE3D0}"/>
            </a:ext>
          </a:extLst>
        </xdr:cNvPr>
        <xdr:cNvSpPr txBox="1">
          <a:spLocks noChangeArrowheads="1"/>
        </xdr:cNvSpPr>
      </xdr:nvSpPr>
      <xdr:spPr bwMode="auto">
        <a:xfrm>
          <a:off x="4343400" y="9963150"/>
          <a:ext cx="66675" cy="276226"/>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95251</xdr:rowOff>
    </xdr:to>
    <xdr:sp macro="" textlink="">
      <xdr:nvSpPr>
        <xdr:cNvPr id="24" name="Text Box 34">
          <a:extLst>
            <a:ext uri="{FF2B5EF4-FFF2-40B4-BE49-F238E27FC236}">
              <a16:creationId xmlns:a16="http://schemas.microsoft.com/office/drawing/2014/main" id="{8BF8C65E-7161-4604-A92C-39215A2BE51B}"/>
            </a:ext>
          </a:extLst>
        </xdr:cNvPr>
        <xdr:cNvSpPr txBox="1">
          <a:spLocks noChangeArrowheads="1"/>
        </xdr:cNvSpPr>
      </xdr:nvSpPr>
      <xdr:spPr bwMode="auto">
        <a:xfrm>
          <a:off x="4343400" y="9963150"/>
          <a:ext cx="66675" cy="238126"/>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25" name="Text Box 27">
          <a:extLst>
            <a:ext uri="{FF2B5EF4-FFF2-40B4-BE49-F238E27FC236}">
              <a16:creationId xmlns:a16="http://schemas.microsoft.com/office/drawing/2014/main" id="{37B57C08-3661-4528-8097-31AAB8FBB2AE}"/>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26" name="Text Box 34">
          <a:extLst>
            <a:ext uri="{FF2B5EF4-FFF2-40B4-BE49-F238E27FC236}">
              <a16:creationId xmlns:a16="http://schemas.microsoft.com/office/drawing/2014/main" id="{64A78CF9-17FA-417A-8695-B772725EF7F6}"/>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133351</xdr:rowOff>
    </xdr:to>
    <xdr:sp macro="" textlink="">
      <xdr:nvSpPr>
        <xdr:cNvPr id="27" name="Text Box 27">
          <a:extLst>
            <a:ext uri="{FF2B5EF4-FFF2-40B4-BE49-F238E27FC236}">
              <a16:creationId xmlns:a16="http://schemas.microsoft.com/office/drawing/2014/main" id="{81C072C6-B03F-4D9B-9967-F6246B0FF1D3}"/>
            </a:ext>
          </a:extLst>
        </xdr:cNvPr>
        <xdr:cNvSpPr txBox="1">
          <a:spLocks noChangeArrowheads="1"/>
        </xdr:cNvSpPr>
      </xdr:nvSpPr>
      <xdr:spPr bwMode="auto">
        <a:xfrm>
          <a:off x="4343400" y="9963150"/>
          <a:ext cx="66675" cy="276226"/>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95251</xdr:rowOff>
    </xdr:to>
    <xdr:sp macro="" textlink="">
      <xdr:nvSpPr>
        <xdr:cNvPr id="28" name="Text Box 34">
          <a:extLst>
            <a:ext uri="{FF2B5EF4-FFF2-40B4-BE49-F238E27FC236}">
              <a16:creationId xmlns:a16="http://schemas.microsoft.com/office/drawing/2014/main" id="{DE663F82-A249-4223-A987-C5DAD6D0712E}"/>
            </a:ext>
          </a:extLst>
        </xdr:cNvPr>
        <xdr:cNvSpPr txBox="1">
          <a:spLocks noChangeArrowheads="1"/>
        </xdr:cNvSpPr>
      </xdr:nvSpPr>
      <xdr:spPr bwMode="auto">
        <a:xfrm>
          <a:off x="4343400" y="9963150"/>
          <a:ext cx="66675" cy="238126"/>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29" name="Text Box 27">
          <a:extLst>
            <a:ext uri="{FF2B5EF4-FFF2-40B4-BE49-F238E27FC236}">
              <a16:creationId xmlns:a16="http://schemas.microsoft.com/office/drawing/2014/main" id="{8E4ABA41-37F4-420B-B449-FDBB1A63B63F}"/>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30" name="Text Box 34">
          <a:extLst>
            <a:ext uri="{FF2B5EF4-FFF2-40B4-BE49-F238E27FC236}">
              <a16:creationId xmlns:a16="http://schemas.microsoft.com/office/drawing/2014/main" id="{9D040173-7B15-4775-8C2E-85D48F07FDDE}"/>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31" name="Text Box 27">
          <a:extLst>
            <a:ext uri="{FF2B5EF4-FFF2-40B4-BE49-F238E27FC236}">
              <a16:creationId xmlns:a16="http://schemas.microsoft.com/office/drawing/2014/main" id="{D6BD2E51-56F3-400D-8DB3-AAEE2C17AE7E}"/>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32" name="Text Box 34">
          <a:extLst>
            <a:ext uri="{FF2B5EF4-FFF2-40B4-BE49-F238E27FC236}">
              <a16:creationId xmlns:a16="http://schemas.microsoft.com/office/drawing/2014/main" id="{B61DC5A8-649B-4929-B666-1639470AA07A}"/>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33" name="Text Box 27">
          <a:extLst>
            <a:ext uri="{FF2B5EF4-FFF2-40B4-BE49-F238E27FC236}">
              <a16:creationId xmlns:a16="http://schemas.microsoft.com/office/drawing/2014/main" id="{FF651CB8-CBA0-4B0F-94C4-792D4A87165D}"/>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34" name="Text Box 34">
          <a:extLst>
            <a:ext uri="{FF2B5EF4-FFF2-40B4-BE49-F238E27FC236}">
              <a16:creationId xmlns:a16="http://schemas.microsoft.com/office/drawing/2014/main" id="{E43032BE-145F-4FE2-A24E-80B43CA10A56}"/>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35" name="Text Box 27">
          <a:extLst>
            <a:ext uri="{FF2B5EF4-FFF2-40B4-BE49-F238E27FC236}">
              <a16:creationId xmlns:a16="http://schemas.microsoft.com/office/drawing/2014/main" id="{66489119-2A6F-4399-852B-5DAF25ED4ED8}"/>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36" name="Text Box 34">
          <a:extLst>
            <a:ext uri="{FF2B5EF4-FFF2-40B4-BE49-F238E27FC236}">
              <a16:creationId xmlns:a16="http://schemas.microsoft.com/office/drawing/2014/main" id="{C5D55D8A-17A7-4725-9A8F-F038308F25BD}"/>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37" name="Text Box 27">
          <a:extLst>
            <a:ext uri="{FF2B5EF4-FFF2-40B4-BE49-F238E27FC236}">
              <a16:creationId xmlns:a16="http://schemas.microsoft.com/office/drawing/2014/main" id="{3F23F65F-1470-4C0C-8383-5A075DF50EDB}"/>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38" name="Text Box 34">
          <a:extLst>
            <a:ext uri="{FF2B5EF4-FFF2-40B4-BE49-F238E27FC236}">
              <a16:creationId xmlns:a16="http://schemas.microsoft.com/office/drawing/2014/main" id="{E58A5859-ED49-4456-B83E-E71FE281BE47}"/>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39" name="Text Box 27">
          <a:extLst>
            <a:ext uri="{FF2B5EF4-FFF2-40B4-BE49-F238E27FC236}">
              <a16:creationId xmlns:a16="http://schemas.microsoft.com/office/drawing/2014/main" id="{5CEEE88C-2D43-4563-A3FB-1AD8B444B87A}"/>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40" name="Text Box 34">
          <a:extLst>
            <a:ext uri="{FF2B5EF4-FFF2-40B4-BE49-F238E27FC236}">
              <a16:creationId xmlns:a16="http://schemas.microsoft.com/office/drawing/2014/main" id="{D46EB9A6-DC3A-44EB-8323-B82B8A32C87A}"/>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41" name="Text Box 27">
          <a:extLst>
            <a:ext uri="{FF2B5EF4-FFF2-40B4-BE49-F238E27FC236}">
              <a16:creationId xmlns:a16="http://schemas.microsoft.com/office/drawing/2014/main" id="{4BC4DAFC-8F7E-426E-9F9D-8937467D413B}"/>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42" name="Text Box 34">
          <a:extLst>
            <a:ext uri="{FF2B5EF4-FFF2-40B4-BE49-F238E27FC236}">
              <a16:creationId xmlns:a16="http://schemas.microsoft.com/office/drawing/2014/main" id="{2C5EBE1B-0BEE-4EEF-AE9A-F5834527D51D}"/>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43" name="Text Box 27">
          <a:extLst>
            <a:ext uri="{FF2B5EF4-FFF2-40B4-BE49-F238E27FC236}">
              <a16:creationId xmlns:a16="http://schemas.microsoft.com/office/drawing/2014/main" id="{0296C3AA-186A-4844-8A1C-75769D031984}"/>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44" name="Text Box 34">
          <a:extLst>
            <a:ext uri="{FF2B5EF4-FFF2-40B4-BE49-F238E27FC236}">
              <a16:creationId xmlns:a16="http://schemas.microsoft.com/office/drawing/2014/main" id="{A7C5A9CB-4662-4BCA-A9D9-2D454D218379}"/>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45" name="Text Box 27">
          <a:extLst>
            <a:ext uri="{FF2B5EF4-FFF2-40B4-BE49-F238E27FC236}">
              <a16:creationId xmlns:a16="http://schemas.microsoft.com/office/drawing/2014/main" id="{26FE8139-B9C2-4534-ADA4-5477423FFC0C}"/>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46" name="Text Box 34">
          <a:extLst>
            <a:ext uri="{FF2B5EF4-FFF2-40B4-BE49-F238E27FC236}">
              <a16:creationId xmlns:a16="http://schemas.microsoft.com/office/drawing/2014/main" id="{7E2134E7-0B17-41A3-8990-43B706FB6D3E}"/>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47" name="Text Box 27">
          <a:extLst>
            <a:ext uri="{FF2B5EF4-FFF2-40B4-BE49-F238E27FC236}">
              <a16:creationId xmlns:a16="http://schemas.microsoft.com/office/drawing/2014/main" id="{96EBF615-B102-4C27-893F-BD351BD818EB}"/>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48" name="Text Box 34">
          <a:extLst>
            <a:ext uri="{FF2B5EF4-FFF2-40B4-BE49-F238E27FC236}">
              <a16:creationId xmlns:a16="http://schemas.microsoft.com/office/drawing/2014/main" id="{0C6314BC-0197-4C53-AF0D-A5D96AB7B3BE}"/>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49" name="Text Box 27">
          <a:extLst>
            <a:ext uri="{FF2B5EF4-FFF2-40B4-BE49-F238E27FC236}">
              <a16:creationId xmlns:a16="http://schemas.microsoft.com/office/drawing/2014/main" id="{5F9CD2CE-A4F8-499B-94AD-D88A8FB38473}"/>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50" name="Text Box 34">
          <a:extLst>
            <a:ext uri="{FF2B5EF4-FFF2-40B4-BE49-F238E27FC236}">
              <a16:creationId xmlns:a16="http://schemas.microsoft.com/office/drawing/2014/main" id="{3AC396E6-FD78-41CF-99F2-8594C3F6D88E}"/>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133351</xdr:rowOff>
    </xdr:to>
    <xdr:sp macro="" textlink="">
      <xdr:nvSpPr>
        <xdr:cNvPr id="51" name="Text Box 27">
          <a:extLst>
            <a:ext uri="{FF2B5EF4-FFF2-40B4-BE49-F238E27FC236}">
              <a16:creationId xmlns:a16="http://schemas.microsoft.com/office/drawing/2014/main" id="{19E3C75A-B515-49FE-A8A2-780FC43774A9}"/>
            </a:ext>
          </a:extLst>
        </xdr:cNvPr>
        <xdr:cNvSpPr txBox="1">
          <a:spLocks noChangeArrowheads="1"/>
        </xdr:cNvSpPr>
      </xdr:nvSpPr>
      <xdr:spPr bwMode="auto">
        <a:xfrm>
          <a:off x="4343400" y="9963150"/>
          <a:ext cx="66675" cy="276226"/>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95251</xdr:rowOff>
    </xdr:to>
    <xdr:sp macro="" textlink="">
      <xdr:nvSpPr>
        <xdr:cNvPr id="52" name="Text Box 34">
          <a:extLst>
            <a:ext uri="{FF2B5EF4-FFF2-40B4-BE49-F238E27FC236}">
              <a16:creationId xmlns:a16="http://schemas.microsoft.com/office/drawing/2014/main" id="{A331FAB4-FF20-4AFD-9F19-A0AA8D330D9C}"/>
            </a:ext>
          </a:extLst>
        </xdr:cNvPr>
        <xdr:cNvSpPr txBox="1">
          <a:spLocks noChangeArrowheads="1"/>
        </xdr:cNvSpPr>
      </xdr:nvSpPr>
      <xdr:spPr bwMode="auto">
        <a:xfrm>
          <a:off x="4343400" y="9963150"/>
          <a:ext cx="66675" cy="238126"/>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53" name="Text Box 27">
          <a:extLst>
            <a:ext uri="{FF2B5EF4-FFF2-40B4-BE49-F238E27FC236}">
              <a16:creationId xmlns:a16="http://schemas.microsoft.com/office/drawing/2014/main" id="{64BAF2AB-8B4C-4C47-A7E8-64C415E0A195}"/>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54" name="Text Box 34">
          <a:extLst>
            <a:ext uri="{FF2B5EF4-FFF2-40B4-BE49-F238E27FC236}">
              <a16:creationId xmlns:a16="http://schemas.microsoft.com/office/drawing/2014/main" id="{443D9DA3-D0BB-4984-B38A-3CA6FC4AA029}"/>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55" name="Text Box 27">
          <a:extLst>
            <a:ext uri="{FF2B5EF4-FFF2-40B4-BE49-F238E27FC236}">
              <a16:creationId xmlns:a16="http://schemas.microsoft.com/office/drawing/2014/main" id="{DF2BCCA6-1106-4B33-AF86-2AD32F7F2A54}"/>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56" name="Text Box 34">
          <a:extLst>
            <a:ext uri="{FF2B5EF4-FFF2-40B4-BE49-F238E27FC236}">
              <a16:creationId xmlns:a16="http://schemas.microsoft.com/office/drawing/2014/main" id="{25D0F721-B27E-4068-91BE-FBB02E98EBAB}"/>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57" name="Text Box 27">
          <a:extLst>
            <a:ext uri="{FF2B5EF4-FFF2-40B4-BE49-F238E27FC236}">
              <a16:creationId xmlns:a16="http://schemas.microsoft.com/office/drawing/2014/main" id="{1E61E8EE-2FC4-4A6C-91A4-04FC1F1D6F57}"/>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58" name="Text Box 34">
          <a:extLst>
            <a:ext uri="{FF2B5EF4-FFF2-40B4-BE49-F238E27FC236}">
              <a16:creationId xmlns:a16="http://schemas.microsoft.com/office/drawing/2014/main" id="{91C4A1FB-0F48-4FF0-A311-628BB9D65107}"/>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133351</xdr:rowOff>
    </xdr:to>
    <xdr:sp macro="" textlink="">
      <xdr:nvSpPr>
        <xdr:cNvPr id="59" name="Text Box 27">
          <a:extLst>
            <a:ext uri="{FF2B5EF4-FFF2-40B4-BE49-F238E27FC236}">
              <a16:creationId xmlns:a16="http://schemas.microsoft.com/office/drawing/2014/main" id="{D8E8D8DD-A459-4403-8526-F3E2EC246CEA}"/>
            </a:ext>
          </a:extLst>
        </xdr:cNvPr>
        <xdr:cNvSpPr txBox="1">
          <a:spLocks noChangeArrowheads="1"/>
        </xdr:cNvSpPr>
      </xdr:nvSpPr>
      <xdr:spPr bwMode="auto">
        <a:xfrm>
          <a:off x="4343400" y="9963150"/>
          <a:ext cx="66675" cy="276226"/>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95251</xdr:rowOff>
    </xdr:to>
    <xdr:sp macro="" textlink="">
      <xdr:nvSpPr>
        <xdr:cNvPr id="60" name="Text Box 34">
          <a:extLst>
            <a:ext uri="{FF2B5EF4-FFF2-40B4-BE49-F238E27FC236}">
              <a16:creationId xmlns:a16="http://schemas.microsoft.com/office/drawing/2014/main" id="{513DA771-F089-4B5C-B13D-59B331D28F12}"/>
            </a:ext>
          </a:extLst>
        </xdr:cNvPr>
        <xdr:cNvSpPr txBox="1">
          <a:spLocks noChangeArrowheads="1"/>
        </xdr:cNvSpPr>
      </xdr:nvSpPr>
      <xdr:spPr bwMode="auto">
        <a:xfrm>
          <a:off x="4343400" y="9963150"/>
          <a:ext cx="66675" cy="238126"/>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61" name="Text Box 27">
          <a:extLst>
            <a:ext uri="{FF2B5EF4-FFF2-40B4-BE49-F238E27FC236}">
              <a16:creationId xmlns:a16="http://schemas.microsoft.com/office/drawing/2014/main" id="{4326CC58-CEBD-43FA-AA38-BD3BC9E08637}"/>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62" name="Text Box 34">
          <a:extLst>
            <a:ext uri="{FF2B5EF4-FFF2-40B4-BE49-F238E27FC236}">
              <a16:creationId xmlns:a16="http://schemas.microsoft.com/office/drawing/2014/main" id="{46819133-9F77-4702-936F-5D99F1DA2F99}"/>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133351</xdr:rowOff>
    </xdr:to>
    <xdr:sp macro="" textlink="">
      <xdr:nvSpPr>
        <xdr:cNvPr id="63" name="Text Box 27">
          <a:extLst>
            <a:ext uri="{FF2B5EF4-FFF2-40B4-BE49-F238E27FC236}">
              <a16:creationId xmlns:a16="http://schemas.microsoft.com/office/drawing/2014/main" id="{1373CD9D-DC4D-4C9C-9402-EBCBD96796BD}"/>
            </a:ext>
          </a:extLst>
        </xdr:cNvPr>
        <xdr:cNvSpPr txBox="1">
          <a:spLocks noChangeArrowheads="1"/>
        </xdr:cNvSpPr>
      </xdr:nvSpPr>
      <xdr:spPr bwMode="auto">
        <a:xfrm>
          <a:off x="4343400" y="9963150"/>
          <a:ext cx="66675" cy="276226"/>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95251</xdr:rowOff>
    </xdr:to>
    <xdr:sp macro="" textlink="">
      <xdr:nvSpPr>
        <xdr:cNvPr id="64" name="Text Box 34">
          <a:extLst>
            <a:ext uri="{FF2B5EF4-FFF2-40B4-BE49-F238E27FC236}">
              <a16:creationId xmlns:a16="http://schemas.microsoft.com/office/drawing/2014/main" id="{11D2E427-4184-448D-89FF-16B3933F5D96}"/>
            </a:ext>
          </a:extLst>
        </xdr:cNvPr>
        <xdr:cNvSpPr txBox="1">
          <a:spLocks noChangeArrowheads="1"/>
        </xdr:cNvSpPr>
      </xdr:nvSpPr>
      <xdr:spPr bwMode="auto">
        <a:xfrm>
          <a:off x="4343400" y="9963150"/>
          <a:ext cx="66675" cy="238126"/>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65" name="Text Box 27">
          <a:extLst>
            <a:ext uri="{FF2B5EF4-FFF2-40B4-BE49-F238E27FC236}">
              <a16:creationId xmlns:a16="http://schemas.microsoft.com/office/drawing/2014/main" id="{EA722EAE-5CFB-47AA-8CA0-E35897874B9A}"/>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66" name="Text Box 34">
          <a:extLst>
            <a:ext uri="{FF2B5EF4-FFF2-40B4-BE49-F238E27FC236}">
              <a16:creationId xmlns:a16="http://schemas.microsoft.com/office/drawing/2014/main" id="{4372B68E-611D-428C-9FDF-7813F8F2CF71}"/>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67" name="Text Box 27">
          <a:extLst>
            <a:ext uri="{FF2B5EF4-FFF2-40B4-BE49-F238E27FC236}">
              <a16:creationId xmlns:a16="http://schemas.microsoft.com/office/drawing/2014/main" id="{267F0A8E-D9EF-4984-8305-48E8A1535C9A}"/>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68" name="Text Box 34">
          <a:extLst>
            <a:ext uri="{FF2B5EF4-FFF2-40B4-BE49-F238E27FC236}">
              <a16:creationId xmlns:a16="http://schemas.microsoft.com/office/drawing/2014/main" id="{2FDE1402-9EF6-4E82-9442-236066FF5A1D}"/>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69" name="Text Box 27">
          <a:extLst>
            <a:ext uri="{FF2B5EF4-FFF2-40B4-BE49-F238E27FC236}">
              <a16:creationId xmlns:a16="http://schemas.microsoft.com/office/drawing/2014/main" id="{546FAFAA-EED7-4635-B014-CD0E2FE8E3C8}"/>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70" name="Text Box 34">
          <a:extLst>
            <a:ext uri="{FF2B5EF4-FFF2-40B4-BE49-F238E27FC236}">
              <a16:creationId xmlns:a16="http://schemas.microsoft.com/office/drawing/2014/main" id="{CDC16539-ED5F-459D-BCD9-34D814CAD200}"/>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twoCellAnchor editAs="oneCell">
    <xdr:from>
      <xdr:col>3</xdr:col>
      <xdr:colOff>200025</xdr:colOff>
      <xdr:row>47</xdr:row>
      <xdr:rowOff>0</xdr:rowOff>
    </xdr:from>
    <xdr:to>
      <xdr:col>3</xdr:col>
      <xdr:colOff>266700</xdr:colOff>
      <xdr:row>48</xdr:row>
      <xdr:rowOff>133350</xdr:rowOff>
    </xdr:to>
    <xdr:sp macro="" textlink="">
      <xdr:nvSpPr>
        <xdr:cNvPr id="71" name="Text Box 27">
          <a:extLst>
            <a:ext uri="{FF2B5EF4-FFF2-40B4-BE49-F238E27FC236}">
              <a16:creationId xmlns:a16="http://schemas.microsoft.com/office/drawing/2014/main" id="{1B2502B5-4F7D-432E-8B1C-4BAAF8E43999}"/>
            </a:ext>
          </a:extLst>
        </xdr:cNvPr>
        <xdr:cNvSpPr txBox="1">
          <a:spLocks noChangeArrowheads="1"/>
        </xdr:cNvSpPr>
      </xdr:nvSpPr>
      <xdr:spPr bwMode="auto">
        <a:xfrm>
          <a:off x="4343400" y="9963150"/>
          <a:ext cx="66675" cy="276225"/>
        </a:xfrm>
        <a:prstGeom prst="rect">
          <a:avLst/>
        </a:prstGeom>
        <a:noFill/>
        <a:ln w="9525">
          <a:noFill/>
          <a:miter lim="800000"/>
          <a:headEnd/>
          <a:tailEnd/>
        </a:ln>
      </xdr:spPr>
    </xdr:sp>
    <xdr:clientData/>
  </xdr:twoCellAnchor>
  <xdr:twoCellAnchor editAs="oneCell">
    <xdr:from>
      <xdr:col>3</xdr:col>
      <xdr:colOff>200025</xdr:colOff>
      <xdr:row>47</xdr:row>
      <xdr:rowOff>0</xdr:rowOff>
    </xdr:from>
    <xdr:to>
      <xdr:col>3</xdr:col>
      <xdr:colOff>266700</xdr:colOff>
      <xdr:row>48</xdr:row>
      <xdr:rowOff>95250</xdr:rowOff>
    </xdr:to>
    <xdr:sp macro="" textlink="">
      <xdr:nvSpPr>
        <xdr:cNvPr id="72" name="Text Box 34">
          <a:extLst>
            <a:ext uri="{FF2B5EF4-FFF2-40B4-BE49-F238E27FC236}">
              <a16:creationId xmlns:a16="http://schemas.microsoft.com/office/drawing/2014/main" id="{1F65F608-D623-466E-BC63-20801F1421A5}"/>
            </a:ext>
          </a:extLst>
        </xdr:cNvPr>
        <xdr:cNvSpPr txBox="1">
          <a:spLocks noChangeArrowheads="1"/>
        </xdr:cNvSpPr>
      </xdr:nvSpPr>
      <xdr:spPr bwMode="auto">
        <a:xfrm>
          <a:off x="4343400" y="9963150"/>
          <a:ext cx="66675" cy="238125"/>
        </a:xfrm>
        <a:prstGeom prst="rect">
          <a:avLst/>
        </a:prstGeom>
        <a:noFill/>
        <a:ln w="9525">
          <a:noFill/>
          <a:miter lim="800000"/>
          <a:headEnd/>
          <a:tailEnd/>
        </a:ln>
      </xdr:spPr>
    </xdr:sp>
    <xdr:clientData/>
  </xdr:twoCellAnchor>
  <xdr:oneCellAnchor>
    <xdr:from>
      <xdr:col>3</xdr:col>
      <xdr:colOff>200025</xdr:colOff>
      <xdr:row>47</xdr:row>
      <xdr:rowOff>0</xdr:rowOff>
    </xdr:from>
    <xdr:ext cx="67945" cy="266701"/>
    <xdr:sp macro="" textlink="">
      <xdr:nvSpPr>
        <xdr:cNvPr id="73" name="Text Box 27">
          <a:extLst>
            <a:ext uri="{FF2B5EF4-FFF2-40B4-BE49-F238E27FC236}">
              <a16:creationId xmlns:a16="http://schemas.microsoft.com/office/drawing/2014/main" id="{B3CBE08F-E78E-4C75-ACCD-436D8619EF35}"/>
            </a:ext>
          </a:extLst>
        </xdr:cNvPr>
        <xdr:cNvSpPr txBox="1">
          <a:spLocks noChangeArrowheads="1"/>
        </xdr:cNvSpPr>
      </xdr:nvSpPr>
      <xdr:spPr bwMode="auto">
        <a:xfrm>
          <a:off x="4343400" y="9963150"/>
          <a:ext cx="67945" cy="266701"/>
        </a:xfrm>
        <a:prstGeom prst="rect">
          <a:avLst/>
        </a:prstGeom>
        <a:noFill/>
        <a:ln w="9525">
          <a:noFill/>
          <a:miter lim="800000"/>
          <a:headEnd/>
          <a:tailEnd/>
        </a:ln>
      </xdr:spPr>
    </xdr:sp>
    <xdr:clientData/>
  </xdr:oneCellAnchor>
  <xdr:oneCellAnchor>
    <xdr:from>
      <xdr:col>3</xdr:col>
      <xdr:colOff>200025</xdr:colOff>
      <xdr:row>47</xdr:row>
      <xdr:rowOff>0</xdr:rowOff>
    </xdr:from>
    <xdr:ext cx="67945" cy="228601"/>
    <xdr:sp macro="" textlink="">
      <xdr:nvSpPr>
        <xdr:cNvPr id="74" name="Text Box 34">
          <a:extLst>
            <a:ext uri="{FF2B5EF4-FFF2-40B4-BE49-F238E27FC236}">
              <a16:creationId xmlns:a16="http://schemas.microsoft.com/office/drawing/2014/main" id="{52F537DF-9968-4C31-92C1-D58FC08E5328}"/>
            </a:ext>
          </a:extLst>
        </xdr:cNvPr>
        <xdr:cNvSpPr txBox="1">
          <a:spLocks noChangeArrowheads="1"/>
        </xdr:cNvSpPr>
      </xdr:nvSpPr>
      <xdr:spPr bwMode="auto">
        <a:xfrm>
          <a:off x="4343400" y="9963150"/>
          <a:ext cx="67945" cy="228601"/>
        </a:xfrm>
        <a:prstGeom prst="rect">
          <a:avLst/>
        </a:prstGeom>
        <a:noFill/>
        <a:ln w="9525">
          <a:noFill/>
          <a:miter lim="800000"/>
          <a:headEnd/>
          <a:tailEnd/>
        </a:ln>
      </xdr:spPr>
    </xdr:sp>
    <xdr:clientData/>
  </xdr:oneCellAnchor>
  <xdr:oneCellAnchor>
    <xdr:from>
      <xdr:col>3</xdr:col>
      <xdr:colOff>200025</xdr:colOff>
      <xdr:row>31</xdr:row>
      <xdr:rowOff>0</xdr:rowOff>
    </xdr:from>
    <xdr:ext cx="64770" cy="266700"/>
    <xdr:sp macro="" textlink="">
      <xdr:nvSpPr>
        <xdr:cNvPr id="75" name="Text Box 27">
          <a:extLst>
            <a:ext uri="{FF2B5EF4-FFF2-40B4-BE49-F238E27FC236}">
              <a16:creationId xmlns:a16="http://schemas.microsoft.com/office/drawing/2014/main" id="{8769C644-B379-4102-8CD8-4BBF34AFE1B4}"/>
            </a:ext>
          </a:extLst>
        </xdr:cNvPr>
        <xdr:cNvSpPr txBox="1">
          <a:spLocks noChangeArrowheads="1"/>
        </xdr:cNvSpPr>
      </xdr:nvSpPr>
      <xdr:spPr bwMode="auto">
        <a:xfrm>
          <a:off x="4343400" y="7677150"/>
          <a:ext cx="64770" cy="266700"/>
        </a:xfrm>
        <a:prstGeom prst="rect">
          <a:avLst/>
        </a:prstGeom>
        <a:noFill/>
        <a:ln w="9525">
          <a:noFill/>
          <a:miter lim="800000"/>
          <a:headEnd/>
          <a:tailEnd/>
        </a:ln>
      </xdr:spPr>
    </xdr:sp>
    <xdr:clientData/>
  </xdr:oneCellAnchor>
  <xdr:oneCellAnchor>
    <xdr:from>
      <xdr:col>3</xdr:col>
      <xdr:colOff>200025</xdr:colOff>
      <xdr:row>31</xdr:row>
      <xdr:rowOff>0</xdr:rowOff>
    </xdr:from>
    <xdr:ext cx="64770" cy="228600"/>
    <xdr:sp macro="" textlink="">
      <xdr:nvSpPr>
        <xdr:cNvPr id="76" name="Text Box 34">
          <a:extLst>
            <a:ext uri="{FF2B5EF4-FFF2-40B4-BE49-F238E27FC236}">
              <a16:creationId xmlns:a16="http://schemas.microsoft.com/office/drawing/2014/main" id="{CFB3746C-B7FC-40DA-BA57-50C24DD96173}"/>
            </a:ext>
          </a:extLst>
        </xdr:cNvPr>
        <xdr:cNvSpPr txBox="1">
          <a:spLocks noChangeArrowheads="1"/>
        </xdr:cNvSpPr>
      </xdr:nvSpPr>
      <xdr:spPr bwMode="auto">
        <a:xfrm>
          <a:off x="4343400" y="7677150"/>
          <a:ext cx="64770" cy="22860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7EBD5-20E3-4A36-864A-BD86DFD13E8B}">
  <sheetPr>
    <pageSetUpPr fitToPage="1"/>
  </sheetPr>
  <dimension ref="A1"/>
  <sheetViews>
    <sheetView showGridLines="0" workbookViewId="0">
      <selection activeCell="E19" sqref="E19"/>
    </sheetView>
  </sheetViews>
  <sheetFormatPr baseColWidth="10" defaultColWidth="10.7109375" defaultRowHeight="15" x14ac:dyDescent="0.25"/>
  <cols>
    <col min="1" max="1" width="111.7109375" customWidth="1"/>
    <col min="2" max="2" width="10.7109375" customWidth="1"/>
  </cols>
  <sheetData/>
  <sheetProtection selectLockedCells="1"/>
  <printOptions horizontalCentered="1"/>
  <pageMargins left="0.06" right="0.06" top="0.06" bottom="0.06"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C9D95-FAC5-430D-AB4C-C776984C3923}">
  <sheetPr>
    <pageSetUpPr fitToPage="1"/>
  </sheetPr>
  <dimension ref="A1:ZZ102"/>
  <sheetViews>
    <sheetView showGridLines="0" zoomScale="160" zoomScaleNormal="160" workbookViewId="0">
      <pane xSplit="2" ySplit="2" topLeftCell="C86" activePane="bottomRight" state="frozen"/>
      <selection pane="topRight" activeCell="C1" sqref="C1"/>
      <selection pane="bottomLeft" activeCell="A3" sqref="A3"/>
      <selection pane="bottomRight" activeCell="G98" sqref="G98"/>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92" customWidth="1"/>
    <col min="9" max="9" width="10.7109375" customWidth="1"/>
    <col min="701" max="703" width="10.7109375" customWidth="1"/>
  </cols>
  <sheetData>
    <row r="1" spans="1:702" ht="72.2" customHeight="1" x14ac:dyDescent="0.25">
      <c r="A1" s="93"/>
      <c r="B1" s="94"/>
      <c r="C1" s="94"/>
      <c r="D1" s="94"/>
      <c r="E1" s="94"/>
      <c r="F1" s="94"/>
      <c r="G1" s="94"/>
      <c r="H1" s="95"/>
    </row>
    <row r="2" spans="1:702" ht="30" x14ac:dyDescent="0.25">
      <c r="A2" s="1"/>
      <c r="B2" s="2"/>
      <c r="C2" s="3" t="s">
        <v>0</v>
      </c>
      <c r="D2" s="4" t="s">
        <v>1</v>
      </c>
      <c r="E2" s="5" t="s">
        <v>2</v>
      </c>
      <c r="F2" s="4" t="s">
        <v>3</v>
      </c>
      <c r="G2" s="4" t="s">
        <v>4</v>
      </c>
      <c r="H2" s="86" t="s">
        <v>5</v>
      </c>
    </row>
    <row r="3" spans="1:702" x14ac:dyDescent="0.25">
      <c r="A3" s="6"/>
      <c r="B3" s="7"/>
      <c r="C3" s="8"/>
      <c r="D3" s="8"/>
      <c r="E3" s="8"/>
      <c r="F3" s="8"/>
      <c r="G3" s="8"/>
      <c r="H3" s="87"/>
    </row>
    <row r="4" spans="1:702" ht="15.75" x14ac:dyDescent="0.25">
      <c r="A4" s="9" t="s">
        <v>6</v>
      </c>
      <c r="B4" s="10" t="s">
        <v>7</v>
      </c>
      <c r="C4" s="11"/>
      <c r="D4" s="11"/>
      <c r="E4" s="11"/>
      <c r="F4" s="11"/>
      <c r="G4" s="11"/>
      <c r="H4" s="88"/>
      <c r="ZY4" t="s">
        <v>8</v>
      </c>
      <c r="ZZ4" s="12"/>
    </row>
    <row r="5" spans="1:702" x14ac:dyDescent="0.25">
      <c r="A5" s="13" t="s">
        <v>9</v>
      </c>
      <c r="B5" s="14" t="s">
        <v>10</v>
      </c>
      <c r="C5" s="11"/>
      <c r="D5" s="11"/>
      <c r="E5" s="11"/>
      <c r="F5" s="11"/>
      <c r="G5" s="11"/>
      <c r="H5" s="88"/>
      <c r="ZY5" t="s">
        <v>11</v>
      </c>
      <c r="ZZ5" s="12"/>
    </row>
    <row r="6" spans="1:702" x14ac:dyDescent="0.25">
      <c r="A6" s="15" t="s">
        <v>12</v>
      </c>
      <c r="B6" s="16" t="s">
        <v>13</v>
      </c>
      <c r="C6" s="17" t="s">
        <v>14</v>
      </c>
      <c r="D6" s="18">
        <v>2.41</v>
      </c>
      <c r="E6" s="19"/>
      <c r="F6" s="20"/>
      <c r="G6" s="20">
        <f>ROUND(D6*F6,2)</f>
        <v>0</v>
      </c>
      <c r="H6" s="89">
        <v>0.1</v>
      </c>
      <c r="ZY6" t="s">
        <v>15</v>
      </c>
      <c r="ZZ6" s="12" t="s">
        <v>16</v>
      </c>
    </row>
    <row r="7" spans="1:702" x14ac:dyDescent="0.25">
      <c r="A7" s="21"/>
      <c r="B7" s="22" t="s">
        <v>17</v>
      </c>
      <c r="C7" s="11"/>
      <c r="D7" s="11"/>
      <c r="E7" s="11"/>
      <c r="F7" s="11"/>
      <c r="G7" s="11"/>
      <c r="H7" s="88"/>
    </row>
    <row r="8" spans="1:702" ht="18" x14ac:dyDescent="0.25">
      <c r="A8" s="21"/>
      <c r="B8" s="23" t="s">
        <v>18</v>
      </c>
      <c r="C8" s="11"/>
      <c r="D8" s="11"/>
      <c r="E8" s="11"/>
      <c r="F8" s="11"/>
      <c r="G8" s="11"/>
      <c r="H8" s="88"/>
    </row>
    <row r="9" spans="1:702" ht="45" x14ac:dyDescent="0.25">
      <c r="A9" s="15" t="s">
        <v>19</v>
      </c>
      <c r="B9" s="16" t="s">
        <v>20</v>
      </c>
      <c r="C9" s="17" t="s">
        <v>21</v>
      </c>
      <c r="D9" s="20">
        <v>578.20000000000005</v>
      </c>
      <c r="E9" s="19"/>
      <c r="F9" s="20"/>
      <c r="G9" s="20">
        <f>ROUND(D9*F9,2)</f>
        <v>0</v>
      </c>
      <c r="H9" s="89">
        <v>0.1</v>
      </c>
      <c r="ZY9" t="s">
        <v>22</v>
      </c>
      <c r="ZZ9" s="12" t="s">
        <v>23</v>
      </c>
    </row>
    <row r="10" spans="1:702" x14ac:dyDescent="0.25">
      <c r="A10" s="21"/>
      <c r="B10" s="22" t="s">
        <v>24</v>
      </c>
      <c r="C10" s="11"/>
      <c r="D10" s="11"/>
      <c r="E10" s="11"/>
      <c r="F10" s="11"/>
      <c r="G10" s="11"/>
      <c r="H10" s="88"/>
    </row>
    <row r="11" spans="1:702" ht="27" x14ac:dyDescent="0.25">
      <c r="A11" s="21"/>
      <c r="B11" s="23" t="s">
        <v>25</v>
      </c>
      <c r="C11" s="11"/>
      <c r="D11" s="11"/>
      <c r="E11" s="11"/>
      <c r="F11" s="11"/>
      <c r="G11" s="11"/>
      <c r="H11" s="88"/>
    </row>
    <row r="12" spans="1:702" x14ac:dyDescent="0.25">
      <c r="A12" s="24" t="s">
        <v>26</v>
      </c>
      <c r="B12" s="25" t="s">
        <v>27</v>
      </c>
      <c r="C12" s="11"/>
      <c r="D12" s="11"/>
      <c r="E12" s="11"/>
      <c r="F12" s="11"/>
      <c r="G12" s="11"/>
      <c r="H12" s="88"/>
      <c r="ZY12" t="s">
        <v>28</v>
      </c>
      <c r="ZZ12" s="12"/>
    </row>
    <row r="13" spans="1:702" x14ac:dyDescent="0.25">
      <c r="A13" s="15" t="s">
        <v>29</v>
      </c>
      <c r="B13" s="16" t="s">
        <v>30</v>
      </c>
      <c r="C13" s="17" t="s">
        <v>31</v>
      </c>
      <c r="D13" s="20">
        <v>42.2</v>
      </c>
      <c r="E13" s="19"/>
      <c r="F13" s="20"/>
      <c r="G13" s="20">
        <f>ROUND(D13*F13,2)</f>
        <v>0</v>
      </c>
      <c r="H13" s="89">
        <v>0.1</v>
      </c>
      <c r="ZY13" t="s">
        <v>32</v>
      </c>
      <c r="ZZ13" s="12" t="s">
        <v>33</v>
      </c>
    </row>
    <row r="14" spans="1:702" x14ac:dyDescent="0.25">
      <c r="A14" s="21"/>
      <c r="B14" s="22" t="s">
        <v>34</v>
      </c>
      <c r="C14" s="11"/>
      <c r="D14" s="11"/>
      <c r="E14" s="11"/>
      <c r="F14" s="11"/>
      <c r="G14" s="11"/>
      <c r="H14" s="88"/>
    </row>
    <row r="15" spans="1:702" x14ac:dyDescent="0.25">
      <c r="A15" s="21"/>
      <c r="B15" s="23" t="s">
        <v>35</v>
      </c>
      <c r="C15" s="11"/>
      <c r="D15" s="11"/>
      <c r="E15" s="11"/>
      <c r="F15" s="11"/>
      <c r="G15" s="11"/>
      <c r="H15" s="88"/>
    </row>
    <row r="16" spans="1:702" x14ac:dyDescent="0.25">
      <c r="A16" s="15" t="s">
        <v>36</v>
      </c>
      <c r="B16" s="16" t="s">
        <v>37</v>
      </c>
      <c r="C16" s="17" t="s">
        <v>38</v>
      </c>
      <c r="D16" s="20">
        <v>83.2</v>
      </c>
      <c r="E16" s="19"/>
      <c r="F16" s="20"/>
      <c r="G16" s="20">
        <f>ROUND(D16*F16,2)</f>
        <v>0</v>
      </c>
      <c r="H16" s="89">
        <v>0.1</v>
      </c>
      <c r="ZY16" t="s">
        <v>39</v>
      </c>
      <c r="ZZ16" s="12" t="s">
        <v>40</v>
      </c>
    </row>
    <row r="17" spans="1:702" x14ac:dyDescent="0.25">
      <c r="A17" s="21"/>
      <c r="B17" s="22" t="s">
        <v>41</v>
      </c>
      <c r="C17" s="11"/>
      <c r="D17" s="11"/>
      <c r="E17" s="11"/>
      <c r="F17" s="11"/>
      <c r="G17" s="11"/>
      <c r="H17" s="88"/>
    </row>
    <row r="18" spans="1:702" x14ac:dyDescent="0.25">
      <c r="A18" s="21"/>
      <c r="B18" s="23" t="s">
        <v>42</v>
      </c>
      <c r="C18" s="11"/>
      <c r="D18" s="11"/>
      <c r="E18" s="11"/>
      <c r="F18" s="11"/>
      <c r="G18" s="11"/>
      <c r="H18" s="88"/>
    </row>
    <row r="19" spans="1:702" x14ac:dyDescent="0.25">
      <c r="A19" s="15" t="s">
        <v>43</v>
      </c>
      <c r="B19" s="16" t="s">
        <v>44</v>
      </c>
      <c r="C19" s="17" t="s">
        <v>45</v>
      </c>
      <c r="D19" s="20">
        <v>42</v>
      </c>
      <c r="E19" s="19"/>
      <c r="F19" s="20"/>
      <c r="G19" s="20">
        <f>ROUND(D19*F19,2)</f>
        <v>0</v>
      </c>
      <c r="H19" s="89">
        <v>0.1</v>
      </c>
      <c r="ZY19" t="s">
        <v>46</v>
      </c>
      <c r="ZZ19" s="12" t="s">
        <v>47</v>
      </c>
    </row>
    <row r="20" spans="1:702" x14ac:dyDescent="0.25">
      <c r="A20" s="21"/>
      <c r="B20" s="22" t="s">
        <v>48</v>
      </c>
      <c r="C20" s="11"/>
      <c r="D20" s="11"/>
      <c r="E20" s="11"/>
      <c r="F20" s="11"/>
      <c r="G20" s="11"/>
      <c r="H20" s="88"/>
    </row>
    <row r="21" spans="1:702" x14ac:dyDescent="0.25">
      <c r="A21" s="21"/>
      <c r="B21" s="23" t="s">
        <v>49</v>
      </c>
      <c r="C21" s="11"/>
      <c r="D21" s="11"/>
      <c r="E21" s="11"/>
      <c r="F21" s="11"/>
      <c r="G21" s="11"/>
      <c r="H21" s="88"/>
    </row>
    <row r="22" spans="1:702" x14ac:dyDescent="0.25">
      <c r="A22" s="15" t="s">
        <v>50</v>
      </c>
      <c r="B22" s="16" t="s">
        <v>51</v>
      </c>
      <c r="C22" s="17" t="s">
        <v>52</v>
      </c>
      <c r="D22" s="20">
        <v>14.6</v>
      </c>
      <c r="E22" s="19"/>
      <c r="F22" s="20"/>
      <c r="G22" s="20">
        <f>ROUND(D22*F22,2)</f>
        <v>0</v>
      </c>
      <c r="H22" s="89">
        <v>0.1</v>
      </c>
      <c r="ZY22" t="s">
        <v>53</v>
      </c>
      <c r="ZZ22" s="12" t="s">
        <v>54</v>
      </c>
    </row>
    <row r="23" spans="1:702" x14ac:dyDescent="0.25">
      <c r="A23" s="21"/>
      <c r="B23" s="22" t="s">
        <v>55</v>
      </c>
      <c r="C23" s="11"/>
      <c r="D23" s="11"/>
      <c r="E23" s="11"/>
      <c r="F23" s="11"/>
      <c r="G23" s="11"/>
      <c r="H23" s="88"/>
    </row>
    <row r="24" spans="1:702" ht="18" x14ac:dyDescent="0.25">
      <c r="A24" s="21"/>
      <c r="B24" s="23" t="s">
        <v>56</v>
      </c>
      <c r="C24" s="11"/>
      <c r="D24" s="11"/>
      <c r="E24" s="11"/>
      <c r="F24" s="11"/>
      <c r="G24" s="11"/>
      <c r="H24" s="88"/>
    </row>
    <row r="25" spans="1:702" x14ac:dyDescent="0.25">
      <c r="A25" s="24" t="s">
        <v>57</v>
      </c>
      <c r="B25" s="25" t="s">
        <v>58</v>
      </c>
      <c r="C25" s="11"/>
      <c r="D25" s="11"/>
      <c r="E25" s="11"/>
      <c r="F25" s="11"/>
      <c r="G25" s="11"/>
      <c r="H25" s="88"/>
      <c r="ZY25" t="s">
        <v>59</v>
      </c>
      <c r="ZZ25" s="12"/>
    </row>
    <row r="26" spans="1:702" ht="22.5" x14ac:dyDescent="0.25">
      <c r="A26" s="15" t="s">
        <v>60</v>
      </c>
      <c r="B26" s="16" t="s">
        <v>61</v>
      </c>
      <c r="C26" s="17" t="s">
        <v>62</v>
      </c>
      <c r="D26" s="20">
        <v>2</v>
      </c>
      <c r="E26" s="19"/>
      <c r="F26" s="20"/>
      <c r="G26" s="20">
        <f>ROUND(D26*F26,2)</f>
        <v>0</v>
      </c>
      <c r="H26" s="89">
        <v>5.5E-2</v>
      </c>
      <c r="ZY26" t="s">
        <v>63</v>
      </c>
      <c r="ZZ26" s="12" t="s">
        <v>64</v>
      </c>
    </row>
    <row r="27" spans="1:702" x14ac:dyDescent="0.25">
      <c r="A27" s="21"/>
      <c r="B27" s="22" t="s">
        <v>65</v>
      </c>
      <c r="C27" s="11"/>
      <c r="D27" s="11"/>
      <c r="E27" s="11"/>
      <c r="F27" s="11"/>
      <c r="G27" s="11"/>
      <c r="H27" s="88"/>
    </row>
    <row r="28" spans="1:702" ht="18" x14ac:dyDescent="0.25">
      <c r="A28" s="21"/>
      <c r="B28" s="23" t="s">
        <v>66</v>
      </c>
      <c r="C28" s="11"/>
      <c r="D28" s="11"/>
      <c r="E28" s="11"/>
      <c r="F28" s="11"/>
      <c r="G28" s="11"/>
      <c r="H28" s="88"/>
    </row>
    <row r="29" spans="1:702" ht="45" x14ac:dyDescent="0.25">
      <c r="A29" s="15" t="s">
        <v>67</v>
      </c>
      <c r="B29" s="16" t="s">
        <v>68</v>
      </c>
      <c r="C29" s="17" t="s">
        <v>69</v>
      </c>
      <c r="D29" s="20">
        <v>2</v>
      </c>
      <c r="E29" s="19"/>
      <c r="F29" s="20"/>
      <c r="G29" s="20">
        <f>ROUND(D29*F29,2)</f>
        <v>0</v>
      </c>
      <c r="H29" s="89">
        <v>5.5E-2</v>
      </c>
      <c r="ZY29" t="s">
        <v>70</v>
      </c>
      <c r="ZZ29" s="12" t="s">
        <v>71</v>
      </c>
    </row>
    <row r="30" spans="1:702" x14ac:dyDescent="0.25">
      <c r="A30" s="21"/>
      <c r="B30" s="22" t="s">
        <v>72</v>
      </c>
      <c r="C30" s="11"/>
      <c r="D30" s="11"/>
      <c r="E30" s="11"/>
      <c r="F30" s="11"/>
      <c r="G30" s="11"/>
      <c r="H30" s="88"/>
    </row>
    <row r="31" spans="1:702" ht="18" x14ac:dyDescent="0.25">
      <c r="A31" s="21"/>
      <c r="B31" s="23" t="s">
        <v>73</v>
      </c>
      <c r="C31" s="11"/>
      <c r="D31" s="11"/>
      <c r="E31" s="11"/>
      <c r="F31" s="11"/>
      <c r="G31" s="11"/>
      <c r="H31" s="88"/>
    </row>
    <row r="32" spans="1:702" x14ac:dyDescent="0.25">
      <c r="A32" s="24" t="s">
        <v>74</v>
      </c>
      <c r="B32" s="25" t="s">
        <v>75</v>
      </c>
      <c r="C32" s="11"/>
      <c r="D32" s="11"/>
      <c r="E32" s="11"/>
      <c r="F32" s="11"/>
      <c r="G32" s="11"/>
      <c r="H32" s="88"/>
      <c r="ZY32" t="s">
        <v>76</v>
      </c>
      <c r="ZZ32" s="12"/>
    </row>
    <row r="33" spans="1:702" x14ac:dyDescent="0.25">
      <c r="A33" s="15" t="s">
        <v>77</v>
      </c>
      <c r="B33" s="16" t="s">
        <v>78</v>
      </c>
      <c r="C33" s="17" t="s">
        <v>79</v>
      </c>
      <c r="D33" s="20">
        <v>7.3</v>
      </c>
      <c r="E33" s="19"/>
      <c r="F33" s="20"/>
      <c r="G33" s="20">
        <f>ROUND(D33*F33,2)</f>
        <v>0</v>
      </c>
      <c r="H33" s="89">
        <v>0.1</v>
      </c>
      <c r="ZY33" t="s">
        <v>80</v>
      </c>
      <c r="ZZ33" s="12" t="s">
        <v>81</v>
      </c>
    </row>
    <row r="34" spans="1:702" x14ac:dyDescent="0.25">
      <c r="A34" s="21"/>
      <c r="B34" s="22" t="s">
        <v>82</v>
      </c>
      <c r="C34" s="11"/>
      <c r="D34" s="11"/>
      <c r="E34" s="11"/>
      <c r="F34" s="11"/>
      <c r="G34" s="11"/>
      <c r="H34" s="88"/>
    </row>
    <row r="35" spans="1:702" ht="18" x14ac:dyDescent="0.25">
      <c r="A35" s="21"/>
      <c r="B35" s="23" t="s">
        <v>83</v>
      </c>
      <c r="C35" s="11"/>
      <c r="D35" s="11"/>
      <c r="E35" s="11"/>
      <c r="F35" s="11"/>
      <c r="G35" s="11"/>
      <c r="H35" s="88"/>
    </row>
    <row r="36" spans="1:702" x14ac:dyDescent="0.25">
      <c r="A36" s="15" t="s">
        <v>84</v>
      </c>
      <c r="B36" s="16" t="s">
        <v>85</v>
      </c>
      <c r="C36" s="17" t="s">
        <v>86</v>
      </c>
      <c r="D36" s="20">
        <v>83.2</v>
      </c>
      <c r="E36" s="19"/>
      <c r="F36" s="20"/>
      <c r="G36" s="20">
        <f>ROUND(D36*F36,2)</f>
        <v>0</v>
      </c>
      <c r="H36" s="89">
        <v>0.1</v>
      </c>
      <c r="ZY36" t="s">
        <v>87</v>
      </c>
      <c r="ZZ36" s="12" t="s">
        <v>88</v>
      </c>
    </row>
    <row r="37" spans="1:702" x14ac:dyDescent="0.25">
      <c r="A37" s="21"/>
      <c r="B37" s="22" t="s">
        <v>89</v>
      </c>
      <c r="C37" s="11"/>
      <c r="D37" s="11"/>
      <c r="E37" s="11"/>
      <c r="F37" s="11"/>
      <c r="G37" s="11"/>
      <c r="H37" s="88"/>
    </row>
    <row r="38" spans="1:702" ht="18" x14ac:dyDescent="0.25">
      <c r="A38" s="21"/>
      <c r="B38" s="23" t="s">
        <v>90</v>
      </c>
      <c r="C38" s="11"/>
      <c r="D38" s="11"/>
      <c r="E38" s="11"/>
      <c r="F38" s="11"/>
      <c r="G38" s="11"/>
      <c r="H38" s="88"/>
    </row>
    <row r="39" spans="1:702" x14ac:dyDescent="0.25">
      <c r="A39" s="15" t="s">
        <v>91</v>
      </c>
      <c r="B39" s="16" t="s">
        <v>92</v>
      </c>
      <c r="C39" s="17" t="s">
        <v>93</v>
      </c>
      <c r="D39" s="20">
        <v>79.2</v>
      </c>
      <c r="E39" s="19"/>
      <c r="F39" s="20"/>
      <c r="G39" s="20">
        <f>ROUND(D39*F39,2)</f>
        <v>0</v>
      </c>
      <c r="H39" s="89">
        <v>0.1</v>
      </c>
      <c r="ZY39" t="s">
        <v>94</v>
      </c>
      <c r="ZZ39" s="12" t="s">
        <v>95</v>
      </c>
    </row>
    <row r="40" spans="1:702" x14ac:dyDescent="0.25">
      <c r="A40" s="21"/>
      <c r="B40" s="22" t="s">
        <v>96</v>
      </c>
      <c r="C40" s="11"/>
      <c r="D40" s="11"/>
      <c r="E40" s="11"/>
      <c r="F40" s="11"/>
      <c r="G40" s="11"/>
      <c r="H40" s="88"/>
    </row>
    <row r="41" spans="1:702" ht="27" x14ac:dyDescent="0.25">
      <c r="A41" s="21"/>
      <c r="B41" s="23" t="s">
        <v>97</v>
      </c>
      <c r="C41" s="11"/>
      <c r="D41" s="11"/>
      <c r="E41" s="11"/>
      <c r="F41" s="11"/>
      <c r="G41" s="11"/>
      <c r="H41" s="88"/>
    </row>
    <row r="42" spans="1:702" x14ac:dyDescent="0.25">
      <c r="A42" s="15" t="s">
        <v>98</v>
      </c>
      <c r="B42" s="16" t="s">
        <v>99</v>
      </c>
      <c r="C42" s="17" t="s">
        <v>100</v>
      </c>
      <c r="D42" s="20">
        <v>8</v>
      </c>
      <c r="E42" s="19"/>
      <c r="F42" s="20"/>
      <c r="G42" s="20">
        <f>ROUND(D42*F42,2)</f>
        <v>0</v>
      </c>
      <c r="H42" s="89">
        <v>0.1</v>
      </c>
      <c r="ZY42" t="s">
        <v>101</v>
      </c>
      <c r="ZZ42" s="12" t="s">
        <v>102</v>
      </c>
    </row>
    <row r="43" spans="1:702" x14ac:dyDescent="0.25">
      <c r="A43" s="21"/>
      <c r="B43" s="22" t="s">
        <v>103</v>
      </c>
      <c r="C43" s="11"/>
      <c r="D43" s="11"/>
      <c r="E43" s="11"/>
      <c r="F43" s="11"/>
      <c r="G43" s="11"/>
      <c r="H43" s="88"/>
    </row>
    <row r="44" spans="1:702" x14ac:dyDescent="0.25">
      <c r="A44" s="21"/>
      <c r="B44" s="23" t="s">
        <v>104</v>
      </c>
      <c r="C44" s="11"/>
      <c r="D44" s="11"/>
      <c r="E44" s="11"/>
      <c r="F44" s="11"/>
      <c r="G44" s="11"/>
      <c r="H44" s="88"/>
    </row>
    <row r="45" spans="1:702" x14ac:dyDescent="0.25">
      <c r="A45" s="24" t="s">
        <v>105</v>
      </c>
      <c r="B45" s="25" t="s">
        <v>106</v>
      </c>
      <c r="C45" s="11"/>
      <c r="D45" s="11"/>
      <c r="E45" s="11"/>
      <c r="F45" s="11"/>
      <c r="G45" s="11"/>
      <c r="H45" s="88"/>
      <c r="ZY45" t="s">
        <v>107</v>
      </c>
      <c r="ZZ45" s="12"/>
    </row>
    <row r="46" spans="1:702" ht="22.5" x14ac:dyDescent="0.25">
      <c r="A46" s="15" t="s">
        <v>108</v>
      </c>
      <c r="B46" s="16" t="s">
        <v>109</v>
      </c>
      <c r="C46" s="17" t="s">
        <v>110</v>
      </c>
      <c r="D46" s="20">
        <v>10</v>
      </c>
      <c r="E46" s="19"/>
      <c r="F46" s="20"/>
      <c r="G46" s="20">
        <f>ROUND(D46*F46,2)</f>
        <v>0</v>
      </c>
      <c r="H46" s="89">
        <v>0.1</v>
      </c>
      <c r="ZY46" t="s">
        <v>111</v>
      </c>
      <c r="ZZ46" s="12" t="s">
        <v>112</v>
      </c>
    </row>
    <row r="47" spans="1:702" x14ac:dyDescent="0.25">
      <c r="A47" s="21"/>
      <c r="B47" s="22" t="s">
        <v>113</v>
      </c>
      <c r="C47" s="11"/>
      <c r="D47" s="11"/>
      <c r="E47" s="11"/>
      <c r="F47" s="11"/>
      <c r="G47" s="11"/>
      <c r="H47" s="88"/>
    </row>
    <row r="48" spans="1:702" ht="18" x14ac:dyDescent="0.25">
      <c r="A48" s="21"/>
      <c r="B48" s="23" t="s">
        <v>114</v>
      </c>
      <c r="C48" s="11"/>
      <c r="D48" s="11"/>
      <c r="E48" s="11"/>
      <c r="F48" s="11"/>
      <c r="G48" s="11"/>
      <c r="H48" s="88"/>
    </row>
    <row r="49" spans="1:702" ht="22.5" x14ac:dyDescent="0.25">
      <c r="A49" s="15" t="s">
        <v>115</v>
      </c>
      <c r="B49" s="16" t="s">
        <v>116</v>
      </c>
      <c r="C49" s="17" t="s">
        <v>117</v>
      </c>
      <c r="D49" s="20">
        <v>10</v>
      </c>
      <c r="E49" s="19"/>
      <c r="F49" s="20"/>
      <c r="G49" s="20">
        <f>ROUND(D49*F49,2)</f>
        <v>0</v>
      </c>
      <c r="H49" s="89">
        <v>0.1</v>
      </c>
      <c r="ZY49" t="s">
        <v>118</v>
      </c>
      <c r="ZZ49" s="12" t="s">
        <v>119</v>
      </c>
    </row>
    <row r="50" spans="1:702" x14ac:dyDescent="0.25">
      <c r="A50" s="21"/>
      <c r="B50" s="22" t="s">
        <v>120</v>
      </c>
      <c r="C50" s="11"/>
      <c r="D50" s="11"/>
      <c r="E50" s="11"/>
      <c r="F50" s="11"/>
      <c r="G50" s="11"/>
      <c r="H50" s="88"/>
    </row>
    <row r="51" spans="1:702" ht="18" x14ac:dyDescent="0.25">
      <c r="A51" s="21"/>
      <c r="B51" s="23" t="s">
        <v>121</v>
      </c>
      <c r="C51" s="11"/>
      <c r="D51" s="11"/>
      <c r="E51" s="11"/>
      <c r="F51" s="11"/>
      <c r="G51" s="11"/>
      <c r="H51" s="88"/>
    </row>
    <row r="52" spans="1:702" ht="22.5" x14ac:dyDescent="0.25">
      <c r="A52" s="15" t="s">
        <v>122</v>
      </c>
      <c r="B52" s="16" t="s">
        <v>123</v>
      </c>
      <c r="C52" s="17" t="s">
        <v>124</v>
      </c>
      <c r="D52" s="20">
        <v>55.2</v>
      </c>
      <c r="E52" s="19"/>
      <c r="F52" s="20"/>
      <c r="G52" s="20">
        <f>ROUND(D52*F52,2)</f>
        <v>0</v>
      </c>
      <c r="H52" s="89">
        <v>0.1</v>
      </c>
      <c r="ZY52" t="s">
        <v>125</v>
      </c>
      <c r="ZZ52" s="12" t="s">
        <v>126</v>
      </c>
    </row>
    <row r="53" spans="1:702" x14ac:dyDescent="0.25">
      <c r="A53" s="21"/>
      <c r="B53" s="22" t="s">
        <v>127</v>
      </c>
      <c r="C53" s="11"/>
      <c r="D53" s="11"/>
      <c r="E53" s="11"/>
      <c r="F53" s="11"/>
      <c r="G53" s="11"/>
      <c r="H53" s="88"/>
    </row>
    <row r="54" spans="1:702" x14ac:dyDescent="0.25">
      <c r="A54" s="21"/>
      <c r="B54" s="23" t="s">
        <v>128</v>
      </c>
      <c r="C54" s="11"/>
      <c r="D54" s="11"/>
      <c r="E54" s="11"/>
      <c r="F54" s="11"/>
      <c r="G54" s="11"/>
      <c r="H54" s="88"/>
    </row>
    <row r="55" spans="1:702" x14ac:dyDescent="0.25">
      <c r="A55" s="24" t="s">
        <v>129</v>
      </c>
      <c r="B55" s="25" t="s">
        <v>130</v>
      </c>
      <c r="C55" s="11"/>
      <c r="D55" s="11"/>
      <c r="E55" s="11"/>
      <c r="F55" s="11"/>
      <c r="G55" s="11"/>
      <c r="H55" s="88"/>
      <c r="ZY55" t="s">
        <v>131</v>
      </c>
      <c r="ZZ55" s="12"/>
    </row>
    <row r="56" spans="1:702" ht="45" x14ac:dyDescent="0.25">
      <c r="A56" s="15" t="s">
        <v>132</v>
      </c>
      <c r="B56" s="16" t="s">
        <v>133</v>
      </c>
      <c r="C56" s="17" t="s">
        <v>134</v>
      </c>
      <c r="D56" s="20">
        <v>176.7</v>
      </c>
      <c r="E56" s="19"/>
      <c r="F56" s="20"/>
      <c r="G56" s="20">
        <f>ROUND(D56*F56,2)</f>
        <v>0</v>
      </c>
      <c r="H56" s="89">
        <v>5.5E-2</v>
      </c>
      <c r="ZY56" t="s">
        <v>135</v>
      </c>
      <c r="ZZ56" s="12" t="s">
        <v>136</v>
      </c>
    </row>
    <row r="57" spans="1:702" x14ac:dyDescent="0.25">
      <c r="A57" s="21"/>
      <c r="B57" s="22" t="s">
        <v>137</v>
      </c>
      <c r="C57" s="11"/>
      <c r="D57" s="11"/>
      <c r="E57" s="11"/>
      <c r="F57" s="11"/>
      <c r="G57" s="11"/>
      <c r="H57" s="88"/>
    </row>
    <row r="58" spans="1:702" ht="27" x14ac:dyDescent="0.25">
      <c r="A58" s="21"/>
      <c r="B58" s="23" t="s">
        <v>138</v>
      </c>
      <c r="C58" s="11"/>
      <c r="D58" s="11"/>
      <c r="E58" s="11"/>
      <c r="F58" s="11"/>
      <c r="G58" s="11"/>
      <c r="H58" s="88"/>
    </row>
    <row r="59" spans="1:702" ht="33.75" x14ac:dyDescent="0.25">
      <c r="A59" s="15" t="s">
        <v>139</v>
      </c>
      <c r="B59" s="16" t="s">
        <v>140</v>
      </c>
      <c r="C59" s="17" t="s">
        <v>141</v>
      </c>
      <c r="D59" s="20">
        <v>221.1</v>
      </c>
      <c r="E59" s="19"/>
      <c r="F59" s="20"/>
      <c r="G59" s="20">
        <f>ROUND(D59*F59,2)</f>
        <v>0</v>
      </c>
      <c r="H59" s="89">
        <v>5.5E-2</v>
      </c>
      <c r="ZY59" t="s">
        <v>142</v>
      </c>
      <c r="ZZ59" s="12" t="s">
        <v>143</v>
      </c>
    </row>
    <row r="60" spans="1:702" x14ac:dyDescent="0.25">
      <c r="A60" s="21"/>
      <c r="B60" s="22" t="s">
        <v>144</v>
      </c>
      <c r="C60" s="11"/>
      <c r="D60" s="11"/>
      <c r="E60" s="11"/>
      <c r="F60" s="11"/>
      <c r="G60" s="11"/>
      <c r="H60" s="88"/>
    </row>
    <row r="61" spans="1:702" ht="27" x14ac:dyDescent="0.25">
      <c r="A61" s="21"/>
      <c r="B61" s="23" t="s">
        <v>145</v>
      </c>
      <c r="C61" s="11"/>
      <c r="D61" s="11"/>
      <c r="E61" s="11"/>
      <c r="F61" s="11"/>
      <c r="G61" s="11"/>
      <c r="H61" s="88"/>
    </row>
    <row r="62" spans="1:702" ht="22.5" x14ac:dyDescent="0.25">
      <c r="A62" s="15" t="s">
        <v>146</v>
      </c>
      <c r="B62" s="16" t="s">
        <v>147</v>
      </c>
      <c r="C62" s="17" t="s">
        <v>148</v>
      </c>
      <c r="D62" s="20">
        <v>109.4</v>
      </c>
      <c r="E62" s="19"/>
      <c r="F62" s="20"/>
      <c r="G62" s="20">
        <f>ROUND(D62*F62,2)</f>
        <v>0</v>
      </c>
      <c r="H62" s="89">
        <v>5.5E-2</v>
      </c>
      <c r="ZY62" t="s">
        <v>149</v>
      </c>
      <c r="ZZ62" s="12" t="s">
        <v>150</v>
      </c>
    </row>
    <row r="63" spans="1:702" x14ac:dyDescent="0.25">
      <c r="A63" s="21"/>
      <c r="B63" s="22" t="s">
        <v>151</v>
      </c>
      <c r="C63" s="11"/>
      <c r="D63" s="11"/>
      <c r="E63" s="11"/>
      <c r="F63" s="11"/>
      <c r="G63" s="11"/>
      <c r="H63" s="88"/>
    </row>
    <row r="64" spans="1:702" ht="36" x14ac:dyDescent="0.25">
      <c r="A64" s="21"/>
      <c r="B64" s="23" t="s">
        <v>152</v>
      </c>
      <c r="C64" s="11"/>
      <c r="D64" s="11"/>
      <c r="E64" s="11"/>
      <c r="F64" s="11"/>
      <c r="G64" s="11"/>
      <c r="H64" s="88"/>
    </row>
    <row r="65" spans="1:702" ht="33.75" x14ac:dyDescent="0.25">
      <c r="A65" s="15" t="s">
        <v>153</v>
      </c>
      <c r="B65" s="16" t="s">
        <v>154</v>
      </c>
      <c r="C65" s="17" t="s">
        <v>155</v>
      </c>
      <c r="D65" s="20">
        <v>94.7</v>
      </c>
      <c r="E65" s="19"/>
      <c r="F65" s="20"/>
      <c r="G65" s="20">
        <f>ROUND(D65*F65,2)</f>
        <v>0</v>
      </c>
      <c r="H65" s="89">
        <v>5.5E-2</v>
      </c>
      <c r="ZY65" t="s">
        <v>156</v>
      </c>
      <c r="ZZ65" s="12" t="s">
        <v>157</v>
      </c>
    </row>
    <row r="66" spans="1:702" x14ac:dyDescent="0.25">
      <c r="A66" s="21"/>
      <c r="B66" s="22" t="s">
        <v>158</v>
      </c>
      <c r="C66" s="11"/>
      <c r="D66" s="11"/>
      <c r="E66" s="11"/>
      <c r="F66" s="11"/>
      <c r="G66" s="11"/>
      <c r="H66" s="88"/>
    </row>
    <row r="67" spans="1:702" ht="18" x14ac:dyDescent="0.25">
      <c r="A67" s="21"/>
      <c r="B67" s="23" t="s">
        <v>159</v>
      </c>
      <c r="C67" s="11"/>
      <c r="D67" s="11"/>
      <c r="E67" s="11"/>
      <c r="F67" s="11"/>
      <c r="G67" s="11"/>
      <c r="H67" s="88"/>
    </row>
    <row r="68" spans="1:702" x14ac:dyDescent="0.25">
      <c r="A68" s="24" t="s">
        <v>160</v>
      </c>
      <c r="B68" s="25" t="s">
        <v>161</v>
      </c>
      <c r="C68" s="11"/>
      <c r="D68" s="11"/>
      <c r="E68" s="11"/>
      <c r="F68" s="11"/>
      <c r="G68" s="11"/>
      <c r="H68" s="88"/>
      <c r="ZY68" t="s">
        <v>162</v>
      </c>
      <c r="ZZ68" s="12"/>
    </row>
    <row r="69" spans="1:702" x14ac:dyDescent="0.25">
      <c r="A69" s="15" t="s">
        <v>163</v>
      </c>
      <c r="B69" s="16" t="s">
        <v>164</v>
      </c>
      <c r="C69" s="17" t="s">
        <v>165</v>
      </c>
      <c r="D69" s="20">
        <v>21.2</v>
      </c>
      <c r="E69" s="19"/>
      <c r="F69" s="20"/>
      <c r="G69" s="20">
        <f>ROUND(D69*F69,2)</f>
        <v>0</v>
      </c>
      <c r="H69" s="89">
        <v>5.5E-2</v>
      </c>
      <c r="ZY69" t="s">
        <v>166</v>
      </c>
      <c r="ZZ69" s="12" t="s">
        <v>167</v>
      </c>
    </row>
    <row r="70" spans="1:702" x14ac:dyDescent="0.25">
      <c r="A70" s="21"/>
      <c r="B70" s="22" t="s">
        <v>168</v>
      </c>
      <c r="C70" s="11"/>
      <c r="D70" s="11"/>
      <c r="E70" s="11"/>
      <c r="F70" s="11"/>
      <c r="G70" s="11"/>
      <c r="H70" s="88"/>
    </row>
    <row r="71" spans="1:702" ht="18" x14ac:dyDescent="0.25">
      <c r="A71" s="21"/>
      <c r="B71" s="23" t="s">
        <v>169</v>
      </c>
      <c r="C71" s="11"/>
      <c r="D71" s="11"/>
      <c r="E71" s="11"/>
      <c r="F71" s="11"/>
      <c r="G71" s="11"/>
      <c r="H71" s="88"/>
    </row>
    <row r="72" spans="1:702" x14ac:dyDescent="0.25">
      <c r="A72" s="15" t="s">
        <v>170</v>
      </c>
      <c r="B72" s="16" t="s">
        <v>171</v>
      </c>
      <c r="C72" s="17" t="s">
        <v>172</v>
      </c>
      <c r="D72" s="20">
        <v>111.4</v>
      </c>
      <c r="E72" s="19"/>
      <c r="F72" s="20"/>
      <c r="G72" s="20">
        <f>ROUND(D72*F72,2)</f>
        <v>0</v>
      </c>
      <c r="H72" s="89">
        <v>5.5E-2</v>
      </c>
      <c r="ZY72" t="s">
        <v>173</v>
      </c>
      <c r="ZZ72" s="12" t="s">
        <v>174</v>
      </c>
    </row>
    <row r="73" spans="1:702" x14ac:dyDescent="0.25">
      <c r="A73" s="21"/>
      <c r="B73" s="22" t="s">
        <v>175</v>
      </c>
      <c r="C73" s="11"/>
      <c r="D73" s="11"/>
      <c r="E73" s="11"/>
      <c r="F73" s="11"/>
      <c r="G73" s="11"/>
      <c r="H73" s="88"/>
    </row>
    <row r="74" spans="1:702" ht="18" x14ac:dyDescent="0.25">
      <c r="A74" s="21"/>
      <c r="B74" s="23" t="s">
        <v>176</v>
      </c>
      <c r="C74" s="11"/>
      <c r="D74" s="11"/>
      <c r="E74" s="11"/>
      <c r="F74" s="11"/>
      <c r="G74" s="11"/>
      <c r="H74" s="88"/>
    </row>
    <row r="75" spans="1:702" ht="18" x14ac:dyDescent="0.25">
      <c r="A75" s="21"/>
      <c r="B75" s="23" t="s">
        <v>177</v>
      </c>
      <c r="C75" s="11"/>
      <c r="D75" s="11"/>
      <c r="E75" s="11"/>
      <c r="F75" s="11"/>
      <c r="G75" s="11"/>
      <c r="H75" s="88"/>
    </row>
    <row r="76" spans="1:702" ht="22.5" x14ac:dyDescent="0.25">
      <c r="A76" s="15" t="s">
        <v>178</v>
      </c>
      <c r="B76" s="16" t="s">
        <v>179</v>
      </c>
      <c r="C76" s="17" t="s">
        <v>180</v>
      </c>
      <c r="D76" s="20">
        <v>10</v>
      </c>
      <c r="E76" s="19"/>
      <c r="F76" s="20"/>
      <c r="G76" s="20">
        <f>ROUND(D76*F76,2)</f>
        <v>0</v>
      </c>
      <c r="H76" s="89">
        <v>5.5E-2</v>
      </c>
      <c r="ZY76" t="s">
        <v>181</v>
      </c>
      <c r="ZZ76" s="12" t="s">
        <v>182</v>
      </c>
    </row>
    <row r="77" spans="1:702" x14ac:dyDescent="0.25">
      <c r="A77" s="15" t="s">
        <v>183</v>
      </c>
      <c r="B77" s="16" t="s">
        <v>184</v>
      </c>
      <c r="C77" s="17" t="s">
        <v>185</v>
      </c>
      <c r="D77" s="20">
        <v>30.5</v>
      </c>
      <c r="E77" s="19"/>
      <c r="F77" s="20"/>
      <c r="G77" s="20">
        <f>ROUND(D77*F77,2)</f>
        <v>0</v>
      </c>
      <c r="H77" s="89">
        <v>5.5E-2</v>
      </c>
      <c r="ZY77" t="s">
        <v>186</v>
      </c>
      <c r="ZZ77" s="12" t="s">
        <v>187</v>
      </c>
    </row>
    <row r="78" spans="1:702" x14ac:dyDescent="0.25">
      <c r="A78" s="21"/>
      <c r="B78" s="22" t="s">
        <v>188</v>
      </c>
      <c r="C78" s="11"/>
      <c r="D78" s="11"/>
      <c r="E78" s="11"/>
      <c r="F78" s="11"/>
      <c r="G78" s="11"/>
      <c r="H78" s="88"/>
    </row>
    <row r="79" spans="1:702" x14ac:dyDescent="0.25">
      <c r="A79" s="21"/>
      <c r="B79" s="23" t="s">
        <v>189</v>
      </c>
      <c r="C79" s="11"/>
      <c r="D79" s="11"/>
      <c r="E79" s="11"/>
      <c r="F79" s="11"/>
      <c r="G79" s="11"/>
      <c r="H79" s="88"/>
    </row>
    <row r="80" spans="1:702" x14ac:dyDescent="0.25">
      <c r="A80" s="15" t="s">
        <v>190</v>
      </c>
      <c r="B80" s="16" t="s">
        <v>191</v>
      </c>
      <c r="C80" s="17" t="s">
        <v>192</v>
      </c>
      <c r="D80" s="20">
        <v>13.6</v>
      </c>
      <c r="E80" s="19"/>
      <c r="F80" s="20"/>
      <c r="G80" s="20">
        <f>ROUND(D80*F80,2)</f>
        <v>0</v>
      </c>
      <c r="H80" s="89">
        <v>5.5E-2</v>
      </c>
      <c r="ZY80" t="s">
        <v>193</v>
      </c>
      <c r="ZZ80" s="12" t="s">
        <v>194</v>
      </c>
    </row>
    <row r="81" spans="1:702" x14ac:dyDescent="0.25">
      <c r="A81" s="21"/>
      <c r="B81" s="22" t="s">
        <v>195</v>
      </c>
      <c r="C81" s="11"/>
      <c r="D81" s="11"/>
      <c r="E81" s="11"/>
      <c r="F81" s="11"/>
      <c r="G81" s="11"/>
      <c r="H81" s="88"/>
    </row>
    <row r="82" spans="1:702" ht="18" x14ac:dyDescent="0.25">
      <c r="A82" s="21"/>
      <c r="B82" s="23" t="s">
        <v>196</v>
      </c>
      <c r="C82" s="11"/>
      <c r="D82" s="11"/>
      <c r="E82" s="11"/>
      <c r="F82" s="11"/>
      <c r="G82" s="11"/>
      <c r="H82" s="88"/>
    </row>
    <row r="83" spans="1:702" ht="22.5" x14ac:dyDescent="0.25">
      <c r="A83" s="15" t="s">
        <v>197</v>
      </c>
      <c r="B83" s="16" t="s">
        <v>198</v>
      </c>
      <c r="C83" s="17" t="s">
        <v>199</v>
      </c>
      <c r="D83" s="20">
        <v>10.6</v>
      </c>
      <c r="E83" s="19"/>
      <c r="F83" s="20"/>
      <c r="G83" s="20">
        <f>ROUND(D83*F83,2)</f>
        <v>0</v>
      </c>
      <c r="H83" s="89">
        <v>5.5E-2</v>
      </c>
      <c r="ZY83" t="s">
        <v>200</v>
      </c>
      <c r="ZZ83" s="12" t="s">
        <v>201</v>
      </c>
    </row>
    <row r="84" spans="1:702" x14ac:dyDescent="0.25">
      <c r="A84" s="21"/>
      <c r="B84" s="22" t="s">
        <v>202</v>
      </c>
      <c r="C84" s="11"/>
      <c r="D84" s="11"/>
      <c r="E84" s="11"/>
      <c r="F84" s="11"/>
      <c r="G84" s="11"/>
      <c r="H84" s="88"/>
    </row>
    <row r="85" spans="1:702" ht="18" x14ac:dyDescent="0.25">
      <c r="A85" s="21"/>
      <c r="B85" s="23" t="s">
        <v>203</v>
      </c>
      <c r="C85" s="11"/>
      <c r="D85" s="11"/>
      <c r="E85" s="11"/>
      <c r="F85" s="11"/>
      <c r="G85" s="11"/>
      <c r="H85" s="88"/>
    </row>
    <row r="86" spans="1:702" x14ac:dyDescent="0.25">
      <c r="A86" s="15" t="s">
        <v>204</v>
      </c>
      <c r="B86" s="16" t="s">
        <v>205</v>
      </c>
      <c r="C86" s="17" t="s">
        <v>206</v>
      </c>
      <c r="D86" s="20">
        <v>91.2</v>
      </c>
      <c r="E86" s="19"/>
      <c r="F86" s="20"/>
      <c r="G86" s="20">
        <f>ROUND(D86*F86,2)</f>
        <v>0</v>
      </c>
      <c r="H86" s="89">
        <v>5.5E-2</v>
      </c>
      <c r="ZY86" t="s">
        <v>207</v>
      </c>
      <c r="ZZ86" s="12" t="s">
        <v>208</v>
      </c>
    </row>
    <row r="87" spans="1:702" x14ac:dyDescent="0.25">
      <c r="A87" s="21"/>
      <c r="B87" s="22" t="s">
        <v>209</v>
      </c>
      <c r="C87" s="11"/>
      <c r="D87" s="11"/>
      <c r="E87" s="11"/>
      <c r="F87" s="11"/>
      <c r="G87" s="11"/>
      <c r="H87" s="88"/>
    </row>
    <row r="88" spans="1:702" ht="18" x14ac:dyDescent="0.25">
      <c r="A88" s="21"/>
      <c r="B88" s="23" t="s">
        <v>210</v>
      </c>
      <c r="C88" s="11"/>
      <c r="D88" s="11"/>
      <c r="E88" s="11"/>
      <c r="F88" s="11"/>
      <c r="G88" s="11"/>
      <c r="H88" s="88"/>
    </row>
    <row r="89" spans="1:702" ht="22.5" x14ac:dyDescent="0.25">
      <c r="A89" s="15" t="s">
        <v>211</v>
      </c>
      <c r="B89" s="16" t="s">
        <v>212</v>
      </c>
      <c r="C89" s="17" t="s">
        <v>213</v>
      </c>
      <c r="D89" s="20">
        <v>2</v>
      </c>
      <c r="E89" s="19"/>
      <c r="F89" s="20"/>
      <c r="G89" s="20">
        <f>ROUND(D89*F89,2)</f>
        <v>0</v>
      </c>
      <c r="H89" s="89">
        <v>5.5E-2</v>
      </c>
      <c r="ZY89" t="s">
        <v>214</v>
      </c>
      <c r="ZZ89" s="12" t="s">
        <v>215</v>
      </c>
    </row>
    <row r="90" spans="1:702" x14ac:dyDescent="0.25">
      <c r="A90" s="21"/>
      <c r="B90" s="22" t="s">
        <v>216</v>
      </c>
      <c r="C90" s="11"/>
      <c r="D90" s="11"/>
      <c r="E90" s="11"/>
      <c r="F90" s="11"/>
      <c r="G90" s="11"/>
      <c r="H90" s="88"/>
    </row>
    <row r="91" spans="1:702" ht="18" x14ac:dyDescent="0.25">
      <c r="A91" s="21"/>
      <c r="B91" s="23" t="s">
        <v>217</v>
      </c>
      <c r="C91" s="11"/>
      <c r="D91" s="11"/>
      <c r="E91" s="11"/>
      <c r="F91" s="11"/>
      <c r="G91" s="11"/>
      <c r="H91" s="88"/>
    </row>
    <row r="92" spans="1:702" x14ac:dyDescent="0.25">
      <c r="A92" s="24" t="s">
        <v>218</v>
      </c>
      <c r="B92" s="25" t="s">
        <v>219</v>
      </c>
      <c r="C92" s="11"/>
      <c r="D92" s="11"/>
      <c r="E92" s="11"/>
      <c r="F92" s="11"/>
      <c r="G92" s="11"/>
      <c r="H92" s="88"/>
      <c r="ZY92" t="s">
        <v>220</v>
      </c>
      <c r="ZZ92" s="12"/>
    </row>
    <row r="93" spans="1:702" x14ac:dyDescent="0.25">
      <c r="A93" s="15" t="s">
        <v>221</v>
      </c>
      <c r="B93" s="16" t="s">
        <v>222</v>
      </c>
      <c r="C93" s="17" t="s">
        <v>223</v>
      </c>
      <c r="D93" s="20">
        <v>1</v>
      </c>
      <c r="E93" s="19"/>
      <c r="F93" s="20"/>
      <c r="G93" s="20">
        <f>ROUND(D93*F93,2)</f>
        <v>0</v>
      </c>
      <c r="H93" s="89">
        <v>0.1</v>
      </c>
      <c r="ZY93" t="s">
        <v>224</v>
      </c>
      <c r="ZZ93" s="12" t="s">
        <v>225</v>
      </c>
    </row>
    <row r="94" spans="1:702" ht="22.5" x14ac:dyDescent="0.25">
      <c r="A94" s="15" t="s">
        <v>226</v>
      </c>
      <c r="B94" s="16" t="s">
        <v>227</v>
      </c>
      <c r="C94" s="17" t="s">
        <v>228</v>
      </c>
      <c r="D94" s="26"/>
      <c r="E94" s="19"/>
      <c r="F94" s="20"/>
      <c r="G94" s="20">
        <f>ROUND(D94*F94,2)</f>
        <v>0</v>
      </c>
      <c r="H94" s="89"/>
      <c r="ZY94" t="s">
        <v>229</v>
      </c>
      <c r="ZZ94" s="12" t="s">
        <v>230</v>
      </c>
    </row>
    <row r="95" spans="1:702" x14ac:dyDescent="0.25">
      <c r="A95" s="15" t="s">
        <v>231</v>
      </c>
      <c r="B95" s="16" t="s">
        <v>232</v>
      </c>
      <c r="C95" s="17" t="s">
        <v>233</v>
      </c>
      <c r="D95" s="20">
        <v>1</v>
      </c>
      <c r="E95" s="19"/>
      <c r="F95" s="20"/>
      <c r="G95" s="20">
        <f>ROUND(D95*F95,2)</f>
        <v>0</v>
      </c>
      <c r="H95" s="89">
        <v>0.1</v>
      </c>
      <c r="ZY95" t="s">
        <v>234</v>
      </c>
      <c r="ZZ95" s="12" t="s">
        <v>235</v>
      </c>
    </row>
    <row r="96" spans="1:702" x14ac:dyDescent="0.25">
      <c r="A96" s="27"/>
      <c r="B96" s="28"/>
      <c r="C96" s="29"/>
      <c r="D96" s="29"/>
      <c r="E96" s="29"/>
      <c r="F96" s="29"/>
      <c r="G96" s="29"/>
      <c r="H96" s="90"/>
    </row>
    <row r="97" spans="1:701" x14ac:dyDescent="0.25">
      <c r="A97" s="30"/>
      <c r="B97" s="30"/>
      <c r="C97" s="30"/>
      <c r="D97" s="30"/>
      <c r="E97" s="30"/>
      <c r="F97" s="30"/>
      <c r="G97" s="30"/>
      <c r="H97" s="91"/>
    </row>
    <row r="98" spans="1:701" ht="30" x14ac:dyDescent="0.25">
      <c r="B98" s="31" t="s">
        <v>501</v>
      </c>
      <c r="G98" s="32">
        <f>SUM(G5:G96)</f>
        <v>0</v>
      </c>
      <c r="ZY98" t="s">
        <v>236</v>
      </c>
    </row>
    <row r="99" spans="1:701" x14ac:dyDescent="0.25">
      <c r="A99" s="33">
        <v>5.5</v>
      </c>
      <c r="B99" s="31" t="s">
        <v>503</v>
      </c>
      <c r="G99" s="32">
        <f>+(G89+G86+G83+G80+G77+G72+G69+G65+G62+G59+G56+G29+G26)*0.055</f>
        <v>0</v>
      </c>
      <c r="ZY99" t="s">
        <v>237</v>
      </c>
    </row>
    <row r="100" spans="1:701" x14ac:dyDescent="0.25">
      <c r="B100" s="31" t="s">
        <v>502</v>
      </c>
      <c r="G100" s="32">
        <f>+(G95+G93+G52+G49+G46+G42+G39+G36+G33+G22+G19+G16+G13+G9+G6)*0.1</f>
        <v>0</v>
      </c>
      <c r="ZY100" t="s">
        <v>238</v>
      </c>
    </row>
    <row r="101" spans="1:701" x14ac:dyDescent="0.25">
      <c r="G101" s="32"/>
    </row>
    <row r="102" spans="1:701" x14ac:dyDescent="0.25">
      <c r="G102" s="32"/>
    </row>
  </sheetData>
  <sheetProtection selectLockedCells="1"/>
  <mergeCells count="1">
    <mergeCell ref="A1:H1"/>
  </mergeCells>
  <printOptions horizontalCentered="1"/>
  <pageMargins left="0.06" right="0.06" top="0.06" bottom="0.06" header="0.76" footer="0.76"/>
  <pageSetup paperSize="9" fitToHeight="0"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268BE-A6B8-4CC3-B536-E679C67AE145}">
  <sheetPr>
    <pageSetUpPr fitToPage="1"/>
  </sheetPr>
  <dimension ref="A1:ZZ99"/>
  <sheetViews>
    <sheetView showGridLines="0" workbookViewId="0">
      <pane xSplit="2" ySplit="2" topLeftCell="C60" activePane="bottomRight" state="frozen"/>
      <selection activeCell="J14" sqref="J14"/>
      <selection pane="topRight" activeCell="J14" sqref="J14"/>
      <selection pane="bottomLeft" activeCell="J14" sqref="J14"/>
      <selection pane="bottomRight" activeCell="G98" sqref="G98"/>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92" customWidth="1"/>
    <col min="9" max="9" width="10.7109375" customWidth="1"/>
    <col min="701" max="703" width="10.7109375" customWidth="1"/>
  </cols>
  <sheetData>
    <row r="1" spans="1:702" ht="72.2" customHeight="1" x14ac:dyDescent="0.25">
      <c r="A1" s="93"/>
      <c r="B1" s="94"/>
      <c r="C1" s="94"/>
      <c r="D1" s="94"/>
      <c r="E1" s="94"/>
      <c r="F1" s="94"/>
      <c r="G1" s="94"/>
      <c r="H1" s="95"/>
    </row>
    <row r="2" spans="1:702" ht="30" x14ac:dyDescent="0.25">
      <c r="A2" s="1"/>
      <c r="B2" s="2"/>
      <c r="C2" s="3" t="s">
        <v>0</v>
      </c>
      <c r="D2" s="4" t="s">
        <v>1</v>
      </c>
      <c r="E2" s="5" t="s">
        <v>2</v>
      </c>
      <c r="F2" s="4" t="s">
        <v>3</v>
      </c>
      <c r="G2" s="4" t="s">
        <v>4</v>
      </c>
      <c r="H2" s="86" t="s">
        <v>5</v>
      </c>
    </row>
    <row r="3" spans="1:702" x14ac:dyDescent="0.25">
      <c r="A3" s="6"/>
      <c r="B3" s="7"/>
      <c r="C3" s="8"/>
      <c r="D3" s="8"/>
      <c r="E3" s="8"/>
      <c r="F3" s="8"/>
      <c r="G3" s="8"/>
      <c r="H3" s="87"/>
    </row>
    <row r="4" spans="1:702" ht="15.75" x14ac:dyDescent="0.25">
      <c r="A4" s="9" t="s">
        <v>6</v>
      </c>
      <c r="B4" s="10" t="s">
        <v>7</v>
      </c>
      <c r="C4" s="11"/>
      <c r="D4" s="11"/>
      <c r="E4" s="11"/>
      <c r="F4" s="11"/>
      <c r="G4" s="11"/>
      <c r="H4" s="88"/>
      <c r="ZY4" t="s">
        <v>8</v>
      </c>
      <c r="ZZ4" s="12"/>
    </row>
    <row r="5" spans="1:702" x14ac:dyDescent="0.25">
      <c r="A5" s="13" t="s">
        <v>9</v>
      </c>
      <c r="B5" s="14" t="s">
        <v>10</v>
      </c>
      <c r="C5" s="11"/>
      <c r="D5" s="11"/>
      <c r="E5" s="11"/>
      <c r="F5" s="11"/>
      <c r="G5" s="11"/>
      <c r="H5" s="88"/>
      <c r="ZY5" t="s">
        <v>11</v>
      </c>
      <c r="ZZ5" s="12"/>
    </row>
    <row r="6" spans="1:702" x14ac:dyDescent="0.25">
      <c r="A6" s="15" t="s">
        <v>12</v>
      </c>
      <c r="B6" s="16" t="s">
        <v>13</v>
      </c>
      <c r="C6" s="17" t="s">
        <v>14</v>
      </c>
      <c r="D6" s="18">
        <v>2.54</v>
      </c>
      <c r="E6" s="19"/>
      <c r="F6" s="20"/>
      <c r="G6" s="20">
        <f>ROUND(D6*F6,2)</f>
        <v>0</v>
      </c>
      <c r="H6" s="89">
        <v>0.1</v>
      </c>
      <c r="ZY6" t="s">
        <v>15</v>
      </c>
      <c r="ZZ6" s="12" t="s">
        <v>16</v>
      </c>
    </row>
    <row r="7" spans="1:702" x14ac:dyDescent="0.25">
      <c r="A7" s="21"/>
      <c r="B7" s="22" t="s">
        <v>17</v>
      </c>
      <c r="C7" s="11"/>
      <c r="D7" s="11"/>
      <c r="E7" s="11"/>
      <c r="F7" s="11"/>
      <c r="G7" s="11"/>
      <c r="H7" s="88"/>
    </row>
    <row r="8" spans="1:702" ht="18" x14ac:dyDescent="0.25">
      <c r="A8" s="21"/>
      <c r="B8" s="23" t="s">
        <v>279</v>
      </c>
      <c r="C8" s="11"/>
      <c r="D8" s="11"/>
      <c r="E8" s="11"/>
      <c r="F8" s="11"/>
      <c r="G8" s="11"/>
      <c r="H8" s="88"/>
    </row>
    <row r="9" spans="1:702" ht="45" x14ac:dyDescent="0.25">
      <c r="A9" s="15" t="s">
        <v>19</v>
      </c>
      <c r="B9" s="16" t="s">
        <v>20</v>
      </c>
      <c r="C9" s="17" t="s">
        <v>21</v>
      </c>
      <c r="D9" s="20">
        <v>602.79999999999995</v>
      </c>
      <c r="E9" s="19"/>
      <c r="F9" s="20"/>
      <c r="G9" s="20">
        <f>ROUND(D9*F9,2)</f>
        <v>0</v>
      </c>
      <c r="H9" s="89">
        <v>0.1</v>
      </c>
      <c r="ZY9" t="s">
        <v>15</v>
      </c>
      <c r="ZZ9" s="12" t="s">
        <v>23</v>
      </c>
    </row>
    <row r="10" spans="1:702" x14ac:dyDescent="0.25">
      <c r="A10" s="21"/>
      <c r="B10" s="22" t="s">
        <v>17</v>
      </c>
      <c r="C10" s="11"/>
      <c r="D10" s="11"/>
      <c r="E10" s="11"/>
      <c r="F10" s="11"/>
      <c r="G10" s="11"/>
      <c r="H10" s="88"/>
    </row>
    <row r="11" spans="1:702" ht="27" x14ac:dyDescent="0.25">
      <c r="A11" s="21"/>
      <c r="B11" s="23" t="s">
        <v>280</v>
      </c>
      <c r="C11" s="11"/>
      <c r="D11" s="11"/>
      <c r="E11" s="11"/>
      <c r="F11" s="11"/>
      <c r="G11" s="11"/>
      <c r="H11" s="88"/>
    </row>
    <row r="12" spans="1:702" x14ac:dyDescent="0.25">
      <c r="A12" s="24" t="s">
        <v>26</v>
      </c>
      <c r="B12" s="25" t="s">
        <v>27</v>
      </c>
      <c r="C12" s="11"/>
      <c r="D12" s="11"/>
      <c r="E12" s="11"/>
      <c r="F12" s="11"/>
      <c r="G12" s="11"/>
      <c r="H12" s="88"/>
      <c r="ZY12" t="s">
        <v>11</v>
      </c>
      <c r="ZZ12" s="12"/>
    </row>
    <row r="13" spans="1:702" x14ac:dyDescent="0.25">
      <c r="A13" s="15" t="s">
        <v>29</v>
      </c>
      <c r="B13" s="16" t="s">
        <v>30</v>
      </c>
      <c r="C13" s="17" t="s">
        <v>31</v>
      </c>
      <c r="D13" s="20">
        <v>44</v>
      </c>
      <c r="E13" s="19"/>
      <c r="F13" s="20"/>
      <c r="G13" s="20">
        <f>ROUND(D13*F13,2)</f>
        <v>0</v>
      </c>
      <c r="H13" s="89">
        <v>0.1</v>
      </c>
      <c r="ZY13" t="s">
        <v>15</v>
      </c>
      <c r="ZZ13" s="12" t="s">
        <v>33</v>
      </c>
    </row>
    <row r="14" spans="1:702" x14ac:dyDescent="0.25">
      <c r="A14" s="21"/>
      <c r="B14" s="22" t="s">
        <v>17</v>
      </c>
      <c r="C14" s="11"/>
      <c r="D14" s="11"/>
      <c r="E14" s="11"/>
      <c r="F14" s="11"/>
      <c r="G14" s="11"/>
      <c r="H14" s="88"/>
    </row>
    <row r="15" spans="1:702" x14ac:dyDescent="0.25">
      <c r="A15" s="21"/>
      <c r="B15" s="23" t="s">
        <v>281</v>
      </c>
      <c r="C15" s="11"/>
      <c r="D15" s="11"/>
      <c r="E15" s="11"/>
      <c r="F15" s="11"/>
      <c r="G15" s="11"/>
      <c r="H15" s="88"/>
    </row>
    <row r="16" spans="1:702" x14ac:dyDescent="0.25">
      <c r="A16" s="15" t="s">
        <v>36</v>
      </c>
      <c r="B16" s="16" t="s">
        <v>37</v>
      </c>
      <c r="C16" s="17" t="s">
        <v>31</v>
      </c>
      <c r="D16" s="20">
        <v>88</v>
      </c>
      <c r="E16" s="19"/>
      <c r="F16" s="20"/>
      <c r="G16" s="20">
        <f>ROUND(D16*F16,2)</f>
        <v>0</v>
      </c>
      <c r="H16" s="89">
        <v>0.1</v>
      </c>
      <c r="ZY16" t="s">
        <v>15</v>
      </c>
      <c r="ZZ16" s="12" t="s">
        <v>40</v>
      </c>
    </row>
    <row r="17" spans="1:702" x14ac:dyDescent="0.25">
      <c r="A17" s="21"/>
      <c r="B17" s="22" t="s">
        <v>17</v>
      </c>
      <c r="C17" s="11"/>
      <c r="D17" s="11"/>
      <c r="E17" s="11"/>
      <c r="F17" s="11"/>
      <c r="G17" s="11"/>
      <c r="H17" s="88"/>
    </row>
    <row r="18" spans="1:702" x14ac:dyDescent="0.25">
      <c r="A18" s="21"/>
      <c r="B18" s="23" t="s">
        <v>282</v>
      </c>
      <c r="C18" s="11"/>
      <c r="D18" s="11"/>
      <c r="E18" s="11"/>
      <c r="F18" s="11"/>
      <c r="G18" s="11"/>
      <c r="H18" s="88"/>
    </row>
    <row r="19" spans="1:702" x14ac:dyDescent="0.25">
      <c r="A19" s="15" t="s">
        <v>43</v>
      </c>
      <c r="B19" s="16" t="s">
        <v>44</v>
      </c>
      <c r="C19" s="17" t="s">
        <v>31</v>
      </c>
      <c r="D19" s="20">
        <v>51.4</v>
      </c>
      <c r="E19" s="19"/>
      <c r="F19" s="20"/>
      <c r="G19" s="20">
        <f>ROUND(D19*F19,2)</f>
        <v>0</v>
      </c>
      <c r="H19" s="89">
        <v>0.1</v>
      </c>
      <c r="ZY19" t="s">
        <v>15</v>
      </c>
      <c r="ZZ19" s="12" t="s">
        <v>47</v>
      </c>
    </row>
    <row r="20" spans="1:702" x14ac:dyDescent="0.25">
      <c r="A20" s="21"/>
      <c r="B20" s="22" t="s">
        <v>17</v>
      </c>
      <c r="C20" s="11"/>
      <c r="D20" s="11"/>
      <c r="E20" s="11"/>
      <c r="F20" s="11"/>
      <c r="G20" s="11"/>
      <c r="H20" s="88"/>
    </row>
    <row r="21" spans="1:702" x14ac:dyDescent="0.25">
      <c r="A21" s="21"/>
      <c r="B21" s="23" t="s">
        <v>283</v>
      </c>
      <c r="C21" s="11"/>
      <c r="D21" s="11"/>
      <c r="E21" s="11"/>
      <c r="F21" s="11"/>
      <c r="G21" s="11"/>
      <c r="H21" s="88"/>
    </row>
    <row r="22" spans="1:702" x14ac:dyDescent="0.25">
      <c r="A22" s="15" t="s">
        <v>50</v>
      </c>
      <c r="B22" s="16" t="s">
        <v>51</v>
      </c>
      <c r="C22" s="17" t="s">
        <v>31</v>
      </c>
      <c r="D22" s="20">
        <v>3.4</v>
      </c>
      <c r="E22" s="19"/>
      <c r="F22" s="20"/>
      <c r="G22" s="20">
        <f>ROUND(D22*F22,2)</f>
        <v>0</v>
      </c>
      <c r="H22" s="89">
        <v>0.1</v>
      </c>
      <c r="ZY22" t="s">
        <v>15</v>
      </c>
      <c r="ZZ22" s="12" t="s">
        <v>54</v>
      </c>
    </row>
    <row r="23" spans="1:702" x14ac:dyDescent="0.25">
      <c r="A23" s="21"/>
      <c r="B23" s="22" t="s">
        <v>17</v>
      </c>
      <c r="C23" s="11"/>
      <c r="D23" s="11"/>
      <c r="E23" s="11"/>
      <c r="F23" s="11"/>
      <c r="G23" s="11"/>
      <c r="H23" s="88"/>
    </row>
    <row r="24" spans="1:702" ht="18" x14ac:dyDescent="0.25">
      <c r="A24" s="21"/>
      <c r="B24" s="23" t="s">
        <v>284</v>
      </c>
      <c r="C24" s="11"/>
      <c r="D24" s="11"/>
      <c r="E24" s="11"/>
      <c r="F24" s="11"/>
      <c r="G24" s="11"/>
      <c r="H24" s="88"/>
    </row>
    <row r="25" spans="1:702" x14ac:dyDescent="0.25">
      <c r="A25" s="24" t="s">
        <v>57</v>
      </c>
      <c r="B25" s="25" t="s">
        <v>58</v>
      </c>
      <c r="C25" s="11"/>
      <c r="D25" s="11"/>
      <c r="E25" s="11"/>
      <c r="F25" s="11"/>
      <c r="G25" s="11"/>
      <c r="H25" s="88"/>
      <c r="ZY25" t="s">
        <v>11</v>
      </c>
      <c r="ZZ25" s="12"/>
    </row>
    <row r="26" spans="1:702" ht="22.5" x14ac:dyDescent="0.25">
      <c r="A26" s="15" t="s">
        <v>60</v>
      </c>
      <c r="B26" s="16" t="s">
        <v>61</v>
      </c>
      <c r="C26" s="17" t="s">
        <v>62</v>
      </c>
      <c r="D26" s="20">
        <v>2</v>
      </c>
      <c r="E26" s="19"/>
      <c r="F26" s="20"/>
      <c r="G26" s="20">
        <f>ROUND(D26*F26,2)</f>
        <v>0</v>
      </c>
      <c r="H26" s="89">
        <v>5.5E-2</v>
      </c>
      <c r="ZY26" t="s">
        <v>15</v>
      </c>
      <c r="ZZ26" s="12" t="s">
        <v>64</v>
      </c>
    </row>
    <row r="27" spans="1:702" x14ac:dyDescent="0.25">
      <c r="A27" s="21"/>
      <c r="B27" s="22" t="s">
        <v>17</v>
      </c>
      <c r="C27" s="11"/>
      <c r="D27" s="11"/>
      <c r="E27" s="11"/>
      <c r="F27" s="11"/>
      <c r="G27" s="11"/>
      <c r="H27" s="88"/>
    </row>
    <row r="28" spans="1:702" ht="18" x14ac:dyDescent="0.25">
      <c r="A28" s="21"/>
      <c r="B28" s="23" t="s">
        <v>285</v>
      </c>
      <c r="C28" s="11"/>
      <c r="D28" s="11"/>
      <c r="E28" s="11"/>
      <c r="F28" s="11"/>
      <c r="G28" s="11"/>
      <c r="H28" s="88"/>
    </row>
    <row r="29" spans="1:702" ht="45" x14ac:dyDescent="0.25">
      <c r="A29" s="15" t="s">
        <v>67</v>
      </c>
      <c r="B29" s="16" t="s">
        <v>68</v>
      </c>
      <c r="C29" s="17" t="s">
        <v>69</v>
      </c>
      <c r="D29" s="20">
        <v>2</v>
      </c>
      <c r="E29" s="19"/>
      <c r="F29" s="20"/>
      <c r="G29" s="20">
        <f>ROUND(D29*F29,2)</f>
        <v>0</v>
      </c>
      <c r="H29" s="89">
        <v>5.5E-2</v>
      </c>
      <c r="ZY29" t="s">
        <v>15</v>
      </c>
      <c r="ZZ29" s="12" t="s">
        <v>71</v>
      </c>
    </row>
    <row r="30" spans="1:702" x14ac:dyDescent="0.25">
      <c r="A30" s="21"/>
      <c r="B30" s="22" t="s">
        <v>17</v>
      </c>
      <c r="C30" s="11"/>
      <c r="D30" s="11"/>
      <c r="E30" s="11"/>
      <c r="F30" s="11"/>
      <c r="G30" s="11"/>
      <c r="H30" s="88"/>
    </row>
    <row r="31" spans="1:702" ht="18" x14ac:dyDescent="0.25">
      <c r="A31" s="21"/>
      <c r="B31" s="23" t="s">
        <v>286</v>
      </c>
      <c r="C31" s="11"/>
      <c r="D31" s="11"/>
      <c r="E31" s="11"/>
      <c r="F31" s="11"/>
      <c r="G31" s="11"/>
      <c r="H31" s="88"/>
    </row>
    <row r="32" spans="1:702" x14ac:dyDescent="0.25">
      <c r="A32" s="24" t="s">
        <v>74</v>
      </c>
      <c r="B32" s="25" t="s">
        <v>75</v>
      </c>
      <c r="C32" s="11"/>
      <c r="D32" s="11"/>
      <c r="E32" s="11"/>
      <c r="F32" s="11"/>
      <c r="G32" s="11"/>
      <c r="H32" s="88"/>
      <c r="ZY32" t="s">
        <v>11</v>
      </c>
      <c r="ZZ32" s="12"/>
    </row>
    <row r="33" spans="1:702" x14ac:dyDescent="0.25">
      <c r="A33" s="15" t="s">
        <v>84</v>
      </c>
      <c r="B33" s="16" t="s">
        <v>85</v>
      </c>
      <c r="C33" s="17" t="s">
        <v>31</v>
      </c>
      <c r="D33" s="20">
        <v>88</v>
      </c>
      <c r="E33" s="19"/>
      <c r="F33" s="20"/>
      <c r="G33" s="20">
        <f>ROUND(D33*F33,2)</f>
        <v>0</v>
      </c>
      <c r="H33" s="89">
        <v>0.1</v>
      </c>
      <c r="ZY33" t="s">
        <v>15</v>
      </c>
      <c r="ZZ33" s="12" t="s">
        <v>88</v>
      </c>
    </row>
    <row r="34" spans="1:702" x14ac:dyDescent="0.25">
      <c r="A34" s="21"/>
      <c r="B34" s="22" t="s">
        <v>17</v>
      </c>
      <c r="C34" s="11"/>
      <c r="D34" s="11"/>
      <c r="E34" s="11"/>
      <c r="F34" s="11"/>
      <c r="G34" s="11"/>
      <c r="H34" s="88"/>
    </row>
    <row r="35" spans="1:702" ht="18" x14ac:dyDescent="0.25">
      <c r="A35" s="21"/>
      <c r="B35" s="23" t="s">
        <v>287</v>
      </c>
      <c r="C35" s="11"/>
      <c r="D35" s="11"/>
      <c r="E35" s="11"/>
      <c r="F35" s="11"/>
      <c r="G35" s="11"/>
      <c r="H35" s="88"/>
    </row>
    <row r="36" spans="1:702" x14ac:dyDescent="0.25">
      <c r="A36" s="15" t="s">
        <v>91</v>
      </c>
      <c r="B36" s="16" t="s">
        <v>92</v>
      </c>
      <c r="C36" s="17" t="s">
        <v>31</v>
      </c>
      <c r="D36" s="20">
        <v>98.5</v>
      </c>
      <c r="E36" s="19"/>
      <c r="F36" s="20"/>
      <c r="G36" s="20">
        <f>ROUND(D36*F36,2)</f>
        <v>0</v>
      </c>
      <c r="H36" s="89">
        <v>0.1</v>
      </c>
      <c r="ZY36" t="s">
        <v>15</v>
      </c>
      <c r="ZZ36" s="12" t="s">
        <v>95</v>
      </c>
    </row>
    <row r="37" spans="1:702" x14ac:dyDescent="0.25">
      <c r="A37" s="21"/>
      <c r="B37" s="22" t="s">
        <v>17</v>
      </c>
      <c r="C37" s="11"/>
      <c r="D37" s="11"/>
      <c r="E37" s="11"/>
      <c r="F37" s="11"/>
      <c r="G37" s="11"/>
      <c r="H37" s="88"/>
    </row>
    <row r="38" spans="1:702" ht="27" x14ac:dyDescent="0.25">
      <c r="A38" s="21"/>
      <c r="B38" s="23" t="s">
        <v>288</v>
      </c>
      <c r="C38" s="11"/>
      <c r="D38" s="11"/>
      <c r="E38" s="11"/>
      <c r="F38" s="11"/>
      <c r="G38" s="11"/>
      <c r="H38" s="88"/>
    </row>
    <row r="39" spans="1:702" x14ac:dyDescent="0.25">
      <c r="A39" s="15" t="s">
        <v>98</v>
      </c>
      <c r="B39" s="16" t="s">
        <v>99</v>
      </c>
      <c r="C39" s="17" t="s">
        <v>62</v>
      </c>
      <c r="D39" s="20">
        <v>8</v>
      </c>
      <c r="E39" s="19"/>
      <c r="F39" s="20"/>
      <c r="G39" s="20">
        <f>ROUND(D39*F39,2)</f>
        <v>0</v>
      </c>
      <c r="H39" s="89">
        <v>0.1</v>
      </c>
      <c r="ZY39" t="s">
        <v>15</v>
      </c>
      <c r="ZZ39" s="12" t="s">
        <v>102</v>
      </c>
    </row>
    <row r="40" spans="1:702" x14ac:dyDescent="0.25">
      <c r="A40" s="21"/>
      <c r="B40" s="22" t="s">
        <v>17</v>
      </c>
      <c r="C40" s="11"/>
      <c r="D40" s="11"/>
      <c r="E40" s="11"/>
      <c r="F40" s="11"/>
      <c r="G40" s="11"/>
      <c r="H40" s="88"/>
    </row>
    <row r="41" spans="1:702" x14ac:dyDescent="0.25">
      <c r="A41" s="21"/>
      <c r="B41" s="23" t="s">
        <v>289</v>
      </c>
      <c r="C41" s="11"/>
      <c r="D41" s="11"/>
      <c r="E41" s="11"/>
      <c r="F41" s="11"/>
      <c r="G41" s="11"/>
      <c r="H41" s="88"/>
    </row>
    <row r="42" spans="1:702" x14ac:dyDescent="0.25">
      <c r="A42" s="24" t="s">
        <v>105</v>
      </c>
      <c r="B42" s="25" t="s">
        <v>106</v>
      </c>
      <c r="C42" s="11"/>
      <c r="D42" s="11"/>
      <c r="E42" s="11"/>
      <c r="F42" s="11"/>
      <c r="G42" s="11"/>
      <c r="H42" s="89"/>
      <c r="ZY42" t="s">
        <v>11</v>
      </c>
      <c r="ZZ42" s="12"/>
    </row>
    <row r="43" spans="1:702" ht="22.5" x14ac:dyDescent="0.25">
      <c r="A43" s="15" t="s">
        <v>108</v>
      </c>
      <c r="B43" s="16" t="s">
        <v>109</v>
      </c>
      <c r="C43" s="17" t="s">
        <v>21</v>
      </c>
      <c r="D43" s="20">
        <v>10</v>
      </c>
      <c r="E43" s="19"/>
      <c r="F43" s="20"/>
      <c r="G43" s="20">
        <f>ROUND(D43*F43,2)</f>
        <v>0</v>
      </c>
      <c r="H43" s="88">
        <v>0.1</v>
      </c>
      <c r="ZY43" t="s">
        <v>15</v>
      </c>
      <c r="ZZ43" s="12" t="s">
        <v>112</v>
      </c>
    </row>
    <row r="44" spans="1:702" x14ac:dyDescent="0.25">
      <c r="A44" s="21"/>
      <c r="B44" s="22" t="s">
        <v>17</v>
      </c>
      <c r="C44" s="11"/>
      <c r="D44" s="11"/>
      <c r="E44" s="11"/>
      <c r="F44" s="11"/>
      <c r="G44" s="11"/>
      <c r="H44" s="88"/>
    </row>
    <row r="45" spans="1:702" ht="18" x14ac:dyDescent="0.25">
      <c r="A45" s="21"/>
      <c r="B45" s="23" t="s">
        <v>290</v>
      </c>
      <c r="C45" s="11"/>
      <c r="D45" s="11"/>
      <c r="E45" s="11"/>
      <c r="F45" s="11"/>
      <c r="G45" s="11"/>
      <c r="H45" s="88"/>
    </row>
    <row r="46" spans="1:702" ht="22.5" x14ac:dyDescent="0.25">
      <c r="A46" s="15" t="s">
        <v>115</v>
      </c>
      <c r="B46" s="16" t="s">
        <v>116</v>
      </c>
      <c r="C46" s="17" t="s">
        <v>21</v>
      </c>
      <c r="D46" s="20">
        <v>10</v>
      </c>
      <c r="E46" s="19"/>
      <c r="F46" s="20"/>
      <c r="G46" s="20">
        <f>ROUND(D46*F46,2)</f>
        <v>0</v>
      </c>
      <c r="H46" s="89">
        <v>0.1</v>
      </c>
      <c r="ZY46" t="s">
        <v>15</v>
      </c>
      <c r="ZZ46" s="12" t="s">
        <v>119</v>
      </c>
    </row>
    <row r="47" spans="1:702" x14ac:dyDescent="0.25">
      <c r="A47" s="21"/>
      <c r="B47" s="22" t="s">
        <v>17</v>
      </c>
      <c r="C47" s="11"/>
      <c r="D47" s="11"/>
      <c r="E47" s="11"/>
      <c r="F47" s="11"/>
      <c r="G47" s="11"/>
      <c r="H47" s="88"/>
    </row>
    <row r="48" spans="1:702" ht="18" x14ac:dyDescent="0.25">
      <c r="A48" s="21"/>
      <c r="B48" s="23" t="s">
        <v>291</v>
      </c>
      <c r="C48" s="11"/>
      <c r="D48" s="11"/>
      <c r="E48" s="11"/>
      <c r="F48" s="11"/>
      <c r="G48" s="11"/>
      <c r="H48" s="88"/>
    </row>
    <row r="49" spans="1:702" ht="22.5" x14ac:dyDescent="0.25">
      <c r="A49" s="15" t="s">
        <v>122</v>
      </c>
      <c r="B49" s="16" t="s">
        <v>123</v>
      </c>
      <c r="C49" s="17" t="s">
        <v>21</v>
      </c>
      <c r="D49" s="20">
        <v>77.3</v>
      </c>
      <c r="E49" s="19"/>
      <c r="F49" s="20"/>
      <c r="G49" s="20">
        <f>ROUND(D49*F49,2)</f>
        <v>0</v>
      </c>
      <c r="H49" s="89">
        <v>0.1</v>
      </c>
      <c r="ZY49" t="s">
        <v>15</v>
      </c>
      <c r="ZZ49" s="12" t="s">
        <v>126</v>
      </c>
    </row>
    <row r="50" spans="1:702" x14ac:dyDescent="0.25">
      <c r="A50" s="21"/>
      <c r="B50" s="22" t="s">
        <v>17</v>
      </c>
      <c r="C50" s="11"/>
      <c r="D50" s="11"/>
      <c r="E50" s="11"/>
      <c r="F50" s="11"/>
      <c r="G50" s="11"/>
      <c r="H50" s="88"/>
    </row>
    <row r="51" spans="1:702" x14ac:dyDescent="0.25">
      <c r="A51" s="21"/>
      <c r="B51" s="23" t="s">
        <v>292</v>
      </c>
      <c r="C51" s="11"/>
      <c r="D51" s="11"/>
      <c r="E51" s="11"/>
      <c r="F51" s="11"/>
      <c r="G51" s="11"/>
      <c r="H51" s="88"/>
    </row>
    <row r="52" spans="1:702" x14ac:dyDescent="0.25">
      <c r="A52" s="24" t="s">
        <v>129</v>
      </c>
      <c r="B52" s="25" t="s">
        <v>130</v>
      </c>
      <c r="C52" s="11"/>
      <c r="D52" s="11"/>
      <c r="E52" s="11"/>
      <c r="F52" s="11"/>
      <c r="G52" s="11"/>
      <c r="H52" s="89"/>
      <c r="ZY52" t="s">
        <v>11</v>
      </c>
      <c r="ZZ52" s="12"/>
    </row>
    <row r="53" spans="1:702" ht="45" x14ac:dyDescent="0.25">
      <c r="A53" s="15" t="s">
        <v>132</v>
      </c>
      <c r="B53" s="16" t="s">
        <v>133</v>
      </c>
      <c r="C53" s="17" t="s">
        <v>21</v>
      </c>
      <c r="D53" s="20">
        <v>423.6</v>
      </c>
      <c r="E53" s="19"/>
      <c r="F53" s="20"/>
      <c r="G53" s="20">
        <f>ROUND(D53*F53,2)</f>
        <v>0</v>
      </c>
      <c r="H53" s="88">
        <v>5.5E-2</v>
      </c>
      <c r="ZY53" t="s">
        <v>15</v>
      </c>
      <c r="ZZ53" s="12" t="s">
        <v>136</v>
      </c>
    </row>
    <row r="54" spans="1:702" x14ac:dyDescent="0.25">
      <c r="A54" s="21"/>
      <c r="B54" s="22" t="s">
        <v>17</v>
      </c>
      <c r="C54" s="11"/>
      <c r="D54" s="11"/>
      <c r="E54" s="11"/>
      <c r="F54" s="11"/>
      <c r="G54" s="11"/>
      <c r="H54" s="88"/>
    </row>
    <row r="55" spans="1:702" ht="27" x14ac:dyDescent="0.25">
      <c r="A55" s="21"/>
      <c r="B55" s="23" t="s">
        <v>293</v>
      </c>
      <c r="C55" s="11"/>
      <c r="D55" s="11"/>
      <c r="E55" s="11"/>
      <c r="F55" s="11"/>
      <c r="G55" s="11"/>
      <c r="H55" s="88"/>
    </row>
    <row r="56" spans="1:702" ht="33.75" x14ac:dyDescent="0.25">
      <c r="A56" s="15" t="s">
        <v>139</v>
      </c>
      <c r="B56" s="16" t="s">
        <v>140</v>
      </c>
      <c r="C56" s="17" t="s">
        <v>21</v>
      </c>
      <c r="D56" s="20">
        <v>252.8</v>
      </c>
      <c r="E56" s="19"/>
      <c r="F56" s="20"/>
      <c r="G56" s="20">
        <f>ROUND(D56*F56,2)</f>
        <v>0</v>
      </c>
      <c r="H56" s="89">
        <v>5.5E-2</v>
      </c>
      <c r="ZY56" t="s">
        <v>15</v>
      </c>
      <c r="ZZ56" s="12" t="s">
        <v>143</v>
      </c>
    </row>
    <row r="57" spans="1:702" x14ac:dyDescent="0.25">
      <c r="A57" s="21"/>
      <c r="B57" s="22" t="s">
        <v>17</v>
      </c>
      <c r="C57" s="11"/>
      <c r="D57" s="11"/>
      <c r="E57" s="11"/>
      <c r="F57" s="11"/>
      <c r="G57" s="11"/>
      <c r="H57" s="88"/>
    </row>
    <row r="58" spans="1:702" ht="27" x14ac:dyDescent="0.25">
      <c r="A58" s="21"/>
      <c r="B58" s="23" t="s">
        <v>294</v>
      </c>
      <c r="C58" s="11"/>
      <c r="D58" s="11"/>
      <c r="E58" s="11"/>
      <c r="F58" s="11"/>
      <c r="G58" s="11"/>
      <c r="H58" s="88"/>
    </row>
    <row r="59" spans="1:702" ht="22.5" x14ac:dyDescent="0.25">
      <c r="A59" s="15" t="s">
        <v>146</v>
      </c>
      <c r="B59" s="16" t="s">
        <v>147</v>
      </c>
      <c r="C59" s="17" t="s">
        <v>21</v>
      </c>
      <c r="D59" s="20">
        <v>97.1</v>
      </c>
      <c r="E59" s="19"/>
      <c r="F59" s="20"/>
      <c r="G59" s="20">
        <f>ROUND(D59*F59,2)</f>
        <v>0</v>
      </c>
      <c r="H59" s="89">
        <v>5.5E-2</v>
      </c>
      <c r="ZY59" t="s">
        <v>15</v>
      </c>
      <c r="ZZ59" s="12" t="s">
        <v>150</v>
      </c>
    </row>
    <row r="60" spans="1:702" x14ac:dyDescent="0.25">
      <c r="A60" s="21"/>
      <c r="B60" s="22" t="s">
        <v>17</v>
      </c>
      <c r="C60" s="11"/>
      <c r="D60" s="11"/>
      <c r="E60" s="11"/>
      <c r="F60" s="11"/>
      <c r="G60" s="11"/>
      <c r="H60" s="88"/>
    </row>
    <row r="61" spans="1:702" ht="36" x14ac:dyDescent="0.25">
      <c r="A61" s="21"/>
      <c r="B61" s="23" t="s">
        <v>295</v>
      </c>
      <c r="C61" s="11"/>
      <c r="D61" s="11"/>
      <c r="E61" s="11"/>
      <c r="F61" s="11"/>
      <c r="G61" s="11"/>
      <c r="H61" s="88"/>
    </row>
    <row r="62" spans="1:702" ht="33.75" x14ac:dyDescent="0.25">
      <c r="A62" s="15" t="s">
        <v>153</v>
      </c>
      <c r="B62" s="16" t="s">
        <v>154</v>
      </c>
      <c r="C62" s="17" t="s">
        <v>21</v>
      </c>
      <c r="D62" s="20">
        <v>99.4</v>
      </c>
      <c r="E62" s="19"/>
      <c r="F62" s="20"/>
      <c r="G62" s="20">
        <f>ROUND(D62*F62,2)</f>
        <v>0</v>
      </c>
      <c r="H62" s="89">
        <v>5.5E-2</v>
      </c>
      <c r="ZY62" t="s">
        <v>15</v>
      </c>
      <c r="ZZ62" s="12" t="s">
        <v>157</v>
      </c>
    </row>
    <row r="63" spans="1:702" x14ac:dyDescent="0.25">
      <c r="A63" s="21"/>
      <c r="B63" s="22" t="s">
        <v>17</v>
      </c>
      <c r="C63" s="11"/>
      <c r="D63" s="11"/>
      <c r="E63" s="11"/>
      <c r="F63" s="11"/>
      <c r="G63" s="11"/>
      <c r="H63" s="88"/>
    </row>
    <row r="64" spans="1:702" ht="18" x14ac:dyDescent="0.25">
      <c r="A64" s="21"/>
      <c r="B64" s="23" t="s">
        <v>159</v>
      </c>
      <c r="C64" s="11"/>
      <c r="D64" s="11"/>
      <c r="E64" s="11"/>
      <c r="F64" s="11"/>
      <c r="G64" s="11"/>
      <c r="H64" s="88"/>
    </row>
    <row r="65" spans="1:702" x14ac:dyDescent="0.25">
      <c r="A65" s="24" t="s">
        <v>160</v>
      </c>
      <c r="B65" s="25" t="s">
        <v>161</v>
      </c>
      <c r="C65" s="11"/>
      <c r="D65" s="11"/>
      <c r="E65" s="11"/>
      <c r="F65" s="11"/>
      <c r="G65" s="11"/>
      <c r="H65" s="89"/>
      <c r="ZY65" t="s">
        <v>11</v>
      </c>
      <c r="ZZ65" s="12"/>
    </row>
    <row r="66" spans="1:702" x14ac:dyDescent="0.25">
      <c r="A66" s="15" t="s">
        <v>163</v>
      </c>
      <c r="B66" s="16" t="s">
        <v>164</v>
      </c>
      <c r="C66" s="17" t="s">
        <v>31</v>
      </c>
      <c r="D66" s="20">
        <v>39.1</v>
      </c>
      <c r="E66" s="19"/>
      <c r="F66" s="20"/>
      <c r="G66" s="20">
        <f>ROUND(D66*F66,2)</f>
        <v>0</v>
      </c>
      <c r="H66" s="88">
        <v>5.5E-2</v>
      </c>
      <c r="ZY66" t="s">
        <v>15</v>
      </c>
      <c r="ZZ66" s="12" t="s">
        <v>167</v>
      </c>
    </row>
    <row r="67" spans="1:702" x14ac:dyDescent="0.25">
      <c r="A67" s="21"/>
      <c r="B67" s="22" t="s">
        <v>17</v>
      </c>
      <c r="C67" s="11"/>
      <c r="D67" s="11"/>
      <c r="E67" s="11"/>
      <c r="F67" s="11"/>
      <c r="G67" s="11"/>
      <c r="H67" s="88"/>
    </row>
    <row r="68" spans="1:702" ht="18" x14ac:dyDescent="0.25">
      <c r="A68" s="21"/>
      <c r="B68" s="23" t="s">
        <v>296</v>
      </c>
      <c r="C68" s="11"/>
      <c r="D68" s="11"/>
      <c r="E68" s="11"/>
      <c r="F68" s="11"/>
      <c r="G68" s="11"/>
      <c r="H68" s="88"/>
    </row>
    <row r="69" spans="1:702" x14ac:dyDescent="0.25">
      <c r="A69" s="15" t="s">
        <v>170</v>
      </c>
      <c r="B69" s="16" t="s">
        <v>171</v>
      </c>
      <c r="C69" s="17" t="s">
        <v>31</v>
      </c>
      <c r="D69" s="20">
        <v>95.4</v>
      </c>
      <c r="E69" s="19"/>
      <c r="F69" s="20"/>
      <c r="G69" s="20">
        <f>ROUND(D69*F69,2)</f>
        <v>0</v>
      </c>
      <c r="H69" s="89">
        <v>5.5E-2</v>
      </c>
      <c r="ZY69" t="s">
        <v>15</v>
      </c>
      <c r="ZZ69" s="12" t="s">
        <v>174</v>
      </c>
    </row>
    <row r="70" spans="1:702" x14ac:dyDescent="0.25">
      <c r="A70" s="21"/>
      <c r="B70" s="22" t="s">
        <v>17</v>
      </c>
      <c r="C70" s="11"/>
      <c r="D70" s="11"/>
      <c r="E70" s="11"/>
      <c r="F70" s="11"/>
      <c r="G70" s="11"/>
      <c r="H70" s="88"/>
    </row>
    <row r="71" spans="1:702" ht="18" x14ac:dyDescent="0.25">
      <c r="A71" s="21"/>
      <c r="B71" s="23" t="s">
        <v>176</v>
      </c>
      <c r="C71" s="11"/>
      <c r="D71" s="11"/>
      <c r="E71" s="11"/>
      <c r="F71" s="11"/>
      <c r="G71" s="11"/>
      <c r="H71" s="88"/>
    </row>
    <row r="72" spans="1:702" ht="18" x14ac:dyDescent="0.25">
      <c r="A72" s="21"/>
      <c r="B72" s="23" t="s">
        <v>177</v>
      </c>
      <c r="C72" s="11"/>
      <c r="D72" s="11"/>
      <c r="E72" s="11"/>
      <c r="F72" s="11"/>
      <c r="G72" s="11"/>
      <c r="H72" s="89"/>
    </row>
    <row r="73" spans="1:702" ht="22.5" x14ac:dyDescent="0.25">
      <c r="A73" s="15" t="s">
        <v>178</v>
      </c>
      <c r="B73" s="16" t="s">
        <v>179</v>
      </c>
      <c r="C73" s="17" t="s">
        <v>31</v>
      </c>
      <c r="D73" s="20">
        <v>10</v>
      </c>
      <c r="E73" s="19"/>
      <c r="F73" s="20"/>
      <c r="G73" s="20">
        <f>ROUND(D73*F73,2)</f>
        <v>0</v>
      </c>
      <c r="H73" s="88">
        <v>5.5E-2</v>
      </c>
      <c r="ZY73" t="s">
        <v>15</v>
      </c>
      <c r="ZZ73" s="12" t="s">
        <v>182</v>
      </c>
    </row>
    <row r="74" spans="1:702" x14ac:dyDescent="0.25">
      <c r="A74" s="15" t="s">
        <v>183</v>
      </c>
      <c r="B74" s="16" t="s">
        <v>184</v>
      </c>
      <c r="C74" s="17" t="s">
        <v>31</v>
      </c>
      <c r="D74" s="20">
        <v>76.2</v>
      </c>
      <c r="E74" s="19"/>
      <c r="F74" s="20"/>
      <c r="G74" s="20">
        <f>ROUND(D74*F74,2)</f>
        <v>0</v>
      </c>
      <c r="H74" s="88">
        <v>5.5E-2</v>
      </c>
      <c r="ZY74" t="s">
        <v>15</v>
      </c>
      <c r="ZZ74" s="12" t="s">
        <v>187</v>
      </c>
    </row>
    <row r="75" spans="1:702" x14ac:dyDescent="0.25">
      <c r="A75" s="21"/>
      <c r="B75" s="22" t="s">
        <v>17</v>
      </c>
      <c r="C75" s="11"/>
      <c r="D75" s="11"/>
      <c r="E75" s="11"/>
      <c r="F75" s="11"/>
      <c r="G75" s="11"/>
      <c r="H75" s="88"/>
    </row>
    <row r="76" spans="1:702" ht="18" x14ac:dyDescent="0.25">
      <c r="A76" s="21"/>
      <c r="B76" s="23" t="s">
        <v>297</v>
      </c>
      <c r="C76" s="11"/>
      <c r="D76" s="11"/>
      <c r="E76" s="11"/>
      <c r="F76" s="11"/>
      <c r="G76" s="11"/>
      <c r="H76" s="89"/>
    </row>
    <row r="77" spans="1:702" x14ac:dyDescent="0.25">
      <c r="A77" s="15" t="s">
        <v>190</v>
      </c>
      <c r="B77" s="16" t="s">
        <v>191</v>
      </c>
      <c r="C77" s="17" t="s">
        <v>31</v>
      </c>
      <c r="D77" s="20">
        <v>17</v>
      </c>
      <c r="E77" s="19"/>
      <c r="F77" s="20"/>
      <c r="G77" s="20">
        <f>ROUND(D77*F77,2)</f>
        <v>0</v>
      </c>
      <c r="H77" s="89">
        <v>5.5E-2</v>
      </c>
      <c r="ZY77" t="s">
        <v>15</v>
      </c>
      <c r="ZZ77" s="12" t="s">
        <v>194</v>
      </c>
    </row>
    <row r="78" spans="1:702" x14ac:dyDescent="0.25">
      <c r="A78" s="21"/>
      <c r="B78" s="22" t="s">
        <v>17</v>
      </c>
      <c r="C78" s="11"/>
      <c r="D78" s="11"/>
      <c r="E78" s="11"/>
      <c r="F78" s="11"/>
      <c r="G78" s="11"/>
      <c r="H78" s="88"/>
    </row>
    <row r="79" spans="1:702" ht="18" x14ac:dyDescent="0.25">
      <c r="A79" s="21"/>
      <c r="B79" s="23" t="s">
        <v>196</v>
      </c>
      <c r="C79" s="11"/>
      <c r="D79" s="11"/>
      <c r="E79" s="11"/>
      <c r="F79" s="11"/>
      <c r="G79" s="11"/>
      <c r="H79" s="88"/>
    </row>
    <row r="80" spans="1:702" ht="22.5" x14ac:dyDescent="0.25">
      <c r="A80" s="15" t="s">
        <v>197</v>
      </c>
      <c r="B80" s="16" t="s">
        <v>198</v>
      </c>
      <c r="C80" s="17" t="s">
        <v>31</v>
      </c>
      <c r="D80" s="20">
        <v>40.200000000000003</v>
      </c>
      <c r="E80" s="19"/>
      <c r="F80" s="20"/>
      <c r="G80" s="20">
        <f>ROUND(D80*F80,2)</f>
        <v>0</v>
      </c>
      <c r="H80" s="89">
        <v>5.5E-2</v>
      </c>
      <c r="ZY80" t="s">
        <v>15</v>
      </c>
      <c r="ZZ80" s="12" t="s">
        <v>201</v>
      </c>
    </row>
    <row r="81" spans="1:702" x14ac:dyDescent="0.25">
      <c r="A81" s="21"/>
      <c r="B81" s="22" t="s">
        <v>17</v>
      </c>
      <c r="C81" s="11"/>
      <c r="D81" s="11"/>
      <c r="E81" s="11"/>
      <c r="F81" s="11"/>
      <c r="G81" s="11"/>
      <c r="H81" s="88"/>
    </row>
    <row r="82" spans="1:702" ht="18" x14ac:dyDescent="0.25">
      <c r="A82" s="21"/>
      <c r="B82" s="23" t="s">
        <v>203</v>
      </c>
      <c r="C82" s="11"/>
      <c r="D82" s="11"/>
      <c r="E82" s="11"/>
      <c r="F82" s="11"/>
      <c r="G82" s="11"/>
      <c r="H82" s="88"/>
    </row>
    <row r="83" spans="1:702" x14ac:dyDescent="0.25">
      <c r="A83" s="15" t="s">
        <v>204</v>
      </c>
      <c r="B83" s="16" t="s">
        <v>205</v>
      </c>
      <c r="C83" s="17" t="s">
        <v>31</v>
      </c>
      <c r="D83" s="20">
        <v>90.2</v>
      </c>
      <c r="E83" s="19"/>
      <c r="F83" s="20"/>
      <c r="G83" s="20">
        <f>ROUND(D83*F83,2)</f>
        <v>0</v>
      </c>
      <c r="H83" s="89">
        <v>5.5E-2</v>
      </c>
      <c r="ZY83" t="s">
        <v>15</v>
      </c>
      <c r="ZZ83" s="12" t="s">
        <v>208</v>
      </c>
    </row>
    <row r="84" spans="1:702" x14ac:dyDescent="0.25">
      <c r="A84" s="21"/>
      <c r="B84" s="22" t="s">
        <v>17</v>
      </c>
      <c r="C84" s="11"/>
      <c r="D84" s="11"/>
      <c r="E84" s="11"/>
      <c r="F84" s="11"/>
      <c r="G84" s="11"/>
      <c r="H84" s="88"/>
    </row>
    <row r="85" spans="1:702" ht="18" x14ac:dyDescent="0.25">
      <c r="A85" s="21"/>
      <c r="B85" s="23" t="s">
        <v>298</v>
      </c>
      <c r="C85" s="11"/>
      <c r="D85" s="11"/>
      <c r="E85" s="11"/>
      <c r="F85" s="11"/>
      <c r="G85" s="11"/>
      <c r="H85" s="88"/>
    </row>
    <row r="86" spans="1:702" ht="22.5" x14ac:dyDescent="0.25">
      <c r="A86" s="15" t="s">
        <v>211</v>
      </c>
      <c r="B86" s="16" t="s">
        <v>212</v>
      </c>
      <c r="C86" s="17" t="s">
        <v>62</v>
      </c>
      <c r="D86" s="20">
        <v>2</v>
      </c>
      <c r="E86" s="19"/>
      <c r="F86" s="20"/>
      <c r="G86" s="20">
        <f>ROUND(D86*F86,2)</f>
        <v>0</v>
      </c>
      <c r="H86" s="89">
        <v>5.5E-2</v>
      </c>
      <c r="ZY86" t="s">
        <v>15</v>
      </c>
      <c r="ZZ86" s="12" t="s">
        <v>215</v>
      </c>
    </row>
    <row r="87" spans="1:702" x14ac:dyDescent="0.25">
      <c r="A87" s="21"/>
      <c r="B87" s="22" t="s">
        <v>17</v>
      </c>
      <c r="C87" s="11"/>
      <c r="D87" s="11"/>
      <c r="E87" s="11"/>
      <c r="F87" s="11"/>
      <c r="G87" s="11"/>
      <c r="H87" s="88"/>
    </row>
    <row r="88" spans="1:702" ht="18" x14ac:dyDescent="0.25">
      <c r="A88" s="21"/>
      <c r="B88" s="23" t="s">
        <v>217</v>
      </c>
      <c r="C88" s="11"/>
      <c r="D88" s="11"/>
      <c r="E88" s="11"/>
      <c r="F88" s="11"/>
      <c r="G88" s="11"/>
      <c r="H88" s="88"/>
    </row>
    <row r="89" spans="1:702" x14ac:dyDescent="0.25">
      <c r="A89" s="24" t="s">
        <v>218</v>
      </c>
      <c r="B89" s="25" t="s">
        <v>219</v>
      </c>
      <c r="C89" s="11"/>
      <c r="D89" s="11"/>
      <c r="E89" s="11"/>
      <c r="F89" s="11"/>
      <c r="G89" s="11"/>
      <c r="H89" s="89"/>
      <c r="ZY89" t="s">
        <v>11</v>
      </c>
      <c r="ZZ89" s="12"/>
    </row>
    <row r="90" spans="1:702" x14ac:dyDescent="0.25">
      <c r="A90" s="15" t="s">
        <v>221</v>
      </c>
      <c r="B90" s="16" t="s">
        <v>222</v>
      </c>
      <c r="C90" s="17" t="s">
        <v>69</v>
      </c>
      <c r="D90" s="20">
        <v>1</v>
      </c>
      <c r="E90" s="19"/>
      <c r="F90" s="20"/>
      <c r="G90" s="20">
        <f>ROUND(D90*F90,2)</f>
        <v>0</v>
      </c>
      <c r="H90" s="88">
        <v>0.1</v>
      </c>
      <c r="ZY90" t="s">
        <v>15</v>
      </c>
      <c r="ZZ90" s="12" t="s">
        <v>225</v>
      </c>
    </row>
    <row r="91" spans="1:702" ht="22.5" x14ac:dyDescent="0.25">
      <c r="A91" s="15" t="s">
        <v>226</v>
      </c>
      <c r="B91" s="16" t="s">
        <v>227</v>
      </c>
      <c r="C91" s="17" t="s">
        <v>228</v>
      </c>
      <c r="D91" s="26"/>
      <c r="E91" s="19"/>
      <c r="F91" s="20"/>
      <c r="G91" s="20">
        <f>ROUND(D91*F91,2)</f>
        <v>0</v>
      </c>
      <c r="H91" s="88"/>
      <c r="ZY91" t="s">
        <v>15</v>
      </c>
      <c r="ZZ91" s="12" t="s">
        <v>230</v>
      </c>
    </row>
    <row r="92" spans="1:702" x14ac:dyDescent="0.25">
      <c r="A92" s="15" t="s">
        <v>231</v>
      </c>
      <c r="B92" s="16" t="s">
        <v>232</v>
      </c>
      <c r="C92" s="17" t="s">
        <v>69</v>
      </c>
      <c r="D92" s="20">
        <v>1</v>
      </c>
      <c r="E92" s="19"/>
      <c r="F92" s="20"/>
      <c r="G92" s="20">
        <f>ROUND(D92*F92,2)</f>
        <v>0</v>
      </c>
      <c r="H92" s="88">
        <v>0.1</v>
      </c>
      <c r="ZY92" t="s">
        <v>15</v>
      </c>
      <c r="ZZ92" s="12" t="s">
        <v>235</v>
      </c>
    </row>
    <row r="93" spans="1:702" x14ac:dyDescent="0.25">
      <c r="A93" s="27"/>
      <c r="B93" s="28"/>
      <c r="C93" s="29"/>
      <c r="D93" s="29"/>
      <c r="E93" s="29"/>
      <c r="F93" s="29"/>
      <c r="G93" s="29"/>
      <c r="H93" s="89"/>
    </row>
    <row r="94" spans="1:702" x14ac:dyDescent="0.25">
      <c r="A94" s="30"/>
      <c r="B94" s="30"/>
      <c r="C94" s="30"/>
      <c r="D94" s="30"/>
      <c r="E94" s="30"/>
      <c r="F94" s="30"/>
      <c r="G94" s="30"/>
      <c r="H94" s="89"/>
    </row>
    <row r="95" spans="1:702" ht="30" x14ac:dyDescent="0.25">
      <c r="B95" s="31" t="s">
        <v>506</v>
      </c>
      <c r="G95" s="32">
        <f>SUM(G6:G93)</f>
        <v>0</v>
      </c>
      <c r="ZY95" t="s">
        <v>236</v>
      </c>
    </row>
    <row r="96" spans="1:702" x14ac:dyDescent="0.25">
      <c r="A96" s="33">
        <v>5.5</v>
      </c>
      <c r="B96" s="31" t="s">
        <v>503</v>
      </c>
      <c r="G96" s="32">
        <f>+(G86+G83+G80+G77+G74+G69+G66+G62+G59+G56+G53+G26+G29+G73)*0.055</f>
        <v>0</v>
      </c>
      <c r="ZY96" t="s">
        <v>237</v>
      </c>
    </row>
    <row r="97" spans="2:701" x14ac:dyDescent="0.25">
      <c r="B97" s="31" t="s">
        <v>502</v>
      </c>
      <c r="G97" s="32">
        <f>+(G92+G90+G49+G46+G43+G39+G36+G33+G22+G19+G16+G13+G9+G6)*0.1</f>
        <v>0</v>
      </c>
      <c r="ZY97" t="s">
        <v>238</v>
      </c>
    </row>
    <row r="98" spans="2:701" x14ac:dyDescent="0.25">
      <c r="G98" s="32"/>
    </row>
    <row r="99" spans="2:701" x14ac:dyDescent="0.25">
      <c r="G99" s="32"/>
    </row>
  </sheetData>
  <mergeCells count="1">
    <mergeCell ref="A1:H1"/>
  </mergeCells>
  <printOptions horizontalCentered="1"/>
  <pageMargins left="0.06" right="0.06" top="0.06" bottom="0.06" header="0.76" footer="0.76"/>
  <pageSetup paperSize="9" fitToHeight="0"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28E62-8C01-4FE7-A7C0-1461B8BD4D77}">
  <sheetPr>
    <pageSetUpPr fitToPage="1"/>
  </sheetPr>
  <dimension ref="A1:ZZ98"/>
  <sheetViews>
    <sheetView showGridLines="0" workbookViewId="0">
      <pane xSplit="2" ySplit="2" topLeftCell="C59" activePane="bottomRight" state="frozen"/>
      <selection activeCell="J14" sqref="J14"/>
      <selection pane="topRight" activeCell="J14" sqref="J14"/>
      <selection pane="bottomLeft" activeCell="J14" sqref="J14"/>
      <selection pane="bottomRight" activeCell="G96" sqref="G96"/>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92" customWidth="1"/>
    <col min="9" max="9" width="10.7109375" customWidth="1"/>
    <col min="701" max="703" width="10.7109375" customWidth="1"/>
  </cols>
  <sheetData>
    <row r="1" spans="1:702" ht="72.2" customHeight="1" x14ac:dyDescent="0.25">
      <c r="A1" s="93"/>
      <c r="B1" s="94"/>
      <c r="C1" s="94"/>
      <c r="D1" s="94"/>
      <c r="E1" s="94"/>
      <c r="F1" s="94"/>
      <c r="G1" s="94"/>
      <c r="H1" s="95"/>
    </row>
    <row r="2" spans="1:702" ht="30" x14ac:dyDescent="0.25">
      <c r="A2" s="1"/>
      <c r="B2" s="2"/>
      <c r="C2" s="3" t="s">
        <v>0</v>
      </c>
      <c r="D2" s="4" t="s">
        <v>1</v>
      </c>
      <c r="E2" s="5" t="s">
        <v>2</v>
      </c>
      <c r="F2" s="4" t="s">
        <v>3</v>
      </c>
      <c r="G2" s="4" t="s">
        <v>4</v>
      </c>
      <c r="H2" s="86" t="s">
        <v>5</v>
      </c>
    </row>
    <row r="3" spans="1:702" x14ac:dyDescent="0.25">
      <c r="A3" s="6"/>
      <c r="B3" s="7"/>
      <c r="C3" s="8"/>
      <c r="D3" s="8"/>
      <c r="E3" s="8"/>
      <c r="F3" s="8"/>
      <c r="G3" s="8"/>
      <c r="H3" s="87"/>
    </row>
    <row r="4" spans="1:702" ht="15.75" x14ac:dyDescent="0.25">
      <c r="A4" s="9" t="s">
        <v>6</v>
      </c>
      <c r="B4" s="10" t="s">
        <v>7</v>
      </c>
      <c r="C4" s="11"/>
      <c r="D4" s="11"/>
      <c r="E4" s="11"/>
      <c r="F4" s="11"/>
      <c r="G4" s="11"/>
      <c r="H4" s="88"/>
      <c r="ZY4" t="s">
        <v>8</v>
      </c>
      <c r="ZZ4" s="12"/>
    </row>
    <row r="5" spans="1:702" x14ac:dyDescent="0.25">
      <c r="A5" s="13" t="s">
        <v>9</v>
      </c>
      <c r="B5" s="14" t="s">
        <v>10</v>
      </c>
      <c r="C5" s="11"/>
      <c r="D5" s="11"/>
      <c r="E5" s="11"/>
      <c r="F5" s="11"/>
      <c r="G5" s="11"/>
      <c r="H5" s="88"/>
      <c r="ZY5" t="s">
        <v>11</v>
      </c>
      <c r="ZZ5" s="12"/>
    </row>
    <row r="6" spans="1:702" x14ac:dyDescent="0.25">
      <c r="A6" s="15" t="s">
        <v>12</v>
      </c>
      <c r="B6" s="16" t="s">
        <v>13</v>
      </c>
      <c r="C6" s="17" t="s">
        <v>14</v>
      </c>
      <c r="D6" s="18">
        <v>2.1800000000000002</v>
      </c>
      <c r="E6" s="19"/>
      <c r="F6" s="20"/>
      <c r="G6" s="20">
        <f>ROUND(D6*F6,2)</f>
        <v>0</v>
      </c>
      <c r="H6" s="89">
        <v>0.1</v>
      </c>
      <c r="ZY6" t="s">
        <v>15</v>
      </c>
      <c r="ZZ6" s="12" t="s">
        <v>16</v>
      </c>
    </row>
    <row r="7" spans="1:702" x14ac:dyDescent="0.25">
      <c r="A7" s="21"/>
      <c r="B7" s="22" t="s">
        <v>17</v>
      </c>
      <c r="C7" s="11"/>
      <c r="D7" s="11"/>
      <c r="E7" s="11"/>
      <c r="F7" s="11"/>
      <c r="G7" s="11"/>
      <c r="H7" s="88"/>
    </row>
    <row r="8" spans="1:702" ht="18" x14ac:dyDescent="0.25">
      <c r="A8" s="21"/>
      <c r="B8" s="23" t="s">
        <v>317</v>
      </c>
      <c r="C8" s="11"/>
      <c r="D8" s="11"/>
      <c r="E8" s="11"/>
      <c r="F8" s="11"/>
      <c r="G8" s="11"/>
      <c r="H8" s="88"/>
    </row>
    <row r="9" spans="1:702" ht="45" x14ac:dyDescent="0.25">
      <c r="A9" s="15" t="s">
        <v>19</v>
      </c>
      <c r="B9" s="16" t="s">
        <v>20</v>
      </c>
      <c r="C9" s="17" t="s">
        <v>21</v>
      </c>
      <c r="D9" s="20">
        <v>517.20000000000005</v>
      </c>
      <c r="E9" s="19"/>
      <c r="F9" s="20"/>
      <c r="G9" s="20">
        <f>ROUND(D9*F9,2)</f>
        <v>0</v>
      </c>
      <c r="H9" s="89">
        <v>0.1</v>
      </c>
      <c r="ZY9" t="s">
        <v>15</v>
      </c>
      <c r="ZZ9" s="12" t="s">
        <v>23</v>
      </c>
    </row>
    <row r="10" spans="1:702" x14ac:dyDescent="0.25">
      <c r="A10" s="21"/>
      <c r="B10" s="22" t="s">
        <v>17</v>
      </c>
      <c r="C10" s="11"/>
      <c r="D10" s="11"/>
      <c r="E10" s="11"/>
      <c r="F10" s="11"/>
      <c r="G10" s="11"/>
      <c r="H10" s="88"/>
    </row>
    <row r="11" spans="1:702" ht="27" x14ac:dyDescent="0.25">
      <c r="A11" s="21"/>
      <c r="B11" s="23" t="s">
        <v>316</v>
      </c>
      <c r="C11" s="11"/>
      <c r="D11" s="11"/>
      <c r="E11" s="11"/>
      <c r="F11" s="11"/>
      <c r="G11" s="11"/>
      <c r="H11" s="88"/>
    </row>
    <row r="12" spans="1:702" x14ac:dyDescent="0.25">
      <c r="A12" s="24" t="s">
        <v>26</v>
      </c>
      <c r="B12" s="25" t="s">
        <v>27</v>
      </c>
      <c r="C12" s="11"/>
      <c r="D12" s="11"/>
      <c r="E12" s="11"/>
      <c r="F12" s="11"/>
      <c r="G12" s="11"/>
      <c r="H12" s="88"/>
      <c r="ZY12" t="s">
        <v>11</v>
      </c>
      <c r="ZZ12" s="12"/>
    </row>
    <row r="13" spans="1:702" x14ac:dyDescent="0.25">
      <c r="A13" s="15" t="s">
        <v>29</v>
      </c>
      <c r="B13" s="16" t="s">
        <v>30</v>
      </c>
      <c r="C13" s="17" t="s">
        <v>31</v>
      </c>
      <c r="D13" s="20">
        <v>37.799999999999997</v>
      </c>
      <c r="E13" s="19"/>
      <c r="F13" s="20"/>
      <c r="G13" s="20">
        <f>ROUND(D13*F13,2)</f>
        <v>0</v>
      </c>
      <c r="H13" s="89">
        <v>0.1</v>
      </c>
      <c r="ZY13" t="s">
        <v>15</v>
      </c>
      <c r="ZZ13" s="12" t="s">
        <v>33</v>
      </c>
    </row>
    <row r="14" spans="1:702" x14ac:dyDescent="0.25">
      <c r="A14" s="21"/>
      <c r="B14" s="22" t="s">
        <v>17</v>
      </c>
      <c r="C14" s="11"/>
      <c r="D14" s="11"/>
      <c r="E14" s="11"/>
      <c r="F14" s="11"/>
      <c r="G14" s="11"/>
      <c r="H14" s="88"/>
    </row>
    <row r="15" spans="1:702" x14ac:dyDescent="0.25">
      <c r="A15" s="21"/>
      <c r="B15" s="23" t="s">
        <v>315</v>
      </c>
      <c r="C15" s="11"/>
      <c r="D15" s="11"/>
      <c r="E15" s="11"/>
      <c r="F15" s="11"/>
      <c r="G15" s="11"/>
      <c r="H15" s="88"/>
    </row>
    <row r="16" spans="1:702" x14ac:dyDescent="0.25">
      <c r="A16" s="15" t="s">
        <v>36</v>
      </c>
      <c r="B16" s="16" t="s">
        <v>37</v>
      </c>
      <c r="C16" s="17" t="s">
        <v>31</v>
      </c>
      <c r="D16" s="20">
        <v>75.599999999999994</v>
      </c>
      <c r="E16" s="19"/>
      <c r="F16" s="20"/>
      <c r="G16" s="20">
        <f>ROUND(D16*F16,2)</f>
        <v>0</v>
      </c>
      <c r="H16" s="89">
        <v>0.1</v>
      </c>
      <c r="ZY16" t="s">
        <v>15</v>
      </c>
      <c r="ZZ16" s="12" t="s">
        <v>40</v>
      </c>
    </row>
    <row r="17" spans="1:702" x14ac:dyDescent="0.25">
      <c r="A17" s="21"/>
      <c r="B17" s="22" t="s">
        <v>17</v>
      </c>
      <c r="C17" s="11"/>
      <c r="D17" s="11"/>
      <c r="E17" s="11"/>
      <c r="F17" s="11"/>
      <c r="G17" s="11"/>
      <c r="H17" s="88"/>
    </row>
    <row r="18" spans="1:702" x14ac:dyDescent="0.25">
      <c r="A18" s="21"/>
      <c r="B18" s="23" t="s">
        <v>314</v>
      </c>
      <c r="C18" s="11"/>
      <c r="D18" s="11"/>
      <c r="E18" s="11"/>
      <c r="F18" s="11"/>
      <c r="G18" s="11"/>
      <c r="H18" s="88"/>
    </row>
    <row r="19" spans="1:702" x14ac:dyDescent="0.25">
      <c r="A19" s="15" t="s">
        <v>43</v>
      </c>
      <c r="B19" s="16" t="s">
        <v>44</v>
      </c>
      <c r="C19" s="17" t="s">
        <v>31</v>
      </c>
      <c r="D19" s="20">
        <v>27.4</v>
      </c>
      <c r="E19" s="19"/>
      <c r="F19" s="20"/>
      <c r="G19" s="20">
        <f>ROUND(D19*F19,2)</f>
        <v>0</v>
      </c>
      <c r="H19" s="89">
        <v>0.1</v>
      </c>
      <c r="ZY19" t="s">
        <v>15</v>
      </c>
      <c r="ZZ19" s="12" t="s">
        <v>47</v>
      </c>
    </row>
    <row r="20" spans="1:702" x14ac:dyDescent="0.25">
      <c r="A20" s="21"/>
      <c r="B20" s="22" t="s">
        <v>17</v>
      </c>
      <c r="C20" s="11"/>
      <c r="D20" s="11"/>
      <c r="E20" s="11"/>
      <c r="F20" s="11"/>
      <c r="G20" s="11"/>
      <c r="H20" s="88"/>
    </row>
    <row r="21" spans="1:702" x14ac:dyDescent="0.25">
      <c r="A21" s="21"/>
      <c r="B21" s="23" t="s">
        <v>313</v>
      </c>
      <c r="C21" s="11"/>
      <c r="D21" s="11"/>
      <c r="E21" s="11"/>
      <c r="F21" s="11"/>
      <c r="G21" s="11"/>
      <c r="H21" s="88"/>
    </row>
    <row r="22" spans="1:702" x14ac:dyDescent="0.25">
      <c r="A22" s="24" t="s">
        <v>57</v>
      </c>
      <c r="B22" s="25" t="s">
        <v>58</v>
      </c>
      <c r="C22" s="11"/>
      <c r="D22" s="11"/>
      <c r="E22" s="11"/>
      <c r="F22" s="11"/>
      <c r="G22" s="11"/>
      <c r="H22" s="89"/>
      <c r="ZY22" t="s">
        <v>11</v>
      </c>
      <c r="ZZ22" s="12"/>
    </row>
    <row r="23" spans="1:702" ht="22.5" x14ac:dyDescent="0.25">
      <c r="A23" s="15" t="s">
        <v>60</v>
      </c>
      <c r="B23" s="16" t="s">
        <v>61</v>
      </c>
      <c r="C23" s="17" t="s">
        <v>62</v>
      </c>
      <c r="D23" s="20">
        <v>2</v>
      </c>
      <c r="E23" s="19"/>
      <c r="F23" s="20"/>
      <c r="G23" s="20">
        <f>ROUND(D23*F23,2)</f>
        <v>0</v>
      </c>
      <c r="H23" s="88">
        <v>5.5E-2</v>
      </c>
      <c r="ZY23" t="s">
        <v>15</v>
      </c>
      <c r="ZZ23" s="12" t="s">
        <v>64</v>
      </c>
    </row>
    <row r="24" spans="1:702" x14ac:dyDescent="0.25">
      <c r="A24" s="21"/>
      <c r="B24" s="22" t="s">
        <v>17</v>
      </c>
      <c r="C24" s="11"/>
      <c r="D24" s="11"/>
      <c r="E24" s="11"/>
      <c r="F24" s="11"/>
      <c r="G24" s="11"/>
      <c r="H24" s="88"/>
    </row>
    <row r="25" spans="1:702" ht="18" x14ac:dyDescent="0.25">
      <c r="A25" s="21"/>
      <c r="B25" s="23" t="s">
        <v>312</v>
      </c>
      <c r="C25" s="11"/>
      <c r="D25" s="11"/>
      <c r="E25" s="11"/>
      <c r="F25" s="11"/>
      <c r="G25" s="11"/>
      <c r="H25" s="88"/>
    </row>
    <row r="26" spans="1:702" ht="45" x14ac:dyDescent="0.25">
      <c r="A26" s="15" t="s">
        <v>67</v>
      </c>
      <c r="B26" s="16" t="s">
        <v>68</v>
      </c>
      <c r="C26" s="17" t="s">
        <v>69</v>
      </c>
      <c r="D26" s="20">
        <v>2</v>
      </c>
      <c r="E26" s="19"/>
      <c r="F26" s="20"/>
      <c r="G26" s="20">
        <f>ROUND(D26*F26,2)</f>
        <v>0</v>
      </c>
      <c r="H26" s="89">
        <v>5.5E-2</v>
      </c>
      <c r="ZY26" t="s">
        <v>15</v>
      </c>
      <c r="ZZ26" s="12" t="s">
        <v>71</v>
      </c>
    </row>
    <row r="27" spans="1:702" x14ac:dyDescent="0.25">
      <c r="A27" s="21"/>
      <c r="B27" s="22" t="s">
        <v>17</v>
      </c>
      <c r="C27" s="11"/>
      <c r="D27" s="11"/>
      <c r="E27" s="11"/>
      <c r="F27" s="11"/>
      <c r="G27" s="11"/>
      <c r="H27" s="88"/>
    </row>
    <row r="28" spans="1:702" ht="18" x14ac:dyDescent="0.25">
      <c r="A28" s="21"/>
      <c r="B28" s="23" t="s">
        <v>311</v>
      </c>
      <c r="C28" s="11"/>
      <c r="D28" s="11"/>
      <c r="E28" s="11"/>
      <c r="F28" s="11"/>
      <c r="G28" s="11"/>
      <c r="H28" s="88"/>
    </row>
    <row r="29" spans="1:702" x14ac:dyDescent="0.25">
      <c r="A29" s="24" t="s">
        <v>74</v>
      </c>
      <c r="B29" s="25" t="s">
        <v>75</v>
      </c>
      <c r="C29" s="11"/>
      <c r="D29" s="11"/>
      <c r="E29" s="11"/>
      <c r="F29" s="11"/>
      <c r="G29" s="11"/>
      <c r="H29" s="89"/>
      <c r="ZY29" t="s">
        <v>11</v>
      </c>
      <c r="ZZ29" s="12"/>
    </row>
    <row r="30" spans="1:702" x14ac:dyDescent="0.25">
      <c r="A30" s="15" t="s">
        <v>77</v>
      </c>
      <c r="B30" s="16" t="s">
        <v>78</v>
      </c>
      <c r="C30" s="17" t="s">
        <v>31</v>
      </c>
      <c r="D30" s="20">
        <v>2</v>
      </c>
      <c r="E30" s="19"/>
      <c r="F30" s="20"/>
      <c r="G30" s="20">
        <f>ROUND(D30*F30,2)</f>
        <v>0</v>
      </c>
      <c r="H30" s="88">
        <v>0.1</v>
      </c>
      <c r="ZY30" t="s">
        <v>15</v>
      </c>
      <c r="ZZ30" s="12" t="s">
        <v>81</v>
      </c>
    </row>
    <row r="31" spans="1:702" x14ac:dyDescent="0.25">
      <c r="A31" s="21"/>
      <c r="B31" s="22" t="s">
        <v>17</v>
      </c>
      <c r="C31" s="11"/>
      <c r="D31" s="11"/>
      <c r="E31" s="11"/>
      <c r="F31" s="11"/>
      <c r="G31" s="11"/>
      <c r="H31" s="88"/>
    </row>
    <row r="32" spans="1:702" ht="18" x14ac:dyDescent="0.25">
      <c r="A32" s="21"/>
      <c r="B32" s="23" t="s">
        <v>310</v>
      </c>
      <c r="C32" s="11"/>
      <c r="D32" s="11"/>
      <c r="E32" s="11"/>
      <c r="F32" s="11"/>
      <c r="G32" s="11"/>
      <c r="H32" s="88"/>
    </row>
    <row r="33" spans="1:702" x14ac:dyDescent="0.25">
      <c r="A33" s="15" t="s">
        <v>84</v>
      </c>
      <c r="B33" s="16" t="s">
        <v>85</v>
      </c>
      <c r="C33" s="17" t="s">
        <v>31</v>
      </c>
      <c r="D33" s="20">
        <v>75.599999999999994</v>
      </c>
      <c r="E33" s="19"/>
      <c r="F33" s="20"/>
      <c r="G33" s="20">
        <f>ROUND(D33*F33,2)</f>
        <v>0</v>
      </c>
      <c r="H33" s="89">
        <v>0.1</v>
      </c>
      <c r="ZY33" t="s">
        <v>15</v>
      </c>
      <c r="ZZ33" s="12" t="s">
        <v>88</v>
      </c>
    </row>
    <row r="34" spans="1:702" x14ac:dyDescent="0.25">
      <c r="A34" s="21"/>
      <c r="B34" s="22" t="s">
        <v>17</v>
      </c>
      <c r="C34" s="11"/>
      <c r="D34" s="11"/>
      <c r="E34" s="11"/>
      <c r="F34" s="11"/>
      <c r="G34" s="11"/>
      <c r="H34" s="88"/>
    </row>
    <row r="35" spans="1:702" ht="18" x14ac:dyDescent="0.25">
      <c r="A35" s="21"/>
      <c r="B35" s="23" t="s">
        <v>309</v>
      </c>
      <c r="C35" s="11"/>
      <c r="D35" s="11"/>
      <c r="E35" s="11"/>
      <c r="F35" s="11"/>
      <c r="G35" s="11"/>
      <c r="H35" s="88"/>
    </row>
    <row r="36" spans="1:702" x14ac:dyDescent="0.25">
      <c r="A36" s="15" t="s">
        <v>91</v>
      </c>
      <c r="B36" s="16" t="s">
        <v>92</v>
      </c>
      <c r="C36" s="17" t="s">
        <v>31</v>
      </c>
      <c r="D36" s="20">
        <v>58.1</v>
      </c>
      <c r="E36" s="19"/>
      <c r="F36" s="20"/>
      <c r="G36" s="20">
        <f>ROUND(D36*F36,2)</f>
        <v>0</v>
      </c>
      <c r="H36" s="89">
        <v>0.1</v>
      </c>
      <c r="ZY36" t="s">
        <v>15</v>
      </c>
      <c r="ZZ36" s="12" t="s">
        <v>95</v>
      </c>
    </row>
    <row r="37" spans="1:702" x14ac:dyDescent="0.25">
      <c r="A37" s="21"/>
      <c r="B37" s="22" t="s">
        <v>17</v>
      </c>
      <c r="C37" s="11"/>
      <c r="D37" s="11"/>
      <c r="E37" s="11"/>
      <c r="F37" s="11"/>
      <c r="G37" s="11"/>
      <c r="H37" s="88"/>
    </row>
    <row r="38" spans="1:702" ht="27" x14ac:dyDescent="0.25">
      <c r="A38" s="21"/>
      <c r="B38" s="23" t="s">
        <v>308</v>
      </c>
      <c r="C38" s="11"/>
      <c r="D38" s="11"/>
      <c r="E38" s="11"/>
      <c r="F38" s="11"/>
      <c r="G38" s="11"/>
      <c r="H38" s="88"/>
    </row>
    <row r="39" spans="1:702" x14ac:dyDescent="0.25">
      <c r="A39" s="15" t="s">
        <v>98</v>
      </c>
      <c r="B39" s="16" t="s">
        <v>99</v>
      </c>
      <c r="C39" s="17" t="s">
        <v>62</v>
      </c>
      <c r="D39" s="20">
        <v>6</v>
      </c>
      <c r="E39" s="19"/>
      <c r="F39" s="20"/>
      <c r="G39" s="20">
        <f>ROUND(D39*F39,2)</f>
        <v>0</v>
      </c>
      <c r="H39" s="89">
        <v>0.1</v>
      </c>
      <c r="ZY39" t="s">
        <v>15</v>
      </c>
      <c r="ZZ39" s="12" t="s">
        <v>102</v>
      </c>
    </row>
    <row r="40" spans="1:702" x14ac:dyDescent="0.25">
      <c r="A40" s="21"/>
      <c r="B40" s="22" t="s">
        <v>17</v>
      </c>
      <c r="C40" s="11"/>
      <c r="D40" s="11"/>
      <c r="E40" s="11"/>
      <c r="F40" s="11"/>
      <c r="G40" s="11"/>
      <c r="H40" s="88"/>
    </row>
    <row r="41" spans="1:702" x14ac:dyDescent="0.25">
      <c r="A41" s="21"/>
      <c r="B41" s="23" t="s">
        <v>307</v>
      </c>
      <c r="C41" s="11"/>
      <c r="D41" s="11"/>
      <c r="E41" s="11"/>
      <c r="F41" s="11"/>
      <c r="G41" s="11"/>
      <c r="H41" s="88"/>
    </row>
    <row r="42" spans="1:702" x14ac:dyDescent="0.25">
      <c r="A42" s="24" t="s">
        <v>105</v>
      </c>
      <c r="B42" s="25" t="s">
        <v>106</v>
      </c>
      <c r="C42" s="11"/>
      <c r="D42" s="11"/>
      <c r="E42" s="11"/>
      <c r="F42" s="11"/>
      <c r="G42" s="11"/>
      <c r="H42" s="89"/>
      <c r="ZY42" t="s">
        <v>11</v>
      </c>
      <c r="ZZ42" s="12"/>
    </row>
    <row r="43" spans="1:702" ht="22.5" x14ac:dyDescent="0.25">
      <c r="A43" s="15" t="s">
        <v>108</v>
      </c>
      <c r="B43" s="16" t="s">
        <v>109</v>
      </c>
      <c r="C43" s="17" t="s">
        <v>21</v>
      </c>
      <c r="D43" s="20">
        <v>10</v>
      </c>
      <c r="E43" s="19"/>
      <c r="F43" s="20"/>
      <c r="G43" s="20">
        <f>ROUND(D43*F43,2)</f>
        <v>0</v>
      </c>
      <c r="H43" s="88">
        <v>0.1</v>
      </c>
      <c r="ZY43" t="s">
        <v>15</v>
      </c>
      <c r="ZZ43" s="12" t="s">
        <v>112</v>
      </c>
    </row>
    <row r="44" spans="1:702" x14ac:dyDescent="0.25">
      <c r="A44" s="21"/>
      <c r="B44" s="22" t="s">
        <v>17</v>
      </c>
      <c r="C44" s="11"/>
      <c r="D44" s="11"/>
      <c r="E44" s="11"/>
      <c r="F44" s="11"/>
      <c r="G44" s="11"/>
      <c r="H44" s="88"/>
    </row>
    <row r="45" spans="1:702" ht="18" x14ac:dyDescent="0.25">
      <c r="A45" s="21"/>
      <c r="B45" s="23" t="s">
        <v>306</v>
      </c>
      <c r="C45" s="11"/>
      <c r="D45" s="11"/>
      <c r="E45" s="11"/>
      <c r="F45" s="11"/>
      <c r="G45" s="11"/>
      <c r="H45" s="88"/>
    </row>
    <row r="46" spans="1:702" ht="22.5" x14ac:dyDescent="0.25">
      <c r="A46" s="15" t="s">
        <v>115</v>
      </c>
      <c r="B46" s="16" t="s">
        <v>116</v>
      </c>
      <c r="C46" s="17" t="s">
        <v>21</v>
      </c>
      <c r="D46" s="20">
        <v>10</v>
      </c>
      <c r="E46" s="19"/>
      <c r="F46" s="20"/>
      <c r="G46" s="20">
        <f>ROUND(D46*F46,2)</f>
        <v>0</v>
      </c>
      <c r="H46" s="89">
        <v>0.1</v>
      </c>
      <c r="ZY46" t="s">
        <v>15</v>
      </c>
      <c r="ZZ46" s="12" t="s">
        <v>119</v>
      </c>
    </row>
    <row r="47" spans="1:702" x14ac:dyDescent="0.25">
      <c r="A47" s="21"/>
      <c r="B47" s="22" t="s">
        <v>17</v>
      </c>
      <c r="C47" s="11"/>
      <c r="D47" s="11"/>
      <c r="E47" s="11"/>
      <c r="F47" s="11"/>
      <c r="G47" s="11"/>
      <c r="H47" s="88"/>
    </row>
    <row r="48" spans="1:702" ht="18" x14ac:dyDescent="0.25">
      <c r="A48" s="21"/>
      <c r="B48" s="23" t="s">
        <v>305</v>
      </c>
      <c r="C48" s="11"/>
      <c r="D48" s="11"/>
      <c r="E48" s="11"/>
      <c r="F48" s="11"/>
      <c r="G48" s="11"/>
      <c r="H48" s="88"/>
    </row>
    <row r="49" spans="1:702" ht="22.5" x14ac:dyDescent="0.25">
      <c r="A49" s="15" t="s">
        <v>122</v>
      </c>
      <c r="B49" s="16" t="s">
        <v>123</v>
      </c>
      <c r="C49" s="17" t="s">
        <v>21</v>
      </c>
      <c r="D49" s="20">
        <v>55.2</v>
      </c>
      <c r="E49" s="19"/>
      <c r="F49" s="20"/>
      <c r="G49" s="20">
        <f>ROUND(D49*F49,2)</f>
        <v>0</v>
      </c>
      <c r="H49" s="89">
        <v>0.1</v>
      </c>
      <c r="ZY49" t="s">
        <v>15</v>
      </c>
      <c r="ZZ49" s="12" t="s">
        <v>126</v>
      </c>
    </row>
    <row r="50" spans="1:702" x14ac:dyDescent="0.25">
      <c r="A50" s="21"/>
      <c r="B50" s="22" t="s">
        <v>17</v>
      </c>
      <c r="C50" s="11"/>
      <c r="D50" s="11"/>
      <c r="E50" s="11"/>
      <c r="F50" s="11"/>
      <c r="G50" s="11"/>
      <c r="H50" s="88"/>
    </row>
    <row r="51" spans="1:702" x14ac:dyDescent="0.25">
      <c r="A51" s="21"/>
      <c r="B51" s="23" t="s">
        <v>304</v>
      </c>
      <c r="C51" s="11"/>
      <c r="D51" s="11"/>
      <c r="E51" s="11"/>
      <c r="F51" s="11"/>
      <c r="G51" s="11"/>
      <c r="H51" s="88"/>
    </row>
    <row r="52" spans="1:702" x14ac:dyDescent="0.25">
      <c r="A52" s="24" t="s">
        <v>129</v>
      </c>
      <c r="B52" s="25" t="s">
        <v>130</v>
      </c>
      <c r="C52" s="11"/>
      <c r="D52" s="11"/>
      <c r="E52" s="11"/>
      <c r="F52" s="11"/>
      <c r="G52" s="11"/>
      <c r="H52" s="89"/>
      <c r="ZY52" t="s">
        <v>11</v>
      </c>
      <c r="ZZ52" s="12"/>
    </row>
    <row r="53" spans="1:702" ht="45" x14ac:dyDescent="0.25">
      <c r="A53" s="15" t="s">
        <v>132</v>
      </c>
      <c r="B53" s="16" t="s">
        <v>133</v>
      </c>
      <c r="C53" s="17" t="s">
        <v>21</v>
      </c>
      <c r="D53" s="20">
        <v>82</v>
      </c>
      <c r="E53" s="19"/>
      <c r="F53" s="20"/>
      <c r="G53" s="20">
        <f>ROUND(D53*F53,2)</f>
        <v>0</v>
      </c>
      <c r="H53" s="88">
        <v>5.5E-2</v>
      </c>
      <c r="ZY53" t="s">
        <v>15</v>
      </c>
      <c r="ZZ53" s="12" t="s">
        <v>136</v>
      </c>
    </row>
    <row r="54" spans="1:702" x14ac:dyDescent="0.25">
      <c r="A54" s="21"/>
      <c r="B54" s="22" t="s">
        <v>17</v>
      </c>
      <c r="C54" s="11"/>
      <c r="D54" s="11"/>
      <c r="E54" s="11"/>
      <c r="F54" s="11"/>
      <c r="G54" s="11"/>
      <c r="H54" s="88"/>
    </row>
    <row r="55" spans="1:702" ht="27" x14ac:dyDescent="0.25">
      <c r="A55" s="21"/>
      <c r="B55" s="23" t="s">
        <v>303</v>
      </c>
      <c r="C55" s="11"/>
      <c r="D55" s="11"/>
      <c r="E55" s="11"/>
      <c r="F55" s="11"/>
      <c r="G55" s="11"/>
      <c r="H55" s="88"/>
    </row>
    <row r="56" spans="1:702" ht="33.75" x14ac:dyDescent="0.25">
      <c r="A56" s="15" t="s">
        <v>139</v>
      </c>
      <c r="B56" s="16" t="s">
        <v>140</v>
      </c>
      <c r="C56" s="17" t="s">
        <v>21</v>
      </c>
      <c r="D56" s="20">
        <v>177.6</v>
      </c>
      <c r="E56" s="19"/>
      <c r="F56" s="20"/>
      <c r="G56" s="20">
        <f>ROUND(D56*F56,2)</f>
        <v>0</v>
      </c>
      <c r="H56" s="89">
        <v>5.5E-2</v>
      </c>
      <c r="ZY56" t="s">
        <v>15</v>
      </c>
      <c r="ZZ56" s="12" t="s">
        <v>143</v>
      </c>
    </row>
    <row r="57" spans="1:702" x14ac:dyDescent="0.25">
      <c r="A57" s="21"/>
      <c r="B57" s="22" t="s">
        <v>17</v>
      </c>
      <c r="C57" s="11"/>
      <c r="D57" s="11"/>
      <c r="E57" s="11"/>
      <c r="F57" s="11"/>
      <c r="G57" s="11"/>
      <c r="H57" s="88"/>
    </row>
    <row r="58" spans="1:702" ht="27" x14ac:dyDescent="0.25">
      <c r="A58" s="21"/>
      <c r="B58" s="23" t="s">
        <v>302</v>
      </c>
      <c r="C58" s="11"/>
      <c r="D58" s="11"/>
      <c r="E58" s="11"/>
      <c r="F58" s="11"/>
      <c r="G58" s="11"/>
      <c r="H58" s="88"/>
    </row>
    <row r="59" spans="1:702" ht="22.5" x14ac:dyDescent="0.25">
      <c r="A59" s="15" t="s">
        <v>146</v>
      </c>
      <c r="B59" s="16" t="s">
        <v>147</v>
      </c>
      <c r="C59" s="17" t="s">
        <v>21</v>
      </c>
      <c r="D59" s="20">
        <v>160.19999999999999</v>
      </c>
      <c r="E59" s="19"/>
      <c r="F59" s="20"/>
      <c r="G59" s="20">
        <f>ROUND(D59*F59,2)</f>
        <v>0</v>
      </c>
      <c r="H59" s="89">
        <v>5.5E-2</v>
      </c>
      <c r="ZY59" t="s">
        <v>15</v>
      </c>
      <c r="ZZ59" s="12" t="s">
        <v>150</v>
      </c>
    </row>
    <row r="60" spans="1:702" x14ac:dyDescent="0.25">
      <c r="A60" s="21"/>
      <c r="B60" s="22" t="s">
        <v>17</v>
      </c>
      <c r="C60" s="11"/>
      <c r="D60" s="11"/>
      <c r="E60" s="11"/>
      <c r="F60" s="11"/>
      <c r="G60" s="11"/>
      <c r="H60" s="88"/>
    </row>
    <row r="61" spans="1:702" ht="36" x14ac:dyDescent="0.25">
      <c r="A61" s="21"/>
      <c r="B61" s="23" t="s">
        <v>301</v>
      </c>
      <c r="C61" s="11"/>
      <c r="D61" s="11"/>
      <c r="E61" s="11"/>
      <c r="F61" s="11"/>
      <c r="G61" s="11"/>
      <c r="H61" s="88"/>
    </row>
    <row r="62" spans="1:702" ht="33.75" x14ac:dyDescent="0.25">
      <c r="A62" s="15" t="s">
        <v>153</v>
      </c>
      <c r="B62" s="16" t="s">
        <v>154</v>
      </c>
      <c r="C62" s="17" t="s">
        <v>21</v>
      </c>
      <c r="D62" s="20">
        <v>83.6</v>
      </c>
      <c r="E62" s="19"/>
      <c r="F62" s="20"/>
      <c r="G62" s="20">
        <f>ROUND(D62*F62,2)</f>
        <v>0</v>
      </c>
      <c r="H62" s="89">
        <v>5.5E-2</v>
      </c>
      <c r="ZY62" t="s">
        <v>15</v>
      </c>
      <c r="ZZ62" s="12" t="s">
        <v>157</v>
      </c>
    </row>
    <row r="63" spans="1:702" x14ac:dyDescent="0.25">
      <c r="A63" s="21"/>
      <c r="B63" s="22" t="s">
        <v>17</v>
      </c>
      <c r="C63" s="11"/>
      <c r="D63" s="11"/>
      <c r="E63" s="11"/>
      <c r="F63" s="11"/>
      <c r="G63" s="11"/>
      <c r="H63" s="88"/>
    </row>
    <row r="64" spans="1:702" ht="18" x14ac:dyDescent="0.25">
      <c r="A64" s="21"/>
      <c r="B64" s="23" t="s">
        <v>159</v>
      </c>
      <c r="C64" s="11"/>
      <c r="D64" s="11"/>
      <c r="E64" s="11"/>
      <c r="F64" s="11"/>
      <c r="G64" s="11"/>
      <c r="H64" s="88"/>
    </row>
    <row r="65" spans="1:702" x14ac:dyDescent="0.25">
      <c r="A65" s="24" t="s">
        <v>160</v>
      </c>
      <c r="B65" s="25" t="s">
        <v>161</v>
      </c>
      <c r="C65" s="11"/>
      <c r="D65" s="11"/>
      <c r="E65" s="11"/>
      <c r="F65" s="11"/>
      <c r="G65" s="11"/>
      <c r="H65" s="89"/>
      <c r="ZY65" t="s">
        <v>11</v>
      </c>
      <c r="ZZ65" s="12"/>
    </row>
    <row r="66" spans="1:702" x14ac:dyDescent="0.25">
      <c r="A66" s="15" t="s">
        <v>163</v>
      </c>
      <c r="B66" s="16" t="s">
        <v>164</v>
      </c>
      <c r="C66" s="17" t="s">
        <v>31</v>
      </c>
      <c r="D66" s="20">
        <v>20.9</v>
      </c>
      <c r="E66" s="19"/>
      <c r="F66" s="20"/>
      <c r="G66" s="20">
        <f>ROUND(D66*F66,2)</f>
        <v>0</v>
      </c>
      <c r="H66" s="88">
        <v>5.5E-2</v>
      </c>
      <c r="ZY66" t="s">
        <v>15</v>
      </c>
      <c r="ZZ66" s="12" t="s">
        <v>167</v>
      </c>
    </row>
    <row r="67" spans="1:702" x14ac:dyDescent="0.25">
      <c r="A67" s="21"/>
      <c r="B67" s="22" t="s">
        <v>17</v>
      </c>
      <c r="C67" s="11"/>
      <c r="D67" s="11"/>
      <c r="E67" s="11"/>
      <c r="F67" s="11"/>
      <c r="G67" s="11"/>
      <c r="H67" s="88"/>
    </row>
    <row r="68" spans="1:702" ht="18" x14ac:dyDescent="0.25">
      <c r="A68" s="21"/>
      <c r="B68" s="23" t="s">
        <v>300</v>
      </c>
      <c r="C68" s="11"/>
      <c r="D68" s="11"/>
      <c r="E68" s="11"/>
      <c r="F68" s="11"/>
      <c r="G68" s="11"/>
      <c r="H68" s="88"/>
    </row>
    <row r="69" spans="1:702" x14ac:dyDescent="0.25">
      <c r="A69" s="15" t="s">
        <v>170</v>
      </c>
      <c r="B69" s="16" t="s">
        <v>171</v>
      </c>
      <c r="C69" s="17" t="s">
        <v>31</v>
      </c>
      <c r="D69" s="20">
        <v>76.900000000000006</v>
      </c>
      <c r="E69" s="19"/>
      <c r="F69" s="20"/>
      <c r="G69" s="20">
        <f>ROUND(D69*F69,2)</f>
        <v>0</v>
      </c>
      <c r="H69" s="89">
        <v>5.5E-2</v>
      </c>
      <c r="ZY69" t="s">
        <v>15</v>
      </c>
      <c r="ZZ69" s="12" t="s">
        <v>174</v>
      </c>
    </row>
    <row r="70" spans="1:702" x14ac:dyDescent="0.25">
      <c r="A70" s="21"/>
      <c r="B70" s="22" t="s">
        <v>17</v>
      </c>
      <c r="C70" s="11"/>
      <c r="D70" s="11"/>
      <c r="E70" s="11"/>
      <c r="F70" s="11"/>
      <c r="G70" s="11"/>
      <c r="H70" s="88"/>
    </row>
    <row r="71" spans="1:702" ht="18" x14ac:dyDescent="0.25">
      <c r="A71" s="21"/>
      <c r="B71" s="23" t="s">
        <v>176</v>
      </c>
      <c r="C71" s="11"/>
      <c r="D71" s="11"/>
      <c r="E71" s="11"/>
      <c r="F71" s="11"/>
      <c r="G71" s="11"/>
      <c r="H71" s="88"/>
    </row>
    <row r="72" spans="1:702" ht="22.5" x14ac:dyDescent="0.25">
      <c r="A72" s="15" t="s">
        <v>178</v>
      </c>
      <c r="B72" s="16" t="s">
        <v>179</v>
      </c>
      <c r="C72" s="17" t="s">
        <v>31</v>
      </c>
      <c r="D72" s="20">
        <v>24.2</v>
      </c>
      <c r="E72" s="19"/>
      <c r="F72" s="20"/>
      <c r="G72" s="20">
        <f>ROUND(D72*F72,2)</f>
        <v>0</v>
      </c>
      <c r="H72" s="89">
        <v>5.5E-2</v>
      </c>
      <c r="ZY72" t="s">
        <v>15</v>
      </c>
      <c r="ZZ72" s="12" t="s">
        <v>182</v>
      </c>
    </row>
    <row r="73" spans="1:702" x14ac:dyDescent="0.25">
      <c r="A73" s="15" t="s">
        <v>183</v>
      </c>
      <c r="B73" s="16" t="s">
        <v>184</v>
      </c>
      <c r="C73" s="17" t="s">
        <v>31</v>
      </c>
      <c r="D73" s="20">
        <v>27.1</v>
      </c>
      <c r="E73" s="19"/>
      <c r="F73" s="20"/>
      <c r="G73" s="20">
        <f>ROUND(D73*F73,2)</f>
        <v>0</v>
      </c>
      <c r="H73" s="88">
        <v>5.5E-2</v>
      </c>
      <c r="ZY73" t="s">
        <v>15</v>
      </c>
      <c r="ZZ73" s="12" t="s">
        <v>187</v>
      </c>
    </row>
    <row r="74" spans="1:702" x14ac:dyDescent="0.25">
      <c r="A74" s="21"/>
      <c r="B74" s="22" t="s">
        <v>17</v>
      </c>
      <c r="C74" s="11"/>
      <c r="D74" s="11"/>
      <c r="E74" s="11"/>
      <c r="F74" s="11"/>
      <c r="G74" s="11"/>
      <c r="H74" s="88"/>
    </row>
    <row r="75" spans="1:702" x14ac:dyDescent="0.25">
      <c r="A75" s="21"/>
      <c r="B75" s="23" t="s">
        <v>189</v>
      </c>
      <c r="C75" s="11"/>
      <c r="D75" s="11"/>
      <c r="E75" s="11"/>
      <c r="F75" s="11"/>
      <c r="G75" s="11"/>
      <c r="H75" s="88"/>
    </row>
    <row r="76" spans="1:702" x14ac:dyDescent="0.25">
      <c r="A76" s="15" t="s">
        <v>190</v>
      </c>
      <c r="B76" s="16" t="s">
        <v>191</v>
      </c>
      <c r="C76" s="17" t="s">
        <v>31</v>
      </c>
      <c r="D76" s="20">
        <v>14.2</v>
      </c>
      <c r="E76" s="19"/>
      <c r="F76" s="20"/>
      <c r="G76" s="20">
        <f>ROUND(D76*F76,2)</f>
        <v>0</v>
      </c>
      <c r="H76" s="89">
        <v>5.5E-2</v>
      </c>
      <c r="ZY76" t="s">
        <v>15</v>
      </c>
      <c r="ZZ76" s="12" t="s">
        <v>194</v>
      </c>
    </row>
    <row r="77" spans="1:702" x14ac:dyDescent="0.25">
      <c r="A77" s="21"/>
      <c r="B77" s="22" t="s">
        <v>17</v>
      </c>
      <c r="C77" s="11"/>
      <c r="D77" s="11"/>
      <c r="E77" s="11"/>
      <c r="F77" s="11"/>
      <c r="G77" s="11"/>
      <c r="H77" s="89"/>
    </row>
    <row r="78" spans="1:702" ht="18" x14ac:dyDescent="0.25">
      <c r="A78" s="21"/>
      <c r="B78" s="23" t="s">
        <v>196</v>
      </c>
      <c r="C78" s="11"/>
      <c r="D78" s="11"/>
      <c r="E78" s="11"/>
      <c r="F78" s="11"/>
      <c r="G78" s="11"/>
      <c r="H78" s="88"/>
    </row>
    <row r="79" spans="1:702" ht="22.5" x14ac:dyDescent="0.25">
      <c r="A79" s="15" t="s">
        <v>197</v>
      </c>
      <c r="B79" s="16" t="s">
        <v>198</v>
      </c>
      <c r="C79" s="17" t="s">
        <v>31</v>
      </c>
      <c r="D79" s="20">
        <v>21.6</v>
      </c>
      <c r="E79" s="19"/>
      <c r="F79" s="20"/>
      <c r="G79" s="20">
        <f>ROUND(D79*F79,2)</f>
        <v>0</v>
      </c>
      <c r="H79" s="88">
        <v>5.5E-2</v>
      </c>
      <c r="ZY79" t="s">
        <v>15</v>
      </c>
      <c r="ZZ79" s="12" t="s">
        <v>201</v>
      </c>
    </row>
    <row r="80" spans="1:702" x14ac:dyDescent="0.25">
      <c r="A80" s="21"/>
      <c r="B80" s="22" t="s">
        <v>17</v>
      </c>
      <c r="C80" s="11"/>
      <c r="D80" s="11"/>
      <c r="E80" s="11"/>
      <c r="F80" s="11"/>
      <c r="G80" s="11"/>
      <c r="H80" s="89"/>
    </row>
    <row r="81" spans="1:702" ht="18" x14ac:dyDescent="0.25">
      <c r="A81" s="21"/>
      <c r="B81" s="23" t="s">
        <v>203</v>
      </c>
      <c r="C81" s="11"/>
      <c r="D81" s="11"/>
      <c r="E81" s="11"/>
      <c r="F81" s="11"/>
      <c r="G81" s="11"/>
      <c r="H81" s="88"/>
    </row>
    <row r="82" spans="1:702" x14ac:dyDescent="0.25">
      <c r="A82" s="15" t="s">
        <v>204</v>
      </c>
      <c r="B82" s="16" t="s">
        <v>205</v>
      </c>
      <c r="C82" s="17" t="s">
        <v>31</v>
      </c>
      <c r="D82" s="20">
        <v>76.099999999999994</v>
      </c>
      <c r="E82" s="19"/>
      <c r="F82" s="20"/>
      <c r="G82" s="20">
        <f>ROUND(D82*F82,2)</f>
        <v>0</v>
      </c>
      <c r="H82" s="88">
        <v>5.5E-2</v>
      </c>
      <c r="ZY82" t="s">
        <v>15</v>
      </c>
      <c r="ZZ82" s="12" t="s">
        <v>208</v>
      </c>
    </row>
    <row r="83" spans="1:702" x14ac:dyDescent="0.25">
      <c r="A83" s="21"/>
      <c r="B83" s="22" t="s">
        <v>17</v>
      </c>
      <c r="C83" s="11"/>
      <c r="D83" s="11"/>
      <c r="E83" s="11"/>
      <c r="F83" s="11"/>
      <c r="G83" s="11"/>
      <c r="H83" s="89"/>
    </row>
    <row r="84" spans="1:702" ht="18" x14ac:dyDescent="0.25">
      <c r="A84" s="21"/>
      <c r="B84" s="23" t="s">
        <v>299</v>
      </c>
      <c r="C84" s="11"/>
      <c r="D84" s="11"/>
      <c r="E84" s="11"/>
      <c r="F84" s="11"/>
      <c r="G84" s="11"/>
      <c r="H84" s="88"/>
    </row>
    <row r="85" spans="1:702" ht="22.5" x14ac:dyDescent="0.25">
      <c r="A85" s="15" t="s">
        <v>211</v>
      </c>
      <c r="B85" s="16" t="s">
        <v>212</v>
      </c>
      <c r="C85" s="17" t="s">
        <v>62</v>
      </c>
      <c r="D85" s="20">
        <v>2</v>
      </c>
      <c r="E85" s="19"/>
      <c r="F85" s="20"/>
      <c r="G85" s="20">
        <f>ROUND(D85*F85,2)</f>
        <v>0</v>
      </c>
      <c r="H85" s="88">
        <v>5.5E-2</v>
      </c>
      <c r="ZY85" t="s">
        <v>15</v>
      </c>
      <c r="ZZ85" s="12" t="s">
        <v>215</v>
      </c>
    </row>
    <row r="86" spans="1:702" x14ac:dyDescent="0.25">
      <c r="A86" s="21"/>
      <c r="B86" s="22" t="s">
        <v>17</v>
      </c>
      <c r="C86" s="11"/>
      <c r="D86" s="11"/>
      <c r="E86" s="11"/>
      <c r="F86" s="11"/>
      <c r="G86" s="11"/>
      <c r="H86" s="89"/>
    </row>
    <row r="87" spans="1:702" ht="18" x14ac:dyDescent="0.25">
      <c r="A87" s="21"/>
      <c r="B87" s="23" t="s">
        <v>217</v>
      </c>
      <c r="C87" s="11"/>
      <c r="D87" s="11"/>
      <c r="E87" s="11"/>
      <c r="F87" s="11"/>
      <c r="G87" s="11"/>
      <c r="H87" s="88"/>
    </row>
    <row r="88" spans="1:702" x14ac:dyDescent="0.25">
      <c r="A88" s="24" t="s">
        <v>218</v>
      </c>
      <c r="B88" s="25" t="s">
        <v>219</v>
      </c>
      <c r="C88" s="11"/>
      <c r="D88" s="11"/>
      <c r="E88" s="11"/>
      <c r="F88" s="11"/>
      <c r="G88" s="11"/>
      <c r="H88" s="88"/>
      <c r="ZY88" t="s">
        <v>11</v>
      </c>
      <c r="ZZ88" s="12"/>
    </row>
    <row r="89" spans="1:702" x14ac:dyDescent="0.25">
      <c r="A89" s="15" t="s">
        <v>221</v>
      </c>
      <c r="B89" s="16" t="s">
        <v>222</v>
      </c>
      <c r="C89" s="17" t="s">
        <v>69</v>
      </c>
      <c r="D89" s="20">
        <v>1</v>
      </c>
      <c r="E89" s="19"/>
      <c r="F89" s="20"/>
      <c r="G89" s="20">
        <f>ROUND(D89*F89,2)</f>
        <v>0</v>
      </c>
      <c r="H89" s="89">
        <v>0.1</v>
      </c>
      <c r="ZY89" t="s">
        <v>15</v>
      </c>
      <c r="ZZ89" s="12" t="s">
        <v>225</v>
      </c>
    </row>
    <row r="90" spans="1:702" ht="22.5" x14ac:dyDescent="0.25">
      <c r="A90" s="15" t="s">
        <v>226</v>
      </c>
      <c r="B90" s="16" t="s">
        <v>227</v>
      </c>
      <c r="C90" s="17" t="s">
        <v>228</v>
      </c>
      <c r="D90" s="26"/>
      <c r="E90" s="19"/>
      <c r="F90" s="20"/>
      <c r="G90" s="20">
        <f>ROUND(D90*F90,2)</f>
        <v>0</v>
      </c>
      <c r="H90" s="88"/>
      <c r="ZY90" t="s">
        <v>15</v>
      </c>
      <c r="ZZ90" s="12" t="s">
        <v>230</v>
      </c>
    </row>
    <row r="91" spans="1:702" x14ac:dyDescent="0.25">
      <c r="A91" s="15" t="s">
        <v>231</v>
      </c>
      <c r="B91" s="16" t="s">
        <v>232</v>
      </c>
      <c r="C91" s="17" t="s">
        <v>69</v>
      </c>
      <c r="D91" s="20">
        <v>1</v>
      </c>
      <c r="E91" s="19"/>
      <c r="F91" s="20"/>
      <c r="G91" s="20">
        <f>ROUND(D91*F91,2)</f>
        <v>0</v>
      </c>
      <c r="H91" s="88">
        <v>0.1</v>
      </c>
      <c r="ZY91" t="s">
        <v>15</v>
      </c>
      <c r="ZZ91" s="12" t="s">
        <v>235</v>
      </c>
    </row>
    <row r="92" spans="1:702" x14ac:dyDescent="0.25">
      <c r="A92" s="27"/>
      <c r="B92" s="28"/>
      <c r="C92" s="29"/>
      <c r="D92" s="29"/>
      <c r="E92" s="29"/>
      <c r="F92" s="29"/>
      <c r="G92" s="29"/>
      <c r="H92" s="88"/>
    </row>
    <row r="93" spans="1:702" x14ac:dyDescent="0.25">
      <c r="A93" s="30"/>
      <c r="B93" s="30"/>
      <c r="C93" s="30"/>
      <c r="D93" s="30"/>
      <c r="E93" s="30"/>
      <c r="F93" s="30"/>
      <c r="G93" s="30"/>
      <c r="H93" s="91"/>
    </row>
    <row r="94" spans="1:702" ht="30" x14ac:dyDescent="0.25">
      <c r="B94" s="31" t="s">
        <v>501</v>
      </c>
      <c r="G94" s="32">
        <f>SUM(G6:G92)</f>
        <v>0</v>
      </c>
      <c r="ZY94" t="s">
        <v>236</v>
      </c>
    </row>
    <row r="95" spans="1:702" x14ac:dyDescent="0.25">
      <c r="A95" s="33">
        <v>5.5</v>
      </c>
      <c r="B95" s="31" t="s">
        <v>503</v>
      </c>
      <c r="G95" s="32">
        <f>+(G85+G82+G79+G76+G73+G72+G69+G62+G59+G56+G53+G26+G23+G66)*0.055</f>
        <v>0</v>
      </c>
      <c r="ZY95" t="s">
        <v>237</v>
      </c>
    </row>
    <row r="96" spans="1:702" x14ac:dyDescent="0.25">
      <c r="B96" s="31" t="s">
        <v>502</v>
      </c>
      <c r="G96" s="32">
        <f>+(G91+G89+G49+G46+G43+G39+G36+G33+G30+G19+G16+G13+G9+G6)*0.1</f>
        <v>0</v>
      </c>
      <c r="ZY96" t="s">
        <v>238</v>
      </c>
    </row>
    <row r="97" spans="7:7" x14ac:dyDescent="0.25">
      <c r="G97" s="32"/>
    </row>
    <row r="98" spans="7:7" x14ac:dyDescent="0.25">
      <c r="G98" s="32"/>
    </row>
  </sheetData>
  <mergeCells count="1">
    <mergeCell ref="A1:H1"/>
  </mergeCells>
  <printOptions horizontalCentered="1"/>
  <pageMargins left="0.06" right="0.06" top="0.06" bottom="0.06" header="0.76" footer="0.76"/>
  <pageSetup paperSize="9" fitToHeight="0"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75F8F-4CE2-467F-8EE7-435E6122C24A}">
  <sheetPr>
    <pageSetUpPr fitToPage="1"/>
  </sheetPr>
  <dimension ref="A1:ZZ129"/>
  <sheetViews>
    <sheetView showGridLines="0" workbookViewId="0">
      <pane xSplit="2" ySplit="2" topLeftCell="C94" activePane="bottomRight" state="frozen"/>
      <selection activeCell="J14" sqref="J14"/>
      <selection pane="topRight" activeCell="J14" sqref="J14"/>
      <selection pane="bottomLeft" activeCell="J14" sqref="J14"/>
      <selection pane="bottomRight" activeCell="K33" sqref="K3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92" customWidth="1"/>
    <col min="9" max="9" width="10.7109375" customWidth="1"/>
    <col min="701" max="703" width="10.7109375" customWidth="1"/>
  </cols>
  <sheetData>
    <row r="1" spans="1:702" ht="72.2" customHeight="1" x14ac:dyDescent="0.25">
      <c r="A1" s="93"/>
      <c r="B1" s="94"/>
      <c r="C1" s="94"/>
      <c r="D1" s="94"/>
      <c r="E1" s="94"/>
      <c r="F1" s="94"/>
      <c r="G1" s="94"/>
      <c r="H1" s="95"/>
    </row>
    <row r="2" spans="1:702" ht="30" x14ac:dyDescent="0.25">
      <c r="A2" s="1"/>
      <c r="B2" s="2"/>
      <c r="C2" s="3" t="s">
        <v>0</v>
      </c>
      <c r="D2" s="4" t="s">
        <v>1</v>
      </c>
      <c r="E2" s="5" t="s">
        <v>2</v>
      </c>
      <c r="F2" s="4" t="s">
        <v>3</v>
      </c>
      <c r="G2" s="4" t="s">
        <v>4</v>
      </c>
      <c r="H2" s="86" t="s">
        <v>5</v>
      </c>
    </row>
    <row r="3" spans="1:702" x14ac:dyDescent="0.25">
      <c r="A3" s="6"/>
      <c r="B3" s="7"/>
      <c r="C3" s="8"/>
      <c r="D3" s="8"/>
      <c r="E3" s="8"/>
      <c r="F3" s="8"/>
      <c r="G3" s="8"/>
      <c r="H3" s="87"/>
    </row>
    <row r="4" spans="1:702" ht="15.75" x14ac:dyDescent="0.25">
      <c r="A4" s="9" t="s">
        <v>6</v>
      </c>
      <c r="B4" s="10" t="s">
        <v>7</v>
      </c>
      <c r="C4" s="11"/>
      <c r="D4" s="11"/>
      <c r="E4" s="11"/>
      <c r="F4" s="11"/>
      <c r="G4" s="11"/>
      <c r="H4" s="88"/>
      <c r="ZY4" t="s">
        <v>8</v>
      </c>
      <c r="ZZ4" s="12"/>
    </row>
    <row r="5" spans="1:702" x14ac:dyDescent="0.25">
      <c r="A5" s="13" t="s">
        <v>9</v>
      </c>
      <c r="B5" s="14" t="s">
        <v>10</v>
      </c>
      <c r="C5" s="11"/>
      <c r="D5" s="11"/>
      <c r="E5" s="11"/>
      <c r="F5" s="11"/>
      <c r="G5" s="11"/>
      <c r="H5" s="88"/>
      <c r="ZY5" t="s">
        <v>11</v>
      </c>
      <c r="ZZ5" s="12"/>
    </row>
    <row r="6" spans="1:702" x14ac:dyDescent="0.25">
      <c r="A6" s="15" t="s">
        <v>12</v>
      </c>
      <c r="B6" s="16" t="s">
        <v>13</v>
      </c>
      <c r="C6" s="17" t="s">
        <v>14</v>
      </c>
      <c r="D6" s="18">
        <v>2.5499999999999998</v>
      </c>
      <c r="E6" s="19"/>
      <c r="F6" s="20"/>
      <c r="G6" s="20">
        <f>ROUND(D6*F6,2)</f>
        <v>0</v>
      </c>
      <c r="H6" s="89">
        <v>0.1</v>
      </c>
      <c r="ZY6" t="s">
        <v>15</v>
      </c>
      <c r="ZZ6" s="12" t="s">
        <v>16</v>
      </c>
    </row>
    <row r="7" spans="1:702" x14ac:dyDescent="0.25">
      <c r="A7" s="21"/>
      <c r="B7" s="22" t="s">
        <v>17</v>
      </c>
      <c r="C7" s="11"/>
      <c r="D7" s="11"/>
      <c r="E7" s="11"/>
      <c r="F7" s="11"/>
      <c r="G7" s="11"/>
      <c r="H7" s="88"/>
    </row>
    <row r="8" spans="1:702" ht="18" x14ac:dyDescent="0.25">
      <c r="A8" s="21"/>
      <c r="B8" s="23" t="s">
        <v>376</v>
      </c>
      <c r="C8" s="11"/>
      <c r="D8" s="11"/>
      <c r="E8" s="11"/>
      <c r="F8" s="11"/>
      <c r="G8" s="11"/>
      <c r="H8" s="88"/>
    </row>
    <row r="9" spans="1:702" ht="45" x14ac:dyDescent="0.25">
      <c r="A9" s="15" t="s">
        <v>19</v>
      </c>
      <c r="B9" s="16" t="s">
        <v>20</v>
      </c>
      <c r="C9" s="17" t="s">
        <v>21</v>
      </c>
      <c r="D9" s="20">
        <v>602.79999999999995</v>
      </c>
      <c r="E9" s="19"/>
      <c r="F9" s="20"/>
      <c r="G9" s="20">
        <f>ROUND(D9*F9,2)</f>
        <v>0</v>
      </c>
      <c r="H9" s="89">
        <v>0.1</v>
      </c>
      <c r="ZY9" t="s">
        <v>15</v>
      </c>
      <c r="ZZ9" s="12" t="s">
        <v>23</v>
      </c>
    </row>
    <row r="10" spans="1:702" x14ac:dyDescent="0.25">
      <c r="A10" s="21"/>
      <c r="B10" s="22" t="s">
        <v>17</v>
      </c>
      <c r="C10" s="11"/>
      <c r="D10" s="11"/>
      <c r="E10" s="11"/>
      <c r="F10" s="11"/>
      <c r="G10" s="11"/>
      <c r="H10" s="88"/>
    </row>
    <row r="11" spans="1:702" ht="27" x14ac:dyDescent="0.25">
      <c r="A11" s="21"/>
      <c r="B11" s="23" t="s">
        <v>375</v>
      </c>
      <c r="C11" s="11"/>
      <c r="D11" s="11"/>
      <c r="E11" s="11"/>
      <c r="F11" s="11"/>
      <c r="G11" s="11"/>
      <c r="H11" s="88"/>
    </row>
    <row r="12" spans="1:702" x14ac:dyDescent="0.25">
      <c r="A12" s="24" t="s">
        <v>26</v>
      </c>
      <c r="B12" s="25" t="s">
        <v>27</v>
      </c>
      <c r="C12" s="11"/>
      <c r="D12" s="11"/>
      <c r="E12" s="11"/>
      <c r="F12" s="11"/>
      <c r="G12" s="11"/>
      <c r="H12" s="88"/>
      <c r="ZY12" t="s">
        <v>11</v>
      </c>
      <c r="ZZ12" s="12"/>
    </row>
    <row r="13" spans="1:702" x14ac:dyDescent="0.25">
      <c r="A13" s="15" t="s">
        <v>29</v>
      </c>
      <c r="B13" s="16" t="s">
        <v>30</v>
      </c>
      <c r="C13" s="17" t="s">
        <v>31</v>
      </c>
      <c r="D13" s="20">
        <v>44</v>
      </c>
      <c r="E13" s="19"/>
      <c r="F13" s="20"/>
      <c r="G13" s="20">
        <f>ROUND(D13*F13,2)</f>
        <v>0</v>
      </c>
      <c r="H13" s="89">
        <v>0.1</v>
      </c>
      <c r="ZY13" t="s">
        <v>15</v>
      </c>
      <c r="ZZ13" s="12" t="s">
        <v>33</v>
      </c>
    </row>
    <row r="14" spans="1:702" x14ac:dyDescent="0.25">
      <c r="A14" s="21"/>
      <c r="B14" s="22" t="s">
        <v>17</v>
      </c>
      <c r="C14" s="11"/>
      <c r="D14" s="11"/>
      <c r="E14" s="11"/>
      <c r="F14" s="11"/>
      <c r="G14" s="11"/>
      <c r="H14" s="88"/>
    </row>
    <row r="15" spans="1:702" x14ac:dyDescent="0.25">
      <c r="A15" s="21"/>
      <c r="B15" s="23" t="s">
        <v>374</v>
      </c>
      <c r="C15" s="11"/>
      <c r="D15" s="11"/>
      <c r="E15" s="11"/>
      <c r="F15" s="11"/>
      <c r="G15" s="11"/>
      <c r="H15" s="88"/>
    </row>
    <row r="16" spans="1:702" x14ac:dyDescent="0.25">
      <c r="A16" s="15" t="s">
        <v>36</v>
      </c>
      <c r="B16" s="16" t="s">
        <v>37</v>
      </c>
      <c r="C16" s="17" t="s">
        <v>31</v>
      </c>
      <c r="D16" s="20">
        <v>88</v>
      </c>
      <c r="E16" s="19"/>
      <c r="F16" s="20"/>
      <c r="G16" s="20">
        <f>ROUND(D16*F16,2)</f>
        <v>0</v>
      </c>
      <c r="H16" s="89">
        <v>0.1</v>
      </c>
      <c r="ZY16" t="s">
        <v>15</v>
      </c>
      <c r="ZZ16" s="12" t="s">
        <v>40</v>
      </c>
    </row>
    <row r="17" spans="1:702" x14ac:dyDescent="0.25">
      <c r="A17" s="21"/>
      <c r="B17" s="22" t="s">
        <v>17</v>
      </c>
      <c r="C17" s="11"/>
      <c r="D17" s="11"/>
      <c r="E17" s="11"/>
      <c r="F17" s="11"/>
      <c r="G17" s="11"/>
      <c r="H17" s="88"/>
    </row>
    <row r="18" spans="1:702" x14ac:dyDescent="0.25">
      <c r="A18" s="21"/>
      <c r="B18" s="23" t="s">
        <v>373</v>
      </c>
      <c r="C18" s="11"/>
      <c r="D18" s="11"/>
      <c r="E18" s="11"/>
      <c r="F18" s="11"/>
      <c r="G18" s="11"/>
      <c r="H18" s="88"/>
    </row>
    <row r="19" spans="1:702" x14ac:dyDescent="0.25">
      <c r="A19" s="15" t="s">
        <v>43</v>
      </c>
      <c r="B19" s="16" t="s">
        <v>44</v>
      </c>
      <c r="C19" s="17" t="s">
        <v>31</v>
      </c>
      <c r="D19" s="20">
        <v>51.4</v>
      </c>
      <c r="E19" s="19"/>
      <c r="F19" s="20"/>
      <c r="G19" s="20">
        <f>ROUND(D19*F19,2)</f>
        <v>0</v>
      </c>
      <c r="H19" s="89">
        <v>0.1</v>
      </c>
      <c r="ZY19" t="s">
        <v>15</v>
      </c>
      <c r="ZZ19" s="12" t="s">
        <v>47</v>
      </c>
    </row>
    <row r="20" spans="1:702" x14ac:dyDescent="0.25">
      <c r="A20" s="21"/>
      <c r="B20" s="22" t="s">
        <v>17</v>
      </c>
      <c r="C20" s="11"/>
      <c r="D20" s="11"/>
      <c r="E20" s="11"/>
      <c r="F20" s="11"/>
      <c r="G20" s="11"/>
      <c r="H20" s="88"/>
    </row>
    <row r="21" spans="1:702" x14ac:dyDescent="0.25">
      <c r="A21" s="21"/>
      <c r="B21" s="23" t="s">
        <v>372</v>
      </c>
      <c r="C21" s="11"/>
      <c r="D21" s="11"/>
      <c r="E21" s="11"/>
      <c r="F21" s="11"/>
      <c r="G21" s="11"/>
      <c r="H21" s="88"/>
    </row>
    <row r="22" spans="1:702" x14ac:dyDescent="0.25">
      <c r="A22" s="15" t="s">
        <v>50</v>
      </c>
      <c r="B22" s="16" t="s">
        <v>51</v>
      </c>
      <c r="C22" s="17" t="s">
        <v>31</v>
      </c>
      <c r="D22" s="20">
        <v>3.4</v>
      </c>
      <c r="E22" s="19"/>
      <c r="F22" s="20"/>
      <c r="G22" s="20">
        <f>ROUND(D22*F22,2)</f>
        <v>0</v>
      </c>
      <c r="H22" s="89">
        <v>0.1</v>
      </c>
      <c r="ZY22" t="s">
        <v>15</v>
      </c>
      <c r="ZZ22" s="12" t="s">
        <v>54</v>
      </c>
    </row>
    <row r="23" spans="1:702" x14ac:dyDescent="0.25">
      <c r="A23" s="21"/>
      <c r="B23" s="22" t="s">
        <v>17</v>
      </c>
      <c r="C23" s="11"/>
      <c r="D23" s="11"/>
      <c r="E23" s="11"/>
      <c r="F23" s="11"/>
      <c r="G23" s="11"/>
      <c r="H23" s="88"/>
    </row>
    <row r="24" spans="1:702" ht="18" x14ac:dyDescent="0.25">
      <c r="A24" s="21"/>
      <c r="B24" s="23" t="s">
        <v>371</v>
      </c>
      <c r="C24" s="11"/>
      <c r="D24" s="11"/>
      <c r="E24" s="11"/>
      <c r="F24" s="11"/>
      <c r="G24" s="11"/>
      <c r="H24" s="88"/>
    </row>
    <row r="25" spans="1:702" x14ac:dyDescent="0.25">
      <c r="A25" s="24" t="s">
        <v>57</v>
      </c>
      <c r="B25" s="25" t="s">
        <v>58</v>
      </c>
      <c r="C25" s="11"/>
      <c r="D25" s="11"/>
      <c r="E25" s="11"/>
      <c r="F25" s="11"/>
      <c r="G25" s="11"/>
      <c r="H25" s="88"/>
      <c r="ZY25" t="s">
        <v>11</v>
      </c>
      <c r="ZZ25" s="12"/>
    </row>
    <row r="26" spans="1:702" ht="22.5" x14ac:dyDescent="0.25">
      <c r="A26" s="15" t="s">
        <v>60</v>
      </c>
      <c r="B26" s="16" t="s">
        <v>61</v>
      </c>
      <c r="C26" s="17" t="s">
        <v>62</v>
      </c>
      <c r="D26" s="20">
        <v>2</v>
      </c>
      <c r="E26" s="19"/>
      <c r="F26" s="20"/>
      <c r="G26" s="20">
        <f>ROUND(D26*F26,2)</f>
        <v>0</v>
      </c>
      <c r="H26" s="89">
        <v>5.5E-2</v>
      </c>
      <c r="ZY26" t="s">
        <v>15</v>
      </c>
      <c r="ZZ26" s="12" t="s">
        <v>64</v>
      </c>
    </row>
    <row r="27" spans="1:702" x14ac:dyDescent="0.25">
      <c r="A27" s="21"/>
      <c r="B27" s="22" t="s">
        <v>17</v>
      </c>
      <c r="C27" s="11"/>
      <c r="D27" s="11"/>
      <c r="E27" s="11"/>
      <c r="F27" s="11"/>
      <c r="G27" s="11"/>
      <c r="H27" s="88"/>
    </row>
    <row r="28" spans="1:702" ht="18" x14ac:dyDescent="0.25">
      <c r="A28" s="21"/>
      <c r="B28" s="23" t="s">
        <v>370</v>
      </c>
      <c r="C28" s="11"/>
      <c r="D28" s="11"/>
      <c r="E28" s="11"/>
      <c r="F28" s="11"/>
      <c r="G28" s="11"/>
      <c r="H28" s="88"/>
    </row>
    <row r="29" spans="1:702" ht="45" x14ac:dyDescent="0.25">
      <c r="A29" s="15" t="s">
        <v>67</v>
      </c>
      <c r="B29" s="16" t="s">
        <v>68</v>
      </c>
      <c r="C29" s="17" t="s">
        <v>69</v>
      </c>
      <c r="D29" s="20">
        <v>2</v>
      </c>
      <c r="E29" s="19"/>
      <c r="F29" s="20"/>
      <c r="G29" s="20">
        <f>ROUND(D29*F29,2)</f>
        <v>0</v>
      </c>
      <c r="H29" s="89">
        <v>5.5E-2</v>
      </c>
      <c r="ZY29" t="s">
        <v>15</v>
      </c>
      <c r="ZZ29" s="12" t="s">
        <v>71</v>
      </c>
    </row>
    <row r="30" spans="1:702" x14ac:dyDescent="0.25">
      <c r="A30" s="21"/>
      <c r="B30" s="22" t="s">
        <v>17</v>
      </c>
      <c r="C30" s="11"/>
      <c r="D30" s="11"/>
      <c r="E30" s="11"/>
      <c r="F30" s="11"/>
      <c r="G30" s="11"/>
      <c r="H30" s="88"/>
    </row>
    <row r="31" spans="1:702" ht="18" x14ac:dyDescent="0.25">
      <c r="A31" s="21"/>
      <c r="B31" s="23" t="s">
        <v>369</v>
      </c>
      <c r="C31" s="11"/>
      <c r="D31" s="11"/>
      <c r="E31" s="11"/>
      <c r="F31" s="11"/>
      <c r="G31" s="11"/>
      <c r="H31" s="88"/>
    </row>
    <row r="32" spans="1:702" x14ac:dyDescent="0.25">
      <c r="A32" s="24" t="s">
        <v>74</v>
      </c>
      <c r="B32" s="25" t="s">
        <v>75</v>
      </c>
      <c r="C32" s="11"/>
      <c r="D32" s="11"/>
      <c r="E32" s="11"/>
      <c r="F32" s="11"/>
      <c r="G32" s="11"/>
      <c r="H32" s="88"/>
      <c r="ZY32" t="s">
        <v>11</v>
      </c>
      <c r="ZZ32" s="12"/>
    </row>
    <row r="33" spans="1:702" x14ac:dyDescent="0.25">
      <c r="A33" s="15" t="s">
        <v>84</v>
      </c>
      <c r="B33" s="16" t="s">
        <v>85</v>
      </c>
      <c r="C33" s="17" t="s">
        <v>31</v>
      </c>
      <c r="D33" s="20">
        <v>88</v>
      </c>
      <c r="E33" s="19"/>
      <c r="F33" s="20"/>
      <c r="G33" s="20">
        <f>ROUND(D33*F33,2)</f>
        <v>0</v>
      </c>
      <c r="H33" s="89">
        <v>0.1</v>
      </c>
      <c r="ZY33" t="s">
        <v>15</v>
      </c>
      <c r="ZZ33" s="12" t="s">
        <v>88</v>
      </c>
    </row>
    <row r="34" spans="1:702" x14ac:dyDescent="0.25">
      <c r="A34" s="21"/>
      <c r="B34" s="22" t="s">
        <v>17</v>
      </c>
      <c r="C34" s="11"/>
      <c r="D34" s="11"/>
      <c r="E34" s="11"/>
      <c r="F34" s="11"/>
      <c r="G34" s="11"/>
      <c r="H34" s="88"/>
    </row>
    <row r="35" spans="1:702" x14ac:dyDescent="0.25">
      <c r="A35" s="21"/>
      <c r="B35" s="23" t="s">
        <v>368</v>
      </c>
      <c r="C35" s="11"/>
      <c r="D35" s="11"/>
      <c r="E35" s="11"/>
      <c r="F35" s="11"/>
      <c r="G35" s="11"/>
      <c r="H35" s="88"/>
    </row>
    <row r="36" spans="1:702" x14ac:dyDescent="0.25">
      <c r="A36" s="15" t="s">
        <v>91</v>
      </c>
      <c r="B36" s="16" t="s">
        <v>92</v>
      </c>
      <c r="C36" s="17" t="s">
        <v>31</v>
      </c>
      <c r="D36" s="20">
        <v>91</v>
      </c>
      <c r="E36" s="19"/>
      <c r="F36" s="20"/>
      <c r="G36" s="20">
        <f>ROUND(D36*F36,2)</f>
        <v>0</v>
      </c>
      <c r="H36" s="89">
        <v>0.1</v>
      </c>
      <c r="ZY36" t="s">
        <v>15</v>
      </c>
      <c r="ZZ36" s="12" t="s">
        <v>95</v>
      </c>
    </row>
    <row r="37" spans="1:702" x14ac:dyDescent="0.25">
      <c r="A37" s="21"/>
      <c r="B37" s="22" t="s">
        <v>17</v>
      </c>
      <c r="C37" s="11"/>
      <c r="D37" s="11"/>
      <c r="E37" s="11"/>
      <c r="F37" s="11"/>
      <c r="G37" s="11"/>
      <c r="H37" s="88"/>
    </row>
    <row r="38" spans="1:702" ht="27" x14ac:dyDescent="0.25">
      <c r="A38" s="21"/>
      <c r="B38" s="23" t="s">
        <v>367</v>
      </c>
      <c r="C38" s="11"/>
      <c r="D38" s="11"/>
      <c r="E38" s="11"/>
      <c r="F38" s="11"/>
      <c r="G38" s="11"/>
      <c r="H38" s="88"/>
    </row>
    <row r="39" spans="1:702" x14ac:dyDescent="0.25">
      <c r="A39" s="15" t="s">
        <v>98</v>
      </c>
      <c r="B39" s="16" t="s">
        <v>99</v>
      </c>
      <c r="C39" s="17" t="s">
        <v>62</v>
      </c>
      <c r="D39" s="20">
        <v>8</v>
      </c>
      <c r="E39" s="19"/>
      <c r="F39" s="20"/>
      <c r="G39" s="20">
        <f>ROUND(D39*F39,2)</f>
        <v>0</v>
      </c>
      <c r="H39" s="89">
        <v>0.1</v>
      </c>
      <c r="ZY39" t="s">
        <v>15</v>
      </c>
      <c r="ZZ39" s="12" t="s">
        <v>102</v>
      </c>
    </row>
    <row r="40" spans="1:702" x14ac:dyDescent="0.25">
      <c r="A40" s="21"/>
      <c r="B40" s="22" t="s">
        <v>17</v>
      </c>
      <c r="C40" s="11"/>
      <c r="D40" s="11"/>
      <c r="E40" s="11"/>
      <c r="F40" s="11"/>
      <c r="G40" s="11"/>
      <c r="H40" s="88"/>
    </row>
    <row r="41" spans="1:702" x14ac:dyDescent="0.25">
      <c r="A41" s="21"/>
      <c r="B41" s="23" t="s">
        <v>366</v>
      </c>
      <c r="C41" s="11"/>
      <c r="D41" s="11"/>
      <c r="E41" s="11"/>
      <c r="F41" s="11"/>
      <c r="G41" s="11"/>
      <c r="H41" s="88"/>
    </row>
    <row r="42" spans="1:702" x14ac:dyDescent="0.25">
      <c r="A42" s="24" t="s">
        <v>105</v>
      </c>
      <c r="B42" s="25" t="s">
        <v>106</v>
      </c>
      <c r="C42" s="11"/>
      <c r="D42" s="11"/>
      <c r="E42" s="11"/>
      <c r="F42" s="11"/>
      <c r="G42" s="11"/>
      <c r="H42" s="88"/>
      <c r="ZY42" t="s">
        <v>11</v>
      </c>
      <c r="ZZ42" s="12"/>
    </row>
    <row r="43" spans="1:702" x14ac:dyDescent="0.25">
      <c r="A43" s="15" t="s">
        <v>365</v>
      </c>
      <c r="B43" s="16" t="s">
        <v>364</v>
      </c>
      <c r="C43" s="17" t="s">
        <v>69</v>
      </c>
      <c r="D43" s="20">
        <v>1</v>
      </c>
      <c r="E43" s="19"/>
      <c r="F43" s="20"/>
      <c r="G43" s="20">
        <f>ROUND(D43*F43,2)</f>
        <v>0</v>
      </c>
      <c r="H43" s="89">
        <v>0.1</v>
      </c>
      <c r="ZY43" t="s">
        <v>15</v>
      </c>
      <c r="ZZ43" s="12" t="s">
        <v>363</v>
      </c>
    </row>
    <row r="44" spans="1:702" x14ac:dyDescent="0.25">
      <c r="A44" s="21"/>
      <c r="B44" s="22" t="s">
        <v>17</v>
      </c>
      <c r="C44" s="11"/>
      <c r="D44" s="11"/>
      <c r="E44" s="11"/>
      <c r="F44" s="11"/>
      <c r="G44" s="11"/>
      <c r="H44" s="88"/>
    </row>
    <row r="45" spans="1:702" x14ac:dyDescent="0.25">
      <c r="A45" s="21"/>
      <c r="B45" s="23" t="s">
        <v>362</v>
      </c>
      <c r="C45" s="11"/>
      <c r="D45" s="11"/>
      <c r="E45" s="11"/>
      <c r="F45" s="11"/>
      <c r="G45" s="11"/>
      <c r="H45" s="88"/>
    </row>
    <row r="46" spans="1:702" ht="22.5" x14ac:dyDescent="0.25">
      <c r="A46" s="15" t="s">
        <v>361</v>
      </c>
      <c r="B46" s="16" t="s">
        <v>360</v>
      </c>
      <c r="C46" s="17" t="s">
        <v>21</v>
      </c>
      <c r="D46" s="20">
        <v>54.9</v>
      </c>
      <c r="E46" s="19"/>
      <c r="F46" s="20"/>
      <c r="G46" s="20">
        <f>ROUND(D46*F46,2)</f>
        <v>0</v>
      </c>
      <c r="H46" s="89">
        <v>0.1</v>
      </c>
      <c r="ZY46" t="s">
        <v>15</v>
      </c>
      <c r="ZZ46" s="12" t="s">
        <v>359</v>
      </c>
    </row>
    <row r="47" spans="1:702" x14ac:dyDescent="0.25">
      <c r="A47" s="21"/>
      <c r="B47" s="22" t="s">
        <v>17</v>
      </c>
      <c r="C47" s="11"/>
      <c r="D47" s="11"/>
      <c r="E47" s="11"/>
      <c r="F47" s="11"/>
      <c r="G47" s="11"/>
      <c r="H47" s="88"/>
    </row>
    <row r="48" spans="1:702" ht="27" x14ac:dyDescent="0.25">
      <c r="A48" s="21"/>
      <c r="B48" s="23" t="s">
        <v>358</v>
      </c>
      <c r="C48" s="11"/>
      <c r="D48" s="11"/>
      <c r="E48" s="11"/>
      <c r="F48" s="11"/>
      <c r="G48" s="11"/>
      <c r="H48" s="88"/>
    </row>
    <row r="49" spans="1:702" x14ac:dyDescent="0.25">
      <c r="A49" s="15" t="s">
        <v>357</v>
      </c>
      <c r="B49" s="16" t="s">
        <v>356</v>
      </c>
      <c r="C49" s="17" t="s">
        <v>31</v>
      </c>
      <c r="D49" s="20">
        <v>31.1</v>
      </c>
      <c r="E49" s="19"/>
      <c r="F49" s="20"/>
      <c r="G49" s="20">
        <f>ROUND(D49*F49,2)</f>
        <v>0</v>
      </c>
      <c r="H49" s="89">
        <v>0.1</v>
      </c>
      <c r="ZY49" t="s">
        <v>15</v>
      </c>
      <c r="ZZ49" s="12" t="s">
        <v>355</v>
      </c>
    </row>
    <row r="50" spans="1:702" x14ac:dyDescent="0.25">
      <c r="A50" s="21"/>
      <c r="B50" s="22" t="s">
        <v>17</v>
      </c>
      <c r="C50" s="11"/>
      <c r="D50" s="11"/>
      <c r="E50" s="11"/>
      <c r="F50" s="11"/>
      <c r="G50" s="11"/>
      <c r="H50" s="88"/>
    </row>
    <row r="51" spans="1:702" ht="18" x14ac:dyDescent="0.25">
      <c r="A51" s="21"/>
      <c r="B51" s="23" t="s">
        <v>354</v>
      </c>
      <c r="C51" s="11"/>
      <c r="D51" s="11"/>
      <c r="E51" s="11"/>
      <c r="F51" s="11"/>
      <c r="G51" s="11"/>
      <c r="H51" s="88"/>
    </row>
    <row r="52" spans="1:702" ht="33.75" x14ac:dyDescent="0.25">
      <c r="A52" s="15" t="s">
        <v>353</v>
      </c>
      <c r="B52" s="16" t="s">
        <v>352</v>
      </c>
      <c r="C52" s="17" t="s">
        <v>21</v>
      </c>
      <c r="D52" s="20">
        <v>56.5</v>
      </c>
      <c r="E52" s="19"/>
      <c r="F52" s="20"/>
      <c r="G52" s="20">
        <f>ROUND(D52*F52,2)</f>
        <v>0</v>
      </c>
      <c r="H52" s="89">
        <v>5.5E-2</v>
      </c>
      <c r="ZY52" t="s">
        <v>15</v>
      </c>
      <c r="ZZ52" s="12" t="s">
        <v>351</v>
      </c>
    </row>
    <row r="53" spans="1:702" x14ac:dyDescent="0.25">
      <c r="A53" s="21"/>
      <c r="B53" s="22" t="s">
        <v>17</v>
      </c>
      <c r="C53" s="11"/>
      <c r="D53" s="11"/>
      <c r="E53" s="11"/>
      <c r="F53" s="11"/>
      <c r="G53" s="11"/>
      <c r="H53" s="88"/>
    </row>
    <row r="54" spans="1:702" ht="27" x14ac:dyDescent="0.25">
      <c r="A54" s="21"/>
      <c r="B54" s="23" t="s">
        <v>350</v>
      </c>
      <c r="C54" s="11"/>
      <c r="D54" s="11"/>
      <c r="E54" s="11"/>
      <c r="F54" s="11"/>
      <c r="G54" s="11"/>
      <c r="H54" s="88"/>
    </row>
    <row r="55" spans="1:702" ht="22.5" x14ac:dyDescent="0.25">
      <c r="A55" s="15" t="s">
        <v>349</v>
      </c>
      <c r="B55" s="16" t="s">
        <v>348</v>
      </c>
      <c r="C55" s="17" t="s">
        <v>31</v>
      </c>
      <c r="D55" s="20">
        <v>16</v>
      </c>
      <c r="E55" s="19"/>
      <c r="F55" s="20"/>
      <c r="G55" s="20">
        <f>ROUND(D55*F55,2)</f>
        <v>0</v>
      </c>
      <c r="H55" s="89">
        <v>5.5E-2</v>
      </c>
      <c r="ZY55" t="s">
        <v>15</v>
      </c>
      <c r="ZZ55" s="12" t="s">
        <v>347</v>
      </c>
    </row>
    <row r="56" spans="1:702" x14ac:dyDescent="0.25">
      <c r="A56" s="21"/>
      <c r="B56" s="22" t="s">
        <v>17</v>
      </c>
      <c r="C56" s="11"/>
      <c r="D56" s="11"/>
      <c r="E56" s="11"/>
      <c r="F56" s="11"/>
      <c r="G56" s="11"/>
      <c r="H56" s="88"/>
    </row>
    <row r="57" spans="1:702" ht="18" x14ac:dyDescent="0.25">
      <c r="A57" s="21"/>
      <c r="B57" s="23" t="s">
        <v>346</v>
      </c>
      <c r="C57" s="11"/>
      <c r="D57" s="11"/>
      <c r="E57" s="11"/>
      <c r="F57" s="11"/>
      <c r="G57" s="11"/>
      <c r="H57" s="88"/>
    </row>
    <row r="58" spans="1:702" ht="22.5" x14ac:dyDescent="0.25">
      <c r="A58" s="15" t="s">
        <v>345</v>
      </c>
      <c r="B58" s="16" t="s">
        <v>344</v>
      </c>
      <c r="C58" s="17" t="s">
        <v>31</v>
      </c>
      <c r="D58" s="20">
        <v>16</v>
      </c>
      <c r="E58" s="19"/>
      <c r="F58" s="20"/>
      <c r="G58" s="20">
        <f>ROUND(D58*F58,2)</f>
        <v>0</v>
      </c>
      <c r="H58" s="89">
        <v>5.5E-2</v>
      </c>
      <c r="ZY58" t="s">
        <v>15</v>
      </c>
      <c r="ZZ58" s="12" t="s">
        <v>343</v>
      </c>
    </row>
    <row r="59" spans="1:702" x14ac:dyDescent="0.25">
      <c r="A59" s="21"/>
      <c r="B59" s="22" t="s">
        <v>17</v>
      </c>
      <c r="C59" s="11"/>
      <c r="D59" s="11"/>
      <c r="E59" s="11"/>
      <c r="F59" s="11"/>
      <c r="G59" s="11"/>
      <c r="H59" s="88"/>
    </row>
    <row r="60" spans="1:702" ht="18" x14ac:dyDescent="0.25">
      <c r="A60" s="21"/>
      <c r="B60" s="23" t="s">
        <v>342</v>
      </c>
      <c r="C60" s="11"/>
      <c r="D60" s="11"/>
      <c r="E60" s="11"/>
      <c r="F60" s="11"/>
      <c r="G60" s="11"/>
      <c r="H60" s="88"/>
    </row>
    <row r="61" spans="1:702" ht="22.5" x14ac:dyDescent="0.25">
      <c r="A61" s="15" t="s">
        <v>341</v>
      </c>
      <c r="B61" s="16" t="s">
        <v>340</v>
      </c>
      <c r="C61" s="17" t="s">
        <v>62</v>
      </c>
      <c r="D61" s="20">
        <v>2</v>
      </c>
      <c r="E61" s="19"/>
      <c r="F61" s="20"/>
      <c r="G61" s="20">
        <f>ROUND(D61*F61,2)</f>
        <v>0</v>
      </c>
      <c r="H61" s="89">
        <v>5.5E-2</v>
      </c>
      <c r="ZY61" t="s">
        <v>15</v>
      </c>
      <c r="ZZ61" s="12" t="s">
        <v>339</v>
      </c>
    </row>
    <row r="62" spans="1:702" x14ac:dyDescent="0.25">
      <c r="A62" s="21"/>
      <c r="B62" s="22" t="s">
        <v>17</v>
      </c>
      <c r="C62" s="11"/>
      <c r="D62" s="11"/>
      <c r="E62" s="11"/>
      <c r="F62" s="11"/>
      <c r="G62" s="11"/>
      <c r="H62" s="88"/>
    </row>
    <row r="63" spans="1:702" ht="18" x14ac:dyDescent="0.25">
      <c r="A63" s="21"/>
      <c r="B63" s="23" t="s">
        <v>338</v>
      </c>
      <c r="C63" s="11"/>
      <c r="D63" s="11"/>
      <c r="E63" s="11"/>
      <c r="F63" s="11"/>
      <c r="G63" s="11"/>
      <c r="H63" s="88"/>
    </row>
    <row r="64" spans="1:702" x14ac:dyDescent="0.25">
      <c r="A64" s="15" t="s">
        <v>337</v>
      </c>
      <c r="B64" s="16" t="s">
        <v>336</v>
      </c>
      <c r="C64" s="17" t="s">
        <v>62</v>
      </c>
      <c r="D64" s="20">
        <v>1</v>
      </c>
      <c r="E64" s="19"/>
      <c r="F64" s="20"/>
      <c r="G64" s="20">
        <f>ROUND(D64*F64,2)</f>
        <v>0</v>
      </c>
      <c r="H64" s="89">
        <v>5.5E-2</v>
      </c>
      <c r="ZY64" t="s">
        <v>15</v>
      </c>
      <c r="ZZ64" s="12" t="s">
        <v>335</v>
      </c>
    </row>
    <row r="65" spans="1:702" x14ac:dyDescent="0.25">
      <c r="A65" s="21"/>
      <c r="B65" s="22" t="s">
        <v>17</v>
      </c>
      <c r="C65" s="11"/>
      <c r="D65" s="11"/>
      <c r="E65" s="11"/>
      <c r="F65" s="11"/>
      <c r="G65" s="11"/>
      <c r="H65" s="88"/>
    </row>
    <row r="66" spans="1:702" ht="18" x14ac:dyDescent="0.25">
      <c r="A66" s="21"/>
      <c r="B66" s="23" t="s">
        <v>334</v>
      </c>
      <c r="C66" s="11"/>
      <c r="D66" s="11"/>
      <c r="E66" s="11"/>
      <c r="F66" s="11"/>
      <c r="G66" s="11"/>
      <c r="H66" s="88"/>
    </row>
    <row r="67" spans="1:702" x14ac:dyDescent="0.25">
      <c r="A67" s="15" t="s">
        <v>333</v>
      </c>
      <c r="B67" s="16" t="s">
        <v>332</v>
      </c>
      <c r="C67" s="17" t="s">
        <v>31</v>
      </c>
      <c r="D67" s="20">
        <v>16.399999999999999</v>
      </c>
      <c r="E67" s="19"/>
      <c r="F67" s="20"/>
      <c r="G67" s="20">
        <f>ROUND(D67*F67,2)</f>
        <v>0</v>
      </c>
      <c r="H67" s="89">
        <v>5.5E-2</v>
      </c>
      <c r="ZY67" t="s">
        <v>15</v>
      </c>
      <c r="ZZ67" s="12" t="s">
        <v>331</v>
      </c>
    </row>
    <row r="68" spans="1:702" x14ac:dyDescent="0.25">
      <c r="A68" s="21"/>
      <c r="B68" s="22" t="s">
        <v>17</v>
      </c>
      <c r="C68" s="11"/>
      <c r="D68" s="11"/>
      <c r="E68" s="11"/>
      <c r="F68" s="11"/>
      <c r="G68" s="11"/>
      <c r="H68" s="88"/>
    </row>
    <row r="69" spans="1:702" x14ac:dyDescent="0.25">
      <c r="A69" s="21"/>
      <c r="B69" s="23" t="s">
        <v>330</v>
      </c>
      <c r="C69" s="11"/>
      <c r="D69" s="11"/>
      <c r="E69" s="11"/>
      <c r="F69" s="11"/>
      <c r="G69" s="11"/>
      <c r="H69" s="88"/>
    </row>
    <row r="70" spans="1:702" x14ac:dyDescent="0.25">
      <c r="A70" s="15" t="s">
        <v>329</v>
      </c>
      <c r="B70" s="16" t="s">
        <v>328</v>
      </c>
      <c r="C70" s="17" t="s">
        <v>31</v>
      </c>
      <c r="D70" s="20">
        <v>16.399999999999999</v>
      </c>
      <c r="E70" s="19"/>
      <c r="F70" s="20"/>
      <c r="G70" s="20">
        <f>ROUND(D70*F70,2)</f>
        <v>0</v>
      </c>
      <c r="H70" s="89">
        <v>5.5E-2</v>
      </c>
      <c r="ZY70" t="s">
        <v>15</v>
      </c>
      <c r="ZZ70" s="12" t="s">
        <v>327</v>
      </c>
    </row>
    <row r="71" spans="1:702" x14ac:dyDescent="0.25">
      <c r="A71" s="21"/>
      <c r="B71" s="22" t="s">
        <v>17</v>
      </c>
      <c r="C71" s="11"/>
      <c r="D71" s="11"/>
      <c r="E71" s="11"/>
      <c r="F71" s="11"/>
      <c r="G71" s="11"/>
      <c r="H71" s="88"/>
    </row>
    <row r="72" spans="1:702" ht="18" x14ac:dyDescent="0.25">
      <c r="A72" s="21"/>
      <c r="B72" s="23" t="s">
        <v>326</v>
      </c>
      <c r="C72" s="11"/>
      <c r="D72" s="11"/>
      <c r="E72" s="11"/>
      <c r="F72" s="11"/>
      <c r="G72" s="11"/>
      <c r="H72" s="88"/>
    </row>
    <row r="73" spans="1:702" ht="22.5" x14ac:dyDescent="0.25">
      <c r="A73" s="15" t="s">
        <v>108</v>
      </c>
      <c r="B73" s="16" t="s">
        <v>109</v>
      </c>
      <c r="C73" s="17" t="s">
        <v>21</v>
      </c>
      <c r="D73" s="20">
        <v>10</v>
      </c>
      <c r="E73" s="19"/>
      <c r="F73" s="20"/>
      <c r="G73" s="20">
        <f>ROUND(D73*F73,2)</f>
        <v>0</v>
      </c>
      <c r="H73" s="89">
        <v>0.1</v>
      </c>
      <c r="ZY73" t="s">
        <v>15</v>
      </c>
      <c r="ZZ73" s="12" t="s">
        <v>112</v>
      </c>
    </row>
    <row r="74" spans="1:702" x14ac:dyDescent="0.25">
      <c r="A74" s="21"/>
      <c r="B74" s="22" t="s">
        <v>17</v>
      </c>
      <c r="C74" s="11"/>
      <c r="D74" s="11"/>
      <c r="E74" s="11"/>
      <c r="F74" s="11"/>
      <c r="G74" s="11"/>
      <c r="H74" s="88"/>
    </row>
    <row r="75" spans="1:702" ht="18" x14ac:dyDescent="0.25">
      <c r="A75" s="21"/>
      <c r="B75" s="23" t="s">
        <v>325</v>
      </c>
      <c r="C75" s="11"/>
      <c r="D75" s="11"/>
      <c r="E75" s="11"/>
      <c r="F75" s="11"/>
      <c r="G75" s="11"/>
      <c r="H75" s="88"/>
    </row>
    <row r="76" spans="1:702" ht="22.5" x14ac:dyDescent="0.25">
      <c r="A76" s="15" t="s">
        <v>115</v>
      </c>
      <c r="B76" s="16" t="s">
        <v>116</v>
      </c>
      <c r="C76" s="17" t="s">
        <v>21</v>
      </c>
      <c r="D76" s="20">
        <v>10</v>
      </c>
      <c r="E76" s="19"/>
      <c r="F76" s="20"/>
      <c r="G76" s="20">
        <f>ROUND(D76*F76,2)</f>
        <v>0</v>
      </c>
      <c r="H76" s="89">
        <v>0.1</v>
      </c>
      <c r="ZY76" t="s">
        <v>15</v>
      </c>
      <c r="ZZ76" s="12" t="s">
        <v>119</v>
      </c>
    </row>
    <row r="77" spans="1:702" x14ac:dyDescent="0.25">
      <c r="A77" s="21"/>
      <c r="B77" s="22" t="s">
        <v>17</v>
      </c>
      <c r="C77" s="11"/>
      <c r="D77" s="11"/>
      <c r="E77" s="11"/>
      <c r="F77" s="11"/>
      <c r="G77" s="11"/>
      <c r="H77" s="88"/>
    </row>
    <row r="78" spans="1:702" ht="18" x14ac:dyDescent="0.25">
      <c r="A78" s="21"/>
      <c r="B78" s="23" t="s">
        <v>324</v>
      </c>
      <c r="C78" s="11"/>
      <c r="D78" s="11"/>
      <c r="E78" s="11"/>
      <c r="F78" s="11"/>
      <c r="G78" s="11"/>
      <c r="H78" s="88"/>
    </row>
    <row r="79" spans="1:702" ht="22.5" x14ac:dyDescent="0.25">
      <c r="A79" s="15" t="s">
        <v>122</v>
      </c>
      <c r="B79" s="16" t="s">
        <v>123</v>
      </c>
      <c r="C79" s="17" t="s">
        <v>21</v>
      </c>
      <c r="D79" s="20">
        <v>66.3</v>
      </c>
      <c r="E79" s="19"/>
      <c r="F79" s="20"/>
      <c r="G79" s="20">
        <f>ROUND(D79*F79,2)</f>
        <v>0</v>
      </c>
      <c r="H79" s="89">
        <v>0.1</v>
      </c>
      <c r="ZY79" t="s">
        <v>15</v>
      </c>
      <c r="ZZ79" s="12" t="s">
        <v>126</v>
      </c>
    </row>
    <row r="80" spans="1:702" x14ac:dyDescent="0.25">
      <c r="A80" s="21"/>
      <c r="B80" s="22" t="s">
        <v>17</v>
      </c>
      <c r="C80" s="11"/>
      <c r="D80" s="11"/>
      <c r="E80" s="11"/>
      <c r="F80" s="11"/>
      <c r="G80" s="11"/>
      <c r="H80" s="88"/>
    </row>
    <row r="81" spans="1:702" x14ac:dyDescent="0.25">
      <c r="A81" s="21"/>
      <c r="B81" s="23" t="s">
        <v>323</v>
      </c>
      <c r="C81" s="11"/>
      <c r="D81" s="11"/>
      <c r="E81" s="11"/>
      <c r="F81" s="11"/>
      <c r="G81" s="11"/>
      <c r="H81" s="88"/>
    </row>
    <row r="82" spans="1:702" x14ac:dyDescent="0.25">
      <c r="A82" s="24" t="s">
        <v>129</v>
      </c>
      <c r="B82" s="25" t="s">
        <v>130</v>
      </c>
      <c r="C82" s="11"/>
      <c r="D82" s="11"/>
      <c r="E82" s="11"/>
      <c r="F82" s="11"/>
      <c r="G82" s="11"/>
      <c r="H82" s="88"/>
      <c r="ZY82" t="s">
        <v>11</v>
      </c>
      <c r="ZZ82" s="12"/>
    </row>
    <row r="83" spans="1:702" ht="45" x14ac:dyDescent="0.25">
      <c r="A83" s="15" t="s">
        <v>132</v>
      </c>
      <c r="B83" s="16" t="s">
        <v>133</v>
      </c>
      <c r="C83" s="17" t="s">
        <v>21</v>
      </c>
      <c r="D83" s="20">
        <v>373</v>
      </c>
      <c r="E83" s="19"/>
      <c r="F83" s="20"/>
      <c r="G83" s="20">
        <f>ROUND(D83*F83,2)</f>
        <v>0</v>
      </c>
      <c r="H83" s="89">
        <v>5.5E-2</v>
      </c>
      <c r="ZY83" t="s">
        <v>15</v>
      </c>
      <c r="ZZ83" s="12" t="s">
        <v>136</v>
      </c>
    </row>
    <row r="84" spans="1:702" x14ac:dyDescent="0.25">
      <c r="A84" s="21"/>
      <c r="B84" s="22" t="s">
        <v>17</v>
      </c>
      <c r="C84" s="11"/>
      <c r="D84" s="11"/>
      <c r="E84" s="11"/>
      <c r="F84" s="11"/>
      <c r="G84" s="11"/>
      <c r="H84" s="88"/>
    </row>
    <row r="85" spans="1:702" ht="27" x14ac:dyDescent="0.25">
      <c r="A85" s="21"/>
      <c r="B85" s="23" t="s">
        <v>322</v>
      </c>
      <c r="C85" s="11"/>
      <c r="D85" s="11"/>
      <c r="E85" s="11"/>
      <c r="F85" s="11"/>
      <c r="G85" s="11"/>
      <c r="H85" s="88"/>
    </row>
    <row r="86" spans="1:702" ht="33.75" x14ac:dyDescent="0.25">
      <c r="A86" s="15" t="s">
        <v>139</v>
      </c>
      <c r="B86" s="16" t="s">
        <v>140</v>
      </c>
      <c r="C86" s="17" t="s">
        <v>21</v>
      </c>
      <c r="D86" s="20">
        <v>251</v>
      </c>
      <c r="E86" s="19"/>
      <c r="F86" s="20"/>
      <c r="G86" s="20">
        <f>ROUND(D86*F86,2)</f>
        <v>0</v>
      </c>
      <c r="H86" s="89">
        <v>5.5E-2</v>
      </c>
      <c r="ZY86" t="s">
        <v>15</v>
      </c>
      <c r="ZZ86" s="12" t="s">
        <v>143</v>
      </c>
    </row>
    <row r="87" spans="1:702" x14ac:dyDescent="0.25">
      <c r="A87" s="21"/>
      <c r="B87" s="22" t="s">
        <v>17</v>
      </c>
      <c r="C87" s="11"/>
      <c r="D87" s="11"/>
      <c r="E87" s="11"/>
      <c r="F87" s="11"/>
      <c r="G87" s="11"/>
      <c r="H87" s="88"/>
    </row>
    <row r="88" spans="1:702" ht="27" x14ac:dyDescent="0.25">
      <c r="A88" s="21"/>
      <c r="B88" s="23" t="s">
        <v>321</v>
      </c>
      <c r="C88" s="11"/>
      <c r="D88" s="11"/>
      <c r="E88" s="11"/>
      <c r="F88" s="11"/>
      <c r="G88" s="11"/>
      <c r="H88" s="88"/>
    </row>
    <row r="89" spans="1:702" ht="22.5" x14ac:dyDescent="0.25">
      <c r="A89" s="15" t="s">
        <v>146</v>
      </c>
      <c r="B89" s="16" t="s">
        <v>147</v>
      </c>
      <c r="C89" s="17" t="s">
        <v>21</v>
      </c>
      <c r="D89" s="20">
        <v>102.2</v>
      </c>
      <c r="E89" s="19"/>
      <c r="F89" s="20"/>
      <c r="G89" s="20">
        <f>ROUND(D89*F89,2)</f>
        <v>0</v>
      </c>
      <c r="H89" s="89">
        <v>5.5E-2</v>
      </c>
      <c r="ZY89" t="s">
        <v>15</v>
      </c>
      <c r="ZZ89" s="12" t="s">
        <v>150</v>
      </c>
    </row>
    <row r="90" spans="1:702" x14ac:dyDescent="0.25">
      <c r="A90" s="21"/>
      <c r="B90" s="22" t="s">
        <v>17</v>
      </c>
      <c r="C90" s="11"/>
      <c r="D90" s="11"/>
      <c r="E90" s="11"/>
      <c r="F90" s="11"/>
      <c r="G90" s="11"/>
      <c r="H90" s="88"/>
    </row>
    <row r="91" spans="1:702" ht="27" x14ac:dyDescent="0.25">
      <c r="A91" s="21"/>
      <c r="B91" s="23" t="s">
        <v>320</v>
      </c>
      <c r="C91" s="11"/>
      <c r="D91" s="11"/>
      <c r="E91" s="11"/>
      <c r="F91" s="11"/>
      <c r="G91" s="11"/>
      <c r="H91" s="88"/>
    </row>
    <row r="92" spans="1:702" ht="33.75" x14ac:dyDescent="0.25">
      <c r="A92" s="15" t="s">
        <v>153</v>
      </c>
      <c r="B92" s="16" t="s">
        <v>154</v>
      </c>
      <c r="C92" s="17" t="s">
        <v>21</v>
      </c>
      <c r="D92" s="20">
        <v>97.4</v>
      </c>
      <c r="E92" s="19"/>
      <c r="F92" s="20"/>
      <c r="G92" s="20">
        <f>ROUND(D92*F92,2)</f>
        <v>0</v>
      </c>
      <c r="H92" s="89">
        <v>5.5E-2</v>
      </c>
      <c r="ZY92" t="s">
        <v>15</v>
      </c>
      <c r="ZZ92" s="12" t="s">
        <v>157</v>
      </c>
    </row>
    <row r="93" spans="1:702" x14ac:dyDescent="0.25">
      <c r="A93" s="21"/>
      <c r="B93" s="22" t="s">
        <v>17</v>
      </c>
      <c r="C93" s="11"/>
      <c r="D93" s="11"/>
      <c r="E93" s="11"/>
      <c r="F93" s="11"/>
      <c r="G93" s="11"/>
      <c r="H93" s="88"/>
    </row>
    <row r="94" spans="1:702" ht="18" x14ac:dyDescent="0.25">
      <c r="A94" s="21"/>
      <c r="B94" s="23" t="s">
        <v>159</v>
      </c>
      <c r="C94" s="11"/>
      <c r="D94" s="11"/>
      <c r="E94" s="11"/>
      <c r="F94" s="11"/>
      <c r="G94" s="11"/>
      <c r="H94" s="88"/>
    </row>
    <row r="95" spans="1:702" x14ac:dyDescent="0.25">
      <c r="A95" s="24" t="s">
        <v>160</v>
      </c>
      <c r="B95" s="25" t="s">
        <v>161</v>
      </c>
      <c r="C95" s="11"/>
      <c r="D95" s="11"/>
      <c r="E95" s="11"/>
      <c r="F95" s="11"/>
      <c r="G95" s="11"/>
      <c r="H95" s="88"/>
      <c r="ZY95" t="s">
        <v>11</v>
      </c>
      <c r="ZZ95" s="12"/>
    </row>
    <row r="96" spans="1:702" x14ac:dyDescent="0.25">
      <c r="A96" s="15" t="s">
        <v>163</v>
      </c>
      <c r="B96" s="16" t="s">
        <v>164</v>
      </c>
      <c r="C96" s="17" t="s">
        <v>31</v>
      </c>
      <c r="D96" s="20">
        <v>38</v>
      </c>
      <c r="E96" s="19"/>
      <c r="F96" s="20"/>
      <c r="G96" s="20">
        <f>ROUND(D96*F96,2)</f>
        <v>0</v>
      </c>
      <c r="H96" s="89">
        <v>5.5E-2</v>
      </c>
      <c r="ZY96" t="s">
        <v>15</v>
      </c>
      <c r="ZZ96" s="12" t="s">
        <v>167</v>
      </c>
    </row>
    <row r="97" spans="1:702" x14ac:dyDescent="0.25">
      <c r="A97" s="21"/>
      <c r="B97" s="22" t="s">
        <v>17</v>
      </c>
      <c r="C97" s="11"/>
      <c r="D97" s="11"/>
      <c r="E97" s="11"/>
      <c r="F97" s="11"/>
      <c r="G97" s="11"/>
      <c r="H97" s="88"/>
    </row>
    <row r="98" spans="1:702" ht="18" x14ac:dyDescent="0.25">
      <c r="A98" s="21"/>
      <c r="B98" s="23" t="s">
        <v>319</v>
      </c>
      <c r="C98" s="11"/>
      <c r="D98" s="11"/>
      <c r="E98" s="11"/>
      <c r="F98" s="11"/>
      <c r="G98" s="11"/>
      <c r="H98" s="88"/>
    </row>
    <row r="99" spans="1:702" x14ac:dyDescent="0.25">
      <c r="A99" s="15" t="s">
        <v>170</v>
      </c>
      <c r="B99" s="16" t="s">
        <v>171</v>
      </c>
      <c r="C99" s="17" t="s">
        <v>31</v>
      </c>
      <c r="D99" s="20">
        <v>98.9</v>
      </c>
      <c r="E99" s="19"/>
      <c r="F99" s="20"/>
      <c r="G99" s="20">
        <f>ROUND(D99*F99,2)</f>
        <v>0</v>
      </c>
      <c r="H99" s="89">
        <v>5.5E-2</v>
      </c>
      <c r="ZY99" t="s">
        <v>15</v>
      </c>
      <c r="ZZ99" s="12" t="s">
        <v>174</v>
      </c>
    </row>
    <row r="100" spans="1:702" x14ac:dyDescent="0.25">
      <c r="A100" s="21"/>
      <c r="B100" s="22" t="s">
        <v>17</v>
      </c>
      <c r="C100" s="11"/>
      <c r="D100" s="11"/>
      <c r="E100" s="11"/>
      <c r="F100" s="11"/>
      <c r="G100" s="11"/>
      <c r="H100" s="88"/>
    </row>
    <row r="101" spans="1:702" ht="18" x14ac:dyDescent="0.25">
      <c r="A101" s="21"/>
      <c r="B101" s="23" t="s">
        <v>176</v>
      </c>
      <c r="C101" s="11"/>
      <c r="D101" s="11"/>
      <c r="E101" s="11"/>
      <c r="F101" s="11"/>
      <c r="G101" s="11"/>
      <c r="H101" s="88"/>
    </row>
    <row r="102" spans="1:702" ht="18" x14ac:dyDescent="0.25">
      <c r="A102" s="21"/>
      <c r="B102" s="23" t="s">
        <v>177</v>
      </c>
      <c r="C102" s="11"/>
      <c r="D102" s="11"/>
      <c r="E102" s="11"/>
      <c r="F102" s="11"/>
      <c r="G102" s="11"/>
      <c r="H102" s="88"/>
    </row>
    <row r="103" spans="1:702" ht="22.5" x14ac:dyDescent="0.25">
      <c r="A103" s="15" t="s">
        <v>178</v>
      </c>
      <c r="B103" s="16" t="s">
        <v>179</v>
      </c>
      <c r="C103" s="17" t="s">
        <v>31</v>
      </c>
      <c r="D103" s="20">
        <v>32.799999999999997</v>
      </c>
      <c r="E103" s="19"/>
      <c r="F103" s="20"/>
      <c r="G103" s="20">
        <f>ROUND(D103*F103,2)</f>
        <v>0</v>
      </c>
      <c r="H103" s="89">
        <v>5.5E-2</v>
      </c>
      <c r="ZY103" t="s">
        <v>15</v>
      </c>
      <c r="ZZ103" s="12" t="s">
        <v>182</v>
      </c>
    </row>
    <row r="104" spans="1:702" x14ac:dyDescent="0.25">
      <c r="A104" s="15" t="s">
        <v>183</v>
      </c>
      <c r="B104" s="16" t="s">
        <v>184</v>
      </c>
      <c r="C104" s="17" t="s">
        <v>31</v>
      </c>
      <c r="D104" s="20">
        <v>55.3</v>
      </c>
      <c r="E104" s="19"/>
      <c r="F104" s="20"/>
      <c r="G104" s="20">
        <f>ROUND(D104*F104,2)</f>
        <v>0</v>
      </c>
      <c r="H104" s="89">
        <v>5.5E-2</v>
      </c>
      <c r="ZY104" t="s">
        <v>15</v>
      </c>
      <c r="ZZ104" s="12" t="s">
        <v>187</v>
      </c>
    </row>
    <row r="105" spans="1:702" x14ac:dyDescent="0.25">
      <c r="A105" s="21"/>
      <c r="B105" s="22" t="s">
        <v>17</v>
      </c>
      <c r="C105" s="11"/>
      <c r="D105" s="11"/>
      <c r="E105" s="11"/>
      <c r="F105" s="11"/>
      <c r="G105" s="11"/>
      <c r="H105" s="88"/>
    </row>
    <row r="106" spans="1:702" x14ac:dyDescent="0.25">
      <c r="A106" s="21"/>
      <c r="B106" s="23" t="s">
        <v>189</v>
      </c>
      <c r="C106" s="11"/>
      <c r="D106" s="11"/>
      <c r="E106" s="11"/>
      <c r="F106" s="11"/>
      <c r="G106" s="11"/>
      <c r="H106" s="88"/>
    </row>
    <row r="107" spans="1:702" x14ac:dyDescent="0.25">
      <c r="A107" s="15" t="s">
        <v>190</v>
      </c>
      <c r="B107" s="16" t="s">
        <v>191</v>
      </c>
      <c r="C107" s="17" t="s">
        <v>31</v>
      </c>
      <c r="D107" s="20">
        <v>100.6</v>
      </c>
      <c r="E107" s="19"/>
      <c r="F107" s="20"/>
      <c r="G107" s="20">
        <f>ROUND(D107*F107,2)</f>
        <v>0</v>
      </c>
      <c r="H107" s="89">
        <v>5.5E-2</v>
      </c>
      <c r="ZY107" t="s">
        <v>15</v>
      </c>
      <c r="ZZ107" s="12" t="s">
        <v>194</v>
      </c>
    </row>
    <row r="108" spans="1:702" x14ac:dyDescent="0.25">
      <c r="A108" s="21"/>
      <c r="B108" s="22" t="s">
        <v>17</v>
      </c>
      <c r="C108" s="11"/>
      <c r="D108" s="11"/>
      <c r="E108" s="11"/>
      <c r="F108" s="11"/>
      <c r="G108" s="11"/>
      <c r="H108" s="88"/>
    </row>
    <row r="109" spans="1:702" ht="18" x14ac:dyDescent="0.25">
      <c r="A109" s="21"/>
      <c r="B109" s="23" t="s">
        <v>196</v>
      </c>
      <c r="C109" s="11"/>
      <c r="D109" s="11"/>
      <c r="E109" s="11"/>
      <c r="F109" s="11"/>
      <c r="G109" s="11"/>
      <c r="H109" s="88"/>
    </row>
    <row r="110" spans="1:702" ht="22.5" x14ac:dyDescent="0.25">
      <c r="A110" s="15" t="s">
        <v>197</v>
      </c>
      <c r="B110" s="16" t="s">
        <v>198</v>
      </c>
      <c r="C110" s="17" t="s">
        <v>31</v>
      </c>
      <c r="D110" s="20">
        <v>38</v>
      </c>
      <c r="E110" s="19"/>
      <c r="F110" s="20"/>
      <c r="G110" s="20">
        <f>ROUND(D110*F110,2)</f>
        <v>0</v>
      </c>
      <c r="H110" s="89">
        <v>5.5E-2</v>
      </c>
      <c r="ZY110" t="s">
        <v>15</v>
      </c>
      <c r="ZZ110" s="12" t="s">
        <v>201</v>
      </c>
    </row>
    <row r="111" spans="1:702" x14ac:dyDescent="0.25">
      <c r="A111" s="21"/>
      <c r="B111" s="22" t="s">
        <v>17</v>
      </c>
      <c r="C111" s="11"/>
      <c r="D111" s="11"/>
      <c r="E111" s="11"/>
      <c r="F111" s="11"/>
      <c r="G111" s="11"/>
      <c r="H111" s="88"/>
    </row>
    <row r="112" spans="1:702" ht="18" x14ac:dyDescent="0.25">
      <c r="A112" s="21"/>
      <c r="B112" s="23" t="s">
        <v>203</v>
      </c>
      <c r="C112" s="11"/>
      <c r="D112" s="11"/>
      <c r="E112" s="11"/>
      <c r="F112" s="11"/>
      <c r="G112" s="11"/>
      <c r="H112" s="88"/>
    </row>
    <row r="113" spans="1:702" x14ac:dyDescent="0.25">
      <c r="A113" s="15" t="s">
        <v>204</v>
      </c>
      <c r="B113" s="16" t="s">
        <v>205</v>
      </c>
      <c r="C113" s="17" t="s">
        <v>31</v>
      </c>
      <c r="D113" s="20">
        <v>96.2</v>
      </c>
      <c r="E113" s="19"/>
      <c r="F113" s="20"/>
      <c r="G113" s="20">
        <f>ROUND(D113*F113,2)</f>
        <v>0</v>
      </c>
      <c r="H113" s="89">
        <v>5.5E-2</v>
      </c>
      <c r="ZY113" t="s">
        <v>15</v>
      </c>
      <c r="ZZ113" s="12" t="s">
        <v>208</v>
      </c>
    </row>
    <row r="114" spans="1:702" x14ac:dyDescent="0.25">
      <c r="A114" s="21"/>
      <c r="B114" s="22" t="s">
        <v>17</v>
      </c>
      <c r="C114" s="11"/>
      <c r="D114" s="11"/>
      <c r="E114" s="11"/>
      <c r="F114" s="11"/>
      <c r="G114" s="11"/>
      <c r="H114" s="88"/>
    </row>
    <row r="115" spans="1:702" ht="18" x14ac:dyDescent="0.25">
      <c r="A115" s="21"/>
      <c r="B115" s="23" t="s">
        <v>318</v>
      </c>
      <c r="C115" s="11"/>
      <c r="D115" s="11"/>
      <c r="E115" s="11"/>
      <c r="F115" s="11"/>
      <c r="G115" s="11"/>
      <c r="H115" s="88"/>
    </row>
    <row r="116" spans="1:702" ht="22.5" x14ac:dyDescent="0.25">
      <c r="A116" s="15" t="s">
        <v>211</v>
      </c>
      <c r="B116" s="16" t="s">
        <v>212</v>
      </c>
      <c r="C116" s="17" t="s">
        <v>62</v>
      </c>
      <c r="D116" s="20">
        <v>2</v>
      </c>
      <c r="E116" s="19"/>
      <c r="F116" s="20"/>
      <c r="G116" s="20">
        <f>ROUND(D116*F116,2)</f>
        <v>0</v>
      </c>
      <c r="H116" s="89">
        <v>5.5E-2</v>
      </c>
      <c r="ZY116" t="s">
        <v>15</v>
      </c>
      <c r="ZZ116" s="12" t="s">
        <v>215</v>
      </c>
    </row>
    <row r="117" spans="1:702" x14ac:dyDescent="0.25">
      <c r="A117" s="21"/>
      <c r="B117" s="22" t="s">
        <v>17</v>
      </c>
      <c r="C117" s="11"/>
      <c r="D117" s="11"/>
      <c r="E117" s="11"/>
      <c r="F117" s="11"/>
      <c r="G117" s="11"/>
      <c r="H117" s="88"/>
    </row>
    <row r="118" spans="1:702" ht="18" x14ac:dyDescent="0.25">
      <c r="A118" s="21"/>
      <c r="B118" s="23" t="s">
        <v>217</v>
      </c>
      <c r="C118" s="11"/>
      <c r="D118" s="11"/>
      <c r="E118" s="11"/>
      <c r="F118" s="11"/>
      <c r="G118" s="11"/>
      <c r="H118" s="88"/>
    </row>
    <row r="119" spans="1:702" x14ac:dyDescent="0.25">
      <c r="A119" s="24" t="s">
        <v>218</v>
      </c>
      <c r="B119" s="25" t="s">
        <v>219</v>
      </c>
      <c r="C119" s="11"/>
      <c r="D119" s="11"/>
      <c r="E119" s="11"/>
      <c r="F119" s="11"/>
      <c r="G119" s="11"/>
      <c r="H119" s="88"/>
      <c r="ZY119" t="s">
        <v>11</v>
      </c>
      <c r="ZZ119" s="12"/>
    </row>
    <row r="120" spans="1:702" x14ac:dyDescent="0.25">
      <c r="A120" s="15" t="s">
        <v>221</v>
      </c>
      <c r="B120" s="16" t="s">
        <v>222</v>
      </c>
      <c r="C120" s="17" t="s">
        <v>69</v>
      </c>
      <c r="D120" s="20">
        <v>1</v>
      </c>
      <c r="E120" s="19"/>
      <c r="F120" s="20"/>
      <c r="G120" s="20">
        <f>ROUND(D120*F120,2)</f>
        <v>0</v>
      </c>
      <c r="H120" s="89">
        <v>0.1</v>
      </c>
      <c r="ZY120" t="s">
        <v>15</v>
      </c>
      <c r="ZZ120" s="12" t="s">
        <v>225</v>
      </c>
    </row>
    <row r="121" spans="1:702" ht="22.5" x14ac:dyDescent="0.25">
      <c r="A121" s="15" t="s">
        <v>226</v>
      </c>
      <c r="B121" s="16" t="s">
        <v>227</v>
      </c>
      <c r="C121" s="17" t="s">
        <v>228</v>
      </c>
      <c r="D121" s="26"/>
      <c r="E121" s="19"/>
      <c r="F121" s="20"/>
      <c r="G121" s="20">
        <f>ROUND(D121*F121,2)</f>
        <v>0</v>
      </c>
      <c r="H121" s="89"/>
      <c r="ZY121" t="s">
        <v>15</v>
      </c>
      <c r="ZZ121" s="12" t="s">
        <v>230</v>
      </c>
    </row>
    <row r="122" spans="1:702" x14ac:dyDescent="0.25">
      <c r="A122" s="15" t="s">
        <v>231</v>
      </c>
      <c r="B122" s="16" t="s">
        <v>232</v>
      </c>
      <c r="C122" s="17" t="s">
        <v>69</v>
      </c>
      <c r="D122" s="20">
        <v>1</v>
      </c>
      <c r="E122" s="19"/>
      <c r="F122" s="20"/>
      <c r="G122" s="20">
        <f>ROUND(D122*F122,2)</f>
        <v>0</v>
      </c>
      <c r="H122" s="89">
        <v>0.1</v>
      </c>
      <c r="ZY122" t="s">
        <v>15</v>
      </c>
      <c r="ZZ122" s="12" t="s">
        <v>235</v>
      </c>
    </row>
    <row r="123" spans="1:702" x14ac:dyDescent="0.25">
      <c r="A123" s="27"/>
      <c r="B123" s="28"/>
      <c r="C123" s="29"/>
      <c r="D123" s="29"/>
      <c r="E123" s="29"/>
      <c r="F123" s="29"/>
      <c r="G123" s="29"/>
      <c r="H123" s="90"/>
    </row>
    <row r="124" spans="1:702" x14ac:dyDescent="0.25">
      <c r="A124" s="30"/>
      <c r="B124" s="30"/>
      <c r="C124" s="30"/>
      <c r="D124" s="30"/>
      <c r="E124" s="30"/>
      <c r="F124" s="30"/>
      <c r="G124" s="30"/>
      <c r="H124" s="91"/>
    </row>
    <row r="125" spans="1:702" ht="30" x14ac:dyDescent="0.25">
      <c r="B125" s="31" t="s">
        <v>501</v>
      </c>
      <c r="G125" s="32">
        <f>SUM(G6:G122)</f>
        <v>0</v>
      </c>
      <c r="ZY125" t="s">
        <v>236</v>
      </c>
    </row>
    <row r="126" spans="1:702" x14ac:dyDescent="0.25">
      <c r="A126" s="33">
        <v>5.5</v>
      </c>
      <c r="B126" s="31" t="s">
        <v>503</v>
      </c>
      <c r="G126" s="32">
        <f>+(G116+G113+G110+G107+G104+G99+G96+G92+G89+G86+G83+G55+G52+G103+G70+G67+G64+G61+G58+G29+G26)*0.055</f>
        <v>0</v>
      </c>
      <c r="ZY126" t="s">
        <v>237</v>
      </c>
    </row>
    <row r="127" spans="1:702" x14ac:dyDescent="0.25">
      <c r="B127" s="31" t="s">
        <v>502</v>
      </c>
      <c r="G127" s="32">
        <f>+(G122+G120+G79+G76+G73+G49+G46+G43+G39+G36+G33+G22+G19+G16+G13+G9+G6)*0.1</f>
        <v>0</v>
      </c>
      <c r="ZY127" t="s">
        <v>238</v>
      </c>
    </row>
    <row r="128" spans="1:702" x14ac:dyDescent="0.25">
      <c r="G128" s="32"/>
    </row>
    <row r="129" spans="7:7" x14ac:dyDescent="0.25">
      <c r="G129" s="32"/>
    </row>
  </sheetData>
  <mergeCells count="1">
    <mergeCell ref="A1:H1"/>
  </mergeCells>
  <printOptions horizontalCentered="1"/>
  <pageMargins left="0.06" right="0.06" top="0.06" bottom="0.06" header="0.76" footer="0.76"/>
  <pageSetup paperSize="9" fitToHeight="0"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9EBEE-7709-413B-8D48-5AA7C9A44C8E}">
  <sheetPr>
    <pageSetUpPr fitToPage="1"/>
  </sheetPr>
  <dimension ref="A1:ZZ101"/>
  <sheetViews>
    <sheetView showGridLines="0" workbookViewId="0">
      <pane xSplit="2" ySplit="2" topLeftCell="C62" activePane="bottomRight" state="frozen"/>
      <selection activeCell="J14" sqref="J14"/>
      <selection pane="topRight" activeCell="J14" sqref="J14"/>
      <selection pane="bottomLeft" activeCell="J14" sqref="J14"/>
      <selection pane="bottomRight" activeCell="G100" sqref="G100"/>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92" customWidth="1"/>
    <col min="9" max="9" width="10.7109375" customWidth="1"/>
    <col min="701" max="703" width="10.7109375" customWidth="1"/>
  </cols>
  <sheetData>
    <row r="1" spans="1:702" ht="72.2" customHeight="1" x14ac:dyDescent="0.25">
      <c r="A1" s="93"/>
      <c r="B1" s="94"/>
      <c r="C1" s="94"/>
      <c r="D1" s="94"/>
      <c r="E1" s="94"/>
      <c r="F1" s="94"/>
      <c r="G1" s="94"/>
      <c r="H1" s="95"/>
    </row>
    <row r="2" spans="1:702" ht="30" x14ac:dyDescent="0.25">
      <c r="A2" s="1"/>
      <c r="B2" s="2"/>
      <c r="C2" s="3" t="s">
        <v>0</v>
      </c>
      <c r="D2" s="4" t="s">
        <v>1</v>
      </c>
      <c r="E2" s="5" t="s">
        <v>2</v>
      </c>
      <c r="F2" s="4" t="s">
        <v>3</v>
      </c>
      <c r="G2" s="4" t="s">
        <v>4</v>
      </c>
      <c r="H2" s="86" t="s">
        <v>5</v>
      </c>
    </row>
    <row r="3" spans="1:702" x14ac:dyDescent="0.25">
      <c r="A3" s="6"/>
      <c r="B3" s="7"/>
      <c r="C3" s="8"/>
      <c r="D3" s="8"/>
      <c r="E3" s="8"/>
      <c r="F3" s="8"/>
      <c r="G3" s="8"/>
      <c r="H3" s="87"/>
    </row>
    <row r="4" spans="1:702" ht="15.75" x14ac:dyDescent="0.25">
      <c r="A4" s="9" t="s">
        <v>6</v>
      </c>
      <c r="B4" s="10" t="s">
        <v>7</v>
      </c>
      <c r="C4" s="11"/>
      <c r="D4" s="11"/>
      <c r="E4" s="11"/>
      <c r="F4" s="11"/>
      <c r="G4" s="11"/>
      <c r="H4" s="88"/>
      <c r="ZY4" t="s">
        <v>8</v>
      </c>
      <c r="ZZ4" s="12"/>
    </row>
    <row r="5" spans="1:702" x14ac:dyDescent="0.25">
      <c r="A5" s="13" t="s">
        <v>9</v>
      </c>
      <c r="B5" s="14" t="s">
        <v>10</v>
      </c>
      <c r="C5" s="11"/>
      <c r="D5" s="11"/>
      <c r="E5" s="11"/>
      <c r="F5" s="11"/>
      <c r="G5" s="11"/>
      <c r="H5" s="88"/>
      <c r="ZY5" t="s">
        <v>11</v>
      </c>
      <c r="ZZ5" s="12"/>
    </row>
    <row r="6" spans="1:702" x14ac:dyDescent="0.25">
      <c r="A6" s="15" t="s">
        <v>12</v>
      </c>
      <c r="B6" s="16" t="s">
        <v>13</v>
      </c>
      <c r="C6" s="17" t="s">
        <v>14</v>
      </c>
      <c r="D6" s="18">
        <v>1.3</v>
      </c>
      <c r="E6" s="19"/>
      <c r="F6" s="20"/>
      <c r="G6" s="20">
        <f>ROUND(D6*F6,2)</f>
        <v>0</v>
      </c>
      <c r="H6" s="89">
        <v>0.1</v>
      </c>
      <c r="ZY6" t="s">
        <v>15</v>
      </c>
      <c r="ZZ6" s="12" t="s">
        <v>16</v>
      </c>
    </row>
    <row r="7" spans="1:702" x14ac:dyDescent="0.25">
      <c r="A7" s="21"/>
      <c r="B7" s="22" t="s">
        <v>17</v>
      </c>
      <c r="C7" s="11"/>
      <c r="D7" s="11"/>
      <c r="E7" s="11"/>
      <c r="F7" s="11"/>
      <c r="G7" s="11"/>
      <c r="H7" s="88"/>
    </row>
    <row r="8" spans="1:702" ht="18" x14ac:dyDescent="0.25">
      <c r="A8" s="21"/>
      <c r="B8" s="23" t="s">
        <v>396</v>
      </c>
      <c r="C8" s="11"/>
      <c r="D8" s="11"/>
      <c r="E8" s="11"/>
      <c r="F8" s="11"/>
      <c r="G8" s="11"/>
      <c r="H8" s="88"/>
    </row>
    <row r="9" spans="1:702" ht="45" x14ac:dyDescent="0.25">
      <c r="A9" s="15" t="s">
        <v>19</v>
      </c>
      <c r="B9" s="16" t="s">
        <v>20</v>
      </c>
      <c r="C9" s="17" t="s">
        <v>21</v>
      </c>
      <c r="D9" s="20">
        <v>301.39999999999998</v>
      </c>
      <c r="E9" s="19"/>
      <c r="F9" s="20"/>
      <c r="G9" s="20">
        <f>ROUND(D9*F9,2)</f>
        <v>0</v>
      </c>
      <c r="H9" s="89">
        <v>0.1</v>
      </c>
      <c r="ZY9" t="s">
        <v>15</v>
      </c>
      <c r="ZZ9" s="12" t="s">
        <v>23</v>
      </c>
    </row>
    <row r="10" spans="1:702" x14ac:dyDescent="0.25">
      <c r="A10" s="21"/>
      <c r="B10" s="22" t="s">
        <v>17</v>
      </c>
      <c r="C10" s="11"/>
      <c r="D10" s="11"/>
      <c r="E10" s="11"/>
      <c r="F10" s="11"/>
      <c r="G10" s="11"/>
      <c r="H10" s="88"/>
    </row>
    <row r="11" spans="1:702" ht="27" x14ac:dyDescent="0.25">
      <c r="A11" s="21"/>
      <c r="B11" s="23" t="s">
        <v>395</v>
      </c>
      <c r="C11" s="11"/>
      <c r="D11" s="11"/>
      <c r="E11" s="11"/>
      <c r="F11" s="11"/>
      <c r="G11" s="11"/>
      <c r="H11" s="88"/>
    </row>
    <row r="12" spans="1:702" x14ac:dyDescent="0.25">
      <c r="A12" s="24" t="s">
        <v>26</v>
      </c>
      <c r="B12" s="25" t="s">
        <v>27</v>
      </c>
      <c r="C12" s="11"/>
      <c r="D12" s="11"/>
      <c r="E12" s="11"/>
      <c r="F12" s="11"/>
      <c r="G12" s="11"/>
      <c r="H12" s="88"/>
      <c r="ZY12" t="s">
        <v>11</v>
      </c>
      <c r="ZZ12" s="12"/>
    </row>
    <row r="13" spans="1:702" x14ac:dyDescent="0.25">
      <c r="A13" s="15" t="s">
        <v>29</v>
      </c>
      <c r="B13" s="16" t="s">
        <v>30</v>
      </c>
      <c r="C13" s="17" t="s">
        <v>31</v>
      </c>
      <c r="D13" s="20">
        <v>22</v>
      </c>
      <c r="E13" s="19"/>
      <c r="F13" s="20"/>
      <c r="G13" s="20">
        <f>ROUND(D13*F13,2)</f>
        <v>0</v>
      </c>
      <c r="H13" s="89">
        <v>0.1</v>
      </c>
      <c r="ZY13" t="s">
        <v>15</v>
      </c>
      <c r="ZZ13" s="12" t="s">
        <v>33</v>
      </c>
    </row>
    <row r="14" spans="1:702" x14ac:dyDescent="0.25">
      <c r="A14" s="21"/>
      <c r="B14" s="22" t="s">
        <v>17</v>
      </c>
      <c r="C14" s="11"/>
      <c r="D14" s="11"/>
      <c r="E14" s="11"/>
      <c r="F14" s="11"/>
      <c r="G14" s="11"/>
      <c r="H14" s="88"/>
    </row>
    <row r="15" spans="1:702" x14ac:dyDescent="0.25">
      <c r="A15" s="21"/>
      <c r="B15" s="23" t="s">
        <v>394</v>
      </c>
      <c r="C15" s="11"/>
      <c r="D15" s="11"/>
      <c r="E15" s="11"/>
      <c r="F15" s="11"/>
      <c r="G15" s="11"/>
      <c r="H15" s="88"/>
    </row>
    <row r="16" spans="1:702" x14ac:dyDescent="0.25">
      <c r="A16" s="15" t="s">
        <v>36</v>
      </c>
      <c r="B16" s="16" t="s">
        <v>37</v>
      </c>
      <c r="C16" s="17" t="s">
        <v>31</v>
      </c>
      <c r="D16" s="20">
        <v>43.5</v>
      </c>
      <c r="E16" s="19"/>
      <c r="F16" s="20"/>
      <c r="G16" s="20">
        <f>ROUND(D16*F16,2)</f>
        <v>0</v>
      </c>
      <c r="H16" s="89">
        <v>0.1</v>
      </c>
      <c r="ZY16" t="s">
        <v>15</v>
      </c>
      <c r="ZZ16" s="12" t="s">
        <v>40</v>
      </c>
    </row>
    <row r="17" spans="1:702" x14ac:dyDescent="0.25">
      <c r="A17" s="21"/>
      <c r="B17" s="22" t="s">
        <v>17</v>
      </c>
      <c r="C17" s="11"/>
      <c r="D17" s="11"/>
      <c r="E17" s="11"/>
      <c r="F17" s="11"/>
      <c r="G17" s="11"/>
      <c r="H17" s="88"/>
    </row>
    <row r="18" spans="1:702" x14ac:dyDescent="0.25">
      <c r="A18" s="21"/>
      <c r="B18" s="23" t="s">
        <v>393</v>
      </c>
      <c r="C18" s="11"/>
      <c r="D18" s="11"/>
      <c r="E18" s="11"/>
      <c r="F18" s="11"/>
      <c r="G18" s="11"/>
      <c r="H18" s="88"/>
    </row>
    <row r="19" spans="1:702" x14ac:dyDescent="0.25">
      <c r="A19" s="15" t="s">
        <v>43</v>
      </c>
      <c r="B19" s="16" t="s">
        <v>44</v>
      </c>
      <c r="C19" s="17" t="s">
        <v>31</v>
      </c>
      <c r="D19" s="20">
        <v>24.4</v>
      </c>
      <c r="E19" s="19"/>
      <c r="F19" s="20"/>
      <c r="G19" s="20">
        <f>ROUND(D19*F19,2)</f>
        <v>0</v>
      </c>
      <c r="H19" s="89">
        <v>0.1</v>
      </c>
      <c r="ZY19" t="s">
        <v>15</v>
      </c>
      <c r="ZZ19" s="12" t="s">
        <v>47</v>
      </c>
    </row>
    <row r="20" spans="1:702" x14ac:dyDescent="0.25">
      <c r="A20" s="21"/>
      <c r="B20" s="22" t="s">
        <v>17</v>
      </c>
      <c r="C20" s="11"/>
      <c r="D20" s="11"/>
      <c r="E20" s="11"/>
      <c r="F20" s="11"/>
      <c r="G20" s="11"/>
      <c r="H20" s="88"/>
    </row>
    <row r="21" spans="1:702" x14ac:dyDescent="0.25">
      <c r="A21" s="21"/>
      <c r="B21" s="23" t="s">
        <v>392</v>
      </c>
      <c r="C21" s="11"/>
      <c r="D21" s="11"/>
      <c r="E21" s="11"/>
      <c r="F21" s="11"/>
      <c r="G21" s="11"/>
      <c r="H21" s="88"/>
    </row>
    <row r="22" spans="1:702" x14ac:dyDescent="0.25">
      <c r="A22" s="15" t="s">
        <v>50</v>
      </c>
      <c r="B22" s="16" t="s">
        <v>51</v>
      </c>
      <c r="C22" s="17" t="s">
        <v>31</v>
      </c>
      <c r="D22" s="20">
        <v>3.2</v>
      </c>
      <c r="E22" s="19"/>
      <c r="F22" s="20"/>
      <c r="G22" s="20">
        <f>ROUND(D22*F22,2)</f>
        <v>0</v>
      </c>
      <c r="H22" s="89">
        <v>0.1</v>
      </c>
      <c r="ZY22" t="s">
        <v>15</v>
      </c>
      <c r="ZZ22" s="12" t="s">
        <v>54</v>
      </c>
    </row>
    <row r="23" spans="1:702" x14ac:dyDescent="0.25">
      <c r="A23" s="21"/>
      <c r="B23" s="22" t="s">
        <v>17</v>
      </c>
      <c r="C23" s="11"/>
      <c r="D23" s="11"/>
      <c r="E23" s="11"/>
      <c r="F23" s="11"/>
      <c r="G23" s="11"/>
      <c r="H23" s="88"/>
    </row>
    <row r="24" spans="1:702" ht="18" x14ac:dyDescent="0.25">
      <c r="A24" s="21"/>
      <c r="B24" s="23" t="s">
        <v>391</v>
      </c>
      <c r="C24" s="11"/>
      <c r="D24" s="11"/>
      <c r="E24" s="11"/>
      <c r="F24" s="11"/>
      <c r="G24" s="11"/>
      <c r="H24" s="88"/>
    </row>
    <row r="25" spans="1:702" x14ac:dyDescent="0.25">
      <c r="A25" s="24" t="s">
        <v>57</v>
      </c>
      <c r="B25" s="25" t="s">
        <v>58</v>
      </c>
      <c r="C25" s="11"/>
      <c r="D25" s="11"/>
      <c r="E25" s="11"/>
      <c r="F25" s="11"/>
      <c r="G25" s="11"/>
      <c r="H25" s="88"/>
      <c r="ZY25" t="s">
        <v>11</v>
      </c>
      <c r="ZZ25" s="12"/>
    </row>
    <row r="26" spans="1:702" ht="22.5" x14ac:dyDescent="0.25">
      <c r="A26" s="15" t="s">
        <v>60</v>
      </c>
      <c r="B26" s="16" t="s">
        <v>61</v>
      </c>
      <c r="C26" s="17" t="s">
        <v>62</v>
      </c>
      <c r="D26" s="20">
        <v>1</v>
      </c>
      <c r="E26" s="19"/>
      <c r="F26" s="20"/>
      <c r="G26" s="20">
        <f>ROUND(D26*F26,2)</f>
        <v>0</v>
      </c>
      <c r="H26" s="89">
        <v>5.5E-2</v>
      </c>
      <c r="ZY26" t="s">
        <v>15</v>
      </c>
      <c r="ZZ26" s="12" t="s">
        <v>64</v>
      </c>
    </row>
    <row r="27" spans="1:702" x14ac:dyDescent="0.25">
      <c r="A27" s="21"/>
      <c r="B27" s="22" t="s">
        <v>17</v>
      </c>
      <c r="C27" s="11"/>
      <c r="D27" s="11"/>
      <c r="E27" s="11"/>
      <c r="F27" s="11"/>
      <c r="G27" s="11"/>
      <c r="H27" s="88"/>
    </row>
    <row r="28" spans="1:702" ht="18" x14ac:dyDescent="0.25">
      <c r="A28" s="21"/>
      <c r="B28" s="23" t="s">
        <v>390</v>
      </c>
      <c r="C28" s="11"/>
      <c r="D28" s="11"/>
      <c r="E28" s="11"/>
      <c r="F28" s="11"/>
      <c r="G28" s="11"/>
      <c r="H28" s="88"/>
    </row>
    <row r="29" spans="1:702" ht="45" x14ac:dyDescent="0.25">
      <c r="A29" s="15" t="s">
        <v>67</v>
      </c>
      <c r="B29" s="16" t="s">
        <v>68</v>
      </c>
      <c r="C29" s="17" t="s">
        <v>69</v>
      </c>
      <c r="D29" s="20">
        <v>1</v>
      </c>
      <c r="E29" s="19"/>
      <c r="F29" s="20"/>
      <c r="G29" s="20">
        <f>ROUND(D29*F29,2)</f>
        <v>0</v>
      </c>
      <c r="H29" s="89">
        <v>5.5E-2</v>
      </c>
      <c r="ZY29" t="s">
        <v>15</v>
      </c>
      <c r="ZZ29" s="12" t="s">
        <v>71</v>
      </c>
    </row>
    <row r="30" spans="1:702" x14ac:dyDescent="0.25">
      <c r="A30" s="21"/>
      <c r="B30" s="22" t="s">
        <v>17</v>
      </c>
      <c r="C30" s="11"/>
      <c r="D30" s="11"/>
      <c r="E30" s="11"/>
      <c r="F30" s="11"/>
      <c r="G30" s="11"/>
      <c r="H30" s="88"/>
    </row>
    <row r="31" spans="1:702" ht="18" x14ac:dyDescent="0.25">
      <c r="A31" s="21"/>
      <c r="B31" s="23" t="s">
        <v>389</v>
      </c>
      <c r="C31" s="11"/>
      <c r="D31" s="11"/>
      <c r="E31" s="11"/>
      <c r="F31" s="11"/>
      <c r="G31" s="11"/>
      <c r="H31" s="88"/>
    </row>
    <row r="32" spans="1:702" x14ac:dyDescent="0.25">
      <c r="A32" s="24" t="s">
        <v>74</v>
      </c>
      <c r="B32" s="25" t="s">
        <v>75</v>
      </c>
      <c r="C32" s="11"/>
      <c r="D32" s="11"/>
      <c r="E32" s="11"/>
      <c r="F32" s="11"/>
      <c r="G32" s="11"/>
      <c r="H32" s="88"/>
      <c r="ZY32" t="s">
        <v>11</v>
      </c>
      <c r="ZZ32" s="12"/>
    </row>
    <row r="33" spans="1:702" x14ac:dyDescent="0.25">
      <c r="A33" s="15" t="s">
        <v>77</v>
      </c>
      <c r="B33" s="16" t="s">
        <v>78</v>
      </c>
      <c r="C33" s="17" t="s">
        <v>31</v>
      </c>
      <c r="D33" s="20">
        <v>0.4</v>
      </c>
      <c r="E33" s="19"/>
      <c r="F33" s="20"/>
      <c r="G33" s="20">
        <f>ROUND(D33*F33,2)</f>
        <v>0</v>
      </c>
      <c r="H33" s="89">
        <v>0.1</v>
      </c>
      <c r="ZY33" t="s">
        <v>15</v>
      </c>
      <c r="ZZ33" s="12" t="s">
        <v>81</v>
      </c>
    </row>
    <row r="34" spans="1:702" x14ac:dyDescent="0.25">
      <c r="A34" s="21"/>
      <c r="B34" s="22" t="s">
        <v>17</v>
      </c>
      <c r="C34" s="11"/>
      <c r="D34" s="11"/>
      <c r="E34" s="11"/>
      <c r="F34" s="11"/>
      <c r="G34" s="11"/>
      <c r="H34" s="88"/>
    </row>
    <row r="35" spans="1:702" ht="18" x14ac:dyDescent="0.25">
      <c r="A35" s="21"/>
      <c r="B35" s="23" t="s">
        <v>388</v>
      </c>
      <c r="C35" s="11"/>
      <c r="D35" s="11"/>
      <c r="E35" s="11"/>
      <c r="F35" s="11"/>
      <c r="G35" s="11"/>
      <c r="H35" s="88"/>
    </row>
    <row r="36" spans="1:702" x14ac:dyDescent="0.25">
      <c r="A36" s="15" t="s">
        <v>84</v>
      </c>
      <c r="B36" s="16" t="s">
        <v>85</v>
      </c>
      <c r="C36" s="17" t="s">
        <v>31</v>
      </c>
      <c r="D36" s="20">
        <v>43.5</v>
      </c>
      <c r="E36" s="19"/>
      <c r="F36" s="20"/>
      <c r="G36" s="20">
        <f>ROUND(D36*F36,2)</f>
        <v>0</v>
      </c>
      <c r="H36" s="89">
        <v>0.1</v>
      </c>
      <c r="ZY36" t="s">
        <v>15</v>
      </c>
      <c r="ZZ36" s="12" t="s">
        <v>88</v>
      </c>
    </row>
    <row r="37" spans="1:702" x14ac:dyDescent="0.25">
      <c r="A37" s="21"/>
      <c r="B37" s="22" t="s">
        <v>17</v>
      </c>
      <c r="C37" s="11"/>
      <c r="D37" s="11"/>
      <c r="E37" s="11"/>
      <c r="F37" s="11"/>
      <c r="G37" s="11"/>
      <c r="H37" s="88"/>
    </row>
    <row r="38" spans="1:702" x14ac:dyDescent="0.25">
      <c r="A38" s="21"/>
      <c r="B38" s="23" t="s">
        <v>387</v>
      </c>
      <c r="C38" s="11"/>
      <c r="D38" s="11"/>
      <c r="E38" s="11"/>
      <c r="F38" s="11"/>
      <c r="G38" s="11"/>
      <c r="H38" s="88"/>
    </row>
    <row r="39" spans="1:702" x14ac:dyDescent="0.25">
      <c r="A39" s="15" t="s">
        <v>91</v>
      </c>
      <c r="B39" s="16" t="s">
        <v>92</v>
      </c>
      <c r="C39" s="17" t="s">
        <v>31</v>
      </c>
      <c r="D39" s="20">
        <v>33.1</v>
      </c>
      <c r="E39" s="19"/>
      <c r="F39" s="20"/>
      <c r="G39" s="20">
        <f>ROUND(D39*F39,2)</f>
        <v>0</v>
      </c>
      <c r="H39" s="89">
        <v>0.1</v>
      </c>
      <c r="ZY39" t="s">
        <v>15</v>
      </c>
      <c r="ZZ39" s="12" t="s">
        <v>95</v>
      </c>
    </row>
    <row r="40" spans="1:702" x14ac:dyDescent="0.25">
      <c r="A40" s="21"/>
      <c r="B40" s="22" t="s">
        <v>17</v>
      </c>
      <c r="C40" s="11"/>
      <c r="D40" s="11"/>
      <c r="E40" s="11"/>
      <c r="F40" s="11"/>
      <c r="G40" s="11"/>
      <c r="H40" s="88"/>
    </row>
    <row r="41" spans="1:702" ht="27" x14ac:dyDescent="0.25">
      <c r="A41" s="21"/>
      <c r="B41" s="23" t="s">
        <v>386</v>
      </c>
      <c r="C41" s="11"/>
      <c r="D41" s="11"/>
      <c r="E41" s="11"/>
      <c r="F41" s="11"/>
      <c r="G41" s="11"/>
      <c r="H41" s="88"/>
    </row>
    <row r="42" spans="1:702" x14ac:dyDescent="0.25">
      <c r="A42" s="15" t="s">
        <v>98</v>
      </c>
      <c r="B42" s="16" t="s">
        <v>99</v>
      </c>
      <c r="C42" s="17" t="s">
        <v>62</v>
      </c>
      <c r="D42" s="20">
        <v>4</v>
      </c>
      <c r="E42" s="19"/>
      <c r="F42" s="20"/>
      <c r="G42" s="20">
        <f>ROUND(D42*F42,2)</f>
        <v>0</v>
      </c>
      <c r="H42" s="89">
        <v>0.1</v>
      </c>
      <c r="ZY42" t="s">
        <v>15</v>
      </c>
      <c r="ZZ42" s="12" t="s">
        <v>102</v>
      </c>
    </row>
    <row r="43" spans="1:702" x14ac:dyDescent="0.25">
      <c r="A43" s="21"/>
      <c r="B43" s="22" t="s">
        <v>17</v>
      </c>
      <c r="C43" s="11"/>
      <c r="D43" s="11"/>
      <c r="E43" s="11"/>
      <c r="F43" s="11"/>
      <c r="G43" s="11"/>
      <c r="H43" s="88"/>
    </row>
    <row r="44" spans="1:702" x14ac:dyDescent="0.25">
      <c r="A44" s="21"/>
      <c r="B44" s="23" t="s">
        <v>385</v>
      </c>
      <c r="C44" s="11"/>
      <c r="D44" s="11"/>
      <c r="E44" s="11"/>
      <c r="F44" s="11"/>
      <c r="G44" s="11"/>
      <c r="H44" s="88"/>
    </row>
    <row r="45" spans="1:702" x14ac:dyDescent="0.25">
      <c r="A45" s="24" t="s">
        <v>105</v>
      </c>
      <c r="B45" s="25" t="s">
        <v>106</v>
      </c>
      <c r="C45" s="11"/>
      <c r="D45" s="11"/>
      <c r="E45" s="11"/>
      <c r="F45" s="11"/>
      <c r="G45" s="11"/>
      <c r="H45" s="88"/>
      <c r="ZY45" t="s">
        <v>11</v>
      </c>
      <c r="ZZ45" s="12"/>
    </row>
    <row r="46" spans="1:702" ht="22.5" x14ac:dyDescent="0.25">
      <c r="A46" s="15" t="s">
        <v>108</v>
      </c>
      <c r="B46" s="16" t="s">
        <v>109</v>
      </c>
      <c r="C46" s="17" t="s">
        <v>21</v>
      </c>
      <c r="D46" s="20">
        <v>5</v>
      </c>
      <c r="E46" s="19"/>
      <c r="F46" s="20"/>
      <c r="G46" s="20">
        <f>ROUND(D46*F46,2)</f>
        <v>0</v>
      </c>
      <c r="H46" s="89">
        <v>0.1</v>
      </c>
      <c r="ZY46" t="s">
        <v>15</v>
      </c>
      <c r="ZZ46" s="12" t="s">
        <v>112</v>
      </c>
    </row>
    <row r="47" spans="1:702" x14ac:dyDescent="0.25">
      <c r="A47" s="21"/>
      <c r="B47" s="22" t="s">
        <v>17</v>
      </c>
      <c r="C47" s="11"/>
      <c r="D47" s="11"/>
      <c r="E47" s="11"/>
      <c r="F47" s="11"/>
      <c r="G47" s="11"/>
      <c r="H47" s="88"/>
    </row>
    <row r="48" spans="1:702" ht="18" x14ac:dyDescent="0.25">
      <c r="A48" s="21"/>
      <c r="B48" s="23" t="s">
        <v>384</v>
      </c>
      <c r="C48" s="11"/>
      <c r="D48" s="11"/>
      <c r="E48" s="11"/>
      <c r="F48" s="11"/>
      <c r="G48" s="11"/>
      <c r="H48" s="88"/>
    </row>
    <row r="49" spans="1:702" ht="22.5" x14ac:dyDescent="0.25">
      <c r="A49" s="15" t="s">
        <v>115</v>
      </c>
      <c r="B49" s="16" t="s">
        <v>116</v>
      </c>
      <c r="C49" s="17" t="s">
        <v>21</v>
      </c>
      <c r="D49" s="20">
        <v>5</v>
      </c>
      <c r="E49" s="19"/>
      <c r="F49" s="20"/>
      <c r="G49" s="20">
        <f>ROUND(D49*F49,2)</f>
        <v>0</v>
      </c>
      <c r="H49" s="89">
        <v>0.1</v>
      </c>
      <c r="ZY49" t="s">
        <v>15</v>
      </c>
      <c r="ZZ49" s="12" t="s">
        <v>119</v>
      </c>
    </row>
    <row r="50" spans="1:702" x14ac:dyDescent="0.25">
      <c r="A50" s="21"/>
      <c r="B50" s="22" t="s">
        <v>17</v>
      </c>
      <c r="C50" s="11"/>
      <c r="D50" s="11"/>
      <c r="E50" s="11"/>
      <c r="F50" s="11"/>
      <c r="G50" s="11"/>
      <c r="H50" s="88"/>
    </row>
    <row r="51" spans="1:702" ht="18" x14ac:dyDescent="0.25">
      <c r="A51" s="21"/>
      <c r="B51" s="23" t="s">
        <v>383</v>
      </c>
      <c r="C51" s="11"/>
      <c r="D51" s="11"/>
      <c r="E51" s="11"/>
      <c r="F51" s="11"/>
      <c r="G51" s="11"/>
      <c r="H51" s="88"/>
    </row>
    <row r="52" spans="1:702" ht="22.5" x14ac:dyDescent="0.25">
      <c r="A52" s="15" t="s">
        <v>122</v>
      </c>
      <c r="B52" s="16" t="s">
        <v>123</v>
      </c>
      <c r="C52" s="17" t="s">
        <v>21</v>
      </c>
      <c r="D52" s="20">
        <v>22.1</v>
      </c>
      <c r="E52" s="19"/>
      <c r="F52" s="20"/>
      <c r="G52" s="20">
        <f>ROUND(D52*F52,2)</f>
        <v>0</v>
      </c>
      <c r="H52" s="89">
        <v>0.1</v>
      </c>
      <c r="ZY52" t="s">
        <v>15</v>
      </c>
      <c r="ZZ52" s="12" t="s">
        <v>126</v>
      </c>
    </row>
    <row r="53" spans="1:702" x14ac:dyDescent="0.25">
      <c r="A53" s="21"/>
      <c r="B53" s="22" t="s">
        <v>17</v>
      </c>
      <c r="C53" s="11"/>
      <c r="D53" s="11"/>
      <c r="E53" s="11"/>
      <c r="F53" s="11"/>
      <c r="G53" s="11"/>
      <c r="H53" s="88"/>
    </row>
    <row r="54" spans="1:702" x14ac:dyDescent="0.25">
      <c r="A54" s="21"/>
      <c r="B54" s="23" t="s">
        <v>382</v>
      </c>
      <c r="C54" s="11"/>
      <c r="D54" s="11"/>
      <c r="E54" s="11"/>
      <c r="F54" s="11"/>
      <c r="G54" s="11"/>
      <c r="H54" s="88"/>
    </row>
    <row r="55" spans="1:702" x14ac:dyDescent="0.25">
      <c r="A55" s="24" t="s">
        <v>129</v>
      </c>
      <c r="B55" s="25" t="s">
        <v>130</v>
      </c>
      <c r="C55" s="11"/>
      <c r="D55" s="11"/>
      <c r="E55" s="11"/>
      <c r="F55" s="11"/>
      <c r="G55" s="11"/>
      <c r="H55" s="88"/>
      <c r="ZY55" t="s">
        <v>11</v>
      </c>
      <c r="ZZ55" s="12"/>
    </row>
    <row r="56" spans="1:702" ht="45" x14ac:dyDescent="0.25">
      <c r="A56" s="15" t="s">
        <v>132</v>
      </c>
      <c r="B56" s="16" t="s">
        <v>133</v>
      </c>
      <c r="C56" s="17" t="s">
        <v>21</v>
      </c>
      <c r="D56" s="20">
        <v>132.19999999999999</v>
      </c>
      <c r="E56" s="19"/>
      <c r="F56" s="20"/>
      <c r="G56" s="20">
        <f>ROUND(D56*F56,2)</f>
        <v>0</v>
      </c>
      <c r="H56" s="89">
        <v>5.5E-2</v>
      </c>
      <c r="ZY56" t="s">
        <v>15</v>
      </c>
      <c r="ZZ56" s="12" t="s">
        <v>136</v>
      </c>
    </row>
    <row r="57" spans="1:702" x14ac:dyDescent="0.25">
      <c r="A57" s="21"/>
      <c r="B57" s="22" t="s">
        <v>17</v>
      </c>
      <c r="C57" s="11"/>
      <c r="D57" s="11"/>
      <c r="E57" s="11"/>
      <c r="F57" s="11"/>
      <c r="G57" s="11"/>
      <c r="H57" s="88"/>
    </row>
    <row r="58" spans="1:702" ht="27" x14ac:dyDescent="0.25">
      <c r="A58" s="21"/>
      <c r="B58" s="23" t="s">
        <v>381</v>
      </c>
      <c r="C58" s="11"/>
      <c r="D58" s="11"/>
      <c r="E58" s="11"/>
      <c r="F58" s="11"/>
      <c r="G58" s="11"/>
      <c r="H58" s="88"/>
    </row>
    <row r="59" spans="1:702" ht="33.75" x14ac:dyDescent="0.25">
      <c r="A59" s="15" t="s">
        <v>139</v>
      </c>
      <c r="B59" s="16" t="s">
        <v>140</v>
      </c>
      <c r="C59" s="17" t="s">
        <v>21</v>
      </c>
      <c r="D59" s="20">
        <v>124.3</v>
      </c>
      <c r="E59" s="19"/>
      <c r="F59" s="20"/>
      <c r="G59" s="20">
        <f>ROUND(D59*F59,2)</f>
        <v>0</v>
      </c>
      <c r="H59" s="89">
        <v>5.5E-2</v>
      </c>
      <c r="ZY59" t="s">
        <v>15</v>
      </c>
      <c r="ZZ59" s="12" t="s">
        <v>143</v>
      </c>
    </row>
    <row r="60" spans="1:702" x14ac:dyDescent="0.25">
      <c r="A60" s="21"/>
      <c r="B60" s="22" t="s">
        <v>17</v>
      </c>
      <c r="C60" s="11"/>
      <c r="D60" s="11"/>
      <c r="E60" s="11"/>
      <c r="F60" s="11"/>
      <c r="G60" s="11"/>
      <c r="H60" s="88"/>
    </row>
    <row r="61" spans="1:702" ht="27" x14ac:dyDescent="0.25">
      <c r="A61" s="21"/>
      <c r="B61" s="23" t="s">
        <v>380</v>
      </c>
      <c r="C61" s="11"/>
      <c r="D61" s="11"/>
      <c r="E61" s="11"/>
      <c r="F61" s="11"/>
      <c r="G61" s="11"/>
      <c r="H61" s="88"/>
    </row>
    <row r="62" spans="1:702" ht="22.5" x14ac:dyDescent="0.25">
      <c r="A62" s="15" t="s">
        <v>146</v>
      </c>
      <c r="B62" s="16" t="s">
        <v>147</v>
      </c>
      <c r="C62" s="17" t="s">
        <v>21</v>
      </c>
      <c r="D62" s="20">
        <v>50.1</v>
      </c>
      <c r="E62" s="19"/>
      <c r="F62" s="20"/>
      <c r="G62" s="20">
        <f>ROUND(D62*F62,2)</f>
        <v>0</v>
      </c>
      <c r="H62" s="89">
        <v>5.5E-2</v>
      </c>
      <c r="ZY62" t="s">
        <v>15</v>
      </c>
      <c r="ZZ62" s="12" t="s">
        <v>150</v>
      </c>
    </row>
    <row r="63" spans="1:702" x14ac:dyDescent="0.25">
      <c r="A63" s="21"/>
      <c r="B63" s="22" t="s">
        <v>17</v>
      </c>
      <c r="C63" s="11"/>
      <c r="D63" s="11"/>
      <c r="E63" s="11"/>
      <c r="F63" s="11"/>
      <c r="G63" s="11"/>
      <c r="H63" s="88"/>
    </row>
    <row r="64" spans="1:702" ht="36" x14ac:dyDescent="0.25">
      <c r="A64" s="21"/>
      <c r="B64" s="23" t="s">
        <v>379</v>
      </c>
      <c r="C64" s="11"/>
      <c r="D64" s="11"/>
      <c r="E64" s="11"/>
      <c r="F64" s="11"/>
      <c r="G64" s="11"/>
      <c r="H64" s="88"/>
    </row>
    <row r="65" spans="1:702" ht="33.75" x14ac:dyDescent="0.25">
      <c r="A65" s="15" t="s">
        <v>153</v>
      </c>
      <c r="B65" s="16" t="s">
        <v>154</v>
      </c>
      <c r="C65" s="17" t="s">
        <v>21</v>
      </c>
      <c r="D65" s="20">
        <v>92.1</v>
      </c>
      <c r="E65" s="19"/>
      <c r="F65" s="20"/>
      <c r="G65" s="20">
        <f>ROUND(D65*F65,2)</f>
        <v>0</v>
      </c>
      <c r="H65" s="89">
        <v>5.5E-2</v>
      </c>
      <c r="ZY65" t="s">
        <v>15</v>
      </c>
      <c r="ZZ65" s="12" t="s">
        <v>157</v>
      </c>
    </row>
    <row r="66" spans="1:702" x14ac:dyDescent="0.25">
      <c r="A66" s="21"/>
      <c r="B66" s="22" t="s">
        <v>17</v>
      </c>
      <c r="C66" s="11"/>
      <c r="D66" s="11"/>
      <c r="E66" s="11"/>
      <c r="F66" s="11"/>
      <c r="G66" s="11"/>
      <c r="H66" s="88"/>
    </row>
    <row r="67" spans="1:702" ht="18" x14ac:dyDescent="0.25">
      <c r="A67" s="21"/>
      <c r="B67" s="23" t="s">
        <v>159</v>
      </c>
      <c r="C67" s="11"/>
      <c r="D67" s="11"/>
      <c r="E67" s="11"/>
      <c r="F67" s="11"/>
      <c r="G67" s="11"/>
      <c r="H67" s="88"/>
    </row>
    <row r="68" spans="1:702" x14ac:dyDescent="0.25">
      <c r="A68" s="24" t="s">
        <v>160</v>
      </c>
      <c r="B68" s="25" t="s">
        <v>161</v>
      </c>
      <c r="C68" s="11"/>
      <c r="D68" s="11"/>
      <c r="E68" s="11"/>
      <c r="F68" s="11"/>
      <c r="G68" s="11"/>
      <c r="H68" s="88"/>
      <c r="ZY68" t="s">
        <v>11</v>
      </c>
      <c r="ZZ68" s="12"/>
    </row>
    <row r="69" spans="1:702" x14ac:dyDescent="0.25">
      <c r="A69" s="15" t="s">
        <v>163</v>
      </c>
      <c r="B69" s="16" t="s">
        <v>164</v>
      </c>
      <c r="C69" s="17" t="s">
        <v>31</v>
      </c>
      <c r="D69" s="20">
        <v>19.7</v>
      </c>
      <c r="E69" s="19"/>
      <c r="F69" s="20"/>
      <c r="G69" s="20">
        <f>ROUND(D69*F69,2)</f>
        <v>0</v>
      </c>
      <c r="H69" s="89">
        <v>5.5E-2</v>
      </c>
      <c r="ZY69" t="s">
        <v>15</v>
      </c>
      <c r="ZZ69" s="12" t="s">
        <v>167</v>
      </c>
    </row>
    <row r="70" spans="1:702" x14ac:dyDescent="0.25">
      <c r="A70" s="21"/>
      <c r="B70" s="22" t="s">
        <v>17</v>
      </c>
      <c r="C70" s="11"/>
      <c r="D70" s="11"/>
      <c r="E70" s="11"/>
      <c r="F70" s="11"/>
      <c r="G70" s="11"/>
      <c r="H70" s="88"/>
    </row>
    <row r="71" spans="1:702" ht="18" x14ac:dyDescent="0.25">
      <c r="A71" s="21"/>
      <c r="B71" s="23" t="s">
        <v>378</v>
      </c>
      <c r="C71" s="11"/>
      <c r="D71" s="11"/>
      <c r="E71" s="11"/>
      <c r="F71" s="11"/>
      <c r="G71" s="11"/>
      <c r="H71" s="88"/>
    </row>
    <row r="72" spans="1:702" x14ac:dyDescent="0.25">
      <c r="A72" s="15" t="s">
        <v>170</v>
      </c>
      <c r="B72" s="16" t="s">
        <v>171</v>
      </c>
      <c r="C72" s="17" t="s">
        <v>31</v>
      </c>
      <c r="D72" s="20">
        <v>43.4</v>
      </c>
      <c r="E72" s="19"/>
      <c r="F72" s="20"/>
      <c r="G72" s="20">
        <f>ROUND(D72*F72,2)</f>
        <v>0</v>
      </c>
      <c r="H72" s="89">
        <v>5.5E-2</v>
      </c>
      <c r="ZY72" t="s">
        <v>15</v>
      </c>
      <c r="ZZ72" s="12" t="s">
        <v>174</v>
      </c>
    </row>
    <row r="73" spans="1:702" x14ac:dyDescent="0.25">
      <c r="A73" s="21"/>
      <c r="B73" s="22" t="s">
        <v>17</v>
      </c>
      <c r="C73" s="11"/>
      <c r="D73" s="11"/>
      <c r="E73" s="11"/>
      <c r="F73" s="11"/>
      <c r="G73" s="11"/>
      <c r="H73" s="88"/>
    </row>
    <row r="74" spans="1:702" ht="18" x14ac:dyDescent="0.25">
      <c r="A74" s="21"/>
      <c r="B74" s="23" t="s">
        <v>176</v>
      </c>
      <c r="C74" s="11"/>
      <c r="D74" s="11"/>
      <c r="E74" s="11"/>
      <c r="F74" s="11"/>
      <c r="G74" s="11"/>
      <c r="H74" s="88"/>
    </row>
    <row r="75" spans="1:702" ht="22.5" x14ac:dyDescent="0.25">
      <c r="A75" s="15" t="s">
        <v>178</v>
      </c>
      <c r="B75" s="16" t="s">
        <v>179</v>
      </c>
      <c r="C75" s="17" t="s">
        <v>31</v>
      </c>
      <c r="D75" s="20">
        <v>10</v>
      </c>
      <c r="E75" s="19"/>
      <c r="F75" s="20"/>
      <c r="G75" s="20">
        <f>ROUND(D75*F75,2)</f>
        <v>0</v>
      </c>
      <c r="H75" s="89">
        <v>5.5E-2</v>
      </c>
      <c r="ZY75" t="s">
        <v>15</v>
      </c>
      <c r="ZZ75" s="12" t="s">
        <v>182</v>
      </c>
    </row>
    <row r="76" spans="1:702" x14ac:dyDescent="0.25">
      <c r="A76" s="15" t="s">
        <v>183</v>
      </c>
      <c r="B76" s="16" t="s">
        <v>184</v>
      </c>
      <c r="C76" s="17" t="s">
        <v>31</v>
      </c>
      <c r="D76" s="20">
        <v>22</v>
      </c>
      <c r="E76" s="19"/>
      <c r="F76" s="20"/>
      <c r="G76" s="20">
        <f>ROUND(D76*F76,2)</f>
        <v>0</v>
      </c>
      <c r="H76" s="89">
        <v>5.5E-2</v>
      </c>
      <c r="ZY76" t="s">
        <v>15</v>
      </c>
      <c r="ZZ76" s="12" t="s">
        <v>187</v>
      </c>
    </row>
    <row r="77" spans="1:702" x14ac:dyDescent="0.25">
      <c r="A77" s="21"/>
      <c r="B77" s="22" t="s">
        <v>17</v>
      </c>
      <c r="C77" s="11"/>
      <c r="D77" s="11"/>
      <c r="E77" s="11"/>
      <c r="F77" s="11"/>
      <c r="G77" s="11"/>
      <c r="H77" s="88"/>
    </row>
    <row r="78" spans="1:702" x14ac:dyDescent="0.25">
      <c r="A78" s="21"/>
      <c r="B78" s="23" t="s">
        <v>189</v>
      </c>
      <c r="C78" s="11"/>
      <c r="D78" s="11"/>
      <c r="E78" s="11"/>
      <c r="F78" s="11"/>
      <c r="G78" s="11"/>
      <c r="H78" s="88"/>
    </row>
    <row r="79" spans="1:702" x14ac:dyDescent="0.25">
      <c r="A79" s="15" t="s">
        <v>190</v>
      </c>
      <c r="B79" s="16" t="s">
        <v>191</v>
      </c>
      <c r="C79" s="17" t="s">
        <v>31</v>
      </c>
      <c r="D79" s="20">
        <v>11.9</v>
      </c>
      <c r="E79" s="19"/>
      <c r="F79" s="20"/>
      <c r="G79" s="20">
        <f>ROUND(D79*F79,2)</f>
        <v>0</v>
      </c>
      <c r="H79" s="89">
        <v>5.5E-2</v>
      </c>
      <c r="ZY79" t="s">
        <v>15</v>
      </c>
      <c r="ZZ79" s="12" t="s">
        <v>194</v>
      </c>
    </row>
    <row r="80" spans="1:702" x14ac:dyDescent="0.25">
      <c r="A80" s="21"/>
      <c r="B80" s="22" t="s">
        <v>17</v>
      </c>
      <c r="C80" s="11"/>
      <c r="D80" s="11"/>
      <c r="E80" s="11"/>
      <c r="F80" s="11"/>
      <c r="G80" s="11"/>
      <c r="H80" s="88"/>
    </row>
    <row r="81" spans="1:702" ht="18" x14ac:dyDescent="0.25">
      <c r="A81" s="21"/>
      <c r="B81" s="23" t="s">
        <v>196</v>
      </c>
      <c r="C81" s="11"/>
      <c r="D81" s="11"/>
      <c r="E81" s="11"/>
      <c r="F81" s="11"/>
      <c r="G81" s="11"/>
      <c r="H81" s="88"/>
    </row>
    <row r="82" spans="1:702" ht="22.5" x14ac:dyDescent="0.25">
      <c r="A82" s="15" t="s">
        <v>197</v>
      </c>
      <c r="B82" s="16" t="s">
        <v>198</v>
      </c>
      <c r="C82" s="17" t="s">
        <v>31</v>
      </c>
      <c r="D82" s="20">
        <v>20.100000000000001</v>
      </c>
      <c r="E82" s="19"/>
      <c r="F82" s="20"/>
      <c r="G82" s="20">
        <f>ROUND(D82*F82,2)</f>
        <v>0</v>
      </c>
      <c r="H82" s="89">
        <v>5.5E-2</v>
      </c>
      <c r="ZY82" t="s">
        <v>15</v>
      </c>
      <c r="ZZ82" s="12" t="s">
        <v>201</v>
      </c>
    </row>
    <row r="83" spans="1:702" x14ac:dyDescent="0.25">
      <c r="A83" s="21"/>
      <c r="B83" s="22" t="s">
        <v>17</v>
      </c>
      <c r="C83" s="11"/>
      <c r="D83" s="11"/>
      <c r="E83" s="11"/>
      <c r="F83" s="11"/>
      <c r="G83" s="11"/>
      <c r="H83" s="88"/>
    </row>
    <row r="84" spans="1:702" ht="18" x14ac:dyDescent="0.25">
      <c r="A84" s="21"/>
      <c r="B84" s="23" t="s">
        <v>203</v>
      </c>
      <c r="C84" s="11"/>
      <c r="D84" s="11"/>
      <c r="E84" s="11"/>
      <c r="F84" s="11"/>
      <c r="G84" s="11"/>
      <c r="H84" s="88"/>
    </row>
    <row r="85" spans="1:702" x14ac:dyDescent="0.25">
      <c r="A85" s="15" t="s">
        <v>204</v>
      </c>
      <c r="B85" s="16" t="s">
        <v>205</v>
      </c>
      <c r="C85" s="17" t="s">
        <v>31</v>
      </c>
      <c r="D85" s="20">
        <v>47</v>
      </c>
      <c r="E85" s="19"/>
      <c r="F85" s="20"/>
      <c r="G85" s="20">
        <f>ROUND(D85*F85,2)</f>
        <v>0</v>
      </c>
      <c r="H85" s="89">
        <v>5.5E-2</v>
      </c>
      <c r="ZY85" t="s">
        <v>15</v>
      </c>
      <c r="ZZ85" s="12" t="s">
        <v>208</v>
      </c>
    </row>
    <row r="86" spans="1:702" x14ac:dyDescent="0.25">
      <c r="A86" s="21"/>
      <c r="B86" s="22" t="s">
        <v>17</v>
      </c>
      <c r="C86" s="11"/>
      <c r="D86" s="11"/>
      <c r="E86" s="11"/>
      <c r="F86" s="11"/>
      <c r="G86" s="11"/>
      <c r="H86" s="88"/>
    </row>
    <row r="87" spans="1:702" ht="18" x14ac:dyDescent="0.25">
      <c r="A87" s="21"/>
      <c r="B87" s="23" t="s">
        <v>377</v>
      </c>
      <c r="C87" s="11"/>
      <c r="D87" s="11"/>
      <c r="E87" s="11"/>
      <c r="F87" s="11"/>
      <c r="G87" s="11"/>
      <c r="H87" s="88"/>
    </row>
    <row r="88" spans="1:702" ht="22.5" x14ac:dyDescent="0.25">
      <c r="A88" s="15" t="s">
        <v>211</v>
      </c>
      <c r="B88" s="16" t="s">
        <v>212</v>
      </c>
      <c r="C88" s="17" t="s">
        <v>62</v>
      </c>
      <c r="D88" s="20">
        <v>2</v>
      </c>
      <c r="E88" s="19"/>
      <c r="F88" s="20"/>
      <c r="G88" s="20">
        <f>ROUND(D88*F88,2)</f>
        <v>0</v>
      </c>
      <c r="H88" s="89">
        <v>5.5E-2</v>
      </c>
      <c r="ZY88" t="s">
        <v>15</v>
      </c>
      <c r="ZZ88" s="12" t="s">
        <v>215</v>
      </c>
    </row>
    <row r="89" spans="1:702" x14ac:dyDescent="0.25">
      <c r="A89" s="21"/>
      <c r="B89" s="22" t="s">
        <v>17</v>
      </c>
      <c r="C89" s="11"/>
      <c r="D89" s="11"/>
      <c r="E89" s="11"/>
      <c r="F89" s="11"/>
      <c r="G89" s="11"/>
      <c r="H89" s="88"/>
    </row>
    <row r="90" spans="1:702" ht="18" x14ac:dyDescent="0.25">
      <c r="A90" s="21"/>
      <c r="B90" s="23" t="s">
        <v>217</v>
      </c>
      <c r="C90" s="11"/>
      <c r="D90" s="11"/>
      <c r="E90" s="11"/>
      <c r="F90" s="11"/>
      <c r="G90" s="11"/>
      <c r="H90" s="88"/>
    </row>
    <row r="91" spans="1:702" x14ac:dyDescent="0.25">
      <c r="A91" s="24" t="s">
        <v>218</v>
      </c>
      <c r="B91" s="25" t="s">
        <v>219</v>
      </c>
      <c r="C91" s="11"/>
      <c r="D91" s="11"/>
      <c r="E91" s="11"/>
      <c r="F91" s="11"/>
      <c r="G91" s="11"/>
      <c r="H91" s="88"/>
      <c r="ZY91" t="s">
        <v>11</v>
      </c>
      <c r="ZZ91" s="12"/>
    </row>
    <row r="92" spans="1:702" x14ac:dyDescent="0.25">
      <c r="A92" s="15" t="s">
        <v>221</v>
      </c>
      <c r="B92" s="16" t="s">
        <v>222</v>
      </c>
      <c r="C92" s="17" t="s">
        <v>69</v>
      </c>
      <c r="D92" s="20">
        <v>1</v>
      </c>
      <c r="E92" s="19"/>
      <c r="F92" s="20"/>
      <c r="G92" s="20">
        <f>ROUND(D92*F92,2)</f>
        <v>0</v>
      </c>
      <c r="H92" s="89">
        <v>0.1</v>
      </c>
      <c r="ZY92" t="s">
        <v>15</v>
      </c>
      <c r="ZZ92" s="12" t="s">
        <v>225</v>
      </c>
    </row>
    <row r="93" spans="1:702" ht="22.5" x14ac:dyDescent="0.25">
      <c r="A93" s="15" t="s">
        <v>226</v>
      </c>
      <c r="B93" s="16" t="s">
        <v>227</v>
      </c>
      <c r="C93" s="17" t="s">
        <v>228</v>
      </c>
      <c r="D93" s="26"/>
      <c r="E93" s="19"/>
      <c r="F93" s="20"/>
      <c r="G93" s="20">
        <f>ROUND(D93*F93,2)</f>
        <v>0</v>
      </c>
      <c r="H93" s="89"/>
      <c r="ZY93" t="s">
        <v>15</v>
      </c>
      <c r="ZZ93" s="12" t="s">
        <v>230</v>
      </c>
    </row>
    <row r="94" spans="1:702" x14ac:dyDescent="0.25">
      <c r="A94" s="15" t="s">
        <v>231</v>
      </c>
      <c r="B94" s="16" t="s">
        <v>232</v>
      </c>
      <c r="C94" s="17" t="s">
        <v>69</v>
      </c>
      <c r="D94" s="20">
        <v>1</v>
      </c>
      <c r="E94" s="19"/>
      <c r="F94" s="20"/>
      <c r="G94" s="20">
        <f>ROUND(D94*F94,2)</f>
        <v>0</v>
      </c>
      <c r="H94" s="89">
        <v>0.1</v>
      </c>
      <c r="ZY94" t="s">
        <v>15</v>
      </c>
      <c r="ZZ94" s="12" t="s">
        <v>235</v>
      </c>
    </row>
    <row r="95" spans="1:702" x14ac:dyDescent="0.25">
      <c r="A95" s="27"/>
      <c r="B95" s="28"/>
      <c r="C95" s="29"/>
      <c r="D95" s="29"/>
      <c r="E95" s="29"/>
      <c r="F95" s="29"/>
      <c r="G95" s="29"/>
      <c r="H95" s="90"/>
    </row>
    <row r="96" spans="1:702" x14ac:dyDescent="0.25">
      <c r="A96" s="30"/>
      <c r="B96" s="30"/>
      <c r="C96" s="30"/>
      <c r="D96" s="30"/>
      <c r="E96" s="30"/>
      <c r="F96" s="30"/>
      <c r="G96" s="30"/>
      <c r="H96" s="91"/>
    </row>
    <row r="97" spans="1:701" ht="30" x14ac:dyDescent="0.25">
      <c r="B97" s="31" t="s">
        <v>501</v>
      </c>
      <c r="G97" s="32">
        <f>SUM(G4:G95)</f>
        <v>0</v>
      </c>
      <c r="ZY97" t="s">
        <v>236</v>
      </c>
    </row>
    <row r="98" spans="1:701" x14ac:dyDescent="0.25">
      <c r="A98" s="33">
        <v>5.5</v>
      </c>
      <c r="B98" s="31" t="s">
        <v>503</v>
      </c>
      <c r="G98" s="32">
        <f>+(G88+G85+G82+G79+G76+G72+G69+G65+G62+G59+G56+G29+G26+G75)*0.055</f>
        <v>0</v>
      </c>
      <c r="ZY98" t="s">
        <v>237</v>
      </c>
    </row>
    <row r="99" spans="1:701" x14ac:dyDescent="0.25">
      <c r="B99" s="31" t="s">
        <v>502</v>
      </c>
      <c r="G99" s="32">
        <f>+(G94+G92+G52+G49+G46+G42+G39+G36+G33+G22+G19+G16+G13+G9+G6)*0.1</f>
        <v>0</v>
      </c>
      <c r="ZY99" t="s">
        <v>238</v>
      </c>
    </row>
    <row r="100" spans="1:701" x14ac:dyDescent="0.25">
      <c r="G100" s="32"/>
    </row>
    <row r="101" spans="1:701" x14ac:dyDescent="0.25">
      <c r="G101" s="32"/>
    </row>
  </sheetData>
  <mergeCells count="1">
    <mergeCell ref="A1:H1"/>
  </mergeCells>
  <printOptions horizontalCentered="1"/>
  <pageMargins left="0.06" right="0.06" top="0.06" bottom="0.06" header="0.76" footer="0.76"/>
  <pageSetup paperSize="9" fitToHeight="0"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FF97C-4830-48D6-B428-E2E73B317C14}">
  <sheetPr>
    <pageSetUpPr fitToPage="1"/>
  </sheetPr>
  <dimension ref="A1:ZZ108"/>
  <sheetViews>
    <sheetView showGridLines="0" workbookViewId="0">
      <pane xSplit="2" ySplit="2" topLeftCell="C88" activePane="bottomRight" state="frozen"/>
      <selection activeCell="J14" sqref="J14"/>
      <selection pane="topRight" activeCell="J14" sqref="J14"/>
      <selection pane="bottomLeft" activeCell="J14" sqref="J14"/>
      <selection pane="bottomRight" activeCell="L103" sqref="L10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92" customWidth="1"/>
    <col min="9" max="9" width="10.7109375" customWidth="1"/>
    <col min="701" max="703" width="10.7109375" customWidth="1"/>
  </cols>
  <sheetData>
    <row r="1" spans="1:702" ht="72.2" customHeight="1" x14ac:dyDescent="0.25">
      <c r="A1" s="93"/>
      <c r="B1" s="94"/>
      <c r="C1" s="94"/>
      <c r="D1" s="94"/>
      <c r="E1" s="94"/>
      <c r="F1" s="94"/>
      <c r="G1" s="94"/>
      <c r="H1" s="95"/>
    </row>
    <row r="2" spans="1:702" ht="30" x14ac:dyDescent="0.25">
      <c r="A2" s="1"/>
      <c r="B2" s="2"/>
      <c r="C2" s="3" t="s">
        <v>0</v>
      </c>
      <c r="D2" s="4" t="s">
        <v>1</v>
      </c>
      <c r="E2" s="5" t="s">
        <v>2</v>
      </c>
      <c r="F2" s="4" t="s">
        <v>3</v>
      </c>
      <c r="G2" s="4" t="s">
        <v>4</v>
      </c>
      <c r="H2" s="86" t="s">
        <v>5</v>
      </c>
    </row>
    <row r="3" spans="1:702" x14ac:dyDescent="0.25">
      <c r="A3" s="6"/>
      <c r="B3" s="7"/>
      <c r="C3" s="8"/>
      <c r="D3" s="8"/>
      <c r="E3" s="8"/>
      <c r="F3" s="8"/>
      <c r="G3" s="8"/>
      <c r="H3" s="87"/>
    </row>
    <row r="4" spans="1:702" ht="15.75" x14ac:dyDescent="0.25">
      <c r="A4" s="9" t="s">
        <v>6</v>
      </c>
      <c r="B4" s="10" t="s">
        <v>7</v>
      </c>
      <c r="C4" s="11"/>
      <c r="D4" s="11"/>
      <c r="E4" s="11"/>
      <c r="F4" s="11"/>
      <c r="G4" s="11"/>
      <c r="H4" s="88"/>
      <c r="ZY4" t="s">
        <v>8</v>
      </c>
      <c r="ZZ4" s="12"/>
    </row>
    <row r="5" spans="1:702" x14ac:dyDescent="0.25">
      <c r="A5" s="13" t="s">
        <v>9</v>
      </c>
      <c r="B5" s="14" t="s">
        <v>10</v>
      </c>
      <c r="C5" s="11"/>
      <c r="D5" s="11"/>
      <c r="E5" s="11"/>
      <c r="F5" s="11"/>
      <c r="G5" s="11"/>
      <c r="H5" s="88"/>
      <c r="ZY5" t="s">
        <v>11</v>
      </c>
      <c r="ZZ5" s="12"/>
    </row>
    <row r="6" spans="1:702" x14ac:dyDescent="0.25">
      <c r="A6" s="15" t="s">
        <v>12</v>
      </c>
      <c r="B6" s="16" t="s">
        <v>13</v>
      </c>
      <c r="C6" s="17" t="s">
        <v>14</v>
      </c>
      <c r="D6" s="18">
        <v>1.56</v>
      </c>
      <c r="E6" s="19"/>
      <c r="F6" s="20"/>
      <c r="G6" s="20">
        <f>ROUND(D6*F6,2)</f>
        <v>0</v>
      </c>
      <c r="H6" s="89">
        <v>0.1</v>
      </c>
      <c r="ZY6" t="s">
        <v>15</v>
      </c>
      <c r="ZZ6" s="12" t="s">
        <v>16</v>
      </c>
    </row>
    <row r="7" spans="1:702" x14ac:dyDescent="0.25">
      <c r="A7" s="21"/>
      <c r="B7" s="22" t="s">
        <v>17</v>
      </c>
      <c r="C7" s="11"/>
      <c r="D7" s="11"/>
      <c r="E7" s="11"/>
      <c r="F7" s="11"/>
      <c r="G7" s="11"/>
      <c r="H7" s="88"/>
    </row>
    <row r="8" spans="1:702" ht="18" x14ac:dyDescent="0.25">
      <c r="A8" s="21"/>
      <c r="B8" s="23" t="s">
        <v>278</v>
      </c>
      <c r="C8" s="11"/>
      <c r="D8" s="11"/>
      <c r="E8" s="11"/>
      <c r="F8" s="11"/>
      <c r="G8" s="11"/>
      <c r="H8" s="88"/>
    </row>
    <row r="9" spans="1:702" ht="45" x14ac:dyDescent="0.25">
      <c r="A9" s="15" t="s">
        <v>19</v>
      </c>
      <c r="B9" s="16" t="s">
        <v>20</v>
      </c>
      <c r="C9" s="17" t="s">
        <v>21</v>
      </c>
      <c r="D9" s="20">
        <v>369.9</v>
      </c>
      <c r="E9" s="19"/>
      <c r="F9" s="20"/>
      <c r="G9" s="20">
        <f>ROUND(D9*F9,2)</f>
        <v>0</v>
      </c>
      <c r="H9" s="89">
        <v>0.1</v>
      </c>
      <c r="ZY9" t="s">
        <v>15</v>
      </c>
      <c r="ZZ9" s="12" t="s">
        <v>23</v>
      </c>
    </row>
    <row r="10" spans="1:702" x14ac:dyDescent="0.25">
      <c r="A10" s="21"/>
      <c r="B10" s="22" t="s">
        <v>17</v>
      </c>
      <c r="C10" s="11"/>
      <c r="D10" s="11"/>
      <c r="E10" s="11"/>
      <c r="F10" s="11"/>
      <c r="G10" s="11"/>
      <c r="H10" s="88"/>
    </row>
    <row r="11" spans="1:702" ht="27" x14ac:dyDescent="0.25">
      <c r="A11" s="21"/>
      <c r="B11" s="23" t="s">
        <v>277</v>
      </c>
      <c r="C11" s="11"/>
      <c r="D11" s="11"/>
      <c r="E11" s="11"/>
      <c r="F11" s="11"/>
      <c r="G11" s="11"/>
      <c r="H11" s="88"/>
    </row>
    <row r="12" spans="1:702" x14ac:dyDescent="0.25">
      <c r="A12" s="24" t="s">
        <v>26</v>
      </c>
      <c r="B12" s="25" t="s">
        <v>27</v>
      </c>
      <c r="C12" s="11"/>
      <c r="D12" s="11"/>
      <c r="E12" s="11"/>
      <c r="F12" s="11"/>
      <c r="G12" s="11"/>
      <c r="H12" s="88"/>
      <c r="ZY12" t="s">
        <v>11</v>
      </c>
      <c r="ZZ12" s="12"/>
    </row>
    <row r="13" spans="1:702" x14ac:dyDescent="0.25">
      <c r="A13" s="15" t="s">
        <v>29</v>
      </c>
      <c r="B13" s="16" t="s">
        <v>30</v>
      </c>
      <c r="C13" s="17" t="s">
        <v>31</v>
      </c>
      <c r="D13" s="20">
        <v>27</v>
      </c>
      <c r="E13" s="19"/>
      <c r="F13" s="20"/>
      <c r="G13" s="20">
        <f>ROUND(D13*F13,2)</f>
        <v>0</v>
      </c>
      <c r="H13" s="89">
        <v>0.1</v>
      </c>
      <c r="ZY13" t="s">
        <v>15</v>
      </c>
      <c r="ZZ13" s="12" t="s">
        <v>33</v>
      </c>
    </row>
    <row r="14" spans="1:702" x14ac:dyDescent="0.25">
      <c r="A14" s="21"/>
      <c r="B14" s="22" t="s">
        <v>17</v>
      </c>
      <c r="C14" s="11"/>
      <c r="D14" s="11"/>
      <c r="E14" s="11"/>
      <c r="F14" s="11"/>
      <c r="G14" s="11"/>
      <c r="H14" s="88"/>
    </row>
    <row r="15" spans="1:702" x14ac:dyDescent="0.25">
      <c r="A15" s="21"/>
      <c r="B15" s="23" t="s">
        <v>276</v>
      </c>
      <c r="C15" s="11"/>
      <c r="D15" s="11"/>
      <c r="E15" s="11"/>
      <c r="F15" s="11"/>
      <c r="G15" s="11"/>
      <c r="H15" s="88"/>
    </row>
    <row r="16" spans="1:702" x14ac:dyDescent="0.25">
      <c r="A16" s="15" t="s">
        <v>36</v>
      </c>
      <c r="B16" s="16" t="s">
        <v>37</v>
      </c>
      <c r="C16" s="17" t="s">
        <v>31</v>
      </c>
      <c r="D16" s="20">
        <v>54</v>
      </c>
      <c r="E16" s="19"/>
      <c r="F16" s="20"/>
      <c r="G16" s="20">
        <f>ROUND(D16*F16,2)</f>
        <v>0</v>
      </c>
      <c r="H16" s="89">
        <v>0.1</v>
      </c>
      <c r="ZY16" t="s">
        <v>15</v>
      </c>
      <c r="ZZ16" s="12" t="s">
        <v>40</v>
      </c>
    </row>
    <row r="17" spans="1:702" x14ac:dyDescent="0.25">
      <c r="A17" s="21"/>
      <c r="B17" s="22" t="s">
        <v>17</v>
      </c>
      <c r="C17" s="11"/>
      <c r="D17" s="11"/>
      <c r="E17" s="11"/>
      <c r="F17" s="11"/>
      <c r="G17" s="11"/>
      <c r="H17" s="88"/>
    </row>
    <row r="18" spans="1:702" x14ac:dyDescent="0.25">
      <c r="A18" s="21"/>
      <c r="B18" s="23" t="s">
        <v>275</v>
      </c>
      <c r="C18" s="11"/>
      <c r="D18" s="11"/>
      <c r="E18" s="11"/>
      <c r="F18" s="11"/>
      <c r="G18" s="11"/>
      <c r="H18" s="88"/>
    </row>
    <row r="19" spans="1:702" x14ac:dyDescent="0.25">
      <c r="A19" s="15" t="s">
        <v>43</v>
      </c>
      <c r="B19" s="16" t="s">
        <v>44</v>
      </c>
      <c r="C19" s="17" t="s">
        <v>31</v>
      </c>
      <c r="D19" s="20">
        <v>27.4</v>
      </c>
      <c r="E19" s="19"/>
      <c r="F19" s="20"/>
      <c r="G19" s="20">
        <f>ROUND(D19*F19,2)</f>
        <v>0</v>
      </c>
      <c r="H19" s="89">
        <v>0.1</v>
      </c>
      <c r="ZY19" t="s">
        <v>15</v>
      </c>
      <c r="ZZ19" s="12" t="s">
        <v>47</v>
      </c>
    </row>
    <row r="20" spans="1:702" x14ac:dyDescent="0.25">
      <c r="A20" s="21"/>
      <c r="B20" s="22" t="s">
        <v>17</v>
      </c>
      <c r="C20" s="11"/>
      <c r="D20" s="11"/>
      <c r="E20" s="11"/>
      <c r="F20" s="11"/>
      <c r="G20" s="11"/>
      <c r="H20" s="88"/>
    </row>
    <row r="21" spans="1:702" x14ac:dyDescent="0.25">
      <c r="A21" s="21"/>
      <c r="B21" s="23" t="s">
        <v>274</v>
      </c>
      <c r="C21" s="11"/>
      <c r="D21" s="11"/>
      <c r="E21" s="11"/>
      <c r="F21" s="11"/>
      <c r="G21" s="11"/>
      <c r="H21" s="88"/>
    </row>
    <row r="22" spans="1:702" x14ac:dyDescent="0.25">
      <c r="A22" s="24" t="s">
        <v>57</v>
      </c>
      <c r="B22" s="25" t="s">
        <v>58</v>
      </c>
      <c r="C22" s="11"/>
      <c r="D22" s="11"/>
      <c r="E22" s="11"/>
      <c r="F22" s="11"/>
      <c r="G22" s="11"/>
      <c r="H22" s="88"/>
      <c r="ZY22" t="s">
        <v>11</v>
      </c>
      <c r="ZZ22" s="12"/>
    </row>
    <row r="23" spans="1:702" ht="22.5" x14ac:dyDescent="0.25">
      <c r="A23" s="15" t="s">
        <v>60</v>
      </c>
      <c r="B23" s="16" t="s">
        <v>61</v>
      </c>
      <c r="C23" s="17" t="s">
        <v>62</v>
      </c>
      <c r="D23" s="20">
        <v>1</v>
      </c>
      <c r="E23" s="19"/>
      <c r="F23" s="20"/>
      <c r="G23" s="20">
        <f>ROUND(D23*F23,2)</f>
        <v>0</v>
      </c>
      <c r="H23" s="89">
        <v>5.5E-2</v>
      </c>
      <c r="ZY23" t="s">
        <v>15</v>
      </c>
      <c r="ZZ23" s="12" t="s">
        <v>64</v>
      </c>
    </row>
    <row r="24" spans="1:702" x14ac:dyDescent="0.25">
      <c r="A24" s="21"/>
      <c r="B24" s="22" t="s">
        <v>17</v>
      </c>
      <c r="C24" s="11"/>
      <c r="D24" s="11"/>
      <c r="E24" s="11"/>
      <c r="F24" s="11"/>
      <c r="G24" s="11"/>
      <c r="H24" s="88"/>
    </row>
    <row r="25" spans="1:702" ht="18" x14ac:dyDescent="0.25">
      <c r="A25" s="21"/>
      <c r="B25" s="23" t="s">
        <v>273</v>
      </c>
      <c r="C25" s="11"/>
      <c r="D25" s="11"/>
      <c r="E25" s="11"/>
      <c r="F25" s="11"/>
      <c r="G25" s="11"/>
      <c r="H25" s="88"/>
    </row>
    <row r="26" spans="1:702" ht="45" x14ac:dyDescent="0.25">
      <c r="A26" s="15" t="s">
        <v>67</v>
      </c>
      <c r="B26" s="16" t="s">
        <v>68</v>
      </c>
      <c r="C26" s="17" t="s">
        <v>69</v>
      </c>
      <c r="D26" s="20">
        <v>1</v>
      </c>
      <c r="E26" s="19"/>
      <c r="F26" s="20"/>
      <c r="G26" s="20">
        <f>ROUND(D26*F26,2)</f>
        <v>0</v>
      </c>
      <c r="H26" s="89">
        <v>5.5E-2</v>
      </c>
      <c r="ZY26" t="s">
        <v>15</v>
      </c>
      <c r="ZZ26" s="12" t="s">
        <v>71</v>
      </c>
    </row>
    <row r="27" spans="1:702" x14ac:dyDescent="0.25">
      <c r="A27" s="21"/>
      <c r="B27" s="22" t="s">
        <v>17</v>
      </c>
      <c r="C27" s="11"/>
      <c r="D27" s="11"/>
      <c r="E27" s="11"/>
      <c r="F27" s="11"/>
      <c r="G27" s="11"/>
      <c r="H27" s="88"/>
    </row>
    <row r="28" spans="1:702" ht="18" x14ac:dyDescent="0.25">
      <c r="A28" s="21"/>
      <c r="B28" s="23" t="s">
        <v>272</v>
      </c>
      <c r="C28" s="11"/>
      <c r="D28" s="11"/>
      <c r="E28" s="11"/>
      <c r="F28" s="11"/>
      <c r="G28" s="11"/>
      <c r="H28" s="88"/>
    </row>
    <row r="29" spans="1:702" x14ac:dyDescent="0.25">
      <c r="A29" s="24" t="s">
        <v>74</v>
      </c>
      <c r="B29" s="25" t="s">
        <v>75</v>
      </c>
      <c r="C29" s="11"/>
      <c r="D29" s="11"/>
      <c r="E29" s="11"/>
      <c r="F29" s="11"/>
      <c r="G29" s="11"/>
      <c r="H29" s="88"/>
      <c r="ZY29" t="s">
        <v>11</v>
      </c>
      <c r="ZZ29" s="12"/>
    </row>
    <row r="30" spans="1:702" x14ac:dyDescent="0.25">
      <c r="A30" s="15" t="s">
        <v>84</v>
      </c>
      <c r="B30" s="16" t="s">
        <v>85</v>
      </c>
      <c r="C30" s="17" t="s">
        <v>31</v>
      </c>
      <c r="D30" s="20">
        <v>27.4</v>
      </c>
      <c r="E30" s="19"/>
      <c r="F30" s="20"/>
      <c r="G30" s="20">
        <f>ROUND(D30*F30,2)</f>
        <v>0</v>
      </c>
      <c r="H30" s="89">
        <v>0.1</v>
      </c>
      <c r="ZY30" t="s">
        <v>15</v>
      </c>
      <c r="ZZ30" s="12" t="s">
        <v>88</v>
      </c>
    </row>
    <row r="31" spans="1:702" x14ac:dyDescent="0.25">
      <c r="A31" s="21"/>
      <c r="B31" s="22" t="s">
        <v>17</v>
      </c>
      <c r="C31" s="11"/>
      <c r="D31" s="11"/>
      <c r="E31" s="11"/>
      <c r="F31" s="11"/>
      <c r="G31" s="11"/>
      <c r="H31" s="88"/>
    </row>
    <row r="32" spans="1:702" x14ac:dyDescent="0.25">
      <c r="A32" s="21"/>
      <c r="B32" s="23" t="s">
        <v>271</v>
      </c>
      <c r="C32" s="11"/>
      <c r="D32" s="11"/>
      <c r="E32" s="11"/>
      <c r="F32" s="11"/>
      <c r="G32" s="11"/>
      <c r="H32" s="88"/>
    </row>
    <row r="33" spans="1:702" x14ac:dyDescent="0.25">
      <c r="A33" s="15" t="s">
        <v>91</v>
      </c>
      <c r="B33" s="16" t="s">
        <v>92</v>
      </c>
      <c r="C33" s="17" t="s">
        <v>31</v>
      </c>
      <c r="D33" s="20">
        <v>30</v>
      </c>
      <c r="E33" s="19"/>
      <c r="F33" s="20"/>
      <c r="G33" s="20">
        <f>ROUND(D33*F33,2)</f>
        <v>0</v>
      </c>
      <c r="H33" s="89">
        <v>0.1</v>
      </c>
      <c r="ZY33" t="s">
        <v>15</v>
      </c>
      <c r="ZZ33" s="12" t="s">
        <v>95</v>
      </c>
    </row>
    <row r="34" spans="1:702" x14ac:dyDescent="0.25">
      <c r="A34" s="21"/>
      <c r="B34" s="22" t="s">
        <v>17</v>
      </c>
      <c r="C34" s="11"/>
      <c r="D34" s="11"/>
      <c r="E34" s="11"/>
      <c r="F34" s="11"/>
      <c r="G34" s="11"/>
      <c r="H34" s="88"/>
    </row>
    <row r="35" spans="1:702" ht="27" x14ac:dyDescent="0.25">
      <c r="A35" s="21"/>
      <c r="B35" s="23" t="s">
        <v>270</v>
      </c>
      <c r="C35" s="11"/>
      <c r="D35" s="11"/>
      <c r="E35" s="11"/>
      <c r="F35" s="11"/>
      <c r="G35" s="11"/>
      <c r="H35" s="88"/>
    </row>
    <row r="36" spans="1:702" x14ac:dyDescent="0.25">
      <c r="A36" s="15" t="s">
        <v>98</v>
      </c>
      <c r="B36" s="16" t="s">
        <v>99</v>
      </c>
      <c r="C36" s="17" t="s">
        <v>62</v>
      </c>
      <c r="D36" s="20">
        <v>4</v>
      </c>
      <c r="E36" s="19"/>
      <c r="F36" s="20"/>
      <c r="G36" s="20">
        <f>ROUND(D36*F36,2)</f>
        <v>0</v>
      </c>
      <c r="H36" s="89">
        <v>0.1</v>
      </c>
      <c r="ZY36" t="s">
        <v>15</v>
      </c>
      <c r="ZZ36" s="12" t="s">
        <v>102</v>
      </c>
    </row>
    <row r="37" spans="1:702" x14ac:dyDescent="0.25">
      <c r="A37" s="21"/>
      <c r="B37" s="22" t="s">
        <v>17</v>
      </c>
      <c r="C37" s="11"/>
      <c r="D37" s="11"/>
      <c r="E37" s="11"/>
      <c r="F37" s="11"/>
      <c r="G37" s="11"/>
      <c r="H37" s="88"/>
    </row>
    <row r="38" spans="1:702" x14ac:dyDescent="0.25">
      <c r="A38" s="21"/>
      <c r="B38" s="23" t="s">
        <v>269</v>
      </c>
      <c r="C38" s="11"/>
      <c r="D38" s="11"/>
      <c r="E38" s="11"/>
      <c r="F38" s="11"/>
      <c r="G38" s="11"/>
      <c r="H38" s="88"/>
    </row>
    <row r="39" spans="1:702" x14ac:dyDescent="0.25">
      <c r="A39" s="24" t="s">
        <v>105</v>
      </c>
      <c r="B39" s="25" t="s">
        <v>106</v>
      </c>
      <c r="C39" s="11"/>
      <c r="D39" s="11"/>
      <c r="E39" s="11"/>
      <c r="F39" s="11"/>
      <c r="G39" s="11"/>
      <c r="H39" s="88"/>
      <c r="ZY39" t="s">
        <v>11</v>
      </c>
      <c r="ZZ39" s="12"/>
    </row>
    <row r="40" spans="1:702" ht="22.5" x14ac:dyDescent="0.25">
      <c r="A40" s="15" t="s">
        <v>108</v>
      </c>
      <c r="B40" s="16" t="s">
        <v>109</v>
      </c>
      <c r="C40" s="17" t="s">
        <v>21</v>
      </c>
      <c r="D40" s="20">
        <v>1.3</v>
      </c>
      <c r="E40" s="19"/>
      <c r="F40" s="20"/>
      <c r="G40" s="20">
        <f>ROUND(D40*F40,2)</f>
        <v>0</v>
      </c>
      <c r="H40" s="89">
        <v>0.1</v>
      </c>
      <c r="ZY40" t="s">
        <v>15</v>
      </c>
      <c r="ZZ40" s="12" t="s">
        <v>112</v>
      </c>
    </row>
    <row r="41" spans="1:702" x14ac:dyDescent="0.25">
      <c r="A41" s="21"/>
      <c r="B41" s="22" t="s">
        <v>17</v>
      </c>
      <c r="C41" s="11"/>
      <c r="D41" s="11"/>
      <c r="E41" s="11"/>
      <c r="F41" s="11"/>
      <c r="G41" s="11"/>
      <c r="H41" s="88"/>
    </row>
    <row r="42" spans="1:702" ht="18" x14ac:dyDescent="0.25">
      <c r="A42" s="21"/>
      <c r="B42" s="23" t="s">
        <v>268</v>
      </c>
      <c r="C42" s="11"/>
      <c r="D42" s="11"/>
      <c r="E42" s="11"/>
      <c r="F42" s="11"/>
      <c r="G42" s="11"/>
      <c r="H42" s="88"/>
    </row>
    <row r="43" spans="1:702" ht="22.5" x14ac:dyDescent="0.25">
      <c r="A43" s="15" t="s">
        <v>115</v>
      </c>
      <c r="B43" s="16" t="s">
        <v>116</v>
      </c>
      <c r="C43" s="17" t="s">
        <v>21</v>
      </c>
      <c r="D43" s="20">
        <v>1.3</v>
      </c>
      <c r="E43" s="19"/>
      <c r="F43" s="20"/>
      <c r="G43" s="20">
        <f>ROUND(D43*F43,2)</f>
        <v>0</v>
      </c>
      <c r="H43" s="89">
        <v>0.1</v>
      </c>
      <c r="ZY43" t="s">
        <v>15</v>
      </c>
      <c r="ZZ43" s="12" t="s">
        <v>119</v>
      </c>
    </row>
    <row r="44" spans="1:702" x14ac:dyDescent="0.25">
      <c r="A44" s="21"/>
      <c r="B44" s="22" t="s">
        <v>17</v>
      </c>
      <c r="C44" s="11"/>
      <c r="D44" s="11"/>
      <c r="E44" s="11"/>
      <c r="F44" s="11"/>
      <c r="G44" s="11"/>
      <c r="H44" s="88"/>
    </row>
    <row r="45" spans="1:702" ht="18" x14ac:dyDescent="0.25">
      <c r="A45" s="21"/>
      <c r="B45" s="23" t="s">
        <v>267</v>
      </c>
      <c r="C45" s="11"/>
      <c r="D45" s="11"/>
      <c r="E45" s="11"/>
      <c r="F45" s="11"/>
      <c r="G45" s="11"/>
      <c r="H45" s="88"/>
    </row>
    <row r="46" spans="1:702" ht="22.5" x14ac:dyDescent="0.25">
      <c r="A46" s="15" t="s">
        <v>122</v>
      </c>
      <c r="B46" s="16" t="s">
        <v>123</v>
      </c>
      <c r="C46" s="17" t="s">
        <v>21</v>
      </c>
      <c r="D46" s="20">
        <v>16.600000000000001</v>
      </c>
      <c r="E46" s="19"/>
      <c r="F46" s="20"/>
      <c r="G46" s="20">
        <f>ROUND(D46*F46,2)</f>
        <v>0</v>
      </c>
      <c r="H46" s="89">
        <v>0.1</v>
      </c>
      <c r="ZY46" t="s">
        <v>15</v>
      </c>
      <c r="ZZ46" s="12" t="s">
        <v>126</v>
      </c>
    </row>
    <row r="47" spans="1:702" x14ac:dyDescent="0.25">
      <c r="A47" s="21"/>
      <c r="B47" s="22" t="s">
        <v>17</v>
      </c>
      <c r="C47" s="11"/>
      <c r="D47" s="11"/>
      <c r="E47" s="11"/>
      <c r="F47" s="11"/>
      <c r="G47" s="11"/>
      <c r="H47" s="88"/>
    </row>
    <row r="48" spans="1:702" x14ac:dyDescent="0.25">
      <c r="A48" s="21"/>
      <c r="B48" s="23" t="s">
        <v>266</v>
      </c>
      <c r="C48" s="11"/>
      <c r="D48" s="11"/>
      <c r="E48" s="11"/>
      <c r="F48" s="11"/>
      <c r="G48" s="11"/>
      <c r="H48" s="88"/>
    </row>
    <row r="49" spans="1:702" x14ac:dyDescent="0.25">
      <c r="A49" s="24" t="s">
        <v>129</v>
      </c>
      <c r="B49" s="25" t="s">
        <v>130</v>
      </c>
      <c r="C49" s="11"/>
      <c r="D49" s="11"/>
      <c r="E49" s="11"/>
      <c r="F49" s="11"/>
      <c r="G49" s="11"/>
      <c r="H49" s="88"/>
      <c r="ZY49" t="s">
        <v>11</v>
      </c>
      <c r="ZZ49" s="12"/>
    </row>
    <row r="50" spans="1:702" ht="45" x14ac:dyDescent="0.25">
      <c r="A50" s="15" t="s">
        <v>132</v>
      </c>
      <c r="B50" s="16" t="s">
        <v>133</v>
      </c>
      <c r="C50" s="17" t="s">
        <v>21</v>
      </c>
      <c r="D50" s="20">
        <v>113.9</v>
      </c>
      <c r="E50" s="19"/>
      <c r="F50" s="20"/>
      <c r="G50" s="20">
        <f>ROUND(D50*F50,2)</f>
        <v>0</v>
      </c>
      <c r="H50" s="89">
        <v>5.5E-2</v>
      </c>
      <c r="ZY50" t="s">
        <v>15</v>
      </c>
      <c r="ZZ50" s="12" t="s">
        <v>136</v>
      </c>
    </row>
    <row r="51" spans="1:702" x14ac:dyDescent="0.25">
      <c r="A51" s="21"/>
      <c r="B51" s="22" t="s">
        <v>17</v>
      </c>
      <c r="C51" s="11"/>
      <c r="D51" s="11"/>
      <c r="E51" s="11"/>
      <c r="F51" s="11"/>
      <c r="G51" s="11"/>
      <c r="H51" s="88"/>
    </row>
    <row r="52" spans="1:702" ht="27" x14ac:dyDescent="0.25">
      <c r="A52" s="21"/>
      <c r="B52" s="23" t="s">
        <v>265</v>
      </c>
      <c r="C52" s="11"/>
      <c r="D52" s="11"/>
      <c r="E52" s="11"/>
      <c r="F52" s="11"/>
      <c r="G52" s="11"/>
      <c r="H52" s="88"/>
    </row>
    <row r="53" spans="1:702" ht="67.5" x14ac:dyDescent="0.25">
      <c r="A53" s="15" t="s">
        <v>264</v>
      </c>
      <c r="B53" s="16" t="s">
        <v>263</v>
      </c>
      <c r="C53" s="17" t="s">
        <v>21</v>
      </c>
      <c r="D53" s="20">
        <v>8</v>
      </c>
      <c r="E53" s="19"/>
      <c r="F53" s="20"/>
      <c r="G53" s="20">
        <f>ROUND(D53*F53,2)</f>
        <v>0</v>
      </c>
      <c r="H53" s="89">
        <v>5.5E-2</v>
      </c>
      <c r="ZY53" t="s">
        <v>15</v>
      </c>
      <c r="ZZ53" s="12" t="s">
        <v>262</v>
      </c>
    </row>
    <row r="54" spans="1:702" x14ac:dyDescent="0.25">
      <c r="A54" s="21"/>
      <c r="B54" s="22" t="s">
        <v>17</v>
      </c>
      <c r="C54" s="11"/>
      <c r="D54" s="11"/>
      <c r="E54" s="11"/>
      <c r="F54" s="11"/>
      <c r="G54" s="11"/>
      <c r="H54" s="88"/>
    </row>
    <row r="55" spans="1:702" ht="45" x14ac:dyDescent="0.25">
      <c r="A55" s="21"/>
      <c r="B55" s="23" t="s">
        <v>261</v>
      </c>
      <c r="C55" s="11"/>
      <c r="D55" s="11"/>
      <c r="E55" s="11"/>
      <c r="F55" s="11"/>
      <c r="G55" s="11"/>
      <c r="H55" s="88"/>
    </row>
    <row r="56" spans="1:702" ht="56.25" x14ac:dyDescent="0.25">
      <c r="A56" s="15" t="s">
        <v>260</v>
      </c>
      <c r="B56" s="16" t="s">
        <v>259</v>
      </c>
      <c r="C56" s="17" t="s">
        <v>21</v>
      </c>
      <c r="D56" s="20">
        <v>17</v>
      </c>
      <c r="E56" s="19"/>
      <c r="F56" s="20"/>
      <c r="G56" s="20">
        <f>ROUND(D56*F56,2)</f>
        <v>0</v>
      </c>
      <c r="H56" s="89">
        <v>5.5E-2</v>
      </c>
      <c r="ZY56" t="s">
        <v>15</v>
      </c>
      <c r="ZZ56" s="12" t="s">
        <v>258</v>
      </c>
    </row>
    <row r="57" spans="1:702" x14ac:dyDescent="0.25">
      <c r="A57" s="21"/>
      <c r="B57" s="22" t="s">
        <v>17</v>
      </c>
      <c r="C57" s="11"/>
      <c r="D57" s="11"/>
      <c r="E57" s="11"/>
      <c r="F57" s="11"/>
      <c r="G57" s="11"/>
      <c r="H57" s="88"/>
    </row>
    <row r="58" spans="1:702" ht="45" x14ac:dyDescent="0.25">
      <c r="A58" s="21"/>
      <c r="B58" s="23" t="s">
        <v>257</v>
      </c>
      <c r="C58" s="11"/>
      <c r="D58" s="11"/>
      <c r="E58" s="11"/>
      <c r="F58" s="11"/>
      <c r="G58" s="11"/>
      <c r="H58" s="88"/>
    </row>
    <row r="59" spans="1:702" ht="33.75" x14ac:dyDescent="0.25">
      <c r="A59" s="15" t="s">
        <v>139</v>
      </c>
      <c r="B59" s="16" t="s">
        <v>140</v>
      </c>
      <c r="C59" s="17" t="s">
        <v>21</v>
      </c>
      <c r="D59" s="20">
        <v>146.19999999999999</v>
      </c>
      <c r="E59" s="19"/>
      <c r="F59" s="20"/>
      <c r="G59" s="20">
        <f>ROUND(D59*F59,2)</f>
        <v>0</v>
      </c>
      <c r="H59" s="89">
        <v>5.5E-2</v>
      </c>
      <c r="ZY59" t="s">
        <v>15</v>
      </c>
      <c r="ZZ59" s="12" t="s">
        <v>143</v>
      </c>
    </row>
    <row r="60" spans="1:702" x14ac:dyDescent="0.25">
      <c r="A60" s="21"/>
      <c r="B60" s="22" t="s">
        <v>17</v>
      </c>
      <c r="C60" s="11"/>
      <c r="D60" s="11"/>
      <c r="E60" s="11"/>
      <c r="F60" s="11"/>
      <c r="G60" s="11"/>
      <c r="H60" s="88"/>
    </row>
    <row r="61" spans="1:702" ht="27" x14ac:dyDescent="0.25">
      <c r="A61" s="21"/>
      <c r="B61" s="23" t="s">
        <v>256</v>
      </c>
      <c r="C61" s="11"/>
      <c r="D61" s="11"/>
      <c r="E61" s="11"/>
      <c r="F61" s="11"/>
      <c r="G61" s="11"/>
      <c r="H61" s="88"/>
    </row>
    <row r="62" spans="1:702" ht="22.5" x14ac:dyDescent="0.25">
      <c r="A62" s="15" t="s">
        <v>146</v>
      </c>
      <c r="B62" s="16" t="s">
        <v>147</v>
      </c>
      <c r="C62" s="17" t="s">
        <v>21</v>
      </c>
      <c r="D62" s="20">
        <v>56.7</v>
      </c>
      <c r="E62" s="19"/>
      <c r="F62" s="20"/>
      <c r="G62" s="20">
        <f>ROUND(D62*F62,2)</f>
        <v>0</v>
      </c>
      <c r="H62" s="89">
        <v>5.5E-2</v>
      </c>
      <c r="ZY62" t="s">
        <v>15</v>
      </c>
      <c r="ZZ62" s="12" t="s">
        <v>150</v>
      </c>
    </row>
    <row r="63" spans="1:702" x14ac:dyDescent="0.25">
      <c r="A63" s="21"/>
      <c r="B63" s="22" t="s">
        <v>17</v>
      </c>
      <c r="C63" s="11"/>
      <c r="D63" s="11"/>
      <c r="E63" s="11"/>
      <c r="F63" s="11"/>
      <c r="G63" s="11"/>
      <c r="H63" s="88"/>
    </row>
    <row r="64" spans="1:702" ht="27" x14ac:dyDescent="0.25">
      <c r="A64" s="21"/>
      <c r="B64" s="23" t="s">
        <v>255</v>
      </c>
      <c r="C64" s="11"/>
      <c r="D64" s="11"/>
      <c r="E64" s="11"/>
      <c r="F64" s="11"/>
      <c r="G64" s="11"/>
      <c r="H64" s="88"/>
    </row>
    <row r="65" spans="1:702" ht="45" x14ac:dyDescent="0.25">
      <c r="A65" s="15" t="s">
        <v>254</v>
      </c>
      <c r="B65" s="16" t="s">
        <v>253</v>
      </c>
      <c r="C65" s="17" t="s">
        <v>21</v>
      </c>
      <c r="D65" s="20">
        <v>17.600000000000001</v>
      </c>
      <c r="E65" s="19"/>
      <c r="F65" s="20"/>
      <c r="G65" s="20">
        <f>ROUND(D65*F65,2)</f>
        <v>0</v>
      </c>
      <c r="H65" s="89">
        <v>5.5E-2</v>
      </c>
      <c r="ZY65" t="s">
        <v>15</v>
      </c>
      <c r="ZZ65" s="12" t="s">
        <v>252</v>
      </c>
    </row>
    <row r="66" spans="1:702" x14ac:dyDescent="0.25">
      <c r="A66" s="21"/>
      <c r="B66" s="22" t="s">
        <v>17</v>
      </c>
      <c r="C66" s="11"/>
      <c r="D66" s="11"/>
      <c r="E66" s="11"/>
      <c r="F66" s="11"/>
      <c r="G66" s="11"/>
      <c r="H66" s="88"/>
    </row>
    <row r="67" spans="1:702" ht="27" x14ac:dyDescent="0.25">
      <c r="A67" s="21"/>
      <c r="B67" s="23" t="s">
        <v>251</v>
      </c>
      <c r="C67" s="11"/>
      <c r="D67" s="11"/>
      <c r="E67" s="11"/>
      <c r="F67" s="11"/>
      <c r="G67" s="11"/>
      <c r="H67" s="88"/>
    </row>
    <row r="68" spans="1:702" ht="33.75" x14ac:dyDescent="0.25">
      <c r="A68" s="15" t="s">
        <v>250</v>
      </c>
      <c r="B68" s="16" t="s">
        <v>249</v>
      </c>
      <c r="C68" s="17" t="s">
        <v>21</v>
      </c>
      <c r="D68" s="20">
        <v>9.5</v>
      </c>
      <c r="E68" s="19"/>
      <c r="F68" s="20"/>
      <c r="G68" s="20">
        <f>ROUND(D68*F68,2)</f>
        <v>0</v>
      </c>
      <c r="H68" s="89">
        <v>5.5E-2</v>
      </c>
      <c r="ZY68" t="s">
        <v>15</v>
      </c>
      <c r="ZZ68" s="12" t="s">
        <v>248</v>
      </c>
    </row>
    <row r="69" spans="1:702" x14ac:dyDescent="0.25">
      <c r="A69" s="21"/>
      <c r="B69" s="22" t="s">
        <v>17</v>
      </c>
      <c r="C69" s="11"/>
      <c r="D69" s="11"/>
      <c r="E69" s="11"/>
      <c r="F69" s="11"/>
      <c r="G69" s="11"/>
      <c r="H69" s="88"/>
    </row>
    <row r="70" spans="1:702" ht="36" x14ac:dyDescent="0.25">
      <c r="A70" s="21"/>
      <c r="B70" s="23" t="s">
        <v>247</v>
      </c>
      <c r="C70" s="11"/>
      <c r="D70" s="11"/>
      <c r="E70" s="11"/>
      <c r="F70" s="11"/>
      <c r="G70" s="11"/>
      <c r="H70" s="88"/>
    </row>
    <row r="71" spans="1:702" ht="33.75" x14ac:dyDescent="0.25">
      <c r="A71" s="15" t="s">
        <v>153</v>
      </c>
      <c r="B71" s="16" t="s">
        <v>154</v>
      </c>
      <c r="C71" s="17" t="s">
        <v>21</v>
      </c>
      <c r="D71" s="20">
        <v>57</v>
      </c>
      <c r="E71" s="19"/>
      <c r="F71" s="20"/>
      <c r="G71" s="20">
        <f>ROUND(D71*F71,2)</f>
        <v>0</v>
      </c>
      <c r="H71" s="89">
        <v>5.5E-2</v>
      </c>
      <c r="ZY71" t="s">
        <v>15</v>
      </c>
      <c r="ZZ71" s="12" t="s">
        <v>157</v>
      </c>
    </row>
    <row r="72" spans="1:702" x14ac:dyDescent="0.25">
      <c r="A72" s="21"/>
      <c r="B72" s="22" t="s">
        <v>17</v>
      </c>
      <c r="C72" s="11"/>
      <c r="D72" s="11"/>
      <c r="E72" s="11"/>
      <c r="F72" s="11"/>
      <c r="G72" s="11"/>
      <c r="H72" s="88"/>
    </row>
    <row r="73" spans="1:702" ht="18" x14ac:dyDescent="0.25">
      <c r="A73" s="21"/>
      <c r="B73" s="23" t="s">
        <v>159</v>
      </c>
      <c r="C73" s="11"/>
      <c r="D73" s="11"/>
      <c r="E73" s="11"/>
      <c r="F73" s="11"/>
      <c r="G73" s="11"/>
      <c r="H73" s="88"/>
    </row>
    <row r="74" spans="1:702" ht="22.5" x14ac:dyDescent="0.25">
      <c r="A74" s="15" t="s">
        <v>246</v>
      </c>
      <c r="B74" s="16" t="s">
        <v>245</v>
      </c>
      <c r="C74" s="17"/>
      <c r="D74" s="20"/>
      <c r="E74" s="19"/>
      <c r="F74" s="20"/>
      <c r="G74" s="20">
        <f>ROUND(D74*F74,2)</f>
        <v>0</v>
      </c>
      <c r="H74" s="89"/>
      <c r="ZY74" t="s">
        <v>15</v>
      </c>
      <c r="ZZ74" s="12" t="s">
        <v>244</v>
      </c>
    </row>
    <row r="75" spans="1:702" x14ac:dyDescent="0.25">
      <c r="A75" s="21"/>
      <c r="B75" s="22" t="s">
        <v>17</v>
      </c>
      <c r="C75" s="11"/>
      <c r="D75" s="11"/>
      <c r="E75" s="11"/>
      <c r="F75" s="11"/>
      <c r="G75" s="11"/>
      <c r="H75" s="88"/>
    </row>
    <row r="76" spans="1:702" ht="18" x14ac:dyDescent="0.25">
      <c r="A76" s="21"/>
      <c r="B76" s="23" t="s">
        <v>243</v>
      </c>
      <c r="C76" s="11"/>
      <c r="D76" s="11"/>
      <c r="E76" s="11"/>
      <c r="F76" s="11"/>
      <c r="G76" s="11"/>
      <c r="H76" s="88"/>
    </row>
    <row r="77" spans="1:702" ht="22.5" x14ac:dyDescent="0.25">
      <c r="A77" s="15"/>
      <c r="B77" s="16" t="s">
        <v>242</v>
      </c>
      <c r="C77" s="17" t="s">
        <v>31</v>
      </c>
      <c r="D77" s="20">
        <v>5.8</v>
      </c>
      <c r="E77" s="19"/>
      <c r="F77" s="20"/>
      <c r="G77" s="20">
        <f>ROUND(D77*F77,2)</f>
        <v>0</v>
      </c>
      <c r="H77" s="89">
        <v>5.5E-2</v>
      </c>
      <c r="ZY77" t="s">
        <v>15</v>
      </c>
      <c r="ZZ77" s="12" t="s">
        <v>241</v>
      </c>
    </row>
    <row r="78" spans="1:702" x14ac:dyDescent="0.25">
      <c r="A78" s="24" t="s">
        <v>160</v>
      </c>
      <c r="B78" s="25" t="s">
        <v>161</v>
      </c>
      <c r="C78" s="11"/>
      <c r="D78" s="11"/>
      <c r="E78" s="11"/>
      <c r="F78" s="11"/>
      <c r="G78" s="11"/>
      <c r="H78" s="88"/>
      <c r="ZY78" t="s">
        <v>11</v>
      </c>
      <c r="ZZ78" s="12"/>
    </row>
    <row r="79" spans="1:702" x14ac:dyDescent="0.25">
      <c r="A79" s="15" t="s">
        <v>163</v>
      </c>
      <c r="B79" s="16" t="s">
        <v>164</v>
      </c>
      <c r="C79" s="17" t="s">
        <v>31</v>
      </c>
      <c r="D79" s="20">
        <v>31.3</v>
      </c>
      <c r="E79" s="19"/>
      <c r="F79" s="20"/>
      <c r="G79" s="20">
        <f>ROUND(D79*F79,2)</f>
        <v>0</v>
      </c>
      <c r="H79" s="89">
        <v>5.5E-2</v>
      </c>
      <c r="ZY79" t="s">
        <v>15</v>
      </c>
      <c r="ZZ79" s="12" t="s">
        <v>167</v>
      </c>
    </row>
    <row r="80" spans="1:702" x14ac:dyDescent="0.25">
      <c r="A80" s="21"/>
      <c r="B80" s="22" t="s">
        <v>17</v>
      </c>
      <c r="C80" s="11"/>
      <c r="D80" s="11"/>
      <c r="E80" s="11"/>
      <c r="F80" s="11"/>
      <c r="G80" s="11"/>
      <c r="H80" s="88"/>
    </row>
    <row r="81" spans="1:702" ht="18" x14ac:dyDescent="0.25">
      <c r="A81" s="21"/>
      <c r="B81" s="23" t="s">
        <v>240</v>
      </c>
      <c r="C81" s="11"/>
      <c r="D81" s="11"/>
      <c r="E81" s="11"/>
      <c r="F81" s="11"/>
      <c r="G81" s="11"/>
      <c r="H81" s="88"/>
    </row>
    <row r="82" spans="1:702" x14ac:dyDescent="0.25">
      <c r="A82" s="15" t="s">
        <v>170</v>
      </c>
      <c r="B82" s="16" t="s">
        <v>171</v>
      </c>
      <c r="C82" s="17" t="s">
        <v>31</v>
      </c>
      <c r="D82" s="20">
        <v>69.8</v>
      </c>
      <c r="E82" s="19"/>
      <c r="F82" s="20"/>
      <c r="G82" s="20">
        <f>ROUND(D82*F82,2)</f>
        <v>0</v>
      </c>
      <c r="H82" s="89">
        <v>5.5E-2</v>
      </c>
      <c r="ZY82" t="s">
        <v>15</v>
      </c>
      <c r="ZZ82" s="12" t="s">
        <v>174</v>
      </c>
    </row>
    <row r="83" spans="1:702" x14ac:dyDescent="0.25">
      <c r="A83" s="21"/>
      <c r="B83" s="22" t="s">
        <v>17</v>
      </c>
      <c r="C83" s="11"/>
      <c r="D83" s="11"/>
      <c r="E83" s="11"/>
      <c r="F83" s="11"/>
      <c r="G83" s="11"/>
      <c r="H83" s="88"/>
    </row>
    <row r="84" spans="1:702" ht="18" x14ac:dyDescent="0.25">
      <c r="A84" s="21"/>
      <c r="B84" s="23" t="s">
        <v>176</v>
      </c>
      <c r="C84" s="11"/>
      <c r="D84" s="11"/>
      <c r="E84" s="11"/>
      <c r="F84" s="11"/>
      <c r="G84" s="11"/>
      <c r="H84" s="88"/>
    </row>
    <row r="85" spans="1:702" ht="22.5" x14ac:dyDescent="0.25">
      <c r="A85" s="15" t="s">
        <v>178</v>
      </c>
      <c r="B85" s="16" t="s">
        <v>179</v>
      </c>
      <c r="C85" s="17" t="s">
        <v>31</v>
      </c>
      <c r="D85" s="20">
        <v>5</v>
      </c>
      <c r="E85" s="19"/>
      <c r="F85" s="20"/>
      <c r="G85" s="20">
        <f>ROUND(D85*F85,2)</f>
        <v>0</v>
      </c>
      <c r="H85" s="89">
        <v>5.5E-2</v>
      </c>
      <c r="ZY85" t="s">
        <v>15</v>
      </c>
      <c r="ZZ85" s="12" t="s">
        <v>182</v>
      </c>
    </row>
    <row r="86" spans="1:702" x14ac:dyDescent="0.25">
      <c r="A86" s="15" t="s">
        <v>183</v>
      </c>
      <c r="B86" s="16" t="s">
        <v>184</v>
      </c>
      <c r="C86" s="17" t="s">
        <v>31</v>
      </c>
      <c r="D86" s="20">
        <v>16.399999999999999</v>
      </c>
      <c r="E86" s="19"/>
      <c r="F86" s="20"/>
      <c r="G86" s="20">
        <f>ROUND(D86*F86,2)</f>
        <v>0</v>
      </c>
      <c r="H86" s="89">
        <v>5.5E-2</v>
      </c>
      <c r="ZY86" t="s">
        <v>15</v>
      </c>
      <c r="ZZ86" s="12" t="s">
        <v>187</v>
      </c>
    </row>
    <row r="87" spans="1:702" x14ac:dyDescent="0.25">
      <c r="A87" s="21"/>
      <c r="B87" s="22" t="s">
        <v>17</v>
      </c>
      <c r="C87" s="11"/>
      <c r="D87" s="11"/>
      <c r="E87" s="11"/>
      <c r="F87" s="11"/>
      <c r="G87" s="11"/>
      <c r="H87" s="88"/>
    </row>
    <row r="88" spans="1:702" x14ac:dyDescent="0.25">
      <c r="A88" s="21"/>
      <c r="B88" s="23" t="s">
        <v>189</v>
      </c>
      <c r="C88" s="11"/>
      <c r="D88" s="11"/>
      <c r="E88" s="11"/>
      <c r="F88" s="11"/>
      <c r="G88" s="11"/>
      <c r="H88" s="88"/>
    </row>
    <row r="89" spans="1:702" x14ac:dyDescent="0.25">
      <c r="A89" s="15" t="s">
        <v>190</v>
      </c>
      <c r="B89" s="16" t="s">
        <v>191</v>
      </c>
      <c r="C89" s="17" t="s">
        <v>31</v>
      </c>
      <c r="D89" s="20">
        <v>17.600000000000001</v>
      </c>
      <c r="E89" s="19"/>
      <c r="F89" s="20"/>
      <c r="G89" s="20">
        <f>ROUND(D89*F89,2)</f>
        <v>0</v>
      </c>
      <c r="H89" s="89">
        <v>5.5E-2</v>
      </c>
      <c r="ZY89" t="s">
        <v>15</v>
      </c>
      <c r="ZZ89" s="12" t="s">
        <v>194</v>
      </c>
    </row>
    <row r="90" spans="1:702" x14ac:dyDescent="0.25">
      <c r="A90" s="21"/>
      <c r="B90" s="22" t="s">
        <v>17</v>
      </c>
      <c r="C90" s="11"/>
      <c r="D90" s="11"/>
      <c r="E90" s="11"/>
      <c r="F90" s="11"/>
      <c r="G90" s="11"/>
      <c r="H90" s="88"/>
    </row>
    <row r="91" spans="1:702" ht="18" x14ac:dyDescent="0.25">
      <c r="A91" s="21"/>
      <c r="B91" s="23" t="s">
        <v>196</v>
      </c>
      <c r="C91" s="11"/>
      <c r="D91" s="11"/>
      <c r="E91" s="11"/>
      <c r="F91" s="11"/>
      <c r="G91" s="11"/>
      <c r="H91" s="88"/>
    </row>
    <row r="92" spans="1:702" x14ac:dyDescent="0.25">
      <c r="A92" s="15" t="s">
        <v>204</v>
      </c>
      <c r="B92" s="16" t="s">
        <v>205</v>
      </c>
      <c r="C92" s="17" t="s">
        <v>31</v>
      </c>
      <c r="D92" s="20">
        <v>70.599999999999994</v>
      </c>
      <c r="E92" s="19"/>
      <c r="F92" s="20"/>
      <c r="G92" s="20">
        <f>ROUND(D92*F92,2)</f>
        <v>0</v>
      </c>
      <c r="H92" s="89">
        <v>5.5E-2</v>
      </c>
      <c r="ZY92" t="s">
        <v>15</v>
      </c>
      <c r="ZZ92" s="12" t="s">
        <v>208</v>
      </c>
    </row>
    <row r="93" spans="1:702" x14ac:dyDescent="0.25">
      <c r="A93" s="21"/>
      <c r="B93" s="22" t="s">
        <v>17</v>
      </c>
      <c r="C93" s="11"/>
      <c r="D93" s="11"/>
      <c r="E93" s="11"/>
      <c r="F93" s="11"/>
      <c r="G93" s="11"/>
      <c r="H93" s="88"/>
    </row>
    <row r="94" spans="1:702" ht="18" x14ac:dyDescent="0.25">
      <c r="A94" s="21"/>
      <c r="B94" s="23" t="s">
        <v>239</v>
      </c>
      <c r="C94" s="11"/>
      <c r="D94" s="11"/>
      <c r="E94" s="11"/>
      <c r="F94" s="11"/>
      <c r="G94" s="11"/>
      <c r="H94" s="88"/>
    </row>
    <row r="95" spans="1:702" ht="22.5" x14ac:dyDescent="0.25">
      <c r="A95" s="15" t="s">
        <v>211</v>
      </c>
      <c r="B95" s="16" t="s">
        <v>212</v>
      </c>
      <c r="C95" s="17" t="s">
        <v>62</v>
      </c>
      <c r="D95" s="20">
        <v>1</v>
      </c>
      <c r="E95" s="19"/>
      <c r="F95" s="20"/>
      <c r="G95" s="20">
        <f>ROUND(D95*F95,2)</f>
        <v>0</v>
      </c>
      <c r="H95" s="89">
        <v>5.5E-2</v>
      </c>
      <c r="ZY95" t="s">
        <v>15</v>
      </c>
      <c r="ZZ95" s="12" t="s">
        <v>215</v>
      </c>
    </row>
    <row r="96" spans="1:702" x14ac:dyDescent="0.25">
      <c r="A96" s="21"/>
      <c r="B96" s="22" t="s">
        <v>17</v>
      </c>
      <c r="C96" s="11"/>
      <c r="D96" s="11"/>
      <c r="E96" s="11"/>
      <c r="F96" s="11"/>
      <c r="G96" s="11"/>
      <c r="H96" s="88"/>
    </row>
    <row r="97" spans="1:702" ht="18" x14ac:dyDescent="0.25">
      <c r="A97" s="21"/>
      <c r="B97" s="23" t="s">
        <v>217</v>
      </c>
      <c r="C97" s="11"/>
      <c r="D97" s="11"/>
      <c r="E97" s="11"/>
      <c r="F97" s="11"/>
      <c r="G97" s="11"/>
      <c r="H97" s="88"/>
    </row>
    <row r="98" spans="1:702" x14ac:dyDescent="0.25">
      <c r="A98" s="24" t="s">
        <v>218</v>
      </c>
      <c r="B98" s="25" t="s">
        <v>219</v>
      </c>
      <c r="C98" s="11"/>
      <c r="D98" s="11"/>
      <c r="E98" s="11"/>
      <c r="F98" s="11"/>
      <c r="G98" s="11"/>
      <c r="H98" s="88"/>
      <c r="ZY98" t="s">
        <v>11</v>
      </c>
      <c r="ZZ98" s="12"/>
    </row>
    <row r="99" spans="1:702" x14ac:dyDescent="0.25">
      <c r="A99" s="15" t="s">
        <v>221</v>
      </c>
      <c r="B99" s="16" t="s">
        <v>222</v>
      </c>
      <c r="C99" s="17" t="s">
        <v>69</v>
      </c>
      <c r="D99" s="20">
        <v>1</v>
      </c>
      <c r="E99" s="19"/>
      <c r="F99" s="20"/>
      <c r="G99" s="20">
        <f>ROUND(D99*F99,2)</f>
        <v>0</v>
      </c>
      <c r="H99" s="89">
        <v>0.1</v>
      </c>
      <c r="ZY99" t="s">
        <v>15</v>
      </c>
      <c r="ZZ99" s="12" t="s">
        <v>225</v>
      </c>
    </row>
    <row r="100" spans="1:702" ht="22.5" x14ac:dyDescent="0.25">
      <c r="A100" s="15" t="s">
        <v>226</v>
      </c>
      <c r="B100" s="16" t="s">
        <v>227</v>
      </c>
      <c r="C100" s="17" t="s">
        <v>228</v>
      </c>
      <c r="D100" s="26"/>
      <c r="E100" s="19"/>
      <c r="F100" s="20"/>
      <c r="G100" s="20">
        <f>ROUND(D100*F100,2)</f>
        <v>0</v>
      </c>
      <c r="H100" s="89"/>
      <c r="ZY100" t="s">
        <v>15</v>
      </c>
      <c r="ZZ100" s="12" t="s">
        <v>230</v>
      </c>
    </row>
    <row r="101" spans="1:702" x14ac:dyDescent="0.25">
      <c r="A101" s="15" t="s">
        <v>231</v>
      </c>
      <c r="B101" s="16" t="s">
        <v>232</v>
      </c>
      <c r="C101" s="17" t="s">
        <v>69</v>
      </c>
      <c r="D101" s="20">
        <v>1</v>
      </c>
      <c r="E101" s="19"/>
      <c r="F101" s="20"/>
      <c r="G101" s="20">
        <f>ROUND(D101*F101,2)</f>
        <v>0</v>
      </c>
      <c r="H101" s="89">
        <v>0.1</v>
      </c>
      <c r="ZY101" t="s">
        <v>15</v>
      </c>
      <c r="ZZ101" s="12" t="s">
        <v>235</v>
      </c>
    </row>
    <row r="102" spans="1:702" x14ac:dyDescent="0.25">
      <c r="A102" s="27"/>
      <c r="B102" s="28"/>
      <c r="C102" s="29"/>
      <c r="D102" s="29"/>
      <c r="E102" s="29"/>
      <c r="F102" s="29"/>
      <c r="G102" s="29"/>
      <c r="H102" s="90"/>
    </row>
    <row r="103" spans="1:702" x14ac:dyDescent="0.25">
      <c r="A103" s="30"/>
      <c r="B103" s="30"/>
      <c r="C103" s="30"/>
      <c r="D103" s="30"/>
      <c r="E103" s="30"/>
      <c r="F103" s="30"/>
      <c r="G103" s="30"/>
      <c r="H103" s="91"/>
    </row>
    <row r="104" spans="1:702" ht="30" x14ac:dyDescent="0.25">
      <c r="B104" s="31" t="s">
        <v>501</v>
      </c>
      <c r="G104" s="32">
        <f>SUM(G6:G101)</f>
        <v>0</v>
      </c>
      <c r="ZY104" t="s">
        <v>236</v>
      </c>
    </row>
    <row r="105" spans="1:702" x14ac:dyDescent="0.25">
      <c r="A105" s="33">
        <v>5.5</v>
      </c>
      <c r="B105" s="31" t="s">
        <v>503</v>
      </c>
      <c r="G105" s="32">
        <f>+(G95+G92+G89+G86+G82+G79+G77+G71+G68+G65+G62+G85+G59+G56+G53+G50+G26+G23)*0.055</f>
        <v>0</v>
      </c>
      <c r="ZY105" t="s">
        <v>237</v>
      </c>
    </row>
    <row r="106" spans="1:702" x14ac:dyDescent="0.25">
      <c r="B106" s="31" t="s">
        <v>502</v>
      </c>
      <c r="G106" s="32">
        <f>+(G101+G99+G46+G43+G40++G19+G16+G13+G36+G33+G30+G9+G6)*0.1</f>
        <v>0</v>
      </c>
      <c r="ZY106" t="s">
        <v>238</v>
      </c>
    </row>
    <row r="107" spans="1:702" x14ac:dyDescent="0.25">
      <c r="G107" s="32"/>
    </row>
    <row r="108" spans="1:702" x14ac:dyDescent="0.25">
      <c r="G108" s="32"/>
    </row>
  </sheetData>
  <mergeCells count="1">
    <mergeCell ref="A1:H1"/>
  </mergeCells>
  <printOptions horizontalCentered="1"/>
  <pageMargins left="0.06" right="0.06" top="0.06" bottom="0.06" header="0.76" footer="0.76"/>
  <pageSetup paperSize="9" fitToHeight="0"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2912E-85A4-40C3-ABFF-EF4B089B856D}">
  <sheetPr>
    <pageSetUpPr fitToPage="1"/>
  </sheetPr>
  <dimension ref="A1:ZZ133"/>
  <sheetViews>
    <sheetView showGridLines="0" workbookViewId="0">
      <pane xSplit="2" ySplit="2" topLeftCell="C103" activePane="bottomRight" state="frozen"/>
      <selection activeCell="J14" sqref="J14"/>
      <selection pane="topRight" activeCell="J14" sqref="J14"/>
      <selection pane="bottomLeft" activeCell="J14" sqref="J14"/>
      <selection pane="bottomRight" activeCell="B130" sqref="B129:B130"/>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92" customWidth="1"/>
    <col min="9" max="9" width="10.7109375" customWidth="1"/>
    <col min="701" max="703" width="10.7109375" customWidth="1"/>
  </cols>
  <sheetData>
    <row r="1" spans="1:702" ht="72.2" customHeight="1" x14ac:dyDescent="0.25">
      <c r="A1" s="93"/>
      <c r="B1" s="94"/>
      <c r="C1" s="94"/>
      <c r="D1" s="94"/>
      <c r="E1" s="94"/>
      <c r="F1" s="94"/>
      <c r="G1" s="94"/>
      <c r="H1" s="95"/>
    </row>
    <row r="2" spans="1:702" ht="30" x14ac:dyDescent="0.25">
      <c r="A2" s="1"/>
      <c r="B2" s="2"/>
      <c r="C2" s="3" t="s">
        <v>0</v>
      </c>
      <c r="D2" s="4" t="s">
        <v>1</v>
      </c>
      <c r="E2" s="5" t="s">
        <v>2</v>
      </c>
      <c r="F2" s="4" t="s">
        <v>3</v>
      </c>
      <c r="G2" s="4" t="s">
        <v>4</v>
      </c>
      <c r="H2" s="86" t="s">
        <v>5</v>
      </c>
    </row>
    <row r="3" spans="1:702" x14ac:dyDescent="0.25">
      <c r="A3" s="6"/>
      <c r="B3" s="7"/>
      <c r="C3" s="8"/>
      <c r="D3" s="8"/>
      <c r="E3" s="8"/>
      <c r="F3" s="8"/>
      <c r="G3" s="8"/>
      <c r="H3" s="87"/>
    </row>
    <row r="4" spans="1:702" ht="15.75" x14ac:dyDescent="0.25">
      <c r="A4" s="9" t="s">
        <v>6</v>
      </c>
      <c r="B4" s="10" t="s">
        <v>7</v>
      </c>
      <c r="C4" s="11"/>
      <c r="D4" s="11"/>
      <c r="E4" s="11"/>
      <c r="F4" s="11"/>
      <c r="G4" s="11"/>
      <c r="H4" s="88"/>
      <c r="ZY4" t="s">
        <v>8</v>
      </c>
      <c r="ZZ4" s="12"/>
    </row>
    <row r="5" spans="1:702" x14ac:dyDescent="0.25">
      <c r="A5" s="13" t="s">
        <v>9</v>
      </c>
      <c r="B5" s="14" t="s">
        <v>10</v>
      </c>
      <c r="C5" s="11"/>
      <c r="D5" s="11"/>
      <c r="E5" s="11"/>
      <c r="F5" s="11"/>
      <c r="G5" s="11"/>
      <c r="H5" s="88"/>
      <c r="ZY5" t="s">
        <v>11</v>
      </c>
      <c r="ZZ5" s="12"/>
    </row>
    <row r="6" spans="1:702" x14ac:dyDescent="0.25">
      <c r="A6" s="15" t="s">
        <v>12</v>
      </c>
      <c r="B6" s="16" t="s">
        <v>13</v>
      </c>
      <c r="C6" s="17" t="s">
        <v>14</v>
      </c>
      <c r="D6" s="18">
        <v>2.2000000000000002</v>
      </c>
      <c r="E6" s="19"/>
      <c r="F6" s="20"/>
      <c r="G6" s="20">
        <f>ROUND(D6*F6,2)</f>
        <v>0</v>
      </c>
      <c r="H6" s="89">
        <v>0.2</v>
      </c>
      <c r="ZY6" t="s">
        <v>15</v>
      </c>
      <c r="ZZ6" s="12" t="s">
        <v>16</v>
      </c>
    </row>
    <row r="7" spans="1:702" x14ac:dyDescent="0.25">
      <c r="A7" s="21"/>
      <c r="B7" s="22" t="s">
        <v>17</v>
      </c>
      <c r="C7" s="11"/>
      <c r="D7" s="11"/>
      <c r="E7" s="11"/>
      <c r="F7" s="11"/>
      <c r="G7" s="11"/>
      <c r="H7" s="88"/>
    </row>
    <row r="8" spans="1:702" x14ac:dyDescent="0.25">
      <c r="A8" s="21"/>
      <c r="B8" s="23" t="s">
        <v>481</v>
      </c>
      <c r="C8" s="11"/>
      <c r="D8" s="11"/>
      <c r="E8" s="11"/>
      <c r="F8" s="11"/>
      <c r="G8" s="11"/>
      <c r="H8" s="88"/>
    </row>
    <row r="9" spans="1:702" ht="45" x14ac:dyDescent="0.25">
      <c r="A9" s="15" t="s">
        <v>19</v>
      </c>
      <c r="B9" s="16" t="s">
        <v>20</v>
      </c>
      <c r="C9" s="17" t="s">
        <v>21</v>
      </c>
      <c r="D9" s="20">
        <v>553.20000000000005</v>
      </c>
      <c r="E9" s="19"/>
      <c r="F9" s="20"/>
      <c r="G9" s="20">
        <f>ROUND(D9*F9,2)</f>
        <v>0</v>
      </c>
      <c r="H9" s="89">
        <v>0.2</v>
      </c>
      <c r="ZY9" t="s">
        <v>15</v>
      </c>
      <c r="ZZ9" s="12" t="s">
        <v>23</v>
      </c>
    </row>
    <row r="10" spans="1:702" x14ac:dyDescent="0.25">
      <c r="A10" s="21"/>
      <c r="B10" s="22" t="s">
        <v>17</v>
      </c>
      <c r="C10" s="11"/>
      <c r="D10" s="11"/>
      <c r="E10" s="11"/>
      <c r="F10" s="11"/>
      <c r="G10" s="11"/>
      <c r="H10" s="88"/>
    </row>
    <row r="11" spans="1:702" ht="27" x14ac:dyDescent="0.25">
      <c r="A11" s="21"/>
      <c r="B11" s="23" t="s">
        <v>480</v>
      </c>
      <c r="C11" s="11"/>
      <c r="D11" s="11"/>
      <c r="E11" s="11"/>
      <c r="F11" s="11"/>
      <c r="G11" s="11"/>
      <c r="H11" s="88"/>
    </row>
    <row r="12" spans="1:702" x14ac:dyDescent="0.25">
      <c r="A12" s="24" t="s">
        <v>26</v>
      </c>
      <c r="B12" s="25" t="s">
        <v>27</v>
      </c>
      <c r="C12" s="11"/>
      <c r="D12" s="11"/>
      <c r="E12" s="11"/>
      <c r="F12" s="11"/>
      <c r="G12" s="11"/>
      <c r="H12" s="88"/>
      <c r="ZY12" t="s">
        <v>11</v>
      </c>
      <c r="ZZ12" s="12"/>
    </row>
    <row r="13" spans="1:702" x14ac:dyDescent="0.25">
      <c r="A13" s="15" t="s">
        <v>29</v>
      </c>
      <c r="B13" s="16" t="s">
        <v>30</v>
      </c>
      <c r="C13" s="17" t="s">
        <v>31</v>
      </c>
      <c r="D13" s="20">
        <v>38.15</v>
      </c>
      <c r="E13" s="19"/>
      <c r="F13" s="20"/>
      <c r="G13" s="20">
        <f>ROUND(D13*F13,2)</f>
        <v>0</v>
      </c>
      <c r="H13" s="89">
        <v>0.2</v>
      </c>
      <c r="ZY13" t="s">
        <v>15</v>
      </c>
      <c r="ZZ13" s="12" t="s">
        <v>33</v>
      </c>
    </row>
    <row r="14" spans="1:702" x14ac:dyDescent="0.25">
      <c r="A14" s="21"/>
      <c r="B14" s="22" t="s">
        <v>17</v>
      </c>
      <c r="C14" s="11"/>
      <c r="D14" s="11"/>
      <c r="E14" s="11"/>
      <c r="F14" s="11"/>
      <c r="G14" s="11"/>
      <c r="H14" s="88"/>
    </row>
    <row r="15" spans="1:702" x14ac:dyDescent="0.25">
      <c r="A15" s="21"/>
      <c r="B15" s="23" t="s">
        <v>479</v>
      </c>
      <c r="C15" s="11"/>
      <c r="D15" s="11"/>
      <c r="E15" s="11"/>
      <c r="F15" s="11"/>
      <c r="G15" s="11"/>
      <c r="H15" s="88"/>
    </row>
    <row r="16" spans="1:702" x14ac:dyDescent="0.25">
      <c r="A16" s="15" t="s">
        <v>36</v>
      </c>
      <c r="B16" s="16" t="s">
        <v>37</v>
      </c>
      <c r="C16" s="17" t="s">
        <v>31</v>
      </c>
      <c r="D16" s="20">
        <v>76.3</v>
      </c>
      <c r="E16" s="19"/>
      <c r="F16" s="20"/>
      <c r="G16" s="20">
        <f>ROUND(D16*F16,2)</f>
        <v>0</v>
      </c>
      <c r="H16" s="89">
        <v>0.2</v>
      </c>
      <c r="ZY16" t="s">
        <v>15</v>
      </c>
      <c r="ZZ16" s="12" t="s">
        <v>40</v>
      </c>
    </row>
    <row r="17" spans="1:702" x14ac:dyDescent="0.25">
      <c r="A17" s="21"/>
      <c r="B17" s="22" t="s">
        <v>17</v>
      </c>
      <c r="C17" s="11"/>
      <c r="D17" s="11"/>
      <c r="E17" s="11"/>
      <c r="F17" s="11"/>
      <c r="G17" s="11"/>
      <c r="H17" s="88"/>
    </row>
    <row r="18" spans="1:702" x14ac:dyDescent="0.25">
      <c r="A18" s="21"/>
      <c r="B18" s="23" t="s">
        <v>478</v>
      </c>
      <c r="C18" s="11"/>
      <c r="D18" s="11"/>
      <c r="E18" s="11"/>
      <c r="F18" s="11"/>
      <c r="G18" s="11"/>
      <c r="H18" s="88"/>
    </row>
    <row r="19" spans="1:702" x14ac:dyDescent="0.25">
      <c r="A19" s="15" t="s">
        <v>43</v>
      </c>
      <c r="B19" s="16" t="s">
        <v>44</v>
      </c>
      <c r="C19" s="17" t="s">
        <v>31</v>
      </c>
      <c r="D19" s="20">
        <v>29</v>
      </c>
      <c r="E19" s="19"/>
      <c r="F19" s="20"/>
      <c r="G19" s="20">
        <f>ROUND(D19*F19,2)</f>
        <v>0</v>
      </c>
      <c r="H19" s="89">
        <v>0.2</v>
      </c>
      <c r="ZY19" t="s">
        <v>15</v>
      </c>
      <c r="ZZ19" s="12" t="s">
        <v>47</v>
      </c>
    </row>
    <row r="20" spans="1:702" x14ac:dyDescent="0.25">
      <c r="A20" s="21"/>
      <c r="B20" s="22" t="s">
        <v>17</v>
      </c>
      <c r="C20" s="11"/>
      <c r="D20" s="11"/>
      <c r="E20" s="11"/>
      <c r="F20" s="11"/>
      <c r="G20" s="11"/>
      <c r="H20" s="88"/>
    </row>
    <row r="21" spans="1:702" x14ac:dyDescent="0.25">
      <c r="A21" s="21"/>
      <c r="B21" s="23" t="s">
        <v>477</v>
      </c>
      <c r="C21" s="11"/>
      <c r="D21" s="11"/>
      <c r="E21" s="11"/>
      <c r="F21" s="11"/>
      <c r="G21" s="11"/>
      <c r="H21" s="88"/>
    </row>
    <row r="22" spans="1:702" ht="22.5" x14ac:dyDescent="0.25">
      <c r="A22" s="15" t="s">
        <v>476</v>
      </c>
      <c r="B22" s="16" t="s">
        <v>475</v>
      </c>
      <c r="C22" s="17" t="s">
        <v>62</v>
      </c>
      <c r="D22" s="26">
        <v>1</v>
      </c>
      <c r="E22" s="19"/>
      <c r="F22" s="20"/>
      <c r="G22" s="20">
        <f>ROUND(D22*F22,2)</f>
        <v>0</v>
      </c>
      <c r="H22" s="89">
        <v>0.2</v>
      </c>
      <c r="ZY22" t="s">
        <v>15</v>
      </c>
      <c r="ZZ22" s="12" t="s">
        <v>474</v>
      </c>
    </row>
    <row r="23" spans="1:702" x14ac:dyDescent="0.25">
      <c r="A23" s="21"/>
      <c r="B23" s="22" t="s">
        <v>17</v>
      </c>
      <c r="C23" s="11"/>
      <c r="D23" s="11"/>
      <c r="E23" s="11"/>
      <c r="F23" s="11"/>
      <c r="G23" s="11"/>
      <c r="H23" s="88"/>
    </row>
    <row r="24" spans="1:702" ht="18" x14ac:dyDescent="0.25">
      <c r="A24" s="21"/>
      <c r="B24" s="23" t="s">
        <v>473</v>
      </c>
      <c r="C24" s="11"/>
      <c r="D24" s="11"/>
      <c r="E24" s="11"/>
      <c r="F24" s="11"/>
      <c r="G24" s="11"/>
      <c r="H24" s="88"/>
    </row>
    <row r="25" spans="1:702" x14ac:dyDescent="0.25">
      <c r="A25" s="24" t="s">
        <v>57</v>
      </c>
      <c r="B25" s="25" t="s">
        <v>58</v>
      </c>
      <c r="C25" s="11"/>
      <c r="D25" s="11"/>
      <c r="E25" s="11"/>
      <c r="F25" s="11"/>
      <c r="G25" s="11"/>
      <c r="H25" s="88"/>
      <c r="ZY25" t="s">
        <v>11</v>
      </c>
      <c r="ZZ25" s="12"/>
    </row>
    <row r="26" spans="1:702" ht="22.5" x14ac:dyDescent="0.25">
      <c r="A26" s="15" t="s">
        <v>60</v>
      </c>
      <c r="B26" s="16" t="s">
        <v>61</v>
      </c>
      <c r="C26" s="17" t="s">
        <v>62</v>
      </c>
      <c r="D26" s="20">
        <v>2</v>
      </c>
      <c r="E26" s="19"/>
      <c r="F26" s="20"/>
      <c r="G26" s="20">
        <f>ROUND(D26*F26,2)</f>
        <v>0</v>
      </c>
      <c r="H26" s="89">
        <v>0.2</v>
      </c>
      <c r="ZY26" t="s">
        <v>15</v>
      </c>
      <c r="ZZ26" s="12" t="s">
        <v>64</v>
      </c>
    </row>
    <row r="27" spans="1:702" x14ac:dyDescent="0.25">
      <c r="A27" s="21"/>
      <c r="B27" s="22" t="s">
        <v>17</v>
      </c>
      <c r="C27" s="11"/>
      <c r="D27" s="11"/>
      <c r="E27" s="11"/>
      <c r="F27" s="11"/>
      <c r="G27" s="11"/>
      <c r="H27" s="88"/>
    </row>
    <row r="28" spans="1:702" ht="18" x14ac:dyDescent="0.25">
      <c r="A28" s="21"/>
      <c r="B28" s="23" t="s">
        <v>472</v>
      </c>
      <c r="C28" s="11"/>
      <c r="D28" s="11"/>
      <c r="E28" s="11"/>
      <c r="F28" s="11"/>
      <c r="G28" s="11"/>
      <c r="H28" s="88"/>
    </row>
    <row r="29" spans="1:702" ht="45" x14ac:dyDescent="0.25">
      <c r="A29" s="15" t="s">
        <v>67</v>
      </c>
      <c r="B29" s="16" t="s">
        <v>68</v>
      </c>
      <c r="C29" s="17" t="s">
        <v>69</v>
      </c>
      <c r="D29" s="20">
        <v>2</v>
      </c>
      <c r="E29" s="19"/>
      <c r="F29" s="20"/>
      <c r="G29" s="20">
        <f>ROUND(D29*F29,2)</f>
        <v>0</v>
      </c>
      <c r="H29" s="89">
        <v>0.2</v>
      </c>
      <c r="ZY29" t="s">
        <v>15</v>
      </c>
      <c r="ZZ29" s="12" t="s">
        <v>71</v>
      </c>
    </row>
    <row r="30" spans="1:702" x14ac:dyDescent="0.25">
      <c r="A30" s="21"/>
      <c r="B30" s="22" t="s">
        <v>17</v>
      </c>
      <c r="C30" s="11"/>
      <c r="D30" s="11"/>
      <c r="E30" s="11"/>
      <c r="F30" s="11"/>
      <c r="G30" s="11"/>
      <c r="H30" s="88"/>
    </row>
    <row r="31" spans="1:702" ht="18" x14ac:dyDescent="0.25">
      <c r="A31" s="21"/>
      <c r="B31" s="23" t="s">
        <v>471</v>
      </c>
      <c r="C31" s="11"/>
      <c r="D31" s="11"/>
      <c r="E31" s="11"/>
      <c r="F31" s="11"/>
      <c r="G31" s="11"/>
      <c r="H31" s="88"/>
    </row>
    <row r="32" spans="1:702" x14ac:dyDescent="0.25">
      <c r="A32" s="24" t="s">
        <v>74</v>
      </c>
      <c r="B32" s="25" t="s">
        <v>75</v>
      </c>
      <c r="C32" s="11"/>
      <c r="D32" s="11"/>
      <c r="E32" s="11"/>
      <c r="F32" s="11"/>
      <c r="G32" s="11"/>
      <c r="H32" s="88"/>
      <c r="ZY32" t="s">
        <v>11</v>
      </c>
      <c r="ZZ32" s="12"/>
    </row>
    <row r="33" spans="1:702" x14ac:dyDescent="0.25">
      <c r="A33" s="15" t="s">
        <v>84</v>
      </c>
      <c r="B33" s="16" t="s">
        <v>85</v>
      </c>
      <c r="C33" s="17" t="s">
        <v>31</v>
      </c>
      <c r="D33" s="20">
        <v>76.3</v>
      </c>
      <c r="E33" s="19"/>
      <c r="F33" s="20"/>
      <c r="G33" s="20">
        <f>ROUND(D33*F33,2)</f>
        <v>0</v>
      </c>
      <c r="H33" s="89">
        <v>0.2</v>
      </c>
      <c r="ZY33" t="s">
        <v>15</v>
      </c>
      <c r="ZZ33" s="12" t="s">
        <v>88</v>
      </c>
    </row>
    <row r="34" spans="1:702" x14ac:dyDescent="0.25">
      <c r="A34" s="21"/>
      <c r="B34" s="22" t="s">
        <v>17</v>
      </c>
      <c r="C34" s="11"/>
      <c r="D34" s="11"/>
      <c r="E34" s="11"/>
      <c r="F34" s="11"/>
      <c r="G34" s="11"/>
      <c r="H34" s="88"/>
    </row>
    <row r="35" spans="1:702" x14ac:dyDescent="0.25">
      <c r="A35" s="21"/>
      <c r="B35" s="23" t="s">
        <v>470</v>
      </c>
      <c r="C35" s="11"/>
      <c r="D35" s="11"/>
      <c r="E35" s="11"/>
      <c r="F35" s="11"/>
      <c r="G35" s="11"/>
      <c r="H35" s="88"/>
    </row>
    <row r="36" spans="1:702" x14ac:dyDescent="0.25">
      <c r="A36" s="15" t="s">
        <v>91</v>
      </c>
      <c r="B36" s="16" t="s">
        <v>92</v>
      </c>
      <c r="C36" s="17" t="s">
        <v>31</v>
      </c>
      <c r="D36" s="20">
        <v>68.7</v>
      </c>
      <c r="E36" s="19"/>
      <c r="F36" s="20"/>
      <c r="G36" s="20">
        <f>ROUND(D36*F36,2)</f>
        <v>0</v>
      </c>
      <c r="H36" s="89">
        <v>0.2</v>
      </c>
      <c r="ZY36" t="s">
        <v>15</v>
      </c>
      <c r="ZZ36" s="12" t="s">
        <v>95</v>
      </c>
    </row>
    <row r="37" spans="1:702" x14ac:dyDescent="0.25">
      <c r="A37" s="21"/>
      <c r="B37" s="22" t="s">
        <v>17</v>
      </c>
      <c r="C37" s="11"/>
      <c r="D37" s="11"/>
      <c r="E37" s="11"/>
      <c r="F37" s="11"/>
      <c r="G37" s="11"/>
      <c r="H37" s="88"/>
    </row>
    <row r="38" spans="1:702" ht="27" x14ac:dyDescent="0.25">
      <c r="A38" s="21"/>
      <c r="B38" s="23" t="s">
        <v>469</v>
      </c>
      <c r="C38" s="11"/>
      <c r="D38" s="11"/>
      <c r="E38" s="11"/>
      <c r="F38" s="11"/>
      <c r="G38" s="11"/>
      <c r="H38" s="88"/>
    </row>
    <row r="39" spans="1:702" x14ac:dyDescent="0.25">
      <c r="A39" s="15" t="s">
        <v>98</v>
      </c>
      <c r="B39" s="16" t="s">
        <v>99</v>
      </c>
      <c r="C39" s="17" t="s">
        <v>62</v>
      </c>
      <c r="D39" s="20">
        <v>6</v>
      </c>
      <c r="E39" s="19"/>
      <c r="F39" s="20"/>
      <c r="G39" s="20">
        <f>ROUND(D39*F39,2)</f>
        <v>0</v>
      </c>
      <c r="H39" s="89">
        <v>0.2</v>
      </c>
      <c r="ZY39" t="s">
        <v>15</v>
      </c>
      <c r="ZZ39" s="12" t="s">
        <v>102</v>
      </c>
    </row>
    <row r="40" spans="1:702" x14ac:dyDescent="0.25">
      <c r="A40" s="21"/>
      <c r="B40" s="22" t="s">
        <v>17</v>
      </c>
      <c r="C40" s="11"/>
      <c r="D40" s="11"/>
      <c r="E40" s="11"/>
      <c r="F40" s="11"/>
      <c r="G40" s="11"/>
      <c r="H40" s="88"/>
    </row>
    <row r="41" spans="1:702" x14ac:dyDescent="0.25">
      <c r="A41" s="21"/>
      <c r="B41" s="23" t="s">
        <v>468</v>
      </c>
      <c r="C41" s="11"/>
      <c r="D41" s="11"/>
      <c r="E41" s="11"/>
      <c r="F41" s="11"/>
      <c r="G41" s="11"/>
      <c r="H41" s="88"/>
    </row>
    <row r="42" spans="1:702" x14ac:dyDescent="0.25">
      <c r="A42" s="24" t="s">
        <v>105</v>
      </c>
      <c r="B42" s="25" t="s">
        <v>106</v>
      </c>
      <c r="C42" s="11"/>
      <c r="D42" s="11"/>
      <c r="E42" s="11"/>
      <c r="F42" s="11"/>
      <c r="G42" s="11"/>
      <c r="H42" s="88"/>
      <c r="ZY42" t="s">
        <v>11</v>
      </c>
      <c r="ZZ42" s="12"/>
    </row>
    <row r="43" spans="1:702" ht="22.5" x14ac:dyDescent="0.25">
      <c r="A43" s="15" t="s">
        <v>108</v>
      </c>
      <c r="B43" s="16" t="s">
        <v>109</v>
      </c>
      <c r="C43" s="17" t="s">
        <v>21</v>
      </c>
      <c r="D43" s="20">
        <v>3</v>
      </c>
      <c r="E43" s="19"/>
      <c r="F43" s="20"/>
      <c r="G43" s="20">
        <f>ROUND(D43*F43,2)</f>
        <v>0</v>
      </c>
      <c r="H43" s="89">
        <v>0.2</v>
      </c>
      <c r="ZY43" t="s">
        <v>15</v>
      </c>
      <c r="ZZ43" s="12" t="s">
        <v>112</v>
      </c>
    </row>
    <row r="44" spans="1:702" x14ac:dyDescent="0.25">
      <c r="A44" s="21"/>
      <c r="B44" s="22" t="s">
        <v>17</v>
      </c>
      <c r="C44" s="11"/>
      <c r="D44" s="11"/>
      <c r="E44" s="11"/>
      <c r="F44" s="11"/>
      <c r="G44" s="11"/>
      <c r="H44" s="88"/>
    </row>
    <row r="45" spans="1:702" ht="18" x14ac:dyDescent="0.25">
      <c r="A45" s="21"/>
      <c r="B45" s="23" t="s">
        <v>467</v>
      </c>
      <c r="C45" s="11"/>
      <c r="D45" s="11"/>
      <c r="E45" s="11"/>
      <c r="F45" s="11"/>
      <c r="G45" s="11"/>
      <c r="H45" s="88"/>
    </row>
    <row r="46" spans="1:702" x14ac:dyDescent="0.25">
      <c r="A46" s="21"/>
      <c r="B46" s="23" t="s">
        <v>466</v>
      </c>
      <c r="C46" s="11"/>
      <c r="D46" s="11"/>
      <c r="E46" s="11"/>
      <c r="F46" s="11"/>
      <c r="G46" s="11"/>
      <c r="H46" s="88"/>
    </row>
    <row r="47" spans="1:702" ht="22.5" x14ac:dyDescent="0.25">
      <c r="A47" s="15" t="s">
        <v>115</v>
      </c>
      <c r="B47" s="16" t="s">
        <v>116</v>
      </c>
      <c r="C47" s="17" t="s">
        <v>21</v>
      </c>
      <c r="D47" s="20">
        <v>3</v>
      </c>
      <c r="E47" s="19"/>
      <c r="F47" s="20"/>
      <c r="G47" s="20">
        <f>ROUND(D47*F47,2)</f>
        <v>0</v>
      </c>
      <c r="H47" s="89">
        <v>0.2</v>
      </c>
      <c r="ZY47" t="s">
        <v>15</v>
      </c>
      <c r="ZZ47" s="12" t="s">
        <v>119</v>
      </c>
    </row>
    <row r="48" spans="1:702" x14ac:dyDescent="0.25">
      <c r="A48" s="21"/>
      <c r="B48" s="22" t="s">
        <v>17</v>
      </c>
      <c r="C48" s="11"/>
      <c r="D48" s="11"/>
      <c r="E48" s="11"/>
      <c r="F48" s="11"/>
      <c r="G48" s="11"/>
      <c r="H48" s="88"/>
    </row>
    <row r="49" spans="1:702" ht="18" x14ac:dyDescent="0.25">
      <c r="A49" s="21"/>
      <c r="B49" s="23" t="s">
        <v>465</v>
      </c>
      <c r="C49" s="11"/>
      <c r="D49" s="11"/>
      <c r="E49" s="11"/>
      <c r="F49" s="11"/>
      <c r="G49" s="11"/>
      <c r="H49" s="88"/>
    </row>
    <row r="50" spans="1:702" x14ac:dyDescent="0.25">
      <c r="A50" s="24" t="s">
        <v>464</v>
      </c>
      <c r="B50" s="25" t="s">
        <v>463</v>
      </c>
      <c r="C50" s="11"/>
      <c r="D50" s="11"/>
      <c r="E50" s="11"/>
      <c r="F50" s="11"/>
      <c r="G50" s="11"/>
      <c r="H50" s="88"/>
      <c r="ZY50" t="s">
        <v>11</v>
      </c>
      <c r="ZZ50" s="12"/>
    </row>
    <row r="51" spans="1:702" ht="22.5" x14ac:dyDescent="0.25">
      <c r="A51" s="15" t="s">
        <v>462</v>
      </c>
      <c r="B51" s="16" t="s">
        <v>461</v>
      </c>
      <c r="C51" s="17" t="s">
        <v>69</v>
      </c>
      <c r="D51" s="20">
        <v>1</v>
      </c>
      <c r="E51" s="19"/>
      <c r="F51" s="20"/>
      <c r="G51" s="20">
        <f>ROUND(D51*F51,2)</f>
        <v>0</v>
      </c>
      <c r="H51" s="89">
        <v>0.2</v>
      </c>
      <c r="ZY51" t="s">
        <v>15</v>
      </c>
      <c r="ZZ51" s="12" t="s">
        <v>460</v>
      </c>
    </row>
    <row r="52" spans="1:702" x14ac:dyDescent="0.25">
      <c r="A52" s="21"/>
      <c r="B52" s="22" t="s">
        <v>17</v>
      </c>
      <c r="C52" s="11"/>
      <c r="D52" s="11"/>
      <c r="E52" s="11"/>
      <c r="F52" s="11"/>
      <c r="G52" s="11"/>
      <c r="H52" s="88"/>
    </row>
    <row r="53" spans="1:702" ht="18" x14ac:dyDescent="0.25">
      <c r="A53" s="21"/>
      <c r="B53" s="23" t="s">
        <v>459</v>
      </c>
      <c r="C53" s="11"/>
      <c r="D53" s="11"/>
      <c r="E53" s="11"/>
      <c r="F53" s="11"/>
      <c r="G53" s="11"/>
      <c r="H53" s="88"/>
    </row>
    <row r="54" spans="1:702" x14ac:dyDescent="0.25">
      <c r="A54" s="15" t="s">
        <v>458</v>
      </c>
      <c r="B54" s="16" t="s">
        <v>457</v>
      </c>
      <c r="C54" s="17" t="s">
        <v>69</v>
      </c>
      <c r="D54" s="20">
        <v>1</v>
      </c>
      <c r="E54" s="19"/>
      <c r="F54" s="20"/>
      <c r="G54" s="20">
        <f>ROUND(D54*F54,2)</f>
        <v>0</v>
      </c>
      <c r="H54" s="89">
        <v>0.2</v>
      </c>
      <c r="ZY54" t="s">
        <v>15</v>
      </c>
      <c r="ZZ54" s="12" t="s">
        <v>456</v>
      </c>
    </row>
    <row r="55" spans="1:702" x14ac:dyDescent="0.25">
      <c r="A55" s="21"/>
      <c r="B55" s="22" t="s">
        <v>17</v>
      </c>
      <c r="C55" s="11"/>
      <c r="D55" s="11"/>
      <c r="E55" s="11"/>
      <c r="F55" s="11"/>
      <c r="G55" s="11"/>
      <c r="H55" s="88"/>
    </row>
    <row r="56" spans="1:702" ht="18" x14ac:dyDescent="0.25">
      <c r="A56" s="21"/>
      <c r="B56" s="23" t="s">
        <v>455</v>
      </c>
      <c r="C56" s="11"/>
      <c r="D56" s="11"/>
      <c r="E56" s="11"/>
      <c r="F56" s="11"/>
      <c r="G56" s="11"/>
      <c r="H56" s="88"/>
    </row>
    <row r="57" spans="1:702" x14ac:dyDescent="0.25">
      <c r="A57" s="15" t="s">
        <v>454</v>
      </c>
      <c r="B57" s="16" t="s">
        <v>453</v>
      </c>
      <c r="C57" s="17" t="s">
        <v>69</v>
      </c>
      <c r="D57" s="20">
        <v>1</v>
      </c>
      <c r="E57" s="19"/>
      <c r="F57" s="20"/>
      <c r="G57" s="20">
        <f>ROUND(D57*F57,2)</f>
        <v>0</v>
      </c>
      <c r="H57" s="89">
        <v>0.2</v>
      </c>
      <c r="ZY57" t="s">
        <v>15</v>
      </c>
      <c r="ZZ57" s="12" t="s">
        <v>452</v>
      </c>
    </row>
    <row r="58" spans="1:702" x14ac:dyDescent="0.25">
      <c r="A58" s="21"/>
      <c r="B58" s="22" t="s">
        <v>17</v>
      </c>
      <c r="C58" s="11"/>
      <c r="D58" s="11"/>
      <c r="E58" s="11"/>
      <c r="F58" s="11"/>
      <c r="G58" s="11"/>
      <c r="H58" s="88"/>
    </row>
    <row r="59" spans="1:702" ht="18" x14ac:dyDescent="0.25">
      <c r="A59" s="21"/>
      <c r="B59" s="23" t="s">
        <v>451</v>
      </c>
      <c r="C59" s="11"/>
      <c r="D59" s="11"/>
      <c r="E59" s="11"/>
      <c r="F59" s="11"/>
      <c r="G59" s="11"/>
      <c r="H59" s="88"/>
    </row>
    <row r="60" spans="1:702" ht="22.5" x14ac:dyDescent="0.25">
      <c r="A60" s="15" t="s">
        <v>450</v>
      </c>
      <c r="B60" s="16" t="s">
        <v>449</v>
      </c>
      <c r="C60" s="17" t="s">
        <v>21</v>
      </c>
      <c r="D60" s="20">
        <v>93.2</v>
      </c>
      <c r="E60" s="19"/>
      <c r="F60" s="20"/>
      <c r="G60" s="20">
        <f>ROUND(D60*F60,2)</f>
        <v>0</v>
      </c>
      <c r="H60" s="89">
        <v>0.2</v>
      </c>
      <c r="ZY60" t="s">
        <v>15</v>
      </c>
      <c r="ZZ60" s="12" t="s">
        <v>448</v>
      </c>
    </row>
    <row r="61" spans="1:702" x14ac:dyDescent="0.25">
      <c r="A61" s="21"/>
      <c r="B61" s="22" t="s">
        <v>17</v>
      </c>
      <c r="C61" s="11"/>
      <c r="D61" s="11"/>
      <c r="E61" s="11"/>
      <c r="F61" s="11"/>
      <c r="G61" s="11"/>
      <c r="H61" s="88"/>
    </row>
    <row r="62" spans="1:702" ht="18" x14ac:dyDescent="0.25">
      <c r="A62" s="21"/>
      <c r="B62" s="23" t="s">
        <v>447</v>
      </c>
      <c r="C62" s="11"/>
      <c r="D62" s="11"/>
      <c r="E62" s="11"/>
      <c r="F62" s="11"/>
      <c r="G62" s="11"/>
      <c r="H62" s="88"/>
    </row>
    <row r="63" spans="1:702" x14ac:dyDescent="0.25">
      <c r="A63" s="24" t="s">
        <v>129</v>
      </c>
      <c r="B63" s="25" t="s">
        <v>130</v>
      </c>
      <c r="C63" s="11"/>
      <c r="D63" s="11"/>
      <c r="E63" s="11"/>
      <c r="F63" s="11"/>
      <c r="G63" s="11"/>
      <c r="H63" s="88"/>
      <c r="ZY63" t="s">
        <v>11</v>
      </c>
      <c r="ZZ63" s="12"/>
    </row>
    <row r="64" spans="1:702" ht="67.5" x14ac:dyDescent="0.25">
      <c r="A64" s="15" t="s">
        <v>264</v>
      </c>
      <c r="B64" s="16" t="s">
        <v>263</v>
      </c>
      <c r="C64" s="17" t="s">
        <v>21</v>
      </c>
      <c r="D64" s="20">
        <v>330.2</v>
      </c>
      <c r="E64" s="19"/>
      <c r="F64" s="20"/>
      <c r="G64" s="20">
        <f>ROUND(D64*F64,2)</f>
        <v>0</v>
      </c>
      <c r="H64" s="89">
        <v>0.2</v>
      </c>
      <c r="ZY64" t="s">
        <v>15</v>
      </c>
      <c r="ZZ64" s="12" t="s">
        <v>262</v>
      </c>
    </row>
    <row r="65" spans="1:702" x14ac:dyDescent="0.25">
      <c r="A65" s="21"/>
      <c r="B65" s="22" t="s">
        <v>17</v>
      </c>
      <c r="C65" s="11"/>
      <c r="D65" s="11"/>
      <c r="E65" s="11"/>
      <c r="F65" s="11"/>
      <c r="G65" s="11"/>
      <c r="H65" s="88"/>
    </row>
    <row r="66" spans="1:702" ht="45" x14ac:dyDescent="0.25">
      <c r="A66" s="21"/>
      <c r="B66" s="23" t="s">
        <v>446</v>
      </c>
      <c r="C66" s="11"/>
      <c r="D66" s="11"/>
      <c r="E66" s="11"/>
      <c r="F66" s="11"/>
      <c r="G66" s="11"/>
      <c r="H66" s="88"/>
    </row>
    <row r="67" spans="1:702" ht="56.25" x14ac:dyDescent="0.25">
      <c r="A67" s="15" t="s">
        <v>260</v>
      </c>
      <c r="B67" s="16" t="s">
        <v>259</v>
      </c>
      <c r="C67" s="17" t="s">
        <v>21</v>
      </c>
      <c r="D67" s="20">
        <v>257.3</v>
      </c>
      <c r="E67" s="19"/>
      <c r="F67" s="20"/>
      <c r="G67" s="20">
        <f>ROUND(D67*F67,2)</f>
        <v>0</v>
      </c>
      <c r="H67" s="89">
        <v>0.2</v>
      </c>
      <c r="ZY67" t="s">
        <v>15</v>
      </c>
      <c r="ZZ67" s="12" t="s">
        <v>258</v>
      </c>
    </row>
    <row r="68" spans="1:702" x14ac:dyDescent="0.25">
      <c r="A68" s="21"/>
      <c r="B68" s="22" t="s">
        <v>17</v>
      </c>
      <c r="C68" s="11"/>
      <c r="D68" s="11"/>
      <c r="E68" s="11"/>
      <c r="F68" s="11"/>
      <c r="G68" s="11"/>
      <c r="H68" s="88"/>
    </row>
    <row r="69" spans="1:702" ht="45" x14ac:dyDescent="0.25">
      <c r="A69" s="21"/>
      <c r="B69" s="23" t="s">
        <v>445</v>
      </c>
      <c r="C69" s="11"/>
      <c r="D69" s="11"/>
      <c r="E69" s="11"/>
      <c r="F69" s="11"/>
      <c r="G69" s="11"/>
      <c r="H69" s="88"/>
    </row>
    <row r="70" spans="1:702" ht="56.25" x14ac:dyDescent="0.25">
      <c r="A70" s="15" t="s">
        <v>444</v>
      </c>
      <c r="B70" s="16" t="s">
        <v>443</v>
      </c>
      <c r="C70" s="17" t="s">
        <v>21</v>
      </c>
      <c r="D70" s="20">
        <v>175.3</v>
      </c>
      <c r="E70" s="19"/>
      <c r="F70" s="20"/>
      <c r="G70" s="20">
        <f>ROUND(D70*F70,2)</f>
        <v>0</v>
      </c>
      <c r="H70" s="89">
        <v>0.2</v>
      </c>
      <c r="ZY70" t="s">
        <v>15</v>
      </c>
      <c r="ZZ70" s="12" t="s">
        <v>442</v>
      </c>
    </row>
    <row r="71" spans="1:702" x14ac:dyDescent="0.25">
      <c r="A71" s="21"/>
      <c r="B71" s="22" t="s">
        <v>17</v>
      </c>
      <c r="C71" s="11"/>
      <c r="D71" s="11"/>
      <c r="E71" s="11"/>
      <c r="F71" s="11"/>
      <c r="G71" s="11"/>
      <c r="H71" s="88"/>
    </row>
    <row r="72" spans="1:702" ht="36" x14ac:dyDescent="0.25">
      <c r="A72" s="21"/>
      <c r="B72" s="23" t="s">
        <v>441</v>
      </c>
      <c r="C72" s="11"/>
      <c r="D72" s="11"/>
      <c r="E72" s="11"/>
      <c r="F72" s="11"/>
      <c r="G72" s="11"/>
      <c r="H72" s="88"/>
    </row>
    <row r="73" spans="1:702" x14ac:dyDescent="0.25">
      <c r="A73" s="21"/>
      <c r="B73" s="23"/>
      <c r="C73" s="11"/>
      <c r="D73" s="11"/>
      <c r="E73" s="11"/>
      <c r="F73" s="11"/>
      <c r="G73" s="11"/>
      <c r="H73" s="88"/>
    </row>
    <row r="74" spans="1:702" ht="22.5" x14ac:dyDescent="0.25">
      <c r="A74" s="15" t="s">
        <v>146</v>
      </c>
      <c r="B74" s="16" t="s">
        <v>147</v>
      </c>
      <c r="C74" s="17" t="s">
        <v>21</v>
      </c>
      <c r="D74" s="20">
        <v>69</v>
      </c>
      <c r="E74" s="19"/>
      <c r="F74" s="20"/>
      <c r="G74" s="20">
        <f>ROUND(D74*F74,2)</f>
        <v>0</v>
      </c>
      <c r="H74" s="89">
        <v>0.2</v>
      </c>
      <c r="ZY74" t="s">
        <v>15</v>
      </c>
      <c r="ZZ74" s="12" t="s">
        <v>150</v>
      </c>
    </row>
    <row r="75" spans="1:702" x14ac:dyDescent="0.25">
      <c r="A75" s="21"/>
      <c r="B75" s="22" t="s">
        <v>17</v>
      </c>
      <c r="C75" s="11"/>
      <c r="D75" s="11"/>
      <c r="E75" s="11"/>
      <c r="F75" s="11"/>
      <c r="G75" s="11"/>
      <c r="H75" s="88"/>
    </row>
    <row r="76" spans="1:702" ht="27" x14ac:dyDescent="0.25">
      <c r="A76" s="21"/>
      <c r="B76" s="23" t="s">
        <v>440</v>
      </c>
      <c r="C76" s="11"/>
      <c r="D76" s="11"/>
      <c r="E76" s="11"/>
      <c r="F76" s="11"/>
      <c r="G76" s="11"/>
      <c r="H76" s="88"/>
    </row>
    <row r="77" spans="1:702" ht="45" x14ac:dyDescent="0.25">
      <c r="A77" s="15" t="s">
        <v>439</v>
      </c>
      <c r="B77" s="16" t="s">
        <v>438</v>
      </c>
      <c r="C77" s="17" t="s">
        <v>21</v>
      </c>
      <c r="D77" s="20">
        <v>119</v>
      </c>
      <c r="E77" s="19"/>
      <c r="F77" s="20"/>
      <c r="G77" s="20">
        <f>ROUND(D77*F77,2)</f>
        <v>0</v>
      </c>
      <c r="H77" s="89">
        <v>0.2</v>
      </c>
      <c r="ZY77" t="s">
        <v>15</v>
      </c>
      <c r="ZZ77" s="12" t="s">
        <v>437</v>
      </c>
    </row>
    <row r="78" spans="1:702" x14ac:dyDescent="0.25">
      <c r="A78" s="21"/>
      <c r="B78" s="22" t="s">
        <v>17</v>
      </c>
      <c r="C78" s="11"/>
      <c r="D78" s="11"/>
      <c r="E78" s="11"/>
      <c r="F78" s="11"/>
      <c r="G78" s="11"/>
      <c r="H78" s="88"/>
    </row>
    <row r="79" spans="1:702" ht="27" x14ac:dyDescent="0.25">
      <c r="A79" s="21"/>
      <c r="B79" s="23" t="s">
        <v>436</v>
      </c>
      <c r="C79" s="11"/>
      <c r="D79" s="11"/>
      <c r="E79" s="11"/>
      <c r="F79" s="11"/>
      <c r="G79" s="11"/>
      <c r="H79" s="88"/>
    </row>
    <row r="80" spans="1:702" ht="22.5" x14ac:dyDescent="0.25">
      <c r="A80" s="15" t="s">
        <v>246</v>
      </c>
      <c r="B80" s="16" t="s">
        <v>245</v>
      </c>
      <c r="C80" s="17"/>
      <c r="D80" s="20"/>
      <c r="E80" s="19"/>
      <c r="F80" s="20"/>
      <c r="G80" s="20">
        <f>ROUND(D80*F80,2)</f>
        <v>0</v>
      </c>
      <c r="H80" s="89"/>
      <c r="ZY80" t="s">
        <v>15</v>
      </c>
      <c r="ZZ80" s="12" t="s">
        <v>244</v>
      </c>
    </row>
    <row r="81" spans="1:702" x14ac:dyDescent="0.25">
      <c r="A81" s="21"/>
      <c r="B81" s="22" t="s">
        <v>17</v>
      </c>
      <c r="C81" s="11"/>
      <c r="D81" s="11"/>
      <c r="E81" s="11"/>
      <c r="F81" s="11"/>
      <c r="G81" s="11"/>
      <c r="H81" s="88"/>
    </row>
    <row r="82" spans="1:702" ht="18" x14ac:dyDescent="0.25">
      <c r="A82" s="21"/>
      <c r="B82" s="23" t="s">
        <v>435</v>
      </c>
      <c r="C82" s="11"/>
      <c r="D82" s="11"/>
      <c r="E82" s="11"/>
      <c r="F82" s="11"/>
      <c r="G82" s="11"/>
      <c r="H82" s="88"/>
    </row>
    <row r="83" spans="1:702" ht="22.5" x14ac:dyDescent="0.25">
      <c r="A83" s="15"/>
      <c r="B83" s="16" t="s">
        <v>434</v>
      </c>
      <c r="C83" s="17" t="s">
        <v>31</v>
      </c>
      <c r="D83" s="20">
        <v>278.60000000000002</v>
      </c>
      <c r="E83" s="19"/>
      <c r="F83" s="20"/>
      <c r="G83" s="20">
        <f>ROUND(D83*F83,2)</f>
        <v>0</v>
      </c>
      <c r="H83" s="89">
        <v>0.2</v>
      </c>
      <c r="ZY83" t="s">
        <v>15</v>
      </c>
      <c r="ZZ83" s="12" t="s">
        <v>433</v>
      </c>
    </row>
    <row r="84" spans="1:702" x14ac:dyDescent="0.25">
      <c r="A84" s="24" t="s">
        <v>160</v>
      </c>
      <c r="B84" s="25" t="s">
        <v>161</v>
      </c>
      <c r="C84" s="11"/>
      <c r="D84" s="11"/>
      <c r="E84" s="11"/>
      <c r="F84" s="11"/>
      <c r="G84" s="11"/>
      <c r="H84" s="88"/>
      <c r="ZY84" t="s">
        <v>11</v>
      </c>
      <c r="ZZ84" s="12"/>
    </row>
    <row r="85" spans="1:702" x14ac:dyDescent="0.25">
      <c r="A85" s="15" t="s">
        <v>163</v>
      </c>
      <c r="B85" s="16" t="s">
        <v>164</v>
      </c>
      <c r="C85" s="17" t="s">
        <v>31</v>
      </c>
      <c r="D85" s="20">
        <v>92.1</v>
      </c>
      <c r="E85" s="19"/>
      <c r="F85" s="20"/>
      <c r="G85" s="20">
        <f>ROUND(D85*F85,2)</f>
        <v>0</v>
      </c>
      <c r="H85" s="89">
        <v>0.2</v>
      </c>
      <c r="ZY85" t="s">
        <v>15</v>
      </c>
      <c r="ZZ85" s="12" t="s">
        <v>167</v>
      </c>
    </row>
    <row r="86" spans="1:702" x14ac:dyDescent="0.25">
      <c r="A86" s="21"/>
      <c r="B86" s="22" t="s">
        <v>17</v>
      </c>
      <c r="C86" s="11"/>
      <c r="D86" s="11"/>
      <c r="E86" s="11"/>
      <c r="F86" s="11"/>
      <c r="G86" s="11"/>
      <c r="H86" s="88"/>
    </row>
    <row r="87" spans="1:702" x14ac:dyDescent="0.25">
      <c r="A87" s="21"/>
      <c r="B87" s="23" t="s">
        <v>432</v>
      </c>
      <c r="C87" s="11"/>
      <c r="D87" s="11"/>
      <c r="E87" s="11"/>
      <c r="F87" s="11"/>
      <c r="G87" s="11"/>
      <c r="H87" s="88"/>
    </row>
    <row r="88" spans="1:702" x14ac:dyDescent="0.25">
      <c r="A88" s="15" t="s">
        <v>170</v>
      </c>
      <c r="B88" s="16" t="s">
        <v>171</v>
      </c>
      <c r="C88" s="17" t="s">
        <v>31</v>
      </c>
      <c r="D88" s="20">
        <v>89</v>
      </c>
      <c r="E88" s="19"/>
      <c r="F88" s="20"/>
      <c r="G88" s="20">
        <f>ROUND(D88*F88,2)</f>
        <v>0</v>
      </c>
      <c r="H88" s="89">
        <v>0.2</v>
      </c>
      <c r="ZY88" t="s">
        <v>15</v>
      </c>
      <c r="ZZ88" s="12" t="s">
        <v>174</v>
      </c>
    </row>
    <row r="89" spans="1:702" x14ac:dyDescent="0.25">
      <c r="A89" s="21"/>
      <c r="B89" s="22" t="s">
        <v>17</v>
      </c>
      <c r="C89" s="11"/>
      <c r="D89" s="11"/>
      <c r="E89" s="11"/>
      <c r="F89" s="11"/>
      <c r="G89" s="11"/>
      <c r="H89" s="88"/>
    </row>
    <row r="90" spans="1:702" x14ac:dyDescent="0.25">
      <c r="A90" s="21"/>
      <c r="B90" s="23" t="s">
        <v>431</v>
      </c>
      <c r="C90" s="11"/>
      <c r="D90" s="11"/>
      <c r="E90" s="11"/>
      <c r="F90" s="11"/>
      <c r="G90" s="11"/>
      <c r="H90" s="88"/>
    </row>
    <row r="91" spans="1:702" ht="22.5" x14ac:dyDescent="0.25">
      <c r="A91" s="15" t="s">
        <v>178</v>
      </c>
      <c r="B91" s="16" t="s">
        <v>179</v>
      </c>
      <c r="C91" s="17" t="s">
        <v>31</v>
      </c>
      <c r="D91" s="20">
        <v>264.10000000000002</v>
      </c>
      <c r="E91" s="19"/>
      <c r="F91" s="20"/>
      <c r="G91" s="20">
        <f>ROUND(D91*F91,2)</f>
        <v>0</v>
      </c>
      <c r="H91" s="89">
        <v>0.2</v>
      </c>
      <c r="ZY91" t="s">
        <v>15</v>
      </c>
      <c r="ZZ91" s="12" t="s">
        <v>182</v>
      </c>
    </row>
    <row r="92" spans="1:702" x14ac:dyDescent="0.25">
      <c r="A92" s="21"/>
      <c r="B92" s="22" t="s">
        <v>17</v>
      </c>
      <c r="C92" s="11"/>
      <c r="D92" s="11"/>
      <c r="E92" s="11"/>
      <c r="F92" s="11"/>
      <c r="G92" s="11"/>
      <c r="H92" s="88"/>
    </row>
    <row r="93" spans="1:702" ht="18" x14ac:dyDescent="0.25">
      <c r="A93" s="21"/>
      <c r="B93" s="23" t="s">
        <v>430</v>
      </c>
      <c r="C93" s="11"/>
      <c r="D93" s="11"/>
      <c r="E93" s="11"/>
      <c r="F93" s="11"/>
      <c r="G93" s="11"/>
      <c r="H93" s="88"/>
    </row>
    <row r="94" spans="1:702" ht="22.5" x14ac:dyDescent="0.25">
      <c r="A94" s="15" t="s">
        <v>429</v>
      </c>
      <c r="B94" s="16" t="s">
        <v>428</v>
      </c>
      <c r="C94" s="17" t="s">
        <v>31</v>
      </c>
      <c r="D94" s="20">
        <v>16.5</v>
      </c>
      <c r="E94" s="19"/>
      <c r="F94" s="20"/>
      <c r="G94" s="20">
        <f>ROUND(D94*F94,2)</f>
        <v>0</v>
      </c>
      <c r="H94" s="89">
        <v>0.2</v>
      </c>
      <c r="ZY94" t="s">
        <v>15</v>
      </c>
      <c r="ZZ94" s="12" t="s">
        <v>427</v>
      </c>
    </row>
    <row r="95" spans="1:702" x14ac:dyDescent="0.25">
      <c r="A95" s="21"/>
      <c r="B95" s="22" t="s">
        <v>17</v>
      </c>
      <c r="C95" s="11"/>
      <c r="D95" s="11"/>
      <c r="E95" s="11"/>
      <c r="F95" s="11"/>
      <c r="G95" s="11"/>
      <c r="H95" s="88"/>
    </row>
    <row r="96" spans="1:702" ht="18" x14ac:dyDescent="0.25">
      <c r="A96" s="21"/>
      <c r="B96" s="23" t="s">
        <v>426</v>
      </c>
      <c r="C96" s="11"/>
      <c r="D96" s="11"/>
      <c r="E96" s="11"/>
      <c r="F96" s="11"/>
      <c r="G96" s="11"/>
      <c r="H96" s="88"/>
    </row>
    <row r="97" spans="1:702" ht="22.5" x14ac:dyDescent="0.25">
      <c r="A97" s="15" t="s">
        <v>425</v>
      </c>
      <c r="B97" s="16" t="s">
        <v>424</v>
      </c>
      <c r="C97" s="17" t="s">
        <v>31</v>
      </c>
      <c r="D97" s="20">
        <v>174.4</v>
      </c>
      <c r="E97" s="19"/>
      <c r="F97" s="20"/>
      <c r="G97" s="20">
        <f>ROUND(D97*F97,2)</f>
        <v>0</v>
      </c>
      <c r="H97" s="89">
        <v>0.2</v>
      </c>
      <c r="ZY97" t="s">
        <v>15</v>
      </c>
      <c r="ZZ97" s="12" t="s">
        <v>423</v>
      </c>
    </row>
    <row r="98" spans="1:702" x14ac:dyDescent="0.25">
      <c r="A98" s="21"/>
      <c r="B98" s="22" t="s">
        <v>17</v>
      </c>
      <c r="C98" s="11"/>
      <c r="D98" s="11"/>
      <c r="E98" s="11"/>
      <c r="F98" s="11"/>
      <c r="G98" s="11"/>
      <c r="H98" s="88"/>
    </row>
    <row r="99" spans="1:702" ht="18" x14ac:dyDescent="0.25">
      <c r="A99" s="21"/>
      <c r="B99" s="23" t="s">
        <v>422</v>
      </c>
      <c r="C99" s="11"/>
      <c r="D99" s="11"/>
      <c r="E99" s="11"/>
      <c r="F99" s="11"/>
      <c r="G99" s="11"/>
      <c r="H99" s="88"/>
    </row>
    <row r="100" spans="1:702" ht="22.5" x14ac:dyDescent="0.25">
      <c r="A100" s="15" t="s">
        <v>197</v>
      </c>
      <c r="B100" s="16" t="s">
        <v>198</v>
      </c>
      <c r="C100" s="17" t="s">
        <v>31</v>
      </c>
      <c r="D100" s="20">
        <v>100.5</v>
      </c>
      <c r="E100" s="19"/>
      <c r="F100" s="20"/>
      <c r="G100" s="20">
        <f>ROUND(D100*F100,2)</f>
        <v>0</v>
      </c>
      <c r="H100" s="89">
        <v>0.2</v>
      </c>
      <c r="ZY100" t="s">
        <v>15</v>
      </c>
      <c r="ZZ100" s="12" t="s">
        <v>201</v>
      </c>
    </row>
    <row r="101" spans="1:702" x14ac:dyDescent="0.25">
      <c r="A101" s="21"/>
      <c r="B101" s="22" t="s">
        <v>17</v>
      </c>
      <c r="C101" s="11"/>
      <c r="D101" s="11"/>
      <c r="E101" s="11"/>
      <c r="F101" s="11"/>
      <c r="G101" s="11"/>
      <c r="H101" s="88"/>
    </row>
    <row r="102" spans="1:702" ht="18" x14ac:dyDescent="0.25">
      <c r="A102" s="21"/>
      <c r="B102" s="23" t="s">
        <v>421</v>
      </c>
      <c r="C102" s="11"/>
      <c r="D102" s="11"/>
      <c r="E102" s="11"/>
      <c r="F102" s="11"/>
      <c r="G102" s="11"/>
      <c r="H102" s="88"/>
    </row>
    <row r="103" spans="1:702" x14ac:dyDescent="0.25">
      <c r="A103" s="15" t="s">
        <v>204</v>
      </c>
      <c r="B103" s="16" t="s">
        <v>205</v>
      </c>
      <c r="C103" s="17" t="s">
        <v>31</v>
      </c>
      <c r="D103" s="20">
        <v>83</v>
      </c>
      <c r="E103" s="19"/>
      <c r="F103" s="20"/>
      <c r="G103" s="20">
        <f>ROUND(D103*F103,2)</f>
        <v>0</v>
      </c>
      <c r="H103" s="89">
        <v>0.2</v>
      </c>
      <c r="ZY103" t="s">
        <v>15</v>
      </c>
      <c r="ZZ103" s="12" t="s">
        <v>208</v>
      </c>
    </row>
    <row r="104" spans="1:702" x14ac:dyDescent="0.25">
      <c r="A104" s="21"/>
      <c r="B104" s="22" t="s">
        <v>17</v>
      </c>
      <c r="C104" s="11"/>
      <c r="D104" s="11"/>
      <c r="E104" s="11"/>
      <c r="F104" s="11"/>
      <c r="G104" s="11"/>
      <c r="H104" s="88"/>
    </row>
    <row r="105" spans="1:702" ht="18" x14ac:dyDescent="0.25">
      <c r="A105" s="21"/>
      <c r="B105" s="23" t="s">
        <v>420</v>
      </c>
      <c r="C105" s="11"/>
      <c r="D105" s="11"/>
      <c r="E105" s="11"/>
      <c r="F105" s="11"/>
      <c r="G105" s="11"/>
      <c r="H105" s="88"/>
    </row>
    <row r="106" spans="1:702" x14ac:dyDescent="0.25">
      <c r="A106" s="15" t="s">
        <v>419</v>
      </c>
      <c r="B106" s="16" t="s">
        <v>418</v>
      </c>
      <c r="C106" s="17" t="s">
        <v>21</v>
      </c>
      <c r="D106" s="20">
        <v>16.2</v>
      </c>
      <c r="E106" s="19"/>
      <c r="F106" s="20"/>
      <c r="G106" s="20">
        <f>ROUND(D106*F106,2)</f>
        <v>0</v>
      </c>
      <c r="H106" s="89">
        <v>0.2</v>
      </c>
      <c r="ZY106" t="s">
        <v>15</v>
      </c>
      <c r="ZZ106" s="12" t="s">
        <v>417</v>
      </c>
    </row>
    <row r="107" spans="1:702" x14ac:dyDescent="0.25">
      <c r="A107" s="21"/>
      <c r="B107" s="22" t="s">
        <v>17</v>
      </c>
      <c r="C107" s="11"/>
      <c r="D107" s="11"/>
      <c r="E107" s="11"/>
      <c r="F107" s="11"/>
      <c r="G107" s="11"/>
      <c r="H107" s="88"/>
    </row>
    <row r="108" spans="1:702" x14ac:dyDescent="0.25">
      <c r="A108" s="21"/>
      <c r="B108" s="23" t="s">
        <v>416</v>
      </c>
      <c r="C108" s="11"/>
      <c r="D108" s="11"/>
      <c r="E108" s="11"/>
      <c r="F108" s="11"/>
      <c r="G108" s="11"/>
      <c r="H108" s="88"/>
    </row>
    <row r="109" spans="1:702" x14ac:dyDescent="0.25">
      <c r="A109" s="15" t="s">
        <v>415</v>
      </c>
      <c r="B109" s="16" t="s">
        <v>414</v>
      </c>
      <c r="C109" s="17" t="s">
        <v>69</v>
      </c>
      <c r="D109" s="20">
        <v>1</v>
      </c>
      <c r="E109" s="19"/>
      <c r="F109" s="20"/>
      <c r="G109" s="20">
        <f>ROUND(D109*F109,2)</f>
        <v>0</v>
      </c>
      <c r="H109" s="89">
        <v>0.2</v>
      </c>
      <c r="ZY109" t="s">
        <v>15</v>
      </c>
      <c r="ZZ109" s="12" t="s">
        <v>413</v>
      </c>
    </row>
    <row r="110" spans="1:702" x14ac:dyDescent="0.25">
      <c r="A110" s="15" t="s">
        <v>412</v>
      </c>
      <c r="B110" s="16" t="s">
        <v>411</v>
      </c>
      <c r="C110" s="17" t="s">
        <v>69</v>
      </c>
      <c r="D110" s="20">
        <v>1</v>
      </c>
      <c r="E110" s="19"/>
      <c r="F110" s="20"/>
      <c r="G110" s="20">
        <f>ROUND(D110*F110,2)</f>
        <v>0</v>
      </c>
      <c r="H110" s="89">
        <v>0.2</v>
      </c>
      <c r="ZY110" t="s">
        <v>15</v>
      </c>
      <c r="ZZ110" s="12" t="s">
        <v>410</v>
      </c>
    </row>
    <row r="111" spans="1:702" ht="67.5" x14ac:dyDescent="0.25">
      <c r="A111" s="15" t="s">
        <v>409</v>
      </c>
      <c r="B111" s="16" t="s">
        <v>408</v>
      </c>
      <c r="C111" s="17" t="s">
        <v>69</v>
      </c>
      <c r="D111" s="20">
        <v>1</v>
      </c>
      <c r="E111" s="19"/>
      <c r="F111" s="20"/>
      <c r="G111" s="20">
        <f>ROUND(D111*F111,2)</f>
        <v>0</v>
      </c>
      <c r="H111" s="89">
        <v>0.2</v>
      </c>
      <c r="ZY111" t="s">
        <v>15</v>
      </c>
      <c r="ZZ111" s="12" t="s">
        <v>407</v>
      </c>
    </row>
    <row r="112" spans="1:702" x14ac:dyDescent="0.25">
      <c r="A112" s="21"/>
      <c r="B112" s="22" t="s">
        <v>17</v>
      </c>
      <c r="C112" s="11"/>
      <c r="D112" s="11"/>
      <c r="E112" s="11"/>
      <c r="F112" s="11"/>
      <c r="G112" s="11"/>
      <c r="H112" s="88"/>
    </row>
    <row r="113" spans="1:702" ht="27" x14ac:dyDescent="0.25">
      <c r="A113" s="21"/>
      <c r="B113" s="23" t="s">
        <v>406</v>
      </c>
      <c r="C113" s="11"/>
      <c r="D113" s="11"/>
      <c r="E113" s="11"/>
      <c r="F113" s="11"/>
      <c r="G113" s="11"/>
      <c r="H113" s="88"/>
    </row>
    <row r="114" spans="1:702" ht="22.5" x14ac:dyDescent="0.25">
      <c r="A114" s="15" t="s">
        <v>405</v>
      </c>
      <c r="B114" s="16" t="s">
        <v>404</v>
      </c>
      <c r="C114" s="17" t="s">
        <v>69</v>
      </c>
      <c r="D114" s="20">
        <v>1</v>
      </c>
      <c r="E114" s="19"/>
      <c r="F114" s="20"/>
      <c r="G114" s="20">
        <f>ROUND(D114*F114,2)</f>
        <v>0</v>
      </c>
      <c r="H114" s="89">
        <v>0.2</v>
      </c>
      <c r="ZY114" t="s">
        <v>15</v>
      </c>
      <c r="ZZ114" s="12" t="s">
        <v>403</v>
      </c>
    </row>
    <row r="115" spans="1:702" x14ac:dyDescent="0.25">
      <c r="A115" s="21"/>
      <c r="B115" s="22" t="s">
        <v>17</v>
      </c>
      <c r="C115" s="11"/>
      <c r="D115" s="11"/>
      <c r="E115" s="11"/>
      <c r="F115" s="11"/>
      <c r="G115" s="11"/>
      <c r="H115" s="88"/>
    </row>
    <row r="116" spans="1:702" ht="36" x14ac:dyDescent="0.25">
      <c r="A116" s="21"/>
      <c r="B116" s="23" t="s">
        <v>402</v>
      </c>
      <c r="C116" s="11"/>
      <c r="D116" s="11"/>
      <c r="E116" s="11"/>
      <c r="F116" s="11"/>
      <c r="G116" s="11"/>
      <c r="H116" s="88"/>
    </row>
    <row r="117" spans="1:702" ht="22.5" x14ac:dyDescent="0.25">
      <c r="A117" s="15" t="s">
        <v>211</v>
      </c>
      <c r="B117" s="16" t="s">
        <v>212</v>
      </c>
      <c r="C117" s="17" t="s">
        <v>62</v>
      </c>
      <c r="D117" s="20">
        <v>1</v>
      </c>
      <c r="E117" s="19"/>
      <c r="F117" s="20"/>
      <c r="G117" s="20">
        <f>ROUND(D117*F117,2)</f>
        <v>0</v>
      </c>
      <c r="H117" s="89">
        <v>0.2</v>
      </c>
      <c r="ZY117" t="s">
        <v>15</v>
      </c>
      <c r="ZZ117" s="12" t="s">
        <v>215</v>
      </c>
    </row>
    <row r="118" spans="1:702" x14ac:dyDescent="0.25">
      <c r="A118" s="21"/>
      <c r="B118" s="22" t="s">
        <v>17</v>
      </c>
      <c r="C118" s="11"/>
      <c r="D118" s="11"/>
      <c r="E118" s="11"/>
      <c r="F118" s="11"/>
      <c r="G118" s="11"/>
      <c r="H118" s="88"/>
    </row>
    <row r="119" spans="1:702" ht="18" x14ac:dyDescent="0.25">
      <c r="A119" s="21"/>
      <c r="B119" s="23" t="s">
        <v>401</v>
      </c>
      <c r="C119" s="11"/>
      <c r="D119" s="11"/>
      <c r="E119" s="11"/>
      <c r="F119" s="11"/>
      <c r="G119" s="11"/>
      <c r="H119" s="88"/>
    </row>
    <row r="120" spans="1:702" x14ac:dyDescent="0.25">
      <c r="A120" s="15" t="s">
        <v>400</v>
      </c>
      <c r="B120" s="16" t="s">
        <v>399</v>
      </c>
      <c r="C120" s="17" t="s">
        <v>69</v>
      </c>
      <c r="D120" s="20">
        <v>1</v>
      </c>
      <c r="E120" s="19"/>
      <c r="F120" s="20"/>
      <c r="G120" s="20">
        <f>ROUND(D120*F120,2)</f>
        <v>0</v>
      </c>
      <c r="H120" s="89">
        <v>0.2</v>
      </c>
      <c r="ZY120" t="s">
        <v>15</v>
      </c>
      <c r="ZZ120" s="12" t="s">
        <v>398</v>
      </c>
    </row>
    <row r="121" spans="1:702" x14ac:dyDescent="0.25">
      <c r="A121" s="21"/>
      <c r="B121" s="22" t="s">
        <v>17</v>
      </c>
      <c r="C121" s="11"/>
      <c r="D121" s="11"/>
      <c r="E121" s="11"/>
      <c r="F121" s="11"/>
      <c r="G121" s="11"/>
      <c r="H121" s="88"/>
    </row>
    <row r="122" spans="1:702" ht="27" x14ac:dyDescent="0.25">
      <c r="A122" s="21"/>
      <c r="B122" s="23" t="s">
        <v>397</v>
      </c>
      <c r="C122" s="11"/>
      <c r="D122" s="11"/>
      <c r="E122" s="11"/>
      <c r="F122" s="11"/>
      <c r="G122" s="11"/>
      <c r="H122" s="88"/>
    </row>
    <row r="123" spans="1:702" x14ac:dyDescent="0.25">
      <c r="A123" s="24" t="s">
        <v>218</v>
      </c>
      <c r="B123" s="25" t="s">
        <v>219</v>
      </c>
      <c r="C123" s="11"/>
      <c r="D123" s="11"/>
      <c r="E123" s="11"/>
      <c r="F123" s="11"/>
      <c r="G123" s="11"/>
      <c r="H123" s="88"/>
      <c r="ZY123" t="s">
        <v>11</v>
      </c>
      <c r="ZZ123" s="12"/>
    </row>
    <row r="124" spans="1:702" x14ac:dyDescent="0.25">
      <c r="A124" s="15" t="s">
        <v>221</v>
      </c>
      <c r="B124" s="16" t="s">
        <v>222</v>
      </c>
      <c r="C124" s="17" t="s">
        <v>69</v>
      </c>
      <c r="D124" s="20">
        <v>1</v>
      </c>
      <c r="E124" s="19"/>
      <c r="F124" s="20"/>
      <c r="G124" s="20">
        <f>ROUND(D124*F124,2)</f>
        <v>0</v>
      </c>
      <c r="H124" s="89">
        <v>0.2</v>
      </c>
      <c r="ZY124" t="s">
        <v>15</v>
      </c>
      <c r="ZZ124" s="12" t="s">
        <v>225</v>
      </c>
    </row>
    <row r="125" spans="1:702" ht="22.5" x14ac:dyDescent="0.25">
      <c r="A125" s="15" t="s">
        <v>226</v>
      </c>
      <c r="B125" s="16" t="s">
        <v>227</v>
      </c>
      <c r="C125" s="17" t="s">
        <v>228</v>
      </c>
      <c r="D125" s="26"/>
      <c r="E125" s="19"/>
      <c r="F125" s="20"/>
      <c r="G125" s="20">
        <f>ROUND(D125*F125,2)</f>
        <v>0</v>
      </c>
      <c r="H125" s="89"/>
      <c r="ZY125" t="s">
        <v>15</v>
      </c>
      <c r="ZZ125" s="12" t="s">
        <v>230</v>
      </c>
    </row>
    <row r="126" spans="1:702" x14ac:dyDescent="0.25">
      <c r="A126" s="15" t="s">
        <v>231</v>
      </c>
      <c r="B126" s="16" t="s">
        <v>232</v>
      </c>
      <c r="C126" s="17" t="s">
        <v>69</v>
      </c>
      <c r="D126" s="20">
        <v>1</v>
      </c>
      <c r="E126" s="19"/>
      <c r="F126" s="20"/>
      <c r="G126" s="20">
        <f>ROUND(D126*F126,2)</f>
        <v>0</v>
      </c>
      <c r="H126" s="89">
        <v>0.2</v>
      </c>
      <c r="ZY126" t="s">
        <v>15</v>
      </c>
      <c r="ZZ126" s="12" t="s">
        <v>235</v>
      </c>
    </row>
    <row r="127" spans="1:702" x14ac:dyDescent="0.25">
      <c r="A127" s="27"/>
      <c r="B127" s="28"/>
      <c r="C127" s="29"/>
      <c r="D127" s="29"/>
      <c r="E127" s="29"/>
      <c r="F127" s="29"/>
      <c r="G127" s="29"/>
      <c r="H127" s="90"/>
    </row>
    <row r="128" spans="1:702" x14ac:dyDescent="0.25">
      <c r="A128" s="30"/>
      <c r="B128" s="30"/>
      <c r="C128" s="30"/>
      <c r="D128" s="30"/>
      <c r="E128" s="30"/>
      <c r="F128" s="30"/>
      <c r="G128" s="30"/>
      <c r="H128" s="91"/>
    </row>
    <row r="129" spans="1:701" ht="30" x14ac:dyDescent="0.25">
      <c r="B129" s="31" t="s">
        <v>505</v>
      </c>
      <c r="G129" s="32">
        <f>SUM(G5:G126)</f>
        <v>0</v>
      </c>
      <c r="ZY129" t="s">
        <v>236</v>
      </c>
    </row>
    <row r="130" spans="1:701" x14ac:dyDescent="0.25">
      <c r="A130" s="33">
        <v>20</v>
      </c>
      <c r="B130" s="31" t="s">
        <v>504</v>
      </c>
      <c r="G130" s="32">
        <f>+G129*0.2</f>
        <v>0</v>
      </c>
      <c r="ZY130" t="s">
        <v>237</v>
      </c>
    </row>
    <row r="131" spans="1:701" x14ac:dyDescent="0.25">
      <c r="B131" s="31"/>
      <c r="G131" s="32"/>
      <c r="ZY131" t="s">
        <v>238</v>
      </c>
    </row>
    <row r="132" spans="1:701" x14ac:dyDescent="0.25">
      <c r="G132" s="32"/>
    </row>
    <row r="133" spans="1:701" x14ac:dyDescent="0.25">
      <c r="G133" s="32"/>
    </row>
  </sheetData>
  <mergeCells count="1">
    <mergeCell ref="A1:H1"/>
  </mergeCells>
  <printOptions horizontalCentered="1"/>
  <pageMargins left="0.06" right="0.06" top="0.06" bottom="0.06" header="0.76" footer="0.76"/>
  <pageSetup paperSize="9" fitToHeight="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A50A2-1F30-4CA2-AE0A-6D2BCA9FEB2B}">
  <sheetPr>
    <tabColor rgb="FFFFC000"/>
  </sheetPr>
  <dimension ref="A1:F47"/>
  <sheetViews>
    <sheetView tabSelected="1" showWhiteSpace="0" view="pageLayout" topLeftCell="A19" zoomScale="130" zoomScaleNormal="100" zoomScalePageLayoutView="130" workbookViewId="0">
      <selection activeCell="F29" sqref="F29"/>
    </sheetView>
  </sheetViews>
  <sheetFormatPr baseColWidth="10" defaultRowHeight="11.25" x14ac:dyDescent="0.15"/>
  <cols>
    <col min="1" max="2" width="5.5703125" style="39" customWidth="1"/>
    <col min="3" max="3" width="46.7109375" style="39" customWidth="1"/>
    <col min="4" max="4" width="5.5703125" style="83" customWidth="1"/>
    <col min="5" max="5" width="9" style="84" customWidth="1"/>
    <col min="6" max="6" width="20.28515625" style="85" customWidth="1"/>
    <col min="7" max="255" width="11.42578125" style="39"/>
    <col min="256" max="256" width="9" style="39" customWidth="1"/>
    <col min="257" max="257" width="5.5703125" style="39" customWidth="1"/>
    <col min="258" max="258" width="40.85546875" style="39" customWidth="1"/>
    <col min="259" max="259" width="5.5703125" style="39" customWidth="1"/>
    <col min="260" max="260" width="9" style="39" customWidth="1"/>
    <col min="261" max="261" width="11.42578125" style="39" customWidth="1"/>
    <col min="262" max="262" width="20.28515625" style="39" customWidth="1"/>
    <col min="263" max="511" width="11.42578125" style="39"/>
    <col min="512" max="512" width="9" style="39" customWidth="1"/>
    <col min="513" max="513" width="5.5703125" style="39" customWidth="1"/>
    <col min="514" max="514" width="40.85546875" style="39" customWidth="1"/>
    <col min="515" max="515" width="5.5703125" style="39" customWidth="1"/>
    <col min="516" max="516" width="9" style="39" customWidth="1"/>
    <col min="517" max="517" width="11.42578125" style="39" customWidth="1"/>
    <col min="518" max="518" width="20.28515625" style="39" customWidth="1"/>
    <col min="519" max="767" width="11.42578125" style="39"/>
    <col min="768" max="768" width="9" style="39" customWidth="1"/>
    <col min="769" max="769" width="5.5703125" style="39" customWidth="1"/>
    <col min="770" max="770" width="40.85546875" style="39" customWidth="1"/>
    <col min="771" max="771" width="5.5703125" style="39" customWidth="1"/>
    <col min="772" max="772" width="9" style="39" customWidth="1"/>
    <col min="773" max="773" width="11.42578125" style="39" customWidth="1"/>
    <col min="774" max="774" width="20.28515625" style="39" customWidth="1"/>
    <col min="775" max="1023" width="11.42578125" style="39"/>
    <col min="1024" max="1024" width="9" style="39" customWidth="1"/>
    <col min="1025" max="1025" width="5.5703125" style="39" customWidth="1"/>
    <col min="1026" max="1026" width="40.85546875" style="39" customWidth="1"/>
    <col min="1027" max="1027" width="5.5703125" style="39" customWidth="1"/>
    <col min="1028" max="1028" width="9" style="39" customWidth="1"/>
    <col min="1029" max="1029" width="11.42578125" style="39" customWidth="1"/>
    <col min="1030" max="1030" width="20.28515625" style="39" customWidth="1"/>
    <col min="1031" max="1279" width="11.42578125" style="39"/>
    <col min="1280" max="1280" width="9" style="39" customWidth="1"/>
    <col min="1281" max="1281" width="5.5703125" style="39" customWidth="1"/>
    <col min="1282" max="1282" width="40.85546875" style="39" customWidth="1"/>
    <col min="1283" max="1283" width="5.5703125" style="39" customWidth="1"/>
    <col min="1284" max="1284" width="9" style="39" customWidth="1"/>
    <col min="1285" max="1285" width="11.42578125" style="39" customWidth="1"/>
    <col min="1286" max="1286" width="20.28515625" style="39" customWidth="1"/>
    <col min="1287" max="1535" width="11.42578125" style="39"/>
    <col min="1536" max="1536" width="9" style="39" customWidth="1"/>
    <col min="1537" max="1537" width="5.5703125" style="39" customWidth="1"/>
    <col min="1538" max="1538" width="40.85546875" style="39" customWidth="1"/>
    <col min="1539" max="1539" width="5.5703125" style="39" customWidth="1"/>
    <col min="1540" max="1540" width="9" style="39" customWidth="1"/>
    <col min="1541" max="1541" width="11.42578125" style="39" customWidth="1"/>
    <col min="1542" max="1542" width="20.28515625" style="39" customWidth="1"/>
    <col min="1543" max="1791" width="11.42578125" style="39"/>
    <col min="1792" max="1792" width="9" style="39" customWidth="1"/>
    <col min="1793" max="1793" width="5.5703125" style="39" customWidth="1"/>
    <col min="1794" max="1794" width="40.85546875" style="39" customWidth="1"/>
    <col min="1795" max="1795" width="5.5703125" style="39" customWidth="1"/>
    <col min="1796" max="1796" width="9" style="39" customWidth="1"/>
    <col min="1797" max="1797" width="11.42578125" style="39" customWidth="1"/>
    <col min="1798" max="1798" width="20.28515625" style="39" customWidth="1"/>
    <col min="1799" max="2047" width="11.42578125" style="39"/>
    <col min="2048" max="2048" width="9" style="39" customWidth="1"/>
    <col min="2049" max="2049" width="5.5703125" style="39" customWidth="1"/>
    <col min="2050" max="2050" width="40.85546875" style="39" customWidth="1"/>
    <col min="2051" max="2051" width="5.5703125" style="39" customWidth="1"/>
    <col min="2052" max="2052" width="9" style="39" customWidth="1"/>
    <col min="2053" max="2053" width="11.42578125" style="39" customWidth="1"/>
    <col min="2054" max="2054" width="20.28515625" style="39" customWidth="1"/>
    <col min="2055" max="2303" width="11.42578125" style="39"/>
    <col min="2304" max="2304" width="9" style="39" customWidth="1"/>
    <col min="2305" max="2305" width="5.5703125" style="39" customWidth="1"/>
    <col min="2306" max="2306" width="40.85546875" style="39" customWidth="1"/>
    <col min="2307" max="2307" width="5.5703125" style="39" customWidth="1"/>
    <col min="2308" max="2308" width="9" style="39" customWidth="1"/>
    <col min="2309" max="2309" width="11.42578125" style="39" customWidth="1"/>
    <col min="2310" max="2310" width="20.28515625" style="39" customWidth="1"/>
    <col min="2311" max="2559" width="11.42578125" style="39"/>
    <col min="2560" max="2560" width="9" style="39" customWidth="1"/>
    <col min="2561" max="2561" width="5.5703125" style="39" customWidth="1"/>
    <col min="2562" max="2562" width="40.85546875" style="39" customWidth="1"/>
    <col min="2563" max="2563" width="5.5703125" style="39" customWidth="1"/>
    <col min="2564" max="2564" width="9" style="39" customWidth="1"/>
    <col min="2565" max="2565" width="11.42578125" style="39" customWidth="1"/>
    <col min="2566" max="2566" width="20.28515625" style="39" customWidth="1"/>
    <col min="2567" max="2815" width="11.42578125" style="39"/>
    <col min="2816" max="2816" width="9" style="39" customWidth="1"/>
    <col min="2817" max="2817" width="5.5703125" style="39" customWidth="1"/>
    <col min="2818" max="2818" width="40.85546875" style="39" customWidth="1"/>
    <col min="2819" max="2819" width="5.5703125" style="39" customWidth="1"/>
    <col min="2820" max="2820" width="9" style="39" customWidth="1"/>
    <col min="2821" max="2821" width="11.42578125" style="39" customWidth="1"/>
    <col min="2822" max="2822" width="20.28515625" style="39" customWidth="1"/>
    <col min="2823" max="3071" width="11.42578125" style="39"/>
    <col min="3072" max="3072" width="9" style="39" customWidth="1"/>
    <col min="3073" max="3073" width="5.5703125" style="39" customWidth="1"/>
    <col min="3074" max="3074" width="40.85546875" style="39" customWidth="1"/>
    <col min="3075" max="3075" width="5.5703125" style="39" customWidth="1"/>
    <col min="3076" max="3076" width="9" style="39" customWidth="1"/>
    <col min="3077" max="3077" width="11.42578125" style="39" customWidth="1"/>
    <col min="3078" max="3078" width="20.28515625" style="39" customWidth="1"/>
    <col min="3079" max="3327" width="11.42578125" style="39"/>
    <col min="3328" max="3328" width="9" style="39" customWidth="1"/>
    <col min="3329" max="3329" width="5.5703125" style="39" customWidth="1"/>
    <col min="3330" max="3330" width="40.85546875" style="39" customWidth="1"/>
    <col min="3331" max="3331" width="5.5703125" style="39" customWidth="1"/>
    <col min="3332" max="3332" width="9" style="39" customWidth="1"/>
    <col min="3333" max="3333" width="11.42578125" style="39" customWidth="1"/>
    <col min="3334" max="3334" width="20.28515625" style="39" customWidth="1"/>
    <col min="3335" max="3583" width="11.42578125" style="39"/>
    <col min="3584" max="3584" width="9" style="39" customWidth="1"/>
    <col min="3585" max="3585" width="5.5703125" style="39" customWidth="1"/>
    <col min="3586" max="3586" width="40.85546875" style="39" customWidth="1"/>
    <col min="3587" max="3587" width="5.5703125" style="39" customWidth="1"/>
    <col min="3588" max="3588" width="9" style="39" customWidth="1"/>
    <col min="3589" max="3589" width="11.42578125" style="39" customWidth="1"/>
    <col min="3590" max="3590" width="20.28515625" style="39" customWidth="1"/>
    <col min="3591" max="3839" width="11.42578125" style="39"/>
    <col min="3840" max="3840" width="9" style="39" customWidth="1"/>
    <col min="3841" max="3841" width="5.5703125" style="39" customWidth="1"/>
    <col min="3842" max="3842" width="40.85546875" style="39" customWidth="1"/>
    <col min="3843" max="3843" width="5.5703125" style="39" customWidth="1"/>
    <col min="3844" max="3844" width="9" style="39" customWidth="1"/>
    <col min="3845" max="3845" width="11.42578125" style="39" customWidth="1"/>
    <col min="3846" max="3846" width="20.28515625" style="39" customWidth="1"/>
    <col min="3847" max="4095" width="11.42578125" style="39"/>
    <col min="4096" max="4096" width="9" style="39" customWidth="1"/>
    <col min="4097" max="4097" width="5.5703125" style="39" customWidth="1"/>
    <col min="4098" max="4098" width="40.85546875" style="39" customWidth="1"/>
    <col min="4099" max="4099" width="5.5703125" style="39" customWidth="1"/>
    <col min="4100" max="4100" width="9" style="39" customWidth="1"/>
    <col min="4101" max="4101" width="11.42578125" style="39" customWidth="1"/>
    <col min="4102" max="4102" width="20.28515625" style="39" customWidth="1"/>
    <col min="4103" max="4351" width="11.42578125" style="39"/>
    <col min="4352" max="4352" width="9" style="39" customWidth="1"/>
    <col min="4353" max="4353" width="5.5703125" style="39" customWidth="1"/>
    <col min="4354" max="4354" width="40.85546875" style="39" customWidth="1"/>
    <col min="4355" max="4355" width="5.5703125" style="39" customWidth="1"/>
    <col min="4356" max="4356" width="9" style="39" customWidth="1"/>
    <col min="4357" max="4357" width="11.42578125" style="39" customWidth="1"/>
    <col min="4358" max="4358" width="20.28515625" style="39" customWidth="1"/>
    <col min="4359" max="4607" width="11.42578125" style="39"/>
    <col min="4608" max="4608" width="9" style="39" customWidth="1"/>
    <col min="4609" max="4609" width="5.5703125" style="39" customWidth="1"/>
    <col min="4610" max="4610" width="40.85546875" style="39" customWidth="1"/>
    <col min="4611" max="4611" width="5.5703125" style="39" customWidth="1"/>
    <col min="4612" max="4612" width="9" style="39" customWidth="1"/>
    <col min="4613" max="4613" width="11.42578125" style="39" customWidth="1"/>
    <col min="4614" max="4614" width="20.28515625" style="39" customWidth="1"/>
    <col min="4615" max="4863" width="11.42578125" style="39"/>
    <col min="4864" max="4864" width="9" style="39" customWidth="1"/>
    <col min="4865" max="4865" width="5.5703125" style="39" customWidth="1"/>
    <col min="4866" max="4866" width="40.85546875" style="39" customWidth="1"/>
    <col min="4867" max="4867" width="5.5703125" style="39" customWidth="1"/>
    <col min="4868" max="4868" width="9" style="39" customWidth="1"/>
    <col min="4869" max="4869" width="11.42578125" style="39" customWidth="1"/>
    <col min="4870" max="4870" width="20.28515625" style="39" customWidth="1"/>
    <col min="4871" max="5119" width="11.42578125" style="39"/>
    <col min="5120" max="5120" width="9" style="39" customWidth="1"/>
    <col min="5121" max="5121" width="5.5703125" style="39" customWidth="1"/>
    <col min="5122" max="5122" width="40.85546875" style="39" customWidth="1"/>
    <col min="5123" max="5123" width="5.5703125" style="39" customWidth="1"/>
    <col min="5124" max="5124" width="9" style="39" customWidth="1"/>
    <col min="5125" max="5125" width="11.42578125" style="39" customWidth="1"/>
    <col min="5126" max="5126" width="20.28515625" style="39" customWidth="1"/>
    <col min="5127" max="5375" width="11.42578125" style="39"/>
    <col min="5376" max="5376" width="9" style="39" customWidth="1"/>
    <col min="5377" max="5377" width="5.5703125" style="39" customWidth="1"/>
    <col min="5378" max="5378" width="40.85546875" style="39" customWidth="1"/>
    <col min="5379" max="5379" width="5.5703125" style="39" customWidth="1"/>
    <col min="5380" max="5380" width="9" style="39" customWidth="1"/>
    <col min="5381" max="5381" width="11.42578125" style="39" customWidth="1"/>
    <col min="5382" max="5382" width="20.28515625" style="39" customWidth="1"/>
    <col min="5383" max="5631" width="11.42578125" style="39"/>
    <col min="5632" max="5632" width="9" style="39" customWidth="1"/>
    <col min="5633" max="5633" width="5.5703125" style="39" customWidth="1"/>
    <col min="5634" max="5634" width="40.85546875" style="39" customWidth="1"/>
    <col min="5635" max="5635" width="5.5703125" style="39" customWidth="1"/>
    <col min="5636" max="5636" width="9" style="39" customWidth="1"/>
    <col min="5637" max="5637" width="11.42578125" style="39" customWidth="1"/>
    <col min="5638" max="5638" width="20.28515625" style="39" customWidth="1"/>
    <col min="5639" max="5887" width="11.42578125" style="39"/>
    <col min="5888" max="5888" width="9" style="39" customWidth="1"/>
    <col min="5889" max="5889" width="5.5703125" style="39" customWidth="1"/>
    <col min="5890" max="5890" width="40.85546875" style="39" customWidth="1"/>
    <col min="5891" max="5891" width="5.5703125" style="39" customWidth="1"/>
    <col min="5892" max="5892" width="9" style="39" customWidth="1"/>
    <col min="5893" max="5893" width="11.42578125" style="39" customWidth="1"/>
    <col min="5894" max="5894" width="20.28515625" style="39" customWidth="1"/>
    <col min="5895" max="6143" width="11.42578125" style="39"/>
    <col min="6144" max="6144" width="9" style="39" customWidth="1"/>
    <col min="6145" max="6145" width="5.5703125" style="39" customWidth="1"/>
    <col min="6146" max="6146" width="40.85546875" style="39" customWidth="1"/>
    <col min="6147" max="6147" width="5.5703125" style="39" customWidth="1"/>
    <col min="6148" max="6148" width="9" style="39" customWidth="1"/>
    <col min="6149" max="6149" width="11.42578125" style="39" customWidth="1"/>
    <col min="6150" max="6150" width="20.28515625" style="39" customWidth="1"/>
    <col min="6151" max="6399" width="11.42578125" style="39"/>
    <col min="6400" max="6400" width="9" style="39" customWidth="1"/>
    <col min="6401" max="6401" width="5.5703125" style="39" customWidth="1"/>
    <col min="6402" max="6402" width="40.85546875" style="39" customWidth="1"/>
    <col min="6403" max="6403" width="5.5703125" style="39" customWidth="1"/>
    <col min="6404" max="6404" width="9" style="39" customWidth="1"/>
    <col min="6405" max="6405" width="11.42578125" style="39" customWidth="1"/>
    <col min="6406" max="6406" width="20.28515625" style="39" customWidth="1"/>
    <col min="6407" max="6655" width="11.42578125" style="39"/>
    <col min="6656" max="6656" width="9" style="39" customWidth="1"/>
    <col min="6657" max="6657" width="5.5703125" style="39" customWidth="1"/>
    <col min="6658" max="6658" width="40.85546875" style="39" customWidth="1"/>
    <col min="6659" max="6659" width="5.5703125" style="39" customWidth="1"/>
    <col min="6660" max="6660" width="9" style="39" customWidth="1"/>
    <col min="6661" max="6661" width="11.42578125" style="39" customWidth="1"/>
    <col min="6662" max="6662" width="20.28515625" style="39" customWidth="1"/>
    <col min="6663" max="6911" width="11.42578125" style="39"/>
    <col min="6912" max="6912" width="9" style="39" customWidth="1"/>
    <col min="6913" max="6913" width="5.5703125" style="39" customWidth="1"/>
    <col min="6914" max="6914" width="40.85546875" style="39" customWidth="1"/>
    <col min="6915" max="6915" width="5.5703125" style="39" customWidth="1"/>
    <col min="6916" max="6916" width="9" style="39" customWidth="1"/>
    <col min="6917" max="6917" width="11.42578125" style="39" customWidth="1"/>
    <col min="6918" max="6918" width="20.28515625" style="39" customWidth="1"/>
    <col min="6919" max="7167" width="11.42578125" style="39"/>
    <col min="7168" max="7168" width="9" style="39" customWidth="1"/>
    <col min="7169" max="7169" width="5.5703125" style="39" customWidth="1"/>
    <col min="7170" max="7170" width="40.85546875" style="39" customWidth="1"/>
    <col min="7171" max="7171" width="5.5703125" style="39" customWidth="1"/>
    <col min="7172" max="7172" width="9" style="39" customWidth="1"/>
    <col min="7173" max="7173" width="11.42578125" style="39" customWidth="1"/>
    <col min="7174" max="7174" width="20.28515625" style="39" customWidth="1"/>
    <col min="7175" max="7423" width="11.42578125" style="39"/>
    <col min="7424" max="7424" width="9" style="39" customWidth="1"/>
    <col min="7425" max="7425" width="5.5703125" style="39" customWidth="1"/>
    <col min="7426" max="7426" width="40.85546875" style="39" customWidth="1"/>
    <col min="7427" max="7427" width="5.5703125" style="39" customWidth="1"/>
    <col min="7428" max="7428" width="9" style="39" customWidth="1"/>
    <col min="7429" max="7429" width="11.42578125" style="39" customWidth="1"/>
    <col min="7430" max="7430" width="20.28515625" style="39" customWidth="1"/>
    <col min="7431" max="7679" width="11.42578125" style="39"/>
    <col min="7680" max="7680" width="9" style="39" customWidth="1"/>
    <col min="7681" max="7681" width="5.5703125" style="39" customWidth="1"/>
    <col min="7682" max="7682" width="40.85546875" style="39" customWidth="1"/>
    <col min="7683" max="7683" width="5.5703125" style="39" customWidth="1"/>
    <col min="7684" max="7684" width="9" style="39" customWidth="1"/>
    <col min="7685" max="7685" width="11.42578125" style="39" customWidth="1"/>
    <col min="7686" max="7686" width="20.28515625" style="39" customWidth="1"/>
    <col min="7687" max="7935" width="11.42578125" style="39"/>
    <col min="7936" max="7936" width="9" style="39" customWidth="1"/>
    <col min="7937" max="7937" width="5.5703125" style="39" customWidth="1"/>
    <col min="7938" max="7938" width="40.85546875" style="39" customWidth="1"/>
    <col min="7939" max="7939" width="5.5703125" style="39" customWidth="1"/>
    <col min="7940" max="7940" width="9" style="39" customWidth="1"/>
    <col min="7941" max="7941" width="11.42578125" style="39" customWidth="1"/>
    <col min="7942" max="7942" width="20.28515625" style="39" customWidth="1"/>
    <col min="7943" max="8191" width="11.42578125" style="39"/>
    <col min="8192" max="8192" width="9" style="39" customWidth="1"/>
    <col min="8193" max="8193" width="5.5703125" style="39" customWidth="1"/>
    <col min="8194" max="8194" width="40.85546875" style="39" customWidth="1"/>
    <col min="8195" max="8195" width="5.5703125" style="39" customWidth="1"/>
    <col min="8196" max="8196" width="9" style="39" customWidth="1"/>
    <col min="8197" max="8197" width="11.42578125" style="39" customWidth="1"/>
    <col min="8198" max="8198" width="20.28515625" style="39" customWidth="1"/>
    <col min="8199" max="8447" width="11.42578125" style="39"/>
    <col min="8448" max="8448" width="9" style="39" customWidth="1"/>
    <col min="8449" max="8449" width="5.5703125" style="39" customWidth="1"/>
    <col min="8450" max="8450" width="40.85546875" style="39" customWidth="1"/>
    <col min="8451" max="8451" width="5.5703125" style="39" customWidth="1"/>
    <col min="8452" max="8452" width="9" style="39" customWidth="1"/>
    <col min="8453" max="8453" width="11.42578125" style="39" customWidth="1"/>
    <col min="8454" max="8454" width="20.28515625" style="39" customWidth="1"/>
    <col min="8455" max="8703" width="11.42578125" style="39"/>
    <col min="8704" max="8704" width="9" style="39" customWidth="1"/>
    <col min="8705" max="8705" width="5.5703125" style="39" customWidth="1"/>
    <col min="8706" max="8706" width="40.85546875" style="39" customWidth="1"/>
    <col min="8707" max="8707" width="5.5703125" style="39" customWidth="1"/>
    <col min="8708" max="8708" width="9" style="39" customWidth="1"/>
    <col min="8709" max="8709" width="11.42578125" style="39" customWidth="1"/>
    <col min="8710" max="8710" width="20.28515625" style="39" customWidth="1"/>
    <col min="8711" max="8959" width="11.42578125" style="39"/>
    <col min="8960" max="8960" width="9" style="39" customWidth="1"/>
    <col min="8961" max="8961" width="5.5703125" style="39" customWidth="1"/>
    <col min="8962" max="8962" width="40.85546875" style="39" customWidth="1"/>
    <col min="8963" max="8963" width="5.5703125" style="39" customWidth="1"/>
    <col min="8964" max="8964" width="9" style="39" customWidth="1"/>
    <col min="8965" max="8965" width="11.42578125" style="39" customWidth="1"/>
    <col min="8966" max="8966" width="20.28515625" style="39" customWidth="1"/>
    <col min="8967" max="9215" width="11.42578125" style="39"/>
    <col min="9216" max="9216" width="9" style="39" customWidth="1"/>
    <col min="9217" max="9217" width="5.5703125" style="39" customWidth="1"/>
    <col min="9218" max="9218" width="40.85546875" style="39" customWidth="1"/>
    <col min="9219" max="9219" width="5.5703125" style="39" customWidth="1"/>
    <col min="9220" max="9220" width="9" style="39" customWidth="1"/>
    <col min="9221" max="9221" width="11.42578125" style="39" customWidth="1"/>
    <col min="9222" max="9222" width="20.28515625" style="39" customWidth="1"/>
    <col min="9223" max="9471" width="11.42578125" style="39"/>
    <col min="9472" max="9472" width="9" style="39" customWidth="1"/>
    <col min="9473" max="9473" width="5.5703125" style="39" customWidth="1"/>
    <col min="9474" max="9474" width="40.85546875" style="39" customWidth="1"/>
    <col min="9475" max="9475" width="5.5703125" style="39" customWidth="1"/>
    <col min="9476" max="9476" width="9" style="39" customWidth="1"/>
    <col min="9477" max="9477" width="11.42578125" style="39" customWidth="1"/>
    <col min="9478" max="9478" width="20.28515625" style="39" customWidth="1"/>
    <col min="9479" max="9727" width="11.42578125" style="39"/>
    <col min="9728" max="9728" width="9" style="39" customWidth="1"/>
    <col min="9729" max="9729" width="5.5703125" style="39" customWidth="1"/>
    <col min="9730" max="9730" width="40.85546875" style="39" customWidth="1"/>
    <col min="9731" max="9731" width="5.5703125" style="39" customWidth="1"/>
    <col min="9732" max="9732" width="9" style="39" customWidth="1"/>
    <col min="9733" max="9733" width="11.42578125" style="39" customWidth="1"/>
    <col min="9734" max="9734" width="20.28515625" style="39" customWidth="1"/>
    <col min="9735" max="9983" width="11.42578125" style="39"/>
    <col min="9984" max="9984" width="9" style="39" customWidth="1"/>
    <col min="9985" max="9985" width="5.5703125" style="39" customWidth="1"/>
    <col min="9986" max="9986" width="40.85546875" style="39" customWidth="1"/>
    <col min="9987" max="9987" width="5.5703125" style="39" customWidth="1"/>
    <col min="9988" max="9988" width="9" style="39" customWidth="1"/>
    <col min="9989" max="9989" width="11.42578125" style="39" customWidth="1"/>
    <col min="9990" max="9990" width="20.28515625" style="39" customWidth="1"/>
    <col min="9991" max="10239" width="11.42578125" style="39"/>
    <col min="10240" max="10240" width="9" style="39" customWidth="1"/>
    <col min="10241" max="10241" width="5.5703125" style="39" customWidth="1"/>
    <col min="10242" max="10242" width="40.85546875" style="39" customWidth="1"/>
    <col min="10243" max="10243" width="5.5703125" style="39" customWidth="1"/>
    <col min="10244" max="10244" width="9" style="39" customWidth="1"/>
    <col min="10245" max="10245" width="11.42578125" style="39" customWidth="1"/>
    <col min="10246" max="10246" width="20.28515625" style="39" customWidth="1"/>
    <col min="10247" max="10495" width="11.42578125" style="39"/>
    <col min="10496" max="10496" width="9" style="39" customWidth="1"/>
    <col min="10497" max="10497" width="5.5703125" style="39" customWidth="1"/>
    <col min="10498" max="10498" width="40.85546875" style="39" customWidth="1"/>
    <col min="10499" max="10499" width="5.5703125" style="39" customWidth="1"/>
    <col min="10500" max="10500" width="9" style="39" customWidth="1"/>
    <col min="10501" max="10501" width="11.42578125" style="39" customWidth="1"/>
    <col min="10502" max="10502" width="20.28515625" style="39" customWidth="1"/>
    <col min="10503" max="10751" width="11.42578125" style="39"/>
    <col min="10752" max="10752" width="9" style="39" customWidth="1"/>
    <col min="10753" max="10753" width="5.5703125" style="39" customWidth="1"/>
    <col min="10754" max="10754" width="40.85546875" style="39" customWidth="1"/>
    <col min="10755" max="10755" width="5.5703125" style="39" customWidth="1"/>
    <col min="10756" max="10756" width="9" style="39" customWidth="1"/>
    <col min="10757" max="10757" width="11.42578125" style="39" customWidth="1"/>
    <col min="10758" max="10758" width="20.28515625" style="39" customWidth="1"/>
    <col min="10759" max="11007" width="11.42578125" style="39"/>
    <col min="11008" max="11008" width="9" style="39" customWidth="1"/>
    <col min="11009" max="11009" width="5.5703125" style="39" customWidth="1"/>
    <col min="11010" max="11010" width="40.85546875" style="39" customWidth="1"/>
    <col min="11011" max="11011" width="5.5703125" style="39" customWidth="1"/>
    <col min="11012" max="11012" width="9" style="39" customWidth="1"/>
    <col min="11013" max="11013" width="11.42578125" style="39" customWidth="1"/>
    <col min="11014" max="11014" width="20.28515625" style="39" customWidth="1"/>
    <col min="11015" max="11263" width="11.42578125" style="39"/>
    <col min="11264" max="11264" width="9" style="39" customWidth="1"/>
    <col min="11265" max="11265" width="5.5703125" style="39" customWidth="1"/>
    <col min="11266" max="11266" width="40.85546875" style="39" customWidth="1"/>
    <col min="11267" max="11267" width="5.5703125" style="39" customWidth="1"/>
    <col min="11268" max="11268" width="9" style="39" customWidth="1"/>
    <col min="11269" max="11269" width="11.42578125" style="39" customWidth="1"/>
    <col min="11270" max="11270" width="20.28515625" style="39" customWidth="1"/>
    <col min="11271" max="11519" width="11.42578125" style="39"/>
    <col min="11520" max="11520" width="9" style="39" customWidth="1"/>
    <col min="11521" max="11521" width="5.5703125" style="39" customWidth="1"/>
    <col min="11522" max="11522" width="40.85546875" style="39" customWidth="1"/>
    <col min="11523" max="11523" width="5.5703125" style="39" customWidth="1"/>
    <col min="11524" max="11524" width="9" style="39" customWidth="1"/>
    <col min="11525" max="11525" width="11.42578125" style="39" customWidth="1"/>
    <col min="11526" max="11526" width="20.28515625" style="39" customWidth="1"/>
    <col min="11527" max="11775" width="11.42578125" style="39"/>
    <col min="11776" max="11776" width="9" style="39" customWidth="1"/>
    <col min="11777" max="11777" width="5.5703125" style="39" customWidth="1"/>
    <col min="11778" max="11778" width="40.85546875" style="39" customWidth="1"/>
    <col min="11779" max="11779" width="5.5703125" style="39" customWidth="1"/>
    <col min="11780" max="11780" width="9" style="39" customWidth="1"/>
    <col min="11781" max="11781" width="11.42578125" style="39" customWidth="1"/>
    <col min="11782" max="11782" width="20.28515625" style="39" customWidth="1"/>
    <col min="11783" max="12031" width="11.42578125" style="39"/>
    <col min="12032" max="12032" width="9" style="39" customWidth="1"/>
    <col min="12033" max="12033" width="5.5703125" style="39" customWidth="1"/>
    <col min="12034" max="12034" width="40.85546875" style="39" customWidth="1"/>
    <col min="12035" max="12035" width="5.5703125" style="39" customWidth="1"/>
    <col min="12036" max="12036" width="9" style="39" customWidth="1"/>
    <col min="12037" max="12037" width="11.42578125" style="39" customWidth="1"/>
    <col min="12038" max="12038" width="20.28515625" style="39" customWidth="1"/>
    <col min="12039" max="12287" width="11.42578125" style="39"/>
    <col min="12288" max="12288" width="9" style="39" customWidth="1"/>
    <col min="12289" max="12289" width="5.5703125" style="39" customWidth="1"/>
    <col min="12290" max="12290" width="40.85546875" style="39" customWidth="1"/>
    <col min="12291" max="12291" width="5.5703125" style="39" customWidth="1"/>
    <col min="12292" max="12292" width="9" style="39" customWidth="1"/>
    <col min="12293" max="12293" width="11.42578125" style="39" customWidth="1"/>
    <col min="12294" max="12294" width="20.28515625" style="39" customWidth="1"/>
    <col min="12295" max="12543" width="11.42578125" style="39"/>
    <col min="12544" max="12544" width="9" style="39" customWidth="1"/>
    <col min="12545" max="12545" width="5.5703125" style="39" customWidth="1"/>
    <col min="12546" max="12546" width="40.85546875" style="39" customWidth="1"/>
    <col min="12547" max="12547" width="5.5703125" style="39" customWidth="1"/>
    <col min="12548" max="12548" width="9" style="39" customWidth="1"/>
    <col min="12549" max="12549" width="11.42578125" style="39" customWidth="1"/>
    <col min="12550" max="12550" width="20.28515625" style="39" customWidth="1"/>
    <col min="12551" max="12799" width="11.42578125" style="39"/>
    <col min="12800" max="12800" width="9" style="39" customWidth="1"/>
    <col min="12801" max="12801" width="5.5703125" style="39" customWidth="1"/>
    <col min="12802" max="12802" width="40.85546875" style="39" customWidth="1"/>
    <col min="12803" max="12803" width="5.5703125" style="39" customWidth="1"/>
    <col min="12804" max="12804" width="9" style="39" customWidth="1"/>
    <col min="12805" max="12805" width="11.42578125" style="39" customWidth="1"/>
    <col min="12806" max="12806" width="20.28515625" style="39" customWidth="1"/>
    <col min="12807" max="13055" width="11.42578125" style="39"/>
    <col min="13056" max="13056" width="9" style="39" customWidth="1"/>
    <col min="13057" max="13057" width="5.5703125" style="39" customWidth="1"/>
    <col min="13058" max="13058" width="40.85546875" style="39" customWidth="1"/>
    <col min="13059" max="13059" width="5.5703125" style="39" customWidth="1"/>
    <col min="13060" max="13060" width="9" style="39" customWidth="1"/>
    <col min="13061" max="13061" width="11.42578125" style="39" customWidth="1"/>
    <col min="13062" max="13062" width="20.28515625" style="39" customWidth="1"/>
    <col min="13063" max="13311" width="11.42578125" style="39"/>
    <col min="13312" max="13312" width="9" style="39" customWidth="1"/>
    <col min="13313" max="13313" width="5.5703125" style="39" customWidth="1"/>
    <col min="13314" max="13314" width="40.85546875" style="39" customWidth="1"/>
    <col min="13315" max="13315" width="5.5703125" style="39" customWidth="1"/>
    <col min="13316" max="13316" width="9" style="39" customWidth="1"/>
    <col min="13317" max="13317" width="11.42578125" style="39" customWidth="1"/>
    <col min="13318" max="13318" width="20.28515625" style="39" customWidth="1"/>
    <col min="13319" max="13567" width="11.42578125" style="39"/>
    <col min="13568" max="13568" width="9" style="39" customWidth="1"/>
    <col min="13569" max="13569" width="5.5703125" style="39" customWidth="1"/>
    <col min="13570" max="13570" width="40.85546875" style="39" customWidth="1"/>
    <col min="13571" max="13571" width="5.5703125" style="39" customWidth="1"/>
    <col min="13572" max="13572" width="9" style="39" customWidth="1"/>
    <col min="13573" max="13573" width="11.42578125" style="39" customWidth="1"/>
    <col min="13574" max="13574" width="20.28515625" style="39" customWidth="1"/>
    <col min="13575" max="13823" width="11.42578125" style="39"/>
    <col min="13824" max="13824" width="9" style="39" customWidth="1"/>
    <col min="13825" max="13825" width="5.5703125" style="39" customWidth="1"/>
    <col min="13826" max="13826" width="40.85546875" style="39" customWidth="1"/>
    <col min="13827" max="13827" width="5.5703125" style="39" customWidth="1"/>
    <col min="13828" max="13828" width="9" style="39" customWidth="1"/>
    <col min="13829" max="13829" width="11.42578125" style="39" customWidth="1"/>
    <col min="13830" max="13830" width="20.28515625" style="39" customWidth="1"/>
    <col min="13831" max="14079" width="11.42578125" style="39"/>
    <col min="14080" max="14080" width="9" style="39" customWidth="1"/>
    <col min="14081" max="14081" width="5.5703125" style="39" customWidth="1"/>
    <col min="14082" max="14082" width="40.85546875" style="39" customWidth="1"/>
    <col min="14083" max="14083" width="5.5703125" style="39" customWidth="1"/>
    <col min="14084" max="14084" width="9" style="39" customWidth="1"/>
    <col min="14085" max="14085" width="11.42578125" style="39" customWidth="1"/>
    <col min="14086" max="14086" width="20.28515625" style="39" customWidth="1"/>
    <col min="14087" max="14335" width="11.42578125" style="39"/>
    <col min="14336" max="14336" width="9" style="39" customWidth="1"/>
    <col min="14337" max="14337" width="5.5703125" style="39" customWidth="1"/>
    <col min="14338" max="14338" width="40.85546875" style="39" customWidth="1"/>
    <col min="14339" max="14339" width="5.5703125" style="39" customWidth="1"/>
    <col min="14340" max="14340" width="9" style="39" customWidth="1"/>
    <col min="14341" max="14341" width="11.42578125" style="39" customWidth="1"/>
    <col min="14342" max="14342" width="20.28515625" style="39" customWidth="1"/>
    <col min="14343" max="14591" width="11.42578125" style="39"/>
    <col min="14592" max="14592" width="9" style="39" customWidth="1"/>
    <col min="14593" max="14593" width="5.5703125" style="39" customWidth="1"/>
    <col min="14594" max="14594" width="40.85546875" style="39" customWidth="1"/>
    <col min="14595" max="14595" width="5.5703125" style="39" customWidth="1"/>
    <col min="14596" max="14596" width="9" style="39" customWidth="1"/>
    <col min="14597" max="14597" width="11.42578125" style="39" customWidth="1"/>
    <col min="14598" max="14598" width="20.28515625" style="39" customWidth="1"/>
    <col min="14599" max="14847" width="11.42578125" style="39"/>
    <col min="14848" max="14848" width="9" style="39" customWidth="1"/>
    <col min="14849" max="14849" width="5.5703125" style="39" customWidth="1"/>
    <col min="14850" max="14850" width="40.85546875" style="39" customWidth="1"/>
    <col min="14851" max="14851" width="5.5703125" style="39" customWidth="1"/>
    <col min="14852" max="14852" width="9" style="39" customWidth="1"/>
    <col min="14853" max="14853" width="11.42578125" style="39" customWidth="1"/>
    <col min="14854" max="14854" width="20.28515625" style="39" customWidth="1"/>
    <col min="14855" max="15103" width="11.42578125" style="39"/>
    <col min="15104" max="15104" width="9" style="39" customWidth="1"/>
    <col min="15105" max="15105" width="5.5703125" style="39" customWidth="1"/>
    <col min="15106" max="15106" width="40.85546875" style="39" customWidth="1"/>
    <col min="15107" max="15107" width="5.5703125" style="39" customWidth="1"/>
    <col min="15108" max="15108" width="9" style="39" customWidth="1"/>
    <col min="15109" max="15109" width="11.42578125" style="39" customWidth="1"/>
    <col min="15110" max="15110" width="20.28515625" style="39" customWidth="1"/>
    <col min="15111" max="15359" width="11.42578125" style="39"/>
    <col min="15360" max="15360" width="9" style="39" customWidth="1"/>
    <col min="15361" max="15361" width="5.5703125" style="39" customWidth="1"/>
    <col min="15362" max="15362" width="40.85546875" style="39" customWidth="1"/>
    <col min="15363" max="15363" width="5.5703125" style="39" customWidth="1"/>
    <col min="15364" max="15364" width="9" style="39" customWidth="1"/>
    <col min="15365" max="15365" width="11.42578125" style="39" customWidth="1"/>
    <col min="15366" max="15366" width="20.28515625" style="39" customWidth="1"/>
    <col min="15367" max="15615" width="11.42578125" style="39"/>
    <col min="15616" max="15616" width="9" style="39" customWidth="1"/>
    <col min="15617" max="15617" width="5.5703125" style="39" customWidth="1"/>
    <col min="15618" max="15618" width="40.85546875" style="39" customWidth="1"/>
    <col min="15619" max="15619" width="5.5703125" style="39" customWidth="1"/>
    <col min="15620" max="15620" width="9" style="39" customWidth="1"/>
    <col min="15621" max="15621" width="11.42578125" style="39" customWidth="1"/>
    <col min="15622" max="15622" width="20.28515625" style="39" customWidth="1"/>
    <col min="15623" max="15871" width="11.42578125" style="39"/>
    <col min="15872" max="15872" width="9" style="39" customWidth="1"/>
    <col min="15873" max="15873" width="5.5703125" style="39" customWidth="1"/>
    <col min="15874" max="15874" width="40.85546875" style="39" customWidth="1"/>
    <col min="15875" max="15875" width="5.5703125" style="39" customWidth="1"/>
    <col min="15876" max="15876" width="9" style="39" customWidth="1"/>
    <col min="15877" max="15877" width="11.42578125" style="39" customWidth="1"/>
    <col min="15878" max="15878" width="20.28515625" style="39" customWidth="1"/>
    <col min="15879" max="16127" width="11.42578125" style="39"/>
    <col min="16128" max="16128" width="9" style="39" customWidth="1"/>
    <col min="16129" max="16129" width="5.5703125" style="39" customWidth="1"/>
    <col min="16130" max="16130" width="40.85546875" style="39" customWidth="1"/>
    <col min="16131" max="16131" width="5.5703125" style="39" customWidth="1"/>
    <col min="16132" max="16132" width="9" style="39" customWidth="1"/>
    <col min="16133" max="16133" width="11.42578125" style="39" customWidth="1"/>
    <col min="16134" max="16134" width="20.28515625" style="39" customWidth="1"/>
    <col min="16135" max="16384" width="11.42578125" style="39"/>
  </cols>
  <sheetData>
    <row r="1" spans="1:6" x14ac:dyDescent="0.15">
      <c r="A1" s="34"/>
      <c r="B1" s="34"/>
      <c r="C1" s="35"/>
      <c r="D1" s="36"/>
      <c r="E1" s="37"/>
      <c r="F1" s="38"/>
    </row>
    <row r="2" spans="1:6" ht="15.75" customHeight="1" x14ac:dyDescent="0.15">
      <c r="A2" s="96" t="s">
        <v>482</v>
      </c>
      <c r="B2" s="97"/>
      <c r="C2" s="97"/>
      <c r="D2" s="97"/>
      <c r="E2" s="98"/>
      <c r="F2" s="40"/>
    </row>
    <row r="3" spans="1:6" ht="15.75" customHeight="1" x14ac:dyDescent="0.15">
      <c r="A3" s="99"/>
      <c r="B3" s="100"/>
      <c r="C3" s="100"/>
      <c r="D3" s="100"/>
      <c r="E3" s="101"/>
      <c r="F3" s="104"/>
    </row>
    <row r="4" spans="1:6" ht="12.75" customHeight="1" x14ac:dyDescent="0.15">
      <c r="A4" s="102"/>
      <c r="B4" s="103"/>
      <c r="C4" s="103"/>
      <c r="D4" s="100"/>
      <c r="E4" s="101"/>
      <c r="F4" s="105"/>
    </row>
    <row r="5" spans="1:6" ht="11.25" customHeight="1" x14ac:dyDescent="0.15">
      <c r="A5" s="41"/>
      <c r="B5" s="42"/>
      <c r="C5" s="42"/>
      <c r="D5" s="43"/>
      <c r="E5" s="44"/>
      <c r="F5" s="45"/>
    </row>
    <row r="6" spans="1:6" x14ac:dyDescent="0.15">
      <c r="A6" s="46"/>
      <c r="B6" s="47" t="s">
        <v>483</v>
      </c>
      <c r="C6" s="47"/>
      <c r="D6" s="48"/>
      <c r="E6" s="49"/>
      <c r="F6" s="50" t="s">
        <v>484</v>
      </c>
    </row>
    <row r="7" spans="1:6" x14ac:dyDescent="0.15">
      <c r="A7" s="51"/>
      <c r="B7" s="52"/>
      <c r="C7" s="52"/>
      <c r="D7" s="53"/>
      <c r="E7" s="54"/>
      <c r="F7" s="55"/>
    </row>
    <row r="8" spans="1:6" x14ac:dyDescent="0.15">
      <c r="A8" s="56"/>
      <c r="B8" s="35"/>
      <c r="C8" s="35"/>
      <c r="D8" s="48"/>
      <c r="E8" s="57"/>
      <c r="F8" s="58"/>
    </row>
    <row r="9" spans="1:6" s="65" customFormat="1" ht="15" customHeight="1" x14ac:dyDescent="0.25">
      <c r="A9" s="59"/>
      <c r="B9" s="60" t="s">
        <v>485</v>
      </c>
      <c r="C9" s="61"/>
      <c r="D9" s="62"/>
      <c r="E9" s="63"/>
      <c r="F9" s="64"/>
    </row>
    <row r="10" spans="1:6" s="65" customFormat="1" ht="15" customHeight="1" x14ac:dyDescent="0.25">
      <c r="A10" s="66"/>
      <c r="B10" s="67"/>
      <c r="C10" s="68"/>
      <c r="D10" s="69"/>
      <c r="E10" s="70"/>
      <c r="F10" s="71"/>
    </row>
    <row r="11" spans="1:6" s="65" customFormat="1" ht="15" customHeight="1" x14ac:dyDescent="0.25">
      <c r="A11" s="66"/>
      <c r="B11" s="72" t="s">
        <v>486</v>
      </c>
      <c r="C11" s="68"/>
      <c r="D11" s="69"/>
      <c r="E11" s="70"/>
      <c r="F11" s="71"/>
    </row>
    <row r="12" spans="1:6" s="65" customFormat="1" ht="5.45" customHeight="1" x14ac:dyDescent="0.25">
      <c r="A12" s="66"/>
      <c r="B12" s="67"/>
      <c r="C12" s="68"/>
      <c r="D12" s="69"/>
      <c r="E12" s="70"/>
      <c r="F12" s="71"/>
    </row>
    <row r="13" spans="1:6" s="65" customFormat="1" ht="7.15" customHeight="1" x14ac:dyDescent="0.25">
      <c r="A13" s="66"/>
      <c r="B13" s="67"/>
      <c r="C13" s="68"/>
      <c r="D13" s="69"/>
      <c r="E13" s="70"/>
      <c r="F13" s="71"/>
    </row>
    <row r="14" spans="1:6" s="65" customFormat="1" ht="36" customHeight="1" x14ac:dyDescent="0.25">
      <c r="A14" s="66"/>
      <c r="B14" s="67"/>
      <c r="C14" s="73" t="s">
        <v>487</v>
      </c>
      <c r="D14" s="74" t="s">
        <v>488</v>
      </c>
      <c r="E14" s="70"/>
      <c r="F14" s="71">
        <f>+'Bat 04_05'!G98</f>
        <v>0</v>
      </c>
    </row>
    <row r="15" spans="1:6" s="65" customFormat="1" ht="36" customHeight="1" x14ac:dyDescent="0.25">
      <c r="A15" s="66"/>
      <c r="B15" s="67"/>
      <c r="C15" s="73" t="s">
        <v>489</v>
      </c>
      <c r="D15" s="74" t="s">
        <v>488</v>
      </c>
      <c r="E15" s="70"/>
      <c r="F15" s="71">
        <f>+'Bat 06_07'!G95</f>
        <v>0</v>
      </c>
    </row>
    <row r="16" spans="1:6" s="65" customFormat="1" ht="36" customHeight="1" x14ac:dyDescent="0.25">
      <c r="A16" s="66"/>
      <c r="B16" s="67"/>
      <c r="C16" s="73" t="s">
        <v>490</v>
      </c>
      <c r="D16" s="74" t="s">
        <v>488</v>
      </c>
      <c r="E16" s="70"/>
      <c r="F16" s="71">
        <f>+'Bat 08_09'!G94</f>
        <v>0</v>
      </c>
    </row>
    <row r="17" spans="1:6" s="65" customFormat="1" ht="36" customHeight="1" x14ac:dyDescent="0.25">
      <c r="A17" s="66"/>
      <c r="B17" s="67"/>
      <c r="C17" s="73" t="s">
        <v>491</v>
      </c>
      <c r="D17" s="74" t="s">
        <v>488</v>
      </c>
      <c r="E17" s="70"/>
      <c r="F17" s="71">
        <f>+'Bat 10_11'!G125</f>
        <v>0</v>
      </c>
    </row>
    <row r="18" spans="1:6" s="65" customFormat="1" ht="36" customHeight="1" x14ac:dyDescent="0.25">
      <c r="A18" s="66"/>
      <c r="B18" s="67"/>
      <c r="C18" s="73" t="s">
        <v>492</v>
      </c>
      <c r="D18" s="74" t="s">
        <v>488</v>
      </c>
      <c r="E18" s="70"/>
      <c r="F18" s="71">
        <f>+'Bat 12'!G97</f>
        <v>0</v>
      </c>
    </row>
    <row r="19" spans="1:6" s="65" customFormat="1" ht="36" customHeight="1" x14ac:dyDescent="0.25">
      <c r="A19" s="66"/>
      <c r="B19" s="67"/>
      <c r="C19" s="73" t="s">
        <v>493</v>
      </c>
      <c r="D19" s="74" t="s">
        <v>488</v>
      </c>
      <c r="E19" s="70"/>
      <c r="F19" s="71">
        <f>+'Bat 13'!G104</f>
        <v>0</v>
      </c>
    </row>
    <row r="20" spans="1:6" s="65" customFormat="1" ht="36" customHeight="1" x14ac:dyDescent="0.25">
      <c r="A20" s="66"/>
      <c r="B20" s="67"/>
      <c r="C20" s="73" t="s">
        <v>494</v>
      </c>
      <c r="D20" s="74" t="s">
        <v>488</v>
      </c>
      <c r="E20" s="70"/>
      <c r="F20" s="71">
        <f>+'Bat LST'!G129</f>
        <v>0</v>
      </c>
    </row>
    <row r="21" spans="1:6" s="65" customFormat="1" ht="30" customHeight="1" x14ac:dyDescent="0.25">
      <c r="A21" s="66"/>
      <c r="B21" s="67"/>
      <c r="C21" s="73"/>
      <c r="D21" s="74"/>
      <c r="E21" s="70"/>
      <c r="F21" s="71"/>
    </row>
    <row r="22" spans="1:6" s="65" customFormat="1" ht="6" customHeight="1" x14ac:dyDescent="0.25">
      <c r="A22" s="66"/>
      <c r="B22" s="67"/>
      <c r="C22" s="73"/>
      <c r="D22" s="75"/>
      <c r="E22" s="70"/>
      <c r="F22" s="76"/>
    </row>
    <row r="23" spans="1:6" s="65" customFormat="1" ht="4.9000000000000004" customHeight="1" thickBot="1" x14ac:dyDescent="0.3">
      <c r="A23" s="66"/>
      <c r="B23" s="67"/>
      <c r="C23" s="68"/>
      <c r="D23" s="69"/>
      <c r="E23" s="70"/>
      <c r="F23" s="71"/>
    </row>
    <row r="24" spans="1:6" s="65" customFormat="1" ht="6.6" customHeight="1" x14ac:dyDescent="0.25">
      <c r="A24" s="66"/>
      <c r="B24" s="68"/>
      <c r="C24" s="68"/>
      <c r="D24" s="69"/>
      <c r="E24" s="70"/>
      <c r="F24" s="77"/>
    </row>
    <row r="25" spans="1:6" s="65" customFormat="1" ht="19.5" customHeight="1" x14ac:dyDescent="0.25">
      <c r="A25" s="66"/>
      <c r="B25" s="106" t="s">
        <v>498</v>
      </c>
      <c r="C25" s="107"/>
      <c r="D25" s="74" t="s">
        <v>488</v>
      </c>
      <c r="E25" s="78"/>
      <c r="F25" s="79">
        <f>SUM(F14:F24)</f>
        <v>0</v>
      </c>
    </row>
    <row r="26" spans="1:6" s="65" customFormat="1" ht="3.6" customHeight="1" x14ac:dyDescent="0.25">
      <c r="A26" s="66"/>
      <c r="B26" s="68"/>
      <c r="C26" s="80"/>
      <c r="D26" s="74" t="s">
        <v>488</v>
      </c>
      <c r="E26" s="78"/>
      <c r="F26" s="79"/>
    </row>
    <row r="27" spans="1:6" s="65" customFormat="1" ht="23.25" customHeight="1" x14ac:dyDescent="0.25">
      <c r="A27" s="66"/>
      <c r="B27" s="68"/>
      <c r="C27" s="80" t="s">
        <v>500</v>
      </c>
      <c r="D27" s="74" t="s">
        <v>488</v>
      </c>
      <c r="E27" s="78"/>
      <c r="F27" s="79">
        <f>+'Bat 04_05'!G99+'Bat 06_07'!G96+'Bat 08_09'!G95+'Bat 10_11'!G126+'Bat 12'!G98+'Bat 13'!G105</f>
        <v>0</v>
      </c>
    </row>
    <row r="28" spans="1:6" s="65" customFormat="1" ht="23.25" customHeight="1" x14ac:dyDescent="0.25">
      <c r="A28" s="66"/>
      <c r="B28" s="68"/>
      <c r="C28" s="80" t="s">
        <v>495</v>
      </c>
      <c r="D28" s="74" t="s">
        <v>488</v>
      </c>
      <c r="E28" s="78"/>
      <c r="F28" s="79">
        <f>+'Bat 13'!G106+'Bat 12'!G99+'Bat 10_11'!G127+'Bat 08_09'!G96+'Bat 06_07'!G97+'Bat 04_05'!G100</f>
        <v>0</v>
      </c>
    </row>
    <row r="29" spans="1:6" s="65" customFormat="1" ht="23.25" customHeight="1" x14ac:dyDescent="0.25">
      <c r="A29" s="66"/>
      <c r="B29" s="68"/>
      <c r="C29" s="80" t="s">
        <v>496</v>
      </c>
      <c r="D29" s="74" t="s">
        <v>488</v>
      </c>
      <c r="E29" s="78"/>
      <c r="F29" s="79">
        <f>+'Bat LST'!G130</f>
        <v>0</v>
      </c>
    </row>
    <row r="30" spans="1:6" s="65" customFormat="1" ht="4.1500000000000004" customHeight="1" thickBot="1" x14ac:dyDescent="0.3">
      <c r="A30" s="66"/>
      <c r="B30" s="68"/>
      <c r="C30" s="80"/>
      <c r="D30" s="74" t="s">
        <v>488</v>
      </c>
      <c r="E30" s="78"/>
      <c r="F30" s="81"/>
    </row>
    <row r="31" spans="1:6" s="65" customFormat="1" ht="52.5" customHeight="1" x14ac:dyDescent="0.25">
      <c r="A31" s="66"/>
      <c r="B31" s="68"/>
      <c r="C31" s="82" t="s">
        <v>499</v>
      </c>
      <c r="D31" s="74" t="s">
        <v>488</v>
      </c>
      <c r="E31" s="78"/>
      <c r="F31" s="79">
        <f>SUM(F25:F29)</f>
        <v>0</v>
      </c>
    </row>
    <row r="32" spans="1:6" s="65" customFormat="1" x14ac:dyDescent="0.25">
      <c r="A32" s="66"/>
      <c r="B32" s="68"/>
      <c r="C32" s="82"/>
      <c r="D32" s="75"/>
      <c r="E32" s="78"/>
      <c r="F32" s="79"/>
    </row>
    <row r="33" spans="1:6" s="65" customFormat="1" x14ac:dyDescent="0.25">
      <c r="A33" s="66"/>
      <c r="B33" s="68"/>
      <c r="C33" s="82"/>
      <c r="D33" s="75"/>
      <c r="E33" s="78"/>
      <c r="F33" s="79"/>
    </row>
    <row r="34" spans="1:6" s="65" customFormat="1" x14ac:dyDescent="0.25">
      <c r="A34" s="66"/>
      <c r="B34" s="68"/>
      <c r="C34" s="82"/>
      <c r="D34" s="75"/>
      <c r="E34" s="78"/>
      <c r="F34" s="79"/>
    </row>
    <row r="35" spans="1:6" s="65" customFormat="1" x14ac:dyDescent="0.25">
      <c r="A35" s="66"/>
      <c r="B35" s="68" t="s">
        <v>497</v>
      </c>
      <c r="C35" s="82"/>
      <c r="D35" s="75"/>
      <c r="E35" s="78"/>
      <c r="F35" s="79"/>
    </row>
    <row r="36" spans="1:6" s="65" customFormat="1" x14ac:dyDescent="0.25">
      <c r="A36" s="66"/>
      <c r="B36" s="68"/>
      <c r="C36" s="82"/>
      <c r="D36" s="75"/>
      <c r="E36" s="78"/>
      <c r="F36" s="79"/>
    </row>
    <row r="37" spans="1:6" s="65" customFormat="1" x14ac:dyDescent="0.25">
      <c r="A37" s="66"/>
      <c r="B37" s="68"/>
      <c r="C37" s="82"/>
      <c r="D37" s="75"/>
      <c r="E37" s="78"/>
      <c r="F37" s="79"/>
    </row>
    <row r="38" spans="1:6" s="65" customFormat="1" x14ac:dyDescent="0.25">
      <c r="A38" s="66"/>
      <c r="B38" s="68"/>
      <c r="C38" s="82"/>
      <c r="D38" s="75"/>
      <c r="E38" s="78"/>
      <c r="F38" s="79"/>
    </row>
    <row r="39" spans="1:6" s="65" customFormat="1" x14ac:dyDescent="0.25">
      <c r="A39" s="66"/>
      <c r="B39" s="68"/>
      <c r="C39" s="82"/>
      <c r="D39" s="75"/>
      <c r="E39" s="78"/>
      <c r="F39" s="79"/>
    </row>
    <row r="40" spans="1:6" s="65" customFormat="1" x14ac:dyDescent="0.25">
      <c r="A40" s="66"/>
      <c r="B40" s="68"/>
      <c r="C40" s="82"/>
      <c r="D40" s="75"/>
      <c r="E40" s="78"/>
      <c r="F40" s="79"/>
    </row>
    <row r="41" spans="1:6" s="65" customFormat="1" x14ac:dyDescent="0.25">
      <c r="A41" s="66"/>
      <c r="B41" s="68"/>
      <c r="C41" s="82"/>
      <c r="D41" s="75"/>
      <c r="E41" s="78"/>
      <c r="F41" s="79"/>
    </row>
    <row r="42" spans="1:6" s="65" customFormat="1" x14ac:dyDescent="0.25">
      <c r="A42" s="66"/>
      <c r="B42" s="68"/>
      <c r="C42" s="82"/>
      <c r="D42" s="75"/>
      <c r="E42" s="78"/>
      <c r="F42" s="79"/>
    </row>
    <row r="43" spans="1:6" s="65" customFormat="1" x14ac:dyDescent="0.25">
      <c r="A43" s="66"/>
      <c r="B43" s="68"/>
      <c r="C43" s="82"/>
      <c r="D43" s="75"/>
      <c r="E43" s="78"/>
      <c r="F43" s="79"/>
    </row>
    <row r="44" spans="1:6" s="65" customFormat="1" x14ac:dyDescent="0.25">
      <c r="A44" s="66"/>
      <c r="B44" s="68"/>
      <c r="C44" s="82"/>
      <c r="D44" s="75"/>
      <c r="E44" s="78"/>
      <c r="F44" s="79"/>
    </row>
    <row r="45" spans="1:6" s="65" customFormat="1" x14ac:dyDescent="0.25">
      <c r="A45" s="66"/>
      <c r="B45" s="68"/>
      <c r="C45" s="82"/>
      <c r="D45" s="75"/>
      <c r="E45" s="78"/>
      <c r="F45" s="79"/>
    </row>
    <row r="46" spans="1:6" s="65" customFormat="1" x14ac:dyDescent="0.25">
      <c r="A46" s="66"/>
      <c r="B46" s="68"/>
      <c r="C46" s="82"/>
      <c r="D46" s="75"/>
      <c r="E46" s="78"/>
      <c r="F46" s="79"/>
    </row>
    <row r="47" spans="1:6" s="65" customFormat="1" x14ac:dyDescent="0.25">
      <c r="A47" s="66"/>
      <c r="B47" s="68"/>
      <c r="C47" s="82"/>
      <c r="D47" s="75"/>
      <c r="E47" s="78"/>
      <c r="F47" s="79"/>
    </row>
  </sheetData>
  <mergeCells count="3">
    <mergeCell ref="A2:E4"/>
    <mergeCell ref="F3:F4"/>
    <mergeCell ref="B25:C25"/>
  </mergeCells>
  <printOptions horizontalCentered="1"/>
  <pageMargins left="0.19685039370078741" right="0.19685039370078741" top="0.47244094488188981" bottom="0.59055118110236227" header="0.35433070866141736"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15</vt:i4>
      </vt:variant>
    </vt:vector>
  </HeadingPairs>
  <TitlesOfParts>
    <vt:vector size="24" baseType="lpstr">
      <vt:lpstr>Lot N°05 Page de garde</vt:lpstr>
      <vt:lpstr>Bat 04_05</vt:lpstr>
      <vt:lpstr>Bat 06_07</vt:lpstr>
      <vt:lpstr>Bat 08_09</vt:lpstr>
      <vt:lpstr>Bat 10_11</vt:lpstr>
      <vt:lpstr>Bat 12</vt:lpstr>
      <vt:lpstr>Bat 13</vt:lpstr>
      <vt:lpstr>Bat LST</vt:lpstr>
      <vt:lpstr>RECAP</vt:lpstr>
      <vt:lpstr>'Bat 04_05'!Impression_des_titres</vt:lpstr>
      <vt:lpstr>'Bat 06_07'!Impression_des_titres</vt:lpstr>
      <vt:lpstr>'Bat 08_09'!Impression_des_titres</vt:lpstr>
      <vt:lpstr>'Bat 10_11'!Impression_des_titres</vt:lpstr>
      <vt:lpstr>'Bat 12'!Impression_des_titres</vt:lpstr>
      <vt:lpstr>'Bat 13'!Impression_des_titres</vt:lpstr>
      <vt:lpstr>'Bat LST'!Impression_des_titres</vt:lpstr>
      <vt:lpstr>'Bat 04_05'!Zone_d_impression</vt:lpstr>
      <vt:lpstr>'Bat 06_07'!Zone_d_impression</vt:lpstr>
      <vt:lpstr>'Bat 08_09'!Zone_d_impression</vt:lpstr>
      <vt:lpstr>'Bat 10_11'!Zone_d_impression</vt:lpstr>
      <vt:lpstr>'Bat 12'!Zone_d_impression</vt:lpstr>
      <vt:lpstr>'Bat 13'!Zone_d_impression</vt:lpstr>
      <vt:lpstr>'Bat LST'!Zone_d_impression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stephane</dc:creator>
  <cp:lastModifiedBy>officeoffice</cp:lastModifiedBy>
  <dcterms:created xsi:type="dcterms:W3CDTF">2025-04-18T09:02:27Z</dcterms:created>
  <dcterms:modified xsi:type="dcterms:W3CDTF">2025-07-02T10:43:18Z</dcterms:modified>
</cp:coreProperties>
</file>