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DADP\Partage\PADS\Marché niveau 1\2025\Annexe financière\"/>
    </mc:Choice>
  </mc:AlternateContent>
  <bookViews>
    <workbookView xWindow="0" yWindow="0" windowWidth="20490" windowHeight="7770"/>
  </bookViews>
  <sheets>
    <sheet name="DQE"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7" i="2" l="1"/>
  <c r="E67" i="2" s="1"/>
  <c r="C66" i="2"/>
  <c r="E66" i="2" s="1"/>
  <c r="B63" i="2"/>
  <c r="C62" i="2"/>
  <c r="E62" i="2" s="1"/>
  <c r="C61" i="2"/>
  <c r="E61" i="2" s="1"/>
  <c r="C60" i="2"/>
  <c r="E60" i="2" s="1"/>
  <c r="C59" i="2"/>
  <c r="E59" i="2" s="1"/>
  <c r="C58" i="2"/>
  <c r="E58" i="2" s="1"/>
  <c r="C57" i="2"/>
  <c r="E57" i="2" s="1"/>
  <c r="C56" i="2"/>
  <c r="E56" i="2" s="1"/>
  <c r="C55" i="2"/>
  <c r="B50" i="2"/>
  <c r="C49" i="2"/>
  <c r="E49" i="2" s="1"/>
  <c r="C48" i="2"/>
  <c r="E48" i="2" s="1"/>
  <c r="C47" i="2"/>
  <c r="E47" i="2" s="1"/>
  <c r="C46" i="2"/>
  <c r="E46" i="2" s="1"/>
  <c r="E45" i="2"/>
  <c r="C45" i="2"/>
  <c r="C44" i="2"/>
  <c r="E44" i="2" s="1"/>
  <c r="C43" i="2"/>
  <c r="E43" i="2" s="1"/>
  <c r="C42" i="2"/>
  <c r="B40" i="2"/>
  <c r="C39" i="2"/>
  <c r="E39" i="2" s="1"/>
  <c r="C38" i="2"/>
  <c r="E38" i="2" s="1"/>
  <c r="C37" i="2"/>
  <c r="E37" i="2" s="1"/>
  <c r="C36" i="2"/>
  <c r="E36" i="2" s="1"/>
  <c r="C35" i="2"/>
  <c r="E35" i="2" s="1"/>
  <c r="C34" i="2"/>
  <c r="E34" i="2" s="1"/>
  <c r="C33" i="2"/>
  <c r="E33" i="2" s="1"/>
  <c r="C32" i="2"/>
  <c r="B30" i="2"/>
  <c r="C29" i="2"/>
  <c r="E29" i="2" s="1"/>
  <c r="C28" i="2"/>
  <c r="E28" i="2" s="1"/>
  <c r="C27" i="2"/>
  <c r="E27" i="2" s="1"/>
  <c r="C26" i="2"/>
  <c r="E26" i="2" s="1"/>
  <c r="C25" i="2"/>
  <c r="E25" i="2" s="1"/>
  <c r="C24" i="2"/>
  <c r="E24" i="2" s="1"/>
  <c r="C23" i="2"/>
  <c r="E23" i="2" s="1"/>
  <c r="C22" i="2"/>
  <c r="B20" i="2"/>
  <c r="C19" i="2"/>
  <c r="E19" i="2" s="1"/>
  <c r="C18" i="2"/>
  <c r="E18" i="2" s="1"/>
  <c r="C17" i="2"/>
  <c r="E17" i="2" s="1"/>
  <c r="C16" i="2"/>
  <c r="E16" i="2" s="1"/>
  <c r="C15" i="2"/>
  <c r="E15" i="2" s="1"/>
  <c r="C14" i="2"/>
  <c r="E14" i="2" s="1"/>
  <c r="C13" i="2"/>
  <c r="E13" i="2" s="1"/>
  <c r="C12" i="2"/>
  <c r="C40" i="2" l="1"/>
  <c r="C63" i="2"/>
  <c r="E68" i="2"/>
  <c r="B51" i="2"/>
  <c r="C50" i="2"/>
  <c r="C20" i="2"/>
  <c r="C51" i="2" s="1"/>
  <c r="C30" i="2"/>
  <c r="E55" i="2"/>
  <c r="E63" i="2" s="1"/>
  <c r="E12" i="2"/>
  <c r="E20" i="2" s="1"/>
  <c r="E42" i="2"/>
  <c r="E50" i="2" s="1"/>
  <c r="E22" i="2"/>
  <c r="E30" i="2" s="1"/>
  <c r="E32" i="2"/>
  <c r="E40" i="2" s="1"/>
  <c r="E51" i="2" l="1"/>
</calcChain>
</file>

<file path=xl/sharedStrings.xml><?xml version="1.0" encoding="utf-8"?>
<sst xmlns="http://schemas.openxmlformats.org/spreadsheetml/2006/main" count="64" uniqueCount="29">
  <si>
    <t>Coût unitaire TTC</t>
  </si>
  <si>
    <t>Coût total TTC</t>
  </si>
  <si>
    <t>Total partie 1</t>
  </si>
  <si>
    <t>Appels &lt; 30 secondes</t>
  </si>
  <si>
    <t>Appels compris entre 31 sec et 1 mn</t>
  </si>
  <si>
    <t>Appels compris entre 1,01 mn et 2 mn</t>
  </si>
  <si>
    <t>Appels compris entre 2,01 mn et 3 mn</t>
  </si>
  <si>
    <t>Appels compris en 3,01 mn et 4 mn</t>
  </si>
  <si>
    <t>Appels compris en 4,01 mn et 5 mn</t>
  </si>
  <si>
    <t xml:space="preserve">Coût d'envoi d’un courrier (impression, mise sous pli, enveloppe) hors affranchissement </t>
  </si>
  <si>
    <t>Appels compris en 5,01 mn et 7 mn</t>
  </si>
  <si>
    <t>Appels &gt; 7 minutes</t>
  </si>
  <si>
    <t>Total</t>
  </si>
  <si>
    <t>DQE</t>
  </si>
  <si>
    <t>Quantité mensuelle</t>
  </si>
  <si>
    <t>Quantité pour 24 mois</t>
  </si>
  <si>
    <t>Coût de traitement d'un appel entrant traité du lundi au samedi de 8h à 21h</t>
  </si>
  <si>
    <t>Coût de traitement d'un appel entrant traité du lundi au samedi de 21h à minuit</t>
  </si>
  <si>
    <t>Coût de traitement d'un appel entrant traité le dimanche 21h à minuit</t>
  </si>
  <si>
    <t>Coût de traitement d'un appel entrant traité le dimanche ou un jour férié 8h à 21h</t>
  </si>
  <si>
    <t xml:space="preserve">Coût pour la mise à jour de l'annuaire des consultations de tabacologie et la géolocalisation de 10 adresses </t>
  </si>
  <si>
    <t>Les coûts unitaires doivent être en cohérence avec l'annexe financière.
Les quantités indiquées en colonne C sont calculées sur la base de prestations réalisées sur 24 mois. 
Les volumétries mensuelles permettant de définir le coût unitaire sont précisés en tête de tableau.
Les prix sont exprimés en TTC.</t>
  </si>
  <si>
    <t>Partie 3 - Autres prestations (10 %)</t>
  </si>
  <si>
    <t>Total partie 2</t>
  </si>
  <si>
    <t>Total partie 3</t>
  </si>
  <si>
    <r>
      <t xml:space="preserve">Coût d'un appel sortant </t>
    </r>
    <r>
      <rPr>
        <b/>
        <sz val="10"/>
        <color theme="1"/>
        <rFont val="Arial"/>
        <family val="2"/>
      </rPr>
      <t>entre 8h et 20h</t>
    </r>
  </si>
  <si>
    <r>
      <rPr>
        <b/>
        <sz val="12"/>
        <color theme="5"/>
        <rFont val="Arial"/>
        <family val="2"/>
      </rPr>
      <t>Marché n°2025 - 40</t>
    </r>
    <r>
      <rPr>
        <b/>
        <sz val="12"/>
        <color theme="1"/>
        <rFont val="Arial"/>
        <family val="2"/>
      </rPr>
      <t xml:space="preserve">
Prestation de centre d’appels : gestion des appels des lignes à distance en santé de Santé publique France</t>
    </r>
  </si>
  <si>
    <r>
      <t xml:space="preserve">Partie 1 - Coût de traitement des appels entrants (70%)
La volumétrie mensuelle est ici de </t>
    </r>
    <r>
      <rPr>
        <b/>
        <u/>
        <sz val="11"/>
        <color theme="1"/>
        <rFont val="Arial"/>
        <family val="2"/>
      </rPr>
      <t>16 474  appels entrant</t>
    </r>
    <r>
      <rPr>
        <b/>
        <sz val="11"/>
        <color theme="1"/>
        <rFont val="Arial"/>
        <family val="2"/>
      </rPr>
      <t>s, répartis comme suit :</t>
    </r>
  </si>
  <si>
    <r>
      <t>Partie 2 - Coût de traitement des appels sortants (20 %)
La volumétrie mensuelle est ici de</t>
    </r>
    <r>
      <rPr>
        <b/>
        <u/>
        <sz val="11"/>
        <color theme="1"/>
        <rFont val="Arial"/>
        <family val="2"/>
      </rPr>
      <t xml:space="preserve"> 734 appels sortants</t>
    </r>
    <r>
      <rPr>
        <b/>
        <sz val="11"/>
        <color theme="1"/>
        <rFont val="Arial"/>
        <family val="2"/>
      </rPr>
      <t>, répartis comme suit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</si>
</sst>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Arial"/>
      <family val="2"/>
    </font>
    <font>
      <sz val="10"/>
      <color theme="1"/>
      <name val="Arial"/>
      <family val="2"/>
    </font>
    <font>
      <b/>
      <sz val="10"/>
      <color theme="1"/>
      <name val="Arial"/>
      <family val="2"/>
    </font>
    <font>
      <b/>
      <sz val="11"/>
      <color theme="1"/>
      <name val="Arial"/>
      <family val="2"/>
    </font>
    <font>
      <b/>
      <sz val="12"/>
      <color theme="1"/>
      <name val="Arial"/>
      <family val="2"/>
    </font>
    <font>
      <sz val="12"/>
      <color theme="1"/>
      <name val="Arial"/>
      <family val="2"/>
    </font>
    <font>
      <b/>
      <sz val="12"/>
      <color rgb="FFFF0000"/>
      <name val="Arial"/>
      <family val="2"/>
    </font>
    <font>
      <sz val="10"/>
      <name val="Arial"/>
      <family val="2"/>
    </font>
    <font>
      <sz val="10"/>
      <color rgb="FF000000"/>
      <name val="Arial"/>
      <family val="2"/>
    </font>
    <font>
      <b/>
      <sz val="10"/>
      <color rgb="FF000000"/>
      <name val="Arial"/>
      <family val="2"/>
    </font>
    <font>
      <b/>
      <u/>
      <sz val="11"/>
      <color theme="1"/>
      <name val="Arial"/>
      <family val="2"/>
    </font>
    <font>
      <b/>
      <i/>
      <sz val="10"/>
      <color theme="1"/>
      <name val="Arial"/>
      <family val="2"/>
    </font>
    <font>
      <b/>
      <sz val="12"/>
      <color theme="5"/>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Fill="1" applyAlignment="1">
      <alignment vertical="center" wrapText="1"/>
    </xf>
    <xf numFmtId="0" fontId="1" fillId="0" borderId="0" xfId="0" applyFont="1" applyFill="1" applyAlignment="1">
      <alignment vertical="center"/>
    </xf>
    <xf numFmtId="164" fontId="1" fillId="0" borderId="1" xfId="0" applyNumberFormat="1" applyFont="1" applyBorder="1" applyAlignment="1">
      <alignment horizontal="center" vertical="center"/>
    </xf>
    <xf numFmtId="0" fontId="5" fillId="0" borderId="0" xfId="0" applyFont="1" applyAlignment="1">
      <alignment vertical="center"/>
    </xf>
    <xf numFmtId="0" fontId="2" fillId="0" borderId="0" xfId="0" applyFont="1" applyBorder="1" applyAlignment="1">
      <alignment vertical="center" wrapText="1"/>
    </xf>
    <xf numFmtId="3" fontId="1" fillId="0" borderId="1" xfId="0" applyNumberFormat="1" applyFont="1" applyBorder="1" applyAlignment="1">
      <alignment horizontal="center" vertical="center"/>
    </xf>
    <xf numFmtId="3" fontId="2"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3" fontId="7" fillId="0" borderId="1" xfId="0" applyNumberFormat="1" applyFont="1" applyBorder="1" applyAlignment="1">
      <alignment horizontal="center" vertical="center"/>
    </xf>
    <xf numFmtId="0" fontId="2" fillId="3" borderId="1" xfId="0" applyFont="1" applyFill="1" applyBorder="1" applyAlignment="1">
      <alignment horizontal="center" vertical="center" wrapText="1"/>
    </xf>
    <xf numFmtId="3" fontId="2" fillId="3" borderId="1" xfId="0" applyNumberFormat="1" applyFont="1" applyFill="1" applyBorder="1" applyAlignment="1">
      <alignment horizontal="center" vertical="center"/>
    </xf>
    <xf numFmtId="164" fontId="2" fillId="3" borderId="1" xfId="0" applyNumberFormat="1" applyFont="1" applyFill="1" applyBorder="1" applyAlignment="1">
      <alignment vertical="center"/>
    </xf>
    <xf numFmtId="164" fontId="2" fillId="3"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164" fontId="1" fillId="3" borderId="1" xfId="0" applyNumberFormat="1" applyFont="1" applyFill="1" applyBorder="1" applyAlignment="1">
      <alignment vertical="center"/>
    </xf>
    <xf numFmtId="0" fontId="2"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83349</xdr:colOff>
      <xdr:row>0</xdr:row>
      <xdr:rowOff>0</xdr:rowOff>
    </xdr:from>
    <xdr:to>
      <xdr:col>0</xdr:col>
      <xdr:colOff>1554962</xdr:colOff>
      <xdr:row>4</xdr:row>
      <xdr:rowOff>142875</xdr:rowOff>
    </xdr:to>
    <xdr:pic>
      <xdr:nvPicPr>
        <xdr:cNvPr id="2" name="Image 28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349" y="0"/>
          <a:ext cx="1471613" cy="8613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0"/>
  <sheetViews>
    <sheetView tabSelected="1" topLeftCell="A4" zoomScaleNormal="100" workbookViewId="0">
      <selection activeCell="B70" sqref="B70"/>
    </sheetView>
  </sheetViews>
  <sheetFormatPr baseColWidth="10" defaultColWidth="11" defaultRowHeight="12.5" x14ac:dyDescent="0.3"/>
  <cols>
    <col min="1" max="1" width="53.33203125" style="3" customWidth="1"/>
    <col min="2" max="3" width="15.58203125" style="2" customWidth="1"/>
    <col min="4" max="4" width="15.58203125" style="1" customWidth="1"/>
    <col min="5" max="5" width="15.58203125" style="2" customWidth="1"/>
    <col min="6" max="16384" width="11" style="1"/>
  </cols>
  <sheetData>
    <row r="1" spans="1:5" customFormat="1" ht="14" x14ac:dyDescent="0.3"/>
    <row r="2" spans="1:5" customFormat="1" ht="14" x14ac:dyDescent="0.3"/>
    <row r="3" spans="1:5" customFormat="1" ht="14" x14ac:dyDescent="0.3"/>
    <row r="4" spans="1:5" customFormat="1" ht="14" x14ac:dyDescent="0.3"/>
    <row r="5" spans="1:5" ht="49.5" customHeight="1" x14ac:dyDescent="0.3">
      <c r="A5" s="27" t="s">
        <v>26</v>
      </c>
      <c r="B5" s="28"/>
      <c r="C5" s="28"/>
      <c r="D5" s="28"/>
      <c r="E5" s="28"/>
    </row>
    <row r="6" spans="1:5" s="7" customFormat="1" ht="35.25" customHeight="1" x14ac:dyDescent="0.3">
      <c r="A6" s="27" t="s">
        <v>13</v>
      </c>
      <c r="B6" s="27"/>
      <c r="C6" s="27"/>
      <c r="D6" s="27"/>
      <c r="E6" s="27"/>
    </row>
    <row r="7" spans="1:5" s="7" customFormat="1" ht="67.75" customHeight="1" x14ac:dyDescent="0.3">
      <c r="A7" s="29" t="s">
        <v>21</v>
      </c>
      <c r="B7" s="29"/>
      <c r="C7" s="29"/>
      <c r="D7" s="29"/>
      <c r="E7" s="29"/>
    </row>
    <row r="9" spans="1:5" ht="30" customHeight="1" x14ac:dyDescent="0.3">
      <c r="A9" s="8"/>
      <c r="B9" s="21" t="s">
        <v>14</v>
      </c>
      <c r="C9" s="17" t="s">
        <v>15</v>
      </c>
      <c r="D9" s="18" t="s">
        <v>0</v>
      </c>
      <c r="E9" s="18" t="s">
        <v>1</v>
      </c>
    </row>
    <row r="10" spans="1:5" ht="35.15" customHeight="1" x14ac:dyDescent="0.3">
      <c r="A10" s="26" t="s">
        <v>27</v>
      </c>
      <c r="B10" s="26"/>
      <c r="C10" s="26"/>
      <c r="D10" s="26"/>
      <c r="E10" s="26"/>
    </row>
    <row r="11" spans="1:5" ht="32.15" customHeight="1" x14ac:dyDescent="0.3">
      <c r="A11" s="25" t="s">
        <v>16</v>
      </c>
      <c r="B11" s="25"/>
      <c r="C11" s="25"/>
      <c r="D11" s="25"/>
      <c r="E11" s="25"/>
    </row>
    <row r="12" spans="1:5" ht="30" customHeight="1" x14ac:dyDescent="0.3">
      <c r="A12" s="19" t="s">
        <v>3</v>
      </c>
      <c r="B12" s="9">
        <v>3214</v>
      </c>
      <c r="C12" s="9">
        <f>B12*24</f>
        <v>77136</v>
      </c>
      <c r="D12" s="6"/>
      <c r="E12" s="6">
        <f>C12*D12</f>
        <v>0</v>
      </c>
    </row>
    <row r="13" spans="1:5" ht="30" customHeight="1" x14ac:dyDescent="0.3">
      <c r="A13" s="19" t="s">
        <v>4</v>
      </c>
      <c r="B13" s="9">
        <v>5070</v>
      </c>
      <c r="C13" s="9">
        <f t="shared" ref="C13:C19" si="0">B13*24</f>
        <v>121680</v>
      </c>
      <c r="D13" s="6"/>
      <c r="E13" s="6">
        <f t="shared" ref="E13:E19" si="1">C13*D13</f>
        <v>0</v>
      </c>
    </row>
    <row r="14" spans="1:5" ht="30" customHeight="1" x14ac:dyDescent="0.3">
      <c r="A14" s="19" t="s">
        <v>5</v>
      </c>
      <c r="B14" s="9">
        <v>2511</v>
      </c>
      <c r="C14" s="9">
        <f t="shared" si="0"/>
        <v>60264</v>
      </c>
      <c r="D14" s="6"/>
      <c r="E14" s="6">
        <f t="shared" si="1"/>
        <v>0</v>
      </c>
    </row>
    <row r="15" spans="1:5" ht="30" customHeight="1" x14ac:dyDescent="0.3">
      <c r="A15" s="19" t="s">
        <v>6</v>
      </c>
      <c r="B15" s="9">
        <v>589</v>
      </c>
      <c r="C15" s="9">
        <f t="shared" si="0"/>
        <v>14136</v>
      </c>
      <c r="D15" s="6"/>
      <c r="E15" s="6">
        <f t="shared" si="1"/>
        <v>0</v>
      </c>
    </row>
    <row r="16" spans="1:5" ht="30" customHeight="1" x14ac:dyDescent="0.3">
      <c r="A16" s="19" t="s">
        <v>7</v>
      </c>
      <c r="B16" s="9">
        <v>265</v>
      </c>
      <c r="C16" s="9">
        <f t="shared" si="0"/>
        <v>6360</v>
      </c>
      <c r="D16" s="6"/>
      <c r="E16" s="6">
        <f t="shared" si="1"/>
        <v>0</v>
      </c>
    </row>
    <row r="17" spans="1:5" ht="30" customHeight="1" x14ac:dyDescent="0.3">
      <c r="A17" s="19" t="s">
        <v>8</v>
      </c>
      <c r="B17" s="9">
        <v>250</v>
      </c>
      <c r="C17" s="9">
        <f t="shared" si="0"/>
        <v>6000</v>
      </c>
      <c r="D17" s="6"/>
      <c r="E17" s="6">
        <f t="shared" si="1"/>
        <v>0</v>
      </c>
    </row>
    <row r="18" spans="1:5" ht="30" customHeight="1" x14ac:dyDescent="0.3">
      <c r="A18" s="19" t="s">
        <v>10</v>
      </c>
      <c r="B18" s="9">
        <v>526</v>
      </c>
      <c r="C18" s="9">
        <f t="shared" si="0"/>
        <v>12624</v>
      </c>
      <c r="D18" s="6"/>
      <c r="E18" s="6">
        <f t="shared" si="1"/>
        <v>0</v>
      </c>
    </row>
    <row r="19" spans="1:5" ht="30" customHeight="1" x14ac:dyDescent="0.3">
      <c r="A19" s="19" t="s">
        <v>11</v>
      </c>
      <c r="B19" s="9">
        <v>445</v>
      </c>
      <c r="C19" s="9">
        <f t="shared" si="0"/>
        <v>10680</v>
      </c>
      <c r="D19" s="6"/>
      <c r="E19" s="6">
        <f t="shared" si="1"/>
        <v>0</v>
      </c>
    </row>
    <row r="20" spans="1:5" ht="30" customHeight="1" x14ac:dyDescent="0.3">
      <c r="A20" s="20" t="s">
        <v>12</v>
      </c>
      <c r="B20" s="10">
        <f>SUM(B12:B19)</f>
        <v>12870</v>
      </c>
      <c r="C20" s="10">
        <f>SUM(C12:C19)</f>
        <v>308880</v>
      </c>
      <c r="D20" s="11"/>
      <c r="E20" s="11">
        <f t="shared" ref="E20" si="2">SUM(E12:E19)</f>
        <v>0</v>
      </c>
    </row>
    <row r="21" spans="1:5" ht="32.15" customHeight="1" x14ac:dyDescent="0.3">
      <c r="A21" s="25" t="s">
        <v>17</v>
      </c>
      <c r="B21" s="25"/>
      <c r="C21" s="25"/>
      <c r="D21" s="25"/>
      <c r="E21" s="25"/>
    </row>
    <row r="22" spans="1:5" ht="30" customHeight="1" x14ac:dyDescent="0.3">
      <c r="A22" s="19" t="s">
        <v>3</v>
      </c>
      <c r="B22" s="9">
        <v>602</v>
      </c>
      <c r="C22" s="9">
        <f>B22*24</f>
        <v>14448</v>
      </c>
      <c r="D22" s="6"/>
      <c r="E22" s="6">
        <f>C22*D22</f>
        <v>0</v>
      </c>
    </row>
    <row r="23" spans="1:5" ht="30" customHeight="1" x14ac:dyDescent="0.3">
      <c r="A23" s="19" t="s">
        <v>4</v>
      </c>
      <c r="B23" s="9">
        <v>779</v>
      </c>
      <c r="C23" s="9">
        <f t="shared" ref="C23:C29" si="3">B23*24</f>
        <v>18696</v>
      </c>
      <c r="D23" s="6"/>
      <c r="E23" s="6">
        <f t="shared" ref="E23:E28" si="4">C23*D23</f>
        <v>0</v>
      </c>
    </row>
    <row r="24" spans="1:5" ht="30" customHeight="1" x14ac:dyDescent="0.3">
      <c r="A24" s="19" t="s">
        <v>5</v>
      </c>
      <c r="B24" s="9">
        <v>298</v>
      </c>
      <c r="C24" s="9">
        <f t="shared" si="3"/>
        <v>7152</v>
      </c>
      <c r="D24" s="6"/>
      <c r="E24" s="6">
        <f t="shared" si="4"/>
        <v>0</v>
      </c>
    </row>
    <row r="25" spans="1:5" ht="30" customHeight="1" x14ac:dyDescent="0.3">
      <c r="A25" s="19" t="s">
        <v>6</v>
      </c>
      <c r="B25" s="9">
        <v>25</v>
      </c>
      <c r="C25" s="9">
        <f t="shared" si="3"/>
        <v>600</v>
      </c>
      <c r="D25" s="6"/>
      <c r="E25" s="6">
        <f t="shared" si="4"/>
        <v>0</v>
      </c>
    </row>
    <row r="26" spans="1:5" ht="30" customHeight="1" x14ac:dyDescent="0.3">
      <c r="A26" s="19" t="s">
        <v>7</v>
      </c>
      <c r="B26" s="9">
        <v>4</v>
      </c>
      <c r="C26" s="9">
        <f t="shared" si="3"/>
        <v>96</v>
      </c>
      <c r="D26" s="6"/>
      <c r="E26" s="6">
        <f t="shared" si="4"/>
        <v>0</v>
      </c>
    </row>
    <row r="27" spans="1:5" ht="30" customHeight="1" x14ac:dyDescent="0.3">
      <c r="A27" s="19" t="s">
        <v>8</v>
      </c>
      <c r="B27" s="9">
        <v>1</v>
      </c>
      <c r="C27" s="9">
        <f t="shared" si="3"/>
        <v>24</v>
      </c>
      <c r="D27" s="6"/>
      <c r="E27" s="6">
        <f t="shared" si="4"/>
        <v>0</v>
      </c>
    </row>
    <row r="28" spans="1:5" ht="30" customHeight="1" x14ac:dyDescent="0.3">
      <c r="A28" s="19" t="s">
        <v>10</v>
      </c>
      <c r="B28" s="9">
        <v>1</v>
      </c>
      <c r="C28" s="9">
        <f t="shared" si="3"/>
        <v>24</v>
      </c>
      <c r="D28" s="6"/>
      <c r="E28" s="6">
        <f t="shared" si="4"/>
        <v>0</v>
      </c>
    </row>
    <row r="29" spans="1:5" ht="30" customHeight="1" x14ac:dyDescent="0.3">
      <c r="A29" s="19" t="s">
        <v>11</v>
      </c>
      <c r="B29" s="12">
        <v>1</v>
      </c>
      <c r="C29" s="12">
        <f t="shared" si="3"/>
        <v>24</v>
      </c>
      <c r="D29" s="6"/>
      <c r="E29" s="6">
        <f>C29*D29</f>
        <v>0</v>
      </c>
    </row>
    <row r="30" spans="1:5" s="5" customFormat="1" ht="30" customHeight="1" x14ac:dyDescent="0.3">
      <c r="A30" s="20" t="s">
        <v>12</v>
      </c>
      <c r="B30" s="10">
        <f>SUM(B22:B29)</f>
        <v>1711</v>
      </c>
      <c r="C30" s="10">
        <f>SUM(C22:C29)</f>
        <v>41064</v>
      </c>
      <c r="D30" s="11"/>
      <c r="E30" s="11">
        <f t="shared" ref="E30" si="5">SUM(E22:E29)</f>
        <v>0</v>
      </c>
    </row>
    <row r="31" spans="1:5" s="5" customFormat="1" ht="32.15" customHeight="1" x14ac:dyDescent="0.3">
      <c r="A31" s="25" t="s">
        <v>19</v>
      </c>
      <c r="B31" s="25"/>
      <c r="C31" s="25"/>
      <c r="D31" s="25"/>
      <c r="E31" s="25"/>
    </row>
    <row r="32" spans="1:5" s="5" customFormat="1" ht="30" customHeight="1" x14ac:dyDescent="0.3">
      <c r="A32" s="19" t="s">
        <v>3</v>
      </c>
      <c r="B32" s="9">
        <v>582</v>
      </c>
      <c r="C32" s="9">
        <f>B32*24</f>
        <v>13968</v>
      </c>
      <c r="D32" s="6"/>
      <c r="E32" s="6">
        <f>C32*D32</f>
        <v>0</v>
      </c>
    </row>
    <row r="33" spans="1:5" s="5" customFormat="1" ht="30" customHeight="1" x14ac:dyDescent="0.3">
      <c r="A33" s="19" t="s">
        <v>4</v>
      </c>
      <c r="B33" s="9">
        <v>688</v>
      </c>
      <c r="C33" s="9">
        <f t="shared" ref="C33:C39" si="6">B33*24</f>
        <v>16512</v>
      </c>
      <c r="D33" s="6"/>
      <c r="E33" s="6">
        <f t="shared" ref="E33:E39" si="7">C33*D33</f>
        <v>0</v>
      </c>
    </row>
    <row r="34" spans="1:5" s="5" customFormat="1" ht="30" customHeight="1" x14ac:dyDescent="0.3">
      <c r="A34" s="19" t="s">
        <v>5</v>
      </c>
      <c r="B34" s="9">
        <v>265</v>
      </c>
      <c r="C34" s="9">
        <f t="shared" si="6"/>
        <v>6360</v>
      </c>
      <c r="D34" s="6"/>
      <c r="E34" s="6">
        <f t="shared" si="7"/>
        <v>0</v>
      </c>
    </row>
    <row r="35" spans="1:5" s="5" customFormat="1" ht="30" customHeight="1" x14ac:dyDescent="0.3">
      <c r="A35" s="19" t="s">
        <v>6</v>
      </c>
      <c r="B35" s="9">
        <v>25</v>
      </c>
      <c r="C35" s="9">
        <f t="shared" si="6"/>
        <v>600</v>
      </c>
      <c r="D35" s="6"/>
      <c r="E35" s="6">
        <f t="shared" si="7"/>
        <v>0</v>
      </c>
    </row>
    <row r="36" spans="1:5" s="5" customFormat="1" ht="30" customHeight="1" x14ac:dyDescent="0.3">
      <c r="A36" s="19" t="s">
        <v>7</v>
      </c>
      <c r="B36" s="9">
        <v>7</v>
      </c>
      <c r="C36" s="9">
        <f t="shared" si="6"/>
        <v>168</v>
      </c>
      <c r="D36" s="6"/>
      <c r="E36" s="6">
        <f t="shared" si="7"/>
        <v>0</v>
      </c>
    </row>
    <row r="37" spans="1:5" s="5" customFormat="1" ht="30" customHeight="1" x14ac:dyDescent="0.3">
      <c r="A37" s="19" t="s">
        <v>8</v>
      </c>
      <c r="B37" s="9">
        <v>3</v>
      </c>
      <c r="C37" s="9">
        <f t="shared" si="6"/>
        <v>72</v>
      </c>
      <c r="D37" s="6"/>
      <c r="E37" s="6">
        <f t="shared" si="7"/>
        <v>0</v>
      </c>
    </row>
    <row r="38" spans="1:5" ht="30" customHeight="1" x14ac:dyDescent="0.3">
      <c r="A38" s="19" t="s">
        <v>10</v>
      </c>
      <c r="B38" s="9">
        <v>8</v>
      </c>
      <c r="C38" s="9">
        <f t="shared" si="6"/>
        <v>192</v>
      </c>
      <c r="D38" s="6"/>
      <c r="E38" s="6">
        <f t="shared" si="7"/>
        <v>0</v>
      </c>
    </row>
    <row r="39" spans="1:5" ht="30" customHeight="1" x14ac:dyDescent="0.3">
      <c r="A39" s="19" t="s">
        <v>11</v>
      </c>
      <c r="B39" s="9">
        <v>7</v>
      </c>
      <c r="C39" s="9">
        <f t="shared" si="6"/>
        <v>168</v>
      </c>
      <c r="D39" s="6"/>
      <c r="E39" s="6">
        <f t="shared" si="7"/>
        <v>0</v>
      </c>
    </row>
    <row r="40" spans="1:5" s="5" customFormat="1" ht="30" customHeight="1" x14ac:dyDescent="0.3">
      <c r="A40" s="20" t="s">
        <v>12</v>
      </c>
      <c r="B40" s="10">
        <f>SUM(B32:B39)</f>
        <v>1585</v>
      </c>
      <c r="C40" s="10">
        <f>SUM(C32:C39)</f>
        <v>38040</v>
      </c>
      <c r="D40" s="11"/>
      <c r="E40" s="11">
        <f t="shared" ref="E40" si="8">SUM(E32:E39)</f>
        <v>0</v>
      </c>
    </row>
    <row r="41" spans="1:5" s="5" customFormat="1" ht="32.15" customHeight="1" x14ac:dyDescent="0.3">
      <c r="A41" s="25" t="s">
        <v>18</v>
      </c>
      <c r="B41" s="25"/>
      <c r="C41" s="25"/>
      <c r="D41" s="25"/>
      <c r="E41" s="25"/>
    </row>
    <row r="42" spans="1:5" s="5" customFormat="1" ht="30" customHeight="1" x14ac:dyDescent="0.3">
      <c r="A42" s="19" t="s">
        <v>3</v>
      </c>
      <c r="B42" s="9">
        <v>102</v>
      </c>
      <c r="C42" s="9">
        <f>B42*24</f>
        <v>2448</v>
      </c>
      <c r="D42" s="6"/>
      <c r="E42" s="6">
        <f>C42*D42</f>
        <v>0</v>
      </c>
    </row>
    <row r="43" spans="1:5" s="5" customFormat="1" ht="30" customHeight="1" x14ac:dyDescent="0.3">
      <c r="A43" s="19" t="s">
        <v>4</v>
      </c>
      <c r="B43" s="9">
        <v>138</v>
      </c>
      <c r="C43" s="9">
        <f t="shared" ref="C43:C49" si="9">B43*24</f>
        <v>3312</v>
      </c>
      <c r="D43" s="6"/>
      <c r="E43" s="6">
        <f t="shared" ref="E43:E49" si="10">C43*D43</f>
        <v>0</v>
      </c>
    </row>
    <row r="44" spans="1:5" s="5" customFormat="1" ht="30" customHeight="1" x14ac:dyDescent="0.3">
      <c r="A44" s="19" t="s">
        <v>5</v>
      </c>
      <c r="B44" s="9">
        <v>59</v>
      </c>
      <c r="C44" s="9">
        <f t="shared" si="9"/>
        <v>1416</v>
      </c>
      <c r="D44" s="6"/>
      <c r="E44" s="6">
        <f t="shared" si="10"/>
        <v>0</v>
      </c>
    </row>
    <row r="45" spans="1:5" s="5" customFormat="1" ht="30" customHeight="1" x14ac:dyDescent="0.3">
      <c r="A45" s="19" t="s">
        <v>6</v>
      </c>
      <c r="B45" s="9">
        <v>5</v>
      </c>
      <c r="C45" s="9">
        <f t="shared" si="9"/>
        <v>120</v>
      </c>
      <c r="D45" s="6"/>
      <c r="E45" s="6">
        <f t="shared" si="10"/>
        <v>0</v>
      </c>
    </row>
    <row r="46" spans="1:5" s="5" customFormat="1" ht="30" customHeight="1" x14ac:dyDescent="0.3">
      <c r="A46" s="19" t="s">
        <v>7</v>
      </c>
      <c r="B46" s="9">
        <v>1</v>
      </c>
      <c r="C46" s="9">
        <f t="shared" si="9"/>
        <v>24</v>
      </c>
      <c r="D46" s="6"/>
      <c r="E46" s="6">
        <f t="shared" si="10"/>
        <v>0</v>
      </c>
    </row>
    <row r="47" spans="1:5" s="5" customFormat="1" ht="30" customHeight="1" x14ac:dyDescent="0.3">
      <c r="A47" s="19" t="s">
        <v>8</v>
      </c>
      <c r="B47" s="9">
        <v>1</v>
      </c>
      <c r="C47" s="9">
        <f t="shared" si="9"/>
        <v>24</v>
      </c>
      <c r="D47" s="6"/>
      <c r="E47" s="6">
        <f t="shared" si="10"/>
        <v>0</v>
      </c>
    </row>
    <row r="48" spans="1:5" ht="30" customHeight="1" x14ac:dyDescent="0.3">
      <c r="A48" s="19" t="s">
        <v>10</v>
      </c>
      <c r="B48" s="9">
        <v>1</v>
      </c>
      <c r="C48" s="9">
        <f t="shared" si="9"/>
        <v>24</v>
      </c>
      <c r="D48" s="6"/>
      <c r="E48" s="6">
        <f t="shared" si="10"/>
        <v>0</v>
      </c>
    </row>
    <row r="49" spans="1:5" ht="30" customHeight="1" x14ac:dyDescent="0.3">
      <c r="A49" s="19" t="s">
        <v>11</v>
      </c>
      <c r="B49" s="12">
        <v>1</v>
      </c>
      <c r="C49" s="12">
        <f t="shared" si="9"/>
        <v>24</v>
      </c>
      <c r="D49" s="6"/>
      <c r="E49" s="6">
        <f t="shared" si="10"/>
        <v>0</v>
      </c>
    </row>
    <row r="50" spans="1:5" ht="30" customHeight="1" x14ac:dyDescent="0.3">
      <c r="A50" s="20" t="s">
        <v>12</v>
      </c>
      <c r="B50" s="10">
        <f>SUM(B42:B49)</f>
        <v>308</v>
      </c>
      <c r="C50" s="10">
        <f>SUM(C42:C49)</f>
        <v>7392</v>
      </c>
      <c r="D50" s="11"/>
      <c r="E50" s="11">
        <f t="shared" ref="E50" si="11">SUM(E42:E49)</f>
        <v>0</v>
      </c>
    </row>
    <row r="51" spans="1:5" ht="32.25" customHeight="1" x14ac:dyDescent="0.3">
      <c r="A51" s="13" t="s">
        <v>2</v>
      </c>
      <c r="B51" s="14">
        <f>B20+B30+B40+B50</f>
        <v>16474</v>
      </c>
      <c r="C51" s="14">
        <f>C20+C30+C40+C50+C63</f>
        <v>412992</v>
      </c>
      <c r="D51" s="15"/>
      <c r="E51" s="16">
        <f>E50+E40+E30+E20</f>
        <v>0</v>
      </c>
    </row>
    <row r="52" spans="1:5" customFormat="1" ht="14.15" customHeight="1" x14ac:dyDescent="0.3"/>
    <row r="53" spans="1:5" ht="35.15" customHeight="1" x14ac:dyDescent="0.3">
      <c r="A53" s="26" t="s">
        <v>28</v>
      </c>
      <c r="B53" s="26"/>
      <c r="C53" s="26"/>
      <c r="D53" s="26"/>
      <c r="E53" s="26"/>
    </row>
    <row r="54" spans="1:5" ht="32.15" customHeight="1" x14ac:dyDescent="0.3">
      <c r="A54" s="25" t="s">
        <v>25</v>
      </c>
      <c r="B54" s="25"/>
      <c r="C54" s="25"/>
      <c r="D54" s="25"/>
      <c r="E54" s="25"/>
    </row>
    <row r="55" spans="1:5" ht="25" customHeight="1" x14ac:dyDescent="0.3">
      <c r="A55" s="19" t="s">
        <v>3</v>
      </c>
      <c r="B55" s="9">
        <v>313</v>
      </c>
      <c r="C55" s="9">
        <f>B55*24</f>
        <v>7512</v>
      </c>
      <c r="D55" s="6"/>
      <c r="E55" s="6">
        <f t="shared" ref="E55:E62" si="12">C55*D55</f>
        <v>0</v>
      </c>
    </row>
    <row r="56" spans="1:5" ht="25" customHeight="1" x14ac:dyDescent="0.3">
      <c r="A56" s="19" t="s">
        <v>4</v>
      </c>
      <c r="B56" s="9">
        <v>174</v>
      </c>
      <c r="C56" s="9">
        <f t="shared" ref="C56:C62" si="13">B56*24</f>
        <v>4176</v>
      </c>
      <c r="D56" s="6"/>
      <c r="E56" s="6">
        <f t="shared" si="12"/>
        <v>0</v>
      </c>
    </row>
    <row r="57" spans="1:5" ht="25" customHeight="1" x14ac:dyDescent="0.3">
      <c r="A57" s="19" t="s">
        <v>5</v>
      </c>
      <c r="B57" s="9">
        <v>33</v>
      </c>
      <c r="C57" s="9">
        <f t="shared" si="13"/>
        <v>792</v>
      </c>
      <c r="D57" s="6"/>
      <c r="E57" s="6">
        <f t="shared" si="12"/>
        <v>0</v>
      </c>
    </row>
    <row r="58" spans="1:5" ht="25" customHeight="1" x14ac:dyDescent="0.3">
      <c r="A58" s="19" t="s">
        <v>6</v>
      </c>
      <c r="B58" s="9">
        <v>14</v>
      </c>
      <c r="C58" s="9">
        <f t="shared" si="13"/>
        <v>336</v>
      </c>
      <c r="D58" s="6"/>
      <c r="E58" s="6">
        <f t="shared" si="12"/>
        <v>0</v>
      </c>
    </row>
    <row r="59" spans="1:5" ht="25" customHeight="1" x14ac:dyDescent="0.3">
      <c r="A59" s="19" t="s">
        <v>7</v>
      </c>
      <c r="B59" s="9">
        <v>14</v>
      </c>
      <c r="C59" s="9">
        <f t="shared" si="13"/>
        <v>336</v>
      </c>
      <c r="D59" s="6"/>
      <c r="E59" s="6">
        <f t="shared" si="12"/>
        <v>0</v>
      </c>
    </row>
    <row r="60" spans="1:5" ht="25" customHeight="1" x14ac:dyDescent="0.3">
      <c r="A60" s="19" t="s">
        <v>8</v>
      </c>
      <c r="B60" s="9">
        <v>29</v>
      </c>
      <c r="C60" s="9">
        <f t="shared" si="13"/>
        <v>696</v>
      </c>
      <c r="D60" s="6"/>
      <c r="E60" s="6">
        <f t="shared" si="12"/>
        <v>0</v>
      </c>
    </row>
    <row r="61" spans="1:5" ht="25" customHeight="1" x14ac:dyDescent="0.3">
      <c r="A61" s="19" t="s">
        <v>10</v>
      </c>
      <c r="B61" s="9">
        <v>88</v>
      </c>
      <c r="C61" s="9">
        <f t="shared" si="13"/>
        <v>2112</v>
      </c>
      <c r="D61" s="6"/>
      <c r="E61" s="6">
        <f t="shared" si="12"/>
        <v>0</v>
      </c>
    </row>
    <row r="62" spans="1:5" ht="25" customHeight="1" x14ac:dyDescent="0.3">
      <c r="A62" s="19" t="s">
        <v>11</v>
      </c>
      <c r="B62" s="9">
        <v>69</v>
      </c>
      <c r="C62" s="9">
        <f t="shared" si="13"/>
        <v>1656</v>
      </c>
      <c r="D62" s="6"/>
      <c r="E62" s="6">
        <f t="shared" si="12"/>
        <v>0</v>
      </c>
    </row>
    <row r="63" spans="1:5" ht="25" customHeight="1" x14ac:dyDescent="0.3">
      <c r="A63" s="22" t="s">
        <v>23</v>
      </c>
      <c r="B63" s="14">
        <f>SUM(B55:B62)</f>
        <v>734</v>
      </c>
      <c r="C63" s="14">
        <f>SUM(C55:C62)</f>
        <v>17616</v>
      </c>
      <c r="D63" s="16"/>
      <c r="E63" s="16">
        <f t="shared" ref="E63" si="14">SUM(E55:E62)</f>
        <v>0</v>
      </c>
    </row>
    <row r="64" spans="1:5" customFormat="1" ht="14.15" customHeight="1" x14ac:dyDescent="0.3"/>
    <row r="65" spans="1:5" ht="35.15" customHeight="1" x14ac:dyDescent="0.3">
      <c r="A65" s="26" t="s">
        <v>22</v>
      </c>
      <c r="B65" s="26"/>
      <c r="C65" s="26"/>
      <c r="D65" s="26"/>
      <c r="E65" s="26"/>
    </row>
    <row r="66" spans="1:5" ht="35.15" customHeight="1" x14ac:dyDescent="0.3">
      <c r="A66" s="19" t="s">
        <v>9</v>
      </c>
      <c r="B66" s="9">
        <v>290</v>
      </c>
      <c r="C66" s="9">
        <f>B66*24</f>
        <v>6960</v>
      </c>
      <c r="D66" s="6"/>
      <c r="E66" s="6">
        <f>C66*D66</f>
        <v>0</v>
      </c>
    </row>
    <row r="67" spans="1:5" ht="30" customHeight="1" x14ac:dyDescent="0.3">
      <c r="A67" s="19" t="s">
        <v>20</v>
      </c>
      <c r="B67" s="9">
        <v>5</v>
      </c>
      <c r="C67" s="9">
        <f>B67*24</f>
        <v>120</v>
      </c>
      <c r="D67" s="6"/>
      <c r="E67" s="6">
        <f>C67*D67</f>
        <v>0</v>
      </c>
    </row>
    <row r="68" spans="1:5" ht="25" customHeight="1" x14ac:dyDescent="0.3">
      <c r="A68" s="13" t="s">
        <v>24</v>
      </c>
      <c r="B68" s="23"/>
      <c r="C68" s="23"/>
      <c r="D68" s="24"/>
      <c r="E68" s="16">
        <f>SUM(E66:E67)</f>
        <v>0</v>
      </c>
    </row>
    <row r="79" spans="1:5" s="2" customFormat="1" x14ac:dyDescent="0.3">
      <c r="A79" s="4"/>
      <c r="D79" s="1"/>
    </row>
    <row r="80" spans="1:5" s="2" customFormat="1" x14ac:dyDescent="0.3">
      <c r="A80" s="4"/>
      <c r="D80" s="1"/>
    </row>
  </sheetData>
  <mergeCells count="11">
    <mergeCell ref="A21:E21"/>
    <mergeCell ref="A5:E5"/>
    <mergeCell ref="A6:E6"/>
    <mergeCell ref="A7:E7"/>
    <mergeCell ref="A10:E10"/>
    <mergeCell ref="A11:E11"/>
    <mergeCell ref="A31:E31"/>
    <mergeCell ref="A41:E41"/>
    <mergeCell ref="A53:E53"/>
    <mergeCell ref="A54:E54"/>
    <mergeCell ref="A65:E65"/>
  </mergeCells>
  <printOptions horizontalCentered="1"/>
  <pageMargins left="0.70866141732283472" right="0.70866141732283472" top="0.74803149606299213" bottom="0.74803149606299213" header="0.31496062992125984" footer="0.31496062992125984"/>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InVS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Fabienne Thomas</dc:creator>
  <cp:lastModifiedBy>THOMAS Fabienne</cp:lastModifiedBy>
  <cp:lastPrinted>2020-01-07T14:27:08Z</cp:lastPrinted>
  <dcterms:created xsi:type="dcterms:W3CDTF">2020-01-05T17:31:12Z</dcterms:created>
  <dcterms:modified xsi:type="dcterms:W3CDTF">2025-05-12T10:09:56Z</dcterms:modified>
</cp:coreProperties>
</file>