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genergycom.sharepoint.com/sites/INGENERGY/Documents partages/2 - COMMERCE/2 - VALIDES/2 - PUBLIC/ENS RENNES/3_MOE_CVC_en cours/3- Technique/9 - PRO - VMC/DCE VENTILATION/"/>
    </mc:Choice>
  </mc:AlternateContent>
  <xr:revisionPtr revIDLastSave="0" documentId="8_{80730FB8-D77E-4109-B0EB-E1BEA0403545}" xr6:coauthVersionLast="47" xr6:coauthVersionMax="47" xr10:uidLastSave="{00000000-0000-0000-0000-000000000000}"/>
  <bookViews>
    <workbookView xWindow="40920" yWindow="-120" windowWidth="29040" windowHeight="15840" xr2:uid="{18AAF673-8E11-4313-94A6-04181F48059A}"/>
  </bookViews>
  <sheets>
    <sheet name="Feuil1" sheetId="1" r:id="rId1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75" i="1" l="1"/>
  <c r="M174" i="1"/>
  <c r="M173" i="1"/>
  <c r="M172" i="1"/>
  <c r="M171" i="1"/>
  <c r="M170" i="1"/>
  <c r="M168" i="1"/>
  <c r="M167" i="1"/>
  <c r="M166" i="1"/>
  <c r="M157" i="1"/>
  <c r="M156" i="1"/>
  <c r="M155" i="1"/>
  <c r="M152" i="1"/>
  <c r="M151" i="1"/>
  <c r="M148" i="1"/>
  <c r="M147" i="1"/>
  <c r="M146" i="1"/>
  <c r="M145" i="1"/>
  <c r="M143" i="1"/>
  <c r="M142" i="1"/>
  <c r="M141" i="1"/>
  <c r="M139" i="1"/>
  <c r="M138" i="1"/>
  <c r="M137" i="1"/>
  <c r="M133" i="1"/>
  <c r="M132" i="1"/>
  <c r="M131" i="1"/>
  <c r="M130" i="1"/>
  <c r="M128" i="1"/>
  <c r="M127" i="1"/>
  <c r="M126" i="1"/>
  <c r="M124" i="1"/>
  <c r="M122" i="1"/>
  <c r="M120" i="1"/>
  <c r="M118" i="1"/>
  <c r="M117" i="1"/>
  <c r="M116" i="1"/>
  <c r="M112" i="1"/>
  <c r="M111" i="1"/>
  <c r="M110" i="1"/>
  <c r="M109" i="1"/>
  <c r="M106" i="1"/>
  <c r="M104" i="1"/>
  <c r="M102" i="1"/>
  <c r="M101" i="1"/>
  <c r="M100" i="1"/>
  <c r="M99" i="1"/>
  <c r="M97" i="1"/>
  <c r="M94" i="1"/>
  <c r="M93" i="1"/>
  <c r="M92" i="1"/>
  <c r="M91" i="1"/>
  <c r="M90" i="1"/>
  <c r="M89" i="1"/>
  <c r="M88" i="1"/>
  <c r="M84" i="1"/>
  <c r="M83" i="1"/>
  <c r="M82" i="1"/>
  <c r="M81" i="1"/>
  <c r="M79" i="1"/>
  <c r="M78" i="1"/>
  <c r="M77" i="1"/>
  <c r="M76" i="1"/>
  <c r="M74" i="1"/>
  <c r="M72" i="1"/>
  <c r="M71" i="1"/>
  <c r="M69" i="1"/>
  <c r="M68" i="1"/>
  <c r="M63" i="1"/>
  <c r="M62" i="1"/>
  <c r="M61" i="1"/>
  <c r="M60" i="1"/>
  <c r="M58" i="1"/>
  <c r="M57" i="1"/>
  <c r="M56" i="1"/>
  <c r="M54" i="1"/>
  <c r="M53" i="1"/>
  <c r="M51" i="1"/>
  <c r="M50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0" i="1"/>
  <c r="M29" i="1"/>
  <c r="M24" i="1"/>
  <c r="M178" i="1" l="1"/>
  <c r="M176" i="1"/>
  <c r="M177" i="1"/>
  <c r="M85" i="1"/>
  <c r="M65" i="1"/>
  <c r="M149" i="1"/>
  <c r="M153" i="1"/>
  <c r="M158" i="1"/>
  <c r="M134" i="1"/>
  <c r="M113" i="1"/>
  <c r="M159" i="1"/>
  <c r="M31" i="1"/>
  <c r="M179" i="1" l="1"/>
  <c r="M160" i="1"/>
</calcChain>
</file>

<file path=xl/sharedStrings.xml><?xml version="1.0" encoding="utf-8"?>
<sst xmlns="http://schemas.openxmlformats.org/spreadsheetml/2006/main" count="430" uniqueCount="261">
  <si>
    <t>Décomposition du Prix Global et Forfaitaire - PRO-DCE</t>
  </si>
  <si>
    <t>ENS RENNES</t>
  </si>
  <si>
    <t>LOT n°01. VENTILATION</t>
  </si>
  <si>
    <t>01/05/2025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</si>
  <si>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</si>
  <si>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</si>
  <si>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</si>
  <si>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</si>
  <si>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</si>
  <si>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</si>
  <si>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</si>
  <si>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</si>
  <si>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</si>
  <si>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</si>
  <si>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01</t>
  </si>
  <si>
    <t>VENTILATION</t>
  </si>
  <si>
    <t>01.1</t>
  </si>
  <si>
    <t>Spécifications techniques</t>
  </si>
  <si>
    <t>01.1.1</t>
  </si>
  <si>
    <t>Normes et règlements</t>
  </si>
  <si>
    <t>01.1.2</t>
  </si>
  <si>
    <t>Conditions d’exécution</t>
  </si>
  <si>
    <t>01.1.2.1</t>
  </si>
  <si>
    <t>Accès et circulation – connaissance des lieux</t>
  </si>
  <si>
    <t>01.1.2.2</t>
  </si>
  <si>
    <t>Transport-stockage-protection-manutention</t>
  </si>
  <si>
    <t>01.1.2.3</t>
  </si>
  <si>
    <t>Dispositifs anti vibratiles –insonorisation :</t>
  </si>
  <si>
    <t>01.1.2.4</t>
  </si>
  <si>
    <t>Protection des biens et personnes</t>
  </si>
  <si>
    <t>01.1.2.5</t>
  </si>
  <si>
    <t>Implantation Appareillage</t>
  </si>
  <si>
    <t>01.2</t>
  </si>
  <si>
    <t>Description des travaux</t>
  </si>
  <si>
    <t>01.2.1</t>
  </si>
  <si>
    <t>Travaux préparatoires</t>
  </si>
  <si>
    <t>01.2.1.1</t>
  </si>
  <si>
    <t>Etudes préparatoires</t>
  </si>
  <si>
    <t>ft</t>
  </si>
  <si>
    <t>01.2.1.1.1</t>
  </si>
  <si>
    <t>Pieces à fournir</t>
  </si>
  <si>
    <t>01.2.1.1.1.1</t>
  </si>
  <si>
    <t>Avant le commencement des travaux</t>
  </si>
  <si>
    <t>01.2.1.1.1.2</t>
  </si>
  <si>
    <t>Pendant les travaux</t>
  </si>
  <si>
    <t>01.2.1.1.1.3</t>
  </si>
  <si>
    <t>Avant la réception des travaux</t>
  </si>
  <si>
    <t>01.2.1.2</t>
  </si>
  <si>
    <t>Manutention nécessaire au bon déroulé du chantier</t>
  </si>
  <si>
    <t>ens</t>
  </si>
  <si>
    <t>01.2.1.3</t>
  </si>
  <si>
    <t>Dépose de l’ensemble et conduite en déchetterie</t>
  </si>
  <si>
    <t>Sous-Total HT de Travaux préparatoires</t>
  </si>
  <si>
    <t>01.2.2</t>
  </si>
  <si>
    <t>Travaux dans le bâtiment B - ADMINISTRATION</t>
  </si>
  <si>
    <t>Localisation</t>
  </si>
  <si>
    <t>Tranche 1 - Bâtiment B - ADMINISTRATION</t>
  </si>
  <si>
    <t>01.2.2.1</t>
  </si>
  <si>
    <t>Ramonage</t>
  </si>
  <si>
    <t>01.2.2.2</t>
  </si>
  <si>
    <t>Dépose caisson, pièges à son et gaines</t>
  </si>
  <si>
    <t>01.2.2.3</t>
  </si>
  <si>
    <t>Dépose/Repose faux-plafond</t>
  </si>
  <si>
    <t>01.2.2.4</t>
  </si>
  <si>
    <t>Caisson de ventilation Administration</t>
  </si>
  <si>
    <t>01.2.2.4.1</t>
  </si>
  <si>
    <t>Manchettes</t>
  </si>
  <si>
    <t>01.2.2.4.2</t>
  </si>
  <si>
    <t>Supportage</t>
  </si>
  <si>
    <t>01.2.2.5</t>
  </si>
  <si>
    <t>Silencieux</t>
  </si>
  <si>
    <t>01.2.2.6</t>
  </si>
  <si>
    <t>Raccordements aérauliques</t>
  </si>
  <si>
    <t>01.2.2.7</t>
  </si>
  <si>
    <t>Calfeutrement</t>
  </si>
  <si>
    <t>01.2.2.8</t>
  </si>
  <si>
    <t>Registre d'équilibrage</t>
  </si>
  <si>
    <t>01.2.2.9</t>
  </si>
  <si>
    <t>Régulateur à débit constants</t>
  </si>
  <si>
    <t>PM</t>
  </si>
  <si>
    <t>01.2.2.9.1</t>
  </si>
  <si>
    <t>Module de 60 m3/h</t>
  </si>
  <si>
    <t>01.2.2.9.2</t>
  </si>
  <si>
    <t>Module de 150 m3/h</t>
  </si>
  <si>
    <t>01.2.2.10</t>
  </si>
  <si>
    <t>Manchon flexible acoustique</t>
  </si>
  <si>
    <t>01.2.2.11</t>
  </si>
  <si>
    <t>Ajout d'un piquage</t>
  </si>
  <si>
    <t>01.2.2.12</t>
  </si>
  <si>
    <t>Détection de CO2</t>
  </si>
  <si>
    <t>01.2.2.12.1</t>
  </si>
  <si>
    <t>Registre motorisé</t>
  </si>
  <si>
    <t>01.2.2.12.2</t>
  </si>
  <si>
    <t>Sonde de CO2 en gaine</t>
  </si>
  <si>
    <t>01.2.2.13</t>
  </si>
  <si>
    <t>Électricité et régulation</t>
  </si>
  <si>
    <t>01.2.2.13.1</t>
  </si>
  <si>
    <t>Dépose tableau électrique</t>
  </si>
  <si>
    <t>01.2.2.13.2</t>
  </si>
  <si>
    <t>Armoire électrique</t>
  </si>
  <si>
    <t>01.2.2.13.3</t>
  </si>
  <si>
    <t>Régulation et automate</t>
  </si>
  <si>
    <t>01.2.2.13.3.1</t>
  </si>
  <si>
    <t>Régulateur de débit communiquant</t>
  </si>
  <si>
    <t>01.2.2.13.3.2</t>
  </si>
  <si>
    <t>Communication et horloge</t>
  </si>
  <si>
    <t>01.2.2.13.3.3</t>
  </si>
  <si>
    <t>Câblage des sondes et registres motorisés</t>
  </si>
  <si>
    <t>01.2.2.14</t>
  </si>
  <si>
    <t>Divers</t>
  </si>
  <si>
    <t>01.2.2.14.1</t>
  </si>
  <si>
    <t>Nettoyage</t>
  </si>
  <si>
    <t>01.2.2.14.2</t>
  </si>
  <si>
    <t>Repliements</t>
  </si>
  <si>
    <t>01.2.2.14.3</t>
  </si>
  <si>
    <t>Protection des travailleurs</t>
  </si>
  <si>
    <t>01.2.2.14.4</t>
  </si>
  <si>
    <t>Essais, mises en service et réglages</t>
  </si>
  <si>
    <t>01.2.2.14.5</t>
  </si>
  <si>
    <t>Dalle de faux-plafond</t>
  </si>
  <si>
    <t>Sous-Total HT de Travaux dans le bâtiment B - ADMINISTRATION</t>
  </si>
  <si>
    <t>01.2.3</t>
  </si>
  <si>
    <t>Travaux dans le bâtiment E - SALLES DE COURS</t>
  </si>
  <si>
    <t>Tranche 2 - bâtiment E - Salles de cours</t>
  </si>
  <si>
    <t>01.2.3.1</t>
  </si>
  <si>
    <t>01.2.3.2</t>
  </si>
  <si>
    <t>Caisson d'extraction - existant conservé</t>
  </si>
  <si>
    <t>01.2.3.3</t>
  </si>
  <si>
    <t>01.2.3.3.1</t>
  </si>
  <si>
    <t>01.2.3.3.2</t>
  </si>
  <si>
    <t>01.2.3.4</t>
  </si>
  <si>
    <t>01.2.3.4.1</t>
  </si>
  <si>
    <t>01.2.3.4.2</t>
  </si>
  <si>
    <t>01.2.3.4.2.1</t>
  </si>
  <si>
    <t>Variateur de vitesse</t>
  </si>
  <si>
    <t>01.2.3.4.2.2</t>
  </si>
  <si>
    <t>01.2.3.4.2.3</t>
  </si>
  <si>
    <t>01.2.3.4.2.4</t>
  </si>
  <si>
    <t>01.2.3.5</t>
  </si>
  <si>
    <t>01.2.3.5.1</t>
  </si>
  <si>
    <t>01.2.3.5.2</t>
  </si>
  <si>
    <t>01.2.3.5.3</t>
  </si>
  <si>
    <t>01.2.3.5.4</t>
  </si>
  <si>
    <t>Sous-Total HT de Travaux dans le bâtiment E - SALLES DE COURS</t>
  </si>
  <si>
    <t>01.2.4</t>
  </si>
  <si>
    <t>Travaux dans le bâtiment D - CRI - BIBLIOTHEQUE</t>
  </si>
  <si>
    <t>Tranche 2 - Bâtiment D - BIBLIOTHEQUE</t>
  </si>
  <si>
    <t>01.2.4.1</t>
  </si>
  <si>
    <t>01.2.4.2</t>
  </si>
  <si>
    <t>01.2.4.3</t>
  </si>
  <si>
    <t>01.2.4.4</t>
  </si>
  <si>
    <t>01.2.4.4.1</t>
  </si>
  <si>
    <t>01.2.4.4.2</t>
  </si>
  <si>
    <t>Module de 30 m3/h</t>
  </si>
  <si>
    <t>01.2.4.5</t>
  </si>
  <si>
    <t xml:space="preserve">Bâtiment BIBLIOTHEQUE - R+1 - Bureau des informaticiens </t>
  </si>
  <si>
    <t>01.2.4.7</t>
  </si>
  <si>
    <t>01.2.4.7.1</t>
  </si>
  <si>
    <t>01.2.4.7.2</t>
  </si>
  <si>
    <t>01.2.4.7.2.1</t>
  </si>
  <si>
    <t>01.2.4.7.2.2</t>
  </si>
  <si>
    <t>01.2.4.7.2.4</t>
  </si>
  <si>
    <t>01.2.4.8</t>
  </si>
  <si>
    <t>Détalonnage des portes</t>
  </si>
  <si>
    <t>1 portes concernées au R+1 bâtiment D Bibliothèque (atelier informatique)</t>
  </si>
  <si>
    <t>01.2.4.9</t>
  </si>
  <si>
    <t>Obturation d'entrée d'air</t>
  </si>
  <si>
    <t>2 bureaux des informaticiens R+1 Bât D CRI BIBLIOTHEQUE</t>
  </si>
  <si>
    <t>01.2.4.10</t>
  </si>
  <si>
    <t>Création d’entrée d’air 30 m3/H</t>
  </si>
  <si>
    <t>un bureau au R+1 du bâtiment Bibliothèque</t>
  </si>
  <si>
    <t>01.2.4.11</t>
  </si>
  <si>
    <t>01.2.4.11.1</t>
  </si>
  <si>
    <t>01.2.4.11.2</t>
  </si>
  <si>
    <t>01.2.4.11.3</t>
  </si>
  <si>
    <t>01.2.4.11.4</t>
  </si>
  <si>
    <t>Sous-Total HT de Travaux dans le bâtiment D - CRI - BIBLIOTHEQUE</t>
  </si>
  <si>
    <t>01.2.5</t>
  </si>
  <si>
    <t>Travaux dans le bâtiment G - SAUVY</t>
  </si>
  <si>
    <t>Tranche 2 - Bâtiment G - SAUVY</t>
  </si>
  <si>
    <t>01.2.5.1</t>
  </si>
  <si>
    <t>01.2.5.2</t>
  </si>
  <si>
    <t>01.2.5.3</t>
  </si>
  <si>
    <t>Ajout de bouches d'extraction</t>
  </si>
  <si>
    <t>R+1 Bâtiment Sauvy, bureaux au fond du couloir.</t>
  </si>
  <si>
    <t>01.2.5.4</t>
  </si>
  <si>
    <t>Suppression de bouche d'extraction</t>
  </si>
  <si>
    <t>01.2.5.5</t>
  </si>
  <si>
    <t>R+1 Bâtiment Sauvy, 2 bureaux au fond du couloir, à droite.</t>
  </si>
  <si>
    <t>01.2.5.6</t>
  </si>
  <si>
    <t>Régulateur à débit constants 60 m3/h</t>
  </si>
  <si>
    <t>01.2.5.7</t>
  </si>
  <si>
    <t>01.2.5.7.1</t>
  </si>
  <si>
    <t>01.2.5.7.2</t>
  </si>
  <si>
    <t>01.2.5.7.2.1</t>
  </si>
  <si>
    <t>01.2.5.8</t>
  </si>
  <si>
    <t>01.2.5.8.1</t>
  </si>
  <si>
    <t>01.2.5.8.2</t>
  </si>
  <si>
    <t>01.2.5.8.3</t>
  </si>
  <si>
    <t>01.2.5.8.4</t>
  </si>
  <si>
    <t>Sous-Total HT de Travaux dans le bâtiment G - SAUVY</t>
  </si>
  <si>
    <t>01.2.6</t>
  </si>
  <si>
    <t>Travaux dans le bâtiment H - ROCARD</t>
  </si>
  <si>
    <t>Tranche 2 - Bâtiment H - ROCARD</t>
  </si>
  <si>
    <t>01.2.6.1</t>
  </si>
  <si>
    <t>01.2.6.2</t>
  </si>
  <si>
    <t>Caissons d'extraction - existants conservés</t>
  </si>
  <si>
    <t>01.2.6.3</t>
  </si>
  <si>
    <t>01.2.6.4</t>
  </si>
  <si>
    <t>01.2.6.4.1</t>
  </si>
  <si>
    <t>01.2.6.4.2</t>
  </si>
  <si>
    <t>01.2.6.4.2.1</t>
  </si>
  <si>
    <t>01.2.6.5</t>
  </si>
  <si>
    <t>01.2.6.5.1</t>
  </si>
  <si>
    <t>01.2.6.5.2</t>
  </si>
  <si>
    <t>01.2.6.5.3</t>
  </si>
  <si>
    <t>01.2.6.5.4</t>
  </si>
  <si>
    <t>Sous-Total HT de Travaux dans le bâtiment H - ROCARD</t>
  </si>
  <si>
    <t>01.2.8</t>
  </si>
  <si>
    <t>SSI - Système de Sécurité Incendie</t>
  </si>
  <si>
    <t>01.2.8.1</t>
  </si>
  <si>
    <t>Bouton de coupure générale - Accueil</t>
  </si>
  <si>
    <t>01.2.8.2</t>
  </si>
  <si>
    <t>Coupure d'urgence bâtiment B - ADMINISTRATION</t>
  </si>
  <si>
    <t>Sous-Total HT de SSI - Système de Sécurité Incendie</t>
  </si>
  <si>
    <t>01.3</t>
  </si>
  <si>
    <t>01.3.1</t>
  </si>
  <si>
    <t>SPS</t>
  </si>
  <si>
    <t>01.3.2</t>
  </si>
  <si>
    <t>DOE</t>
  </si>
  <si>
    <t>01.3.3</t>
  </si>
  <si>
    <t>Formation du maître d'ouvrage</t>
  </si>
  <si>
    <t>MONTANT HT - 01 - VENTILATION</t>
  </si>
  <si>
    <t>MONTANT TVA - 20,00%</t>
  </si>
  <si>
    <t>MONTANT TTC - 01 - VENTILATION</t>
  </si>
  <si>
    <t>OPTIONS</t>
  </si>
  <si>
    <t>01.2.4.6</t>
  </si>
  <si>
    <t>R+1 bibliothèque - salle informatique</t>
  </si>
  <si>
    <t>01.2.4.6.1</t>
  </si>
  <si>
    <t>01.2.4.6.2</t>
  </si>
  <si>
    <t>01.2.4.7.2.3</t>
  </si>
  <si>
    <t>01.2.7</t>
  </si>
  <si>
    <t>Travaux dans le bâtiment C - FINANCES</t>
  </si>
  <si>
    <t>01.2.7.1</t>
  </si>
  <si>
    <t>01.2.8.3</t>
  </si>
  <si>
    <t>Coupure d'urgence bâtiment E - SALLES DE COURS</t>
  </si>
  <si>
    <t>01.2.8.4</t>
  </si>
  <si>
    <t>Coupure d'urgence bâtiment D - CR- BIBLIOTHEQUE</t>
  </si>
  <si>
    <t>01.2.8.5</t>
  </si>
  <si>
    <t>Coupure d'urgence bâtiment G - SAUVY</t>
  </si>
  <si>
    <t>01.2.8.6</t>
  </si>
  <si>
    <t>Coupure d'urgence bâtiment H - ROCARD</t>
  </si>
  <si>
    <t>01.2.8.7</t>
  </si>
  <si>
    <t>Coupure d'urgence bâtiment C - FINANCES</t>
  </si>
  <si>
    <t xml:space="preserve">Total Option </t>
  </si>
  <si>
    <t>TOTAL HT TOUTES OPTIONS</t>
  </si>
  <si>
    <t>TOTAL TVA 20,00 %</t>
  </si>
  <si>
    <t>TOTAL TTC TOUTES OPTIONS</t>
  </si>
  <si>
    <t>Retourner le DPGF au format Excel.</t>
  </si>
  <si>
    <t>Coordonnées, logo, date, chargé d'affaire, signataire de l'entreprise à ajouter ici.</t>
  </si>
  <si>
    <t>Éditer un devis sur cette base.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</si>
</sst>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18" x14ac:knownFonts="1">
    <font>
      <sz val="11"/>
      <color theme="1"/>
      <name val="Aptos Narrow"/>
      <family val="2"/>
      <scheme val="minor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4"/>
      <color rgb="FF333333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2"/>
      <color rgb="FF000000"/>
      <name val="Calibri"/>
      <charset val="1"/>
    </font>
    <font>
      <sz val="11"/>
      <color rgb="FF000000"/>
      <name val="Calibri"/>
      <charset val="1"/>
    </font>
    <font>
      <sz val="8.25"/>
      <color rgb="FF000000"/>
      <name val="Tahoma"/>
      <charset val="1"/>
    </font>
    <font>
      <b/>
      <sz val="10"/>
      <color rgb="FF000000"/>
      <name val="Century Gothic"/>
      <charset val="1"/>
    </font>
    <font>
      <sz val="10"/>
      <color theme="1"/>
      <name val="Calibri"/>
      <charset val="1"/>
    </font>
    <font>
      <sz val="10"/>
      <color rgb="FF000000"/>
      <name val="Calibri"/>
      <charset val="1"/>
    </font>
    <font>
      <sz val="10"/>
      <color rgb="FF808080"/>
      <name val="Calibri"/>
      <charset val="1"/>
    </font>
    <font>
      <b/>
      <sz val="9"/>
      <color rgb="FF808080"/>
      <name val="Calibri"/>
      <charset val="1"/>
    </font>
    <font>
      <b/>
      <sz val="7"/>
      <color rgb="FFC0C0C0"/>
      <name val="Calibri"/>
      <charset val="1"/>
    </font>
    <font>
      <sz val="10"/>
      <name val="Calibri"/>
      <charset val="1"/>
    </font>
    <font>
      <b/>
      <sz val="8"/>
      <color theme="1"/>
      <name val="Calibri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32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thin">
        <color rgb="FF646464"/>
      </left>
      <right/>
      <top style="thin">
        <color rgb="FF646464"/>
      </top>
      <bottom style="thin">
        <color rgb="FF646464"/>
      </bottom>
      <diagonal/>
    </border>
    <border>
      <left/>
      <right/>
      <top style="thin">
        <color rgb="FF646464"/>
      </top>
      <bottom style="thin">
        <color rgb="FF646464"/>
      </bottom>
      <diagonal/>
    </border>
    <border>
      <left/>
      <right style="thin">
        <color rgb="FF646464"/>
      </right>
      <top style="thin">
        <color rgb="FF646464"/>
      </top>
      <bottom style="thin">
        <color rgb="FF646464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/>
      <right/>
      <top style="thin">
        <color rgb="FFC0C0C0"/>
      </top>
      <bottom/>
      <diagonal/>
    </border>
    <border>
      <left/>
      <right style="thin">
        <color rgb="FFC0C0C0"/>
      </right>
      <top style="double">
        <color rgb="FFC0C0C0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top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vertical="top"/>
      <protection locked="0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>
      <alignment vertical="top"/>
    </xf>
    <xf numFmtId="0" fontId="7" fillId="2" borderId="0" xfId="0" applyFont="1" applyFill="1" applyAlignment="1" applyProtection="1">
      <alignment vertical="center"/>
      <protection locked="0"/>
    </xf>
    <xf numFmtId="0" fontId="7" fillId="2" borderId="0" xfId="0" applyFont="1" applyFill="1" applyAlignment="1">
      <alignment vertical="center"/>
    </xf>
    <xf numFmtId="0" fontId="8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vertical="top"/>
      <protection locked="0"/>
    </xf>
    <xf numFmtId="0" fontId="7" fillId="3" borderId="0" xfId="0" applyFont="1" applyFill="1" applyAlignment="1" applyProtection="1">
      <alignment vertical="center"/>
      <protection locked="0"/>
    </xf>
    <xf numFmtId="0" fontId="9" fillId="3" borderId="0" xfId="0" applyFont="1" applyFill="1" applyAlignment="1" applyProtection="1">
      <alignment vertical="top"/>
      <protection locked="0"/>
    </xf>
    <xf numFmtId="0" fontId="10" fillId="4" borderId="9" xfId="0" applyFont="1" applyFill="1" applyBorder="1" applyAlignment="1" applyProtection="1">
      <alignment horizontal="center" vertical="center"/>
      <protection locked="0"/>
    </xf>
    <xf numFmtId="0" fontId="10" fillId="4" borderId="10" xfId="0" applyFont="1" applyFill="1" applyBorder="1" applyAlignment="1">
      <alignment horizontal="center" vertical="center"/>
    </xf>
    <xf numFmtId="0" fontId="10" fillId="4" borderId="10" xfId="0" applyFont="1" applyFill="1" applyBorder="1" applyAlignment="1" applyProtection="1">
      <alignment horizontal="center" vertical="center"/>
      <protection locked="0"/>
    </xf>
    <xf numFmtId="0" fontId="10" fillId="4" borderId="11" xfId="0" applyFont="1" applyFill="1" applyBorder="1" applyAlignment="1" applyProtection="1">
      <alignment horizontal="center" vertical="center"/>
      <protection locked="0"/>
    </xf>
    <xf numFmtId="0" fontId="10" fillId="4" borderId="0" xfId="0" applyFont="1" applyFill="1" applyAlignment="1" applyProtection="1">
      <alignment horizontal="center" vertical="center"/>
      <protection locked="0"/>
    </xf>
    <xf numFmtId="49" fontId="11" fillId="0" borderId="12" xfId="0" applyNumberFormat="1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center" vertical="center"/>
    </xf>
    <xf numFmtId="0" fontId="11" fillId="0" borderId="14" xfId="0" applyFont="1" applyBorder="1" applyAlignment="1" applyProtection="1">
      <alignment horizontal="right" vertical="center"/>
      <protection locked="0"/>
    </xf>
    <xf numFmtId="0" fontId="11" fillId="0" borderId="14" xfId="0" applyFont="1" applyBorder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0" fontId="11" fillId="0" borderId="12" xfId="0" applyFont="1" applyBorder="1" applyAlignment="1" applyProtection="1">
      <alignment horizontal="left" vertical="center"/>
      <protection locked="0"/>
    </xf>
    <xf numFmtId="49" fontId="11" fillId="0" borderId="12" xfId="0" applyNumberFormat="1" applyFont="1" applyBorder="1" applyAlignment="1">
      <alignment vertical="center" wrapText="1"/>
    </xf>
    <xf numFmtId="0" fontId="11" fillId="0" borderId="13" xfId="0" applyFont="1" applyBorder="1" applyAlignment="1">
      <alignment vertical="center"/>
    </xf>
    <xf numFmtId="0" fontId="11" fillId="0" borderId="14" xfId="0" applyFont="1" applyBorder="1" applyAlignment="1">
      <alignment vertical="center" wrapText="1"/>
    </xf>
    <xf numFmtId="0" fontId="11" fillId="0" borderId="14" xfId="0" applyFont="1" applyBorder="1" applyAlignment="1">
      <alignment horizontal="left" vertical="center" wrapText="1" indent="1"/>
    </xf>
    <xf numFmtId="49" fontId="11" fillId="0" borderId="14" xfId="0" applyNumberFormat="1" applyFont="1" applyBorder="1" applyAlignment="1">
      <alignment horizontal="center" vertical="center" wrapText="1"/>
    </xf>
    <xf numFmtId="3" fontId="11" fillId="0" borderId="14" xfId="0" applyNumberFormat="1" applyFont="1" applyBorder="1" applyAlignment="1" applyProtection="1">
      <alignment horizontal="right" vertical="center"/>
      <protection locked="0"/>
    </xf>
    <xf numFmtId="3" fontId="11" fillId="0" borderId="14" xfId="0" applyNumberFormat="1" applyFont="1" applyBorder="1" applyAlignment="1">
      <alignment horizontal="right" vertical="center"/>
    </xf>
    <xf numFmtId="7" fontId="11" fillId="0" borderId="14" xfId="0" applyNumberFormat="1" applyFont="1" applyBorder="1" applyAlignment="1" applyProtection="1">
      <alignment horizontal="right" vertical="center"/>
      <protection locked="0"/>
    </xf>
    <xf numFmtId="164" fontId="11" fillId="0" borderId="14" xfId="0" applyNumberFormat="1" applyFont="1" applyBorder="1" applyAlignment="1" applyProtection="1">
      <alignment horizontal="right" vertical="center"/>
      <protection locked="0"/>
    </xf>
    <xf numFmtId="7" fontId="11" fillId="0" borderId="5" xfId="0" applyNumberFormat="1" applyFont="1" applyBorder="1" applyAlignment="1">
      <alignment horizontal="right" vertical="center"/>
    </xf>
    <xf numFmtId="0" fontId="11" fillId="0" borderId="14" xfId="0" applyFont="1" applyBorder="1" applyAlignment="1">
      <alignment horizontal="left" vertical="center" wrapText="1" indent="2"/>
    </xf>
    <xf numFmtId="49" fontId="12" fillId="5" borderId="4" xfId="0" applyNumberFormat="1" applyFont="1" applyFill="1" applyBorder="1" applyAlignment="1">
      <alignment horizontal="left" vertical="center" wrapText="1" indent="11"/>
    </xf>
    <xf numFmtId="49" fontId="12" fillId="5" borderId="0" xfId="0" applyNumberFormat="1" applyFont="1" applyFill="1" applyAlignment="1">
      <alignment horizontal="left" vertical="center" wrapText="1" indent="11"/>
    </xf>
    <xf numFmtId="7" fontId="11" fillId="5" borderId="5" xfId="0" applyNumberFormat="1" applyFont="1" applyFill="1" applyBorder="1" applyAlignment="1">
      <alignment horizontal="right" vertical="center"/>
    </xf>
    <xf numFmtId="0" fontId="12" fillId="5" borderId="0" xfId="0" applyFont="1" applyFill="1" applyAlignment="1" applyProtection="1">
      <alignment horizontal="left" vertical="center"/>
      <protection locked="0"/>
    </xf>
    <xf numFmtId="49" fontId="13" fillId="0" borderId="4" xfId="0" applyNumberFormat="1" applyFont="1" applyBorder="1" applyAlignment="1">
      <alignment vertical="top" wrapText="1"/>
    </xf>
    <xf numFmtId="0" fontId="14" fillId="0" borderId="0" xfId="0" applyFont="1" applyAlignment="1">
      <alignment vertical="top"/>
    </xf>
    <xf numFmtId="0" fontId="13" fillId="0" borderId="14" xfId="0" applyFont="1" applyBorder="1" applyAlignment="1">
      <alignment vertical="top" wrapText="1"/>
    </xf>
    <xf numFmtId="0" fontId="15" fillId="0" borderId="14" xfId="0" applyFont="1" applyBorder="1" applyAlignment="1">
      <alignment vertical="center"/>
    </xf>
    <xf numFmtId="0" fontId="0" fillId="0" borderId="14" xfId="0" applyBorder="1" applyAlignment="1" applyProtection="1">
      <alignment vertical="top"/>
      <protection locked="0"/>
    </xf>
    <xf numFmtId="0" fontId="15" fillId="0" borderId="14" xfId="0" applyFont="1" applyBorder="1" applyAlignment="1" applyProtection="1">
      <alignment vertical="center"/>
      <protection locked="0"/>
    </xf>
    <xf numFmtId="0" fontId="15" fillId="0" borderId="5" xfId="0" applyFont="1" applyBorder="1" applyAlignment="1">
      <alignment horizontal="right" vertical="center"/>
    </xf>
    <xf numFmtId="0" fontId="13" fillId="0" borderId="0" xfId="0" applyFont="1" applyAlignment="1" applyProtection="1">
      <alignment vertical="top"/>
      <protection locked="0"/>
    </xf>
    <xf numFmtId="49" fontId="16" fillId="4" borderId="1" xfId="0" applyNumberFormat="1" applyFont="1" applyFill="1" applyBorder="1" applyAlignment="1">
      <alignment horizontal="left" vertical="center" wrapText="1"/>
    </xf>
    <xf numFmtId="49" fontId="16" fillId="4" borderId="2" xfId="0" applyNumberFormat="1" applyFont="1" applyFill="1" applyBorder="1" applyAlignment="1">
      <alignment horizontal="left" vertical="center" wrapText="1"/>
    </xf>
    <xf numFmtId="7" fontId="11" fillId="4" borderId="3" xfId="0" applyNumberFormat="1" applyFont="1" applyFill="1" applyBorder="1" applyAlignment="1">
      <alignment horizontal="right" vertical="center"/>
    </xf>
    <xf numFmtId="0" fontId="11" fillId="4" borderId="0" xfId="0" applyFont="1" applyFill="1" applyAlignment="1" applyProtection="1">
      <alignment horizontal="left" vertical="center"/>
      <protection locked="0"/>
    </xf>
    <xf numFmtId="49" fontId="16" fillId="4" borderId="4" xfId="0" applyNumberFormat="1" applyFont="1" applyFill="1" applyBorder="1" applyAlignment="1">
      <alignment horizontal="left" vertical="center" wrapText="1"/>
    </xf>
    <xf numFmtId="49" fontId="16" fillId="4" borderId="0" xfId="0" applyNumberFormat="1" applyFont="1" applyFill="1" applyAlignment="1">
      <alignment horizontal="left" vertical="center" wrapText="1"/>
    </xf>
    <xf numFmtId="7" fontId="11" fillId="4" borderId="5" xfId="0" applyNumberFormat="1" applyFont="1" applyFill="1" applyBorder="1" applyAlignment="1">
      <alignment horizontal="right" vertical="center"/>
    </xf>
    <xf numFmtId="49" fontId="16" fillId="4" borderId="15" xfId="0" applyNumberFormat="1" applyFont="1" applyFill="1" applyBorder="1" applyAlignment="1">
      <alignment horizontal="left" vertical="center" wrapText="1"/>
    </xf>
    <xf numFmtId="49" fontId="16" fillId="4" borderId="16" xfId="0" applyNumberFormat="1" applyFont="1" applyFill="1" applyBorder="1" applyAlignment="1">
      <alignment horizontal="left" vertical="center" wrapText="1"/>
    </xf>
    <xf numFmtId="7" fontId="11" fillId="4" borderId="17" xfId="0" applyNumberFormat="1" applyFont="1" applyFill="1" applyBorder="1" applyAlignment="1">
      <alignment horizontal="right" vertical="center"/>
    </xf>
    <xf numFmtId="49" fontId="16" fillId="4" borderId="18" xfId="0" applyNumberFormat="1" applyFont="1" applyFill="1" applyBorder="1" applyAlignment="1">
      <alignment horizontal="center" vertical="center" wrapText="1"/>
    </xf>
    <xf numFmtId="49" fontId="16" fillId="4" borderId="19" xfId="0" applyNumberFormat="1" applyFont="1" applyFill="1" applyBorder="1" applyAlignment="1">
      <alignment horizontal="center" vertical="center" wrapText="1"/>
    </xf>
    <xf numFmtId="49" fontId="16" fillId="4" borderId="20" xfId="0" applyNumberFormat="1" applyFont="1" applyFill="1" applyBorder="1" applyAlignment="1">
      <alignment horizontal="center" vertical="center" wrapText="1"/>
    </xf>
    <xf numFmtId="0" fontId="11" fillId="4" borderId="0" xfId="0" applyFont="1" applyFill="1" applyAlignment="1" applyProtection="1">
      <alignment horizontal="center" vertical="center"/>
      <protection locked="0"/>
    </xf>
    <xf numFmtId="49" fontId="11" fillId="0" borderId="13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11" fillId="0" borderId="13" xfId="0" applyFont="1" applyBorder="1" applyAlignment="1">
      <alignment horizontal="left" vertical="center" wrapText="1"/>
    </xf>
    <xf numFmtId="49" fontId="16" fillId="0" borderId="21" xfId="0" applyNumberFormat="1" applyFont="1" applyBorder="1" applyAlignment="1">
      <alignment horizontal="left" vertical="center" wrapText="1" indent="11"/>
    </xf>
    <xf numFmtId="49" fontId="16" fillId="0" borderId="22" xfId="0" applyNumberFormat="1" applyFont="1" applyBorder="1" applyAlignment="1">
      <alignment horizontal="left" vertical="center" wrapText="1" indent="11"/>
    </xf>
    <xf numFmtId="7" fontId="11" fillId="0" borderId="23" xfId="0" applyNumberFormat="1" applyFont="1" applyBorder="1" applyAlignment="1">
      <alignment horizontal="right" vertical="center"/>
    </xf>
    <xf numFmtId="0" fontId="11" fillId="0" borderId="0" xfId="0" applyFont="1" applyAlignment="1" applyProtection="1">
      <alignment horizontal="left" vertical="center"/>
      <protection locked="0"/>
    </xf>
    <xf numFmtId="49" fontId="16" fillId="4" borderId="24" xfId="0" applyNumberFormat="1" applyFont="1" applyFill="1" applyBorder="1" applyAlignment="1">
      <alignment vertical="center" wrapText="1"/>
    </xf>
    <xf numFmtId="49" fontId="16" fillId="4" borderId="25" xfId="0" applyNumberFormat="1" applyFont="1" applyFill="1" applyBorder="1" applyAlignment="1">
      <alignment vertical="center" wrapText="1"/>
    </xf>
    <xf numFmtId="7" fontId="11" fillId="4" borderId="26" xfId="0" applyNumberFormat="1" applyFont="1" applyFill="1" applyBorder="1" applyAlignment="1">
      <alignment horizontal="right" vertical="center"/>
    </xf>
    <xf numFmtId="0" fontId="11" fillId="4" borderId="0" xfId="0" applyFont="1" applyFill="1" applyAlignment="1" applyProtection="1">
      <alignment vertical="center"/>
      <protection locked="0"/>
    </xf>
    <xf numFmtId="49" fontId="16" fillId="4" borderId="27" xfId="0" applyNumberFormat="1" applyFont="1" applyFill="1" applyBorder="1" applyAlignment="1">
      <alignment vertical="center" wrapText="1"/>
    </xf>
    <xf numFmtId="49" fontId="16" fillId="4" borderId="0" xfId="0" applyNumberFormat="1" applyFont="1" applyFill="1" applyAlignment="1">
      <alignment vertical="center" wrapText="1"/>
    </xf>
    <xf numFmtId="7" fontId="11" fillId="4" borderId="28" xfId="0" applyNumberFormat="1" applyFont="1" applyFill="1" applyBorder="1" applyAlignment="1">
      <alignment horizontal="right" vertical="center"/>
    </xf>
    <xf numFmtId="49" fontId="16" fillId="4" borderId="29" xfId="0" applyNumberFormat="1" applyFont="1" applyFill="1" applyBorder="1" applyAlignment="1">
      <alignment vertical="center" wrapText="1"/>
    </xf>
    <xf numFmtId="49" fontId="16" fillId="4" borderId="30" xfId="0" applyNumberFormat="1" applyFont="1" applyFill="1" applyBorder="1" applyAlignment="1">
      <alignment vertical="center" wrapText="1"/>
    </xf>
    <xf numFmtId="7" fontId="11" fillId="4" borderId="31" xfId="0" applyNumberFormat="1" applyFont="1" applyFill="1" applyBorder="1" applyAlignment="1">
      <alignment horizontal="right" vertical="center"/>
    </xf>
    <xf numFmtId="0" fontId="0" fillId="0" borderId="0" xfId="0" applyAlignment="1">
      <alignment vertical="top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E587E-82C9-4B86-BFB0-68B5DCBCED65}">
  <dimension ref="A1:N179"/>
  <sheetViews>
    <sheetView tabSelected="1" workbookViewId="0">
      <selection activeCell="T12" sqref="T12"/>
    </sheetView>
  </sheetViews>
  <sheetFormatPr baseColWidth="10" defaultColWidth="8" defaultRowHeight="14.25" x14ac:dyDescent="0.45"/>
  <cols>
    <col min="1" max="1" width="12" style="93" customWidth="1"/>
    <col min="2" max="2" width="0" style="93" hidden="1" customWidth="1"/>
    <col min="3" max="3" width="48" style="93" customWidth="1"/>
    <col min="4" max="4" width="11.33203125" style="93" customWidth="1"/>
    <col min="5" max="5" width="0" style="5" hidden="1" customWidth="1"/>
    <col min="6" max="6" width="9.86328125" style="93" customWidth="1"/>
    <col min="7" max="7" width="9.46484375" style="5" customWidth="1"/>
    <col min="8" max="8" width="8.6640625" style="93" hidden="1" customWidth="1"/>
    <col min="9" max="9" width="16" style="5" customWidth="1"/>
    <col min="10" max="12" width="0" style="5" hidden="1" customWidth="1"/>
    <col min="13" max="13" width="21.33203125" style="93" customWidth="1"/>
    <col min="14" max="14" width="0" style="5" hidden="1" customWidth="1"/>
    <col min="15" max="16384" width="8" style="5"/>
  </cols>
  <sheetData>
    <row r="1" spans="1:14" ht="18.75" customHeigh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4"/>
    </row>
    <row r="2" spans="1:14" ht="15" customHeight="1" x14ac:dyDescent="0.45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  <c r="N2" s="9"/>
    </row>
    <row r="3" spans="1:14" ht="7.5" customHeight="1" x14ac:dyDescent="0.45">
      <c r="A3" s="10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3"/>
    </row>
    <row r="4" spans="1:14" ht="30" customHeight="1" x14ac:dyDescent="0.45">
      <c r="A4" s="10" t="s">
        <v>1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2"/>
      <c r="N4" s="14"/>
    </row>
    <row r="5" spans="1:14" ht="30" customHeight="1" x14ac:dyDescent="0.45">
      <c r="A5" s="97" t="s">
        <v>259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6"/>
      <c r="N5" s="14"/>
    </row>
    <row r="6" spans="1:14" ht="30" customHeight="1" x14ac:dyDescent="0.45">
      <c r="A6" s="97" t="s">
        <v>258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6"/>
      <c r="N6" s="14"/>
    </row>
    <row r="7" spans="1:14" ht="30" customHeight="1" x14ac:dyDescent="0.45">
      <c r="A7" s="97" t="s">
        <v>260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6"/>
      <c r="N7" s="14"/>
    </row>
    <row r="8" spans="1:14" ht="30" customHeight="1" thickBot="1" x14ac:dyDescent="0.5">
      <c r="A8" s="94"/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6"/>
      <c r="N8" s="14"/>
    </row>
    <row r="9" spans="1:14" ht="30" customHeight="1" thickBot="1" x14ac:dyDescent="0.5">
      <c r="A9" s="15" t="s">
        <v>2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7" t="s">
        <v>3</v>
      </c>
      <c r="N9" s="18"/>
    </row>
    <row r="10" spans="1:14" ht="7.5" customHeight="1" x14ac:dyDescent="0.45">
      <c r="A10" s="9"/>
      <c r="B10" s="19"/>
      <c r="C10" s="9"/>
      <c r="D10" s="5"/>
      <c r="F10" s="5"/>
      <c r="H10" s="5"/>
      <c r="M10" s="5"/>
      <c r="N10" s="9"/>
    </row>
    <row r="11" spans="1:14" ht="11.25" customHeight="1" thickBot="1" x14ac:dyDescent="0.5">
      <c r="A11" s="20"/>
      <c r="B11" s="21"/>
      <c r="C11" s="20"/>
      <c r="D11" s="22"/>
      <c r="E11" s="23"/>
      <c r="F11" s="24"/>
      <c r="G11" s="25"/>
      <c r="H11" s="24"/>
      <c r="I11" s="24"/>
      <c r="J11" s="23"/>
      <c r="K11" s="23"/>
      <c r="L11" s="23"/>
      <c r="M11" s="24"/>
      <c r="N11" s="20"/>
    </row>
    <row r="12" spans="1:14" ht="37.5" customHeight="1" x14ac:dyDescent="0.45">
      <c r="A12" s="26" t="s">
        <v>4</v>
      </c>
      <c r="B12" s="27" t="s">
        <v>5</v>
      </c>
      <c r="C12" s="28" t="s">
        <v>6</v>
      </c>
      <c r="D12" s="28" t="s">
        <v>7</v>
      </c>
      <c r="F12" s="28" t="s">
        <v>8</v>
      </c>
      <c r="G12" s="28" t="s">
        <v>9</v>
      </c>
      <c r="H12" s="28" t="s">
        <v>10</v>
      </c>
      <c r="I12" s="28" t="s">
        <v>11</v>
      </c>
      <c r="M12" s="29" t="s">
        <v>12</v>
      </c>
      <c r="N12" s="30" t="s">
        <v>13</v>
      </c>
    </row>
    <row r="13" spans="1:14" ht="45" customHeight="1" x14ac:dyDescent="0.45">
      <c r="A13" s="31" t="s">
        <v>14</v>
      </c>
      <c r="B13" s="32"/>
      <c r="C13" s="33" t="s">
        <v>15</v>
      </c>
      <c r="D13" s="34"/>
      <c r="E13" s="35"/>
      <c r="F13" s="36"/>
      <c r="G13" s="35"/>
      <c r="H13" s="36"/>
      <c r="I13" s="35"/>
      <c r="J13" s="35"/>
      <c r="K13" s="35"/>
      <c r="L13" s="35"/>
      <c r="M13" s="37"/>
      <c r="N13" s="38"/>
    </row>
    <row r="14" spans="1:14" ht="37.5" customHeight="1" x14ac:dyDescent="0.45">
      <c r="A14" s="39" t="s">
        <v>16</v>
      </c>
      <c r="B14" s="40"/>
      <c r="C14" s="41" t="s">
        <v>17</v>
      </c>
      <c r="D14" s="34"/>
      <c r="E14" s="35"/>
      <c r="F14" s="36"/>
      <c r="G14" s="35"/>
      <c r="H14" s="36"/>
      <c r="I14" s="35"/>
      <c r="J14" s="35"/>
      <c r="K14" s="35"/>
      <c r="L14" s="35"/>
      <c r="M14" s="37"/>
      <c r="N14" s="38"/>
    </row>
    <row r="15" spans="1:14" ht="26.25" customHeight="1" x14ac:dyDescent="0.45">
      <c r="A15" s="39" t="s">
        <v>18</v>
      </c>
      <c r="B15" s="40"/>
      <c r="C15" s="41" t="s">
        <v>19</v>
      </c>
      <c r="D15" s="34"/>
      <c r="E15" s="35"/>
      <c r="F15" s="36"/>
      <c r="G15" s="35"/>
      <c r="H15" s="36"/>
      <c r="I15" s="35"/>
      <c r="J15" s="35"/>
      <c r="K15" s="35"/>
      <c r="L15" s="35"/>
      <c r="M15" s="37"/>
      <c r="N15" s="38"/>
    </row>
    <row r="16" spans="1:14" ht="26.25" customHeight="1" x14ac:dyDescent="0.45">
      <c r="A16" s="39" t="s">
        <v>20</v>
      </c>
      <c r="B16" s="40"/>
      <c r="C16" s="41" t="s">
        <v>21</v>
      </c>
      <c r="D16" s="34"/>
      <c r="E16" s="35"/>
      <c r="F16" s="36"/>
      <c r="G16" s="35"/>
      <c r="H16" s="36"/>
      <c r="I16" s="35"/>
      <c r="J16" s="35"/>
      <c r="K16" s="35"/>
      <c r="L16" s="35"/>
      <c r="M16" s="37"/>
      <c r="N16" s="38"/>
    </row>
    <row r="17" spans="1:14" ht="22.5" customHeight="1" x14ac:dyDescent="0.45">
      <c r="A17" s="39" t="s">
        <v>22</v>
      </c>
      <c r="B17" s="40"/>
      <c r="C17" s="42" t="s">
        <v>23</v>
      </c>
      <c r="D17" s="34"/>
      <c r="E17" s="35"/>
      <c r="F17" s="36"/>
      <c r="G17" s="35"/>
      <c r="H17" s="36"/>
      <c r="I17" s="35"/>
      <c r="J17" s="35"/>
      <c r="K17" s="35"/>
      <c r="L17" s="35"/>
      <c r="M17" s="37"/>
      <c r="N17" s="38"/>
    </row>
    <row r="18" spans="1:14" ht="22.5" customHeight="1" x14ac:dyDescent="0.45">
      <c r="A18" s="39" t="s">
        <v>24</v>
      </c>
      <c r="B18" s="40"/>
      <c r="C18" s="42" t="s">
        <v>25</v>
      </c>
      <c r="D18" s="34"/>
      <c r="E18" s="35"/>
      <c r="F18" s="36"/>
      <c r="G18" s="35"/>
      <c r="H18" s="36"/>
      <c r="I18" s="35"/>
      <c r="J18" s="35"/>
      <c r="K18" s="35"/>
      <c r="L18" s="35"/>
      <c r="M18" s="37"/>
      <c r="N18" s="38"/>
    </row>
    <row r="19" spans="1:14" ht="22.5" customHeight="1" x14ac:dyDescent="0.45">
      <c r="A19" s="39" t="s">
        <v>26</v>
      </c>
      <c r="B19" s="40"/>
      <c r="C19" s="42" t="s">
        <v>27</v>
      </c>
      <c r="D19" s="34"/>
      <c r="E19" s="35"/>
      <c r="F19" s="36"/>
      <c r="G19" s="35"/>
      <c r="H19" s="36"/>
      <c r="I19" s="35"/>
      <c r="J19" s="35"/>
      <c r="K19" s="35"/>
      <c r="L19" s="35"/>
      <c r="M19" s="37"/>
      <c r="N19" s="38"/>
    </row>
    <row r="20" spans="1:14" ht="22.5" customHeight="1" x14ac:dyDescent="0.45">
      <c r="A20" s="39" t="s">
        <v>28</v>
      </c>
      <c r="B20" s="40"/>
      <c r="C20" s="42" t="s">
        <v>29</v>
      </c>
      <c r="D20" s="34"/>
      <c r="E20" s="35"/>
      <c r="F20" s="36"/>
      <c r="G20" s="35"/>
      <c r="H20" s="36"/>
      <c r="I20" s="35"/>
      <c r="J20" s="35"/>
      <c r="K20" s="35"/>
      <c r="L20" s="35"/>
      <c r="M20" s="37"/>
      <c r="N20" s="38"/>
    </row>
    <row r="21" spans="1:14" ht="22.5" customHeight="1" x14ac:dyDescent="0.45">
      <c r="A21" s="39" t="s">
        <v>30</v>
      </c>
      <c r="B21" s="40"/>
      <c r="C21" s="42" t="s">
        <v>31</v>
      </c>
      <c r="D21" s="34"/>
      <c r="E21" s="35"/>
      <c r="F21" s="36"/>
      <c r="G21" s="35"/>
      <c r="H21" s="36"/>
      <c r="I21" s="35"/>
      <c r="J21" s="35"/>
      <c r="K21" s="35"/>
      <c r="L21" s="35"/>
      <c r="M21" s="37"/>
      <c r="N21" s="38"/>
    </row>
    <row r="22" spans="1:14" ht="37.5" customHeight="1" x14ac:dyDescent="0.45">
      <c r="A22" s="39" t="s">
        <v>32</v>
      </c>
      <c r="B22" s="40"/>
      <c r="C22" s="41" t="s">
        <v>33</v>
      </c>
      <c r="D22" s="34"/>
      <c r="E22" s="35"/>
      <c r="F22" s="36"/>
      <c r="G22" s="35"/>
      <c r="H22" s="36"/>
      <c r="I22" s="35"/>
      <c r="J22" s="35"/>
      <c r="K22" s="35"/>
      <c r="L22" s="35"/>
      <c r="M22" s="37"/>
      <c r="N22" s="38"/>
    </row>
    <row r="23" spans="1:14" ht="26.25" customHeight="1" x14ac:dyDescent="0.45">
      <c r="A23" s="39" t="s">
        <v>34</v>
      </c>
      <c r="B23" s="40"/>
      <c r="C23" s="41" t="s">
        <v>35</v>
      </c>
      <c r="D23" s="34"/>
      <c r="E23" s="35"/>
      <c r="F23" s="36"/>
      <c r="G23" s="35"/>
      <c r="H23" s="36"/>
      <c r="I23" s="35"/>
      <c r="J23" s="35"/>
      <c r="K23" s="35"/>
      <c r="L23" s="35"/>
      <c r="M23" s="37"/>
      <c r="N23" s="38"/>
    </row>
    <row r="24" spans="1:14" ht="22.5" customHeight="1" x14ac:dyDescent="0.45">
      <c r="A24" s="39" t="s">
        <v>36</v>
      </c>
      <c r="B24" s="40"/>
      <c r="C24" s="42" t="s">
        <v>37</v>
      </c>
      <c r="D24" s="43" t="s">
        <v>38</v>
      </c>
      <c r="E24" s="44"/>
      <c r="F24" s="45">
        <v>1</v>
      </c>
      <c r="G24" s="44"/>
      <c r="H24" s="45">
        <v>1</v>
      </c>
      <c r="I24" s="46"/>
      <c r="J24" s="47"/>
      <c r="K24" s="46"/>
      <c r="L24" s="46"/>
      <c r="M24" s="48">
        <f>IF(ISNUMBER($K24),IF(ISNUMBER($G24),ROUND($K24*$G24,2),ROUND($K24*$F24,2)),IF(ISNUMBER($G24),ROUND($I24*$G24,2),ROUND($I24*$F24,2)))</f>
        <v>0</v>
      </c>
      <c r="N24" s="38"/>
    </row>
    <row r="25" spans="1:14" ht="18.75" customHeight="1" x14ac:dyDescent="0.45">
      <c r="A25" s="39" t="s">
        <v>39</v>
      </c>
      <c r="B25" s="40"/>
      <c r="C25" s="42" t="s">
        <v>40</v>
      </c>
      <c r="D25" s="34"/>
      <c r="E25" s="35"/>
      <c r="F25" s="36"/>
      <c r="G25" s="35"/>
      <c r="H25" s="36"/>
      <c r="I25" s="35"/>
      <c r="J25" s="35"/>
      <c r="K25" s="35"/>
      <c r="L25" s="35"/>
      <c r="M25" s="37"/>
      <c r="N25" s="38"/>
    </row>
    <row r="26" spans="1:14" ht="18.75" customHeight="1" x14ac:dyDescent="0.45">
      <c r="A26" s="39" t="s">
        <v>41</v>
      </c>
      <c r="B26" s="40"/>
      <c r="C26" s="49" t="s">
        <v>42</v>
      </c>
      <c r="D26" s="34"/>
      <c r="E26" s="35"/>
      <c r="F26" s="36"/>
      <c r="G26" s="35"/>
      <c r="H26" s="36"/>
      <c r="I26" s="35"/>
      <c r="J26" s="35"/>
      <c r="K26" s="35"/>
      <c r="L26" s="35"/>
      <c r="M26" s="37"/>
      <c r="N26" s="38"/>
    </row>
    <row r="27" spans="1:14" ht="18.75" customHeight="1" x14ac:dyDescent="0.45">
      <c r="A27" s="39" t="s">
        <v>43</v>
      </c>
      <c r="B27" s="40"/>
      <c r="C27" s="49" t="s">
        <v>44</v>
      </c>
      <c r="D27" s="34"/>
      <c r="E27" s="35"/>
      <c r="F27" s="36"/>
      <c r="G27" s="35"/>
      <c r="H27" s="36"/>
      <c r="I27" s="35"/>
      <c r="J27" s="35"/>
      <c r="K27" s="35"/>
      <c r="L27" s="35"/>
      <c r="M27" s="37"/>
      <c r="N27" s="38"/>
    </row>
    <row r="28" spans="1:14" ht="18.75" customHeight="1" x14ac:dyDescent="0.45">
      <c r="A28" s="39" t="s">
        <v>45</v>
      </c>
      <c r="B28" s="40"/>
      <c r="C28" s="49" t="s">
        <v>46</v>
      </c>
      <c r="D28" s="34"/>
      <c r="E28" s="35"/>
      <c r="F28" s="36"/>
      <c r="G28" s="35"/>
      <c r="H28" s="36"/>
      <c r="I28" s="35"/>
      <c r="J28" s="35"/>
      <c r="K28" s="35"/>
      <c r="L28" s="35"/>
      <c r="M28" s="37"/>
      <c r="N28" s="38"/>
    </row>
    <row r="29" spans="1:14" ht="22.5" customHeight="1" x14ac:dyDescent="0.45">
      <c r="A29" s="39" t="s">
        <v>47</v>
      </c>
      <c r="B29" s="40"/>
      <c r="C29" s="42" t="s">
        <v>48</v>
      </c>
      <c r="D29" s="43" t="s">
        <v>49</v>
      </c>
      <c r="E29" s="44"/>
      <c r="F29" s="45">
        <v>1</v>
      </c>
      <c r="G29" s="44"/>
      <c r="H29" s="45">
        <v>1</v>
      </c>
      <c r="I29" s="46"/>
      <c r="J29" s="47"/>
      <c r="K29" s="46"/>
      <c r="L29" s="46"/>
      <c r="M29" s="48">
        <f t="shared" ref="M29:M30" si="0">IF(ISNUMBER($K29),IF(ISNUMBER($G29),ROUND($K29*$G29,2),ROUND($K29*$F29,2)),IF(ISNUMBER($G29),ROUND($I29*$G29,2),ROUND($I29*$F29,2)))</f>
        <v>0</v>
      </c>
      <c r="N29" s="38"/>
    </row>
    <row r="30" spans="1:14" ht="22.5" customHeight="1" x14ac:dyDescent="0.45">
      <c r="A30" s="39" t="s">
        <v>50</v>
      </c>
      <c r="B30" s="40"/>
      <c r="C30" s="42" t="s">
        <v>51</v>
      </c>
      <c r="D30" s="43" t="s">
        <v>49</v>
      </c>
      <c r="E30" s="44"/>
      <c r="F30" s="45">
        <v>1</v>
      </c>
      <c r="G30" s="44"/>
      <c r="H30" s="45">
        <v>1</v>
      </c>
      <c r="I30" s="46"/>
      <c r="J30" s="47"/>
      <c r="K30" s="46"/>
      <c r="L30" s="46"/>
      <c r="M30" s="48">
        <f t="shared" si="0"/>
        <v>0</v>
      </c>
      <c r="N30" s="38"/>
    </row>
    <row r="31" spans="1:14" ht="31.5" customHeight="1" x14ac:dyDescent="0.45">
      <c r="A31" s="50" t="s">
        <v>52</v>
      </c>
      <c r="B31" s="51"/>
      <c r="C31" s="51"/>
      <c r="D31" s="51"/>
      <c r="E31" s="51"/>
      <c r="F31" s="51"/>
      <c r="G31" s="51"/>
      <c r="H31" s="51"/>
      <c r="I31" s="51"/>
      <c r="M31" s="52">
        <f>M$24+SUM(M$29:M$30)</f>
        <v>0</v>
      </c>
      <c r="N31" s="53"/>
    </row>
    <row r="32" spans="1:14" ht="26.25" customHeight="1" x14ac:dyDescent="0.45">
      <c r="A32" s="39" t="s">
        <v>53</v>
      </c>
      <c r="B32" s="40"/>
      <c r="C32" s="41" t="s">
        <v>54</v>
      </c>
      <c r="D32" s="34"/>
      <c r="E32" s="35"/>
      <c r="F32" s="36"/>
      <c r="G32" s="35"/>
      <c r="H32" s="36"/>
      <c r="I32" s="35"/>
      <c r="J32" s="35"/>
      <c r="K32" s="35"/>
      <c r="L32" s="35"/>
      <c r="M32" s="37"/>
      <c r="N32" s="38"/>
    </row>
    <row r="33" spans="1:14" ht="20.25" customHeight="1" x14ac:dyDescent="0.45">
      <c r="A33" s="54" t="s">
        <v>55</v>
      </c>
      <c r="B33" s="55"/>
      <c r="C33" s="56" t="s">
        <v>56</v>
      </c>
      <c r="D33" s="57"/>
      <c r="F33" s="57"/>
      <c r="G33" s="58"/>
      <c r="H33" s="57"/>
      <c r="I33" s="59"/>
      <c r="M33" s="60"/>
      <c r="N33" s="61"/>
    </row>
    <row r="34" spans="1:14" ht="22.5" customHeight="1" x14ac:dyDescent="0.45">
      <c r="A34" s="39" t="s">
        <v>57</v>
      </c>
      <c r="B34" s="40"/>
      <c r="C34" s="42" t="s">
        <v>58</v>
      </c>
      <c r="D34" s="43" t="s">
        <v>49</v>
      </c>
      <c r="E34" s="44"/>
      <c r="F34" s="45">
        <v>1</v>
      </c>
      <c r="G34" s="44"/>
      <c r="H34" s="45">
        <v>1</v>
      </c>
      <c r="I34" s="46"/>
      <c r="J34" s="47"/>
      <c r="K34" s="46"/>
      <c r="L34" s="46"/>
      <c r="M34" s="48">
        <f t="shared" ref="M34:M48" si="1">IF(ISNUMBER($K34),IF(ISNUMBER($G34),ROUND($K34*$G34,2),ROUND($K34*$F34,2)),IF(ISNUMBER($G34),ROUND($I34*$G34,2),ROUND($I34*$F34,2)))</f>
        <v>0</v>
      </c>
      <c r="N34" s="38"/>
    </row>
    <row r="35" spans="1:14" ht="22.5" customHeight="1" x14ac:dyDescent="0.45">
      <c r="A35" s="39" t="s">
        <v>59</v>
      </c>
      <c r="B35" s="40"/>
      <c r="C35" s="42" t="s">
        <v>60</v>
      </c>
      <c r="D35" s="43" t="s">
        <v>49</v>
      </c>
      <c r="E35" s="44"/>
      <c r="F35" s="45">
        <v>1</v>
      </c>
      <c r="G35" s="44"/>
      <c r="H35" s="45">
        <v>1</v>
      </c>
      <c r="I35" s="46"/>
      <c r="J35" s="47"/>
      <c r="K35" s="46"/>
      <c r="L35" s="46"/>
      <c r="M35" s="48">
        <f t="shared" si="1"/>
        <v>0</v>
      </c>
      <c r="N35" s="38"/>
    </row>
    <row r="36" spans="1:14" ht="22.5" customHeight="1" x14ac:dyDescent="0.45">
      <c r="A36" s="39" t="s">
        <v>61</v>
      </c>
      <c r="B36" s="40"/>
      <c r="C36" s="42" t="s">
        <v>62</v>
      </c>
      <c r="D36" s="43" t="s">
        <v>49</v>
      </c>
      <c r="E36" s="44"/>
      <c r="F36" s="45">
        <v>1</v>
      </c>
      <c r="G36" s="44"/>
      <c r="H36" s="45">
        <v>1</v>
      </c>
      <c r="I36" s="46"/>
      <c r="J36" s="47"/>
      <c r="K36" s="46"/>
      <c r="L36" s="46"/>
      <c r="M36" s="48">
        <f t="shared" si="1"/>
        <v>0</v>
      </c>
      <c r="N36" s="38"/>
    </row>
    <row r="37" spans="1:14" ht="22.5" customHeight="1" x14ac:dyDescent="0.45">
      <c r="A37" s="39" t="s">
        <v>63</v>
      </c>
      <c r="B37" s="40"/>
      <c r="C37" s="42" t="s">
        <v>64</v>
      </c>
      <c r="D37" s="43" t="s">
        <v>49</v>
      </c>
      <c r="E37" s="44"/>
      <c r="F37" s="45">
        <v>1</v>
      </c>
      <c r="G37" s="44"/>
      <c r="H37" s="45">
        <v>1</v>
      </c>
      <c r="I37" s="46"/>
      <c r="J37" s="47"/>
      <c r="K37" s="46"/>
      <c r="L37" s="46"/>
      <c r="M37" s="48">
        <f t="shared" si="1"/>
        <v>0</v>
      </c>
      <c r="N37" s="38"/>
    </row>
    <row r="38" spans="1:14" ht="18.75" customHeight="1" x14ac:dyDescent="0.45">
      <c r="A38" s="39" t="s">
        <v>65</v>
      </c>
      <c r="B38" s="40"/>
      <c r="C38" s="42" t="s">
        <v>66</v>
      </c>
      <c r="D38" s="43" t="s">
        <v>49</v>
      </c>
      <c r="E38" s="44"/>
      <c r="F38" s="45">
        <v>1</v>
      </c>
      <c r="G38" s="44"/>
      <c r="H38" s="45">
        <v>1</v>
      </c>
      <c r="I38" s="46"/>
      <c r="J38" s="47"/>
      <c r="K38" s="46"/>
      <c r="L38" s="46"/>
      <c r="M38" s="48">
        <f t="shared" si="1"/>
        <v>0</v>
      </c>
      <c r="N38" s="38"/>
    </row>
    <row r="39" spans="1:14" ht="18.75" customHeight="1" x14ac:dyDescent="0.45">
      <c r="A39" s="39" t="s">
        <v>67</v>
      </c>
      <c r="B39" s="40"/>
      <c r="C39" s="42" t="s">
        <v>68</v>
      </c>
      <c r="D39" s="43" t="s">
        <v>49</v>
      </c>
      <c r="E39" s="44"/>
      <c r="F39" s="45">
        <v>1</v>
      </c>
      <c r="G39" s="44"/>
      <c r="H39" s="45">
        <v>1</v>
      </c>
      <c r="I39" s="46"/>
      <c r="J39" s="47"/>
      <c r="K39" s="46"/>
      <c r="L39" s="46"/>
      <c r="M39" s="48">
        <f t="shared" si="1"/>
        <v>0</v>
      </c>
      <c r="N39" s="38"/>
    </row>
    <row r="40" spans="1:14" ht="22.5" customHeight="1" x14ac:dyDescent="0.45">
      <c r="A40" s="39" t="s">
        <v>69</v>
      </c>
      <c r="B40" s="40"/>
      <c r="C40" s="42" t="s">
        <v>70</v>
      </c>
      <c r="D40" s="43" t="s">
        <v>49</v>
      </c>
      <c r="E40" s="44"/>
      <c r="F40" s="45">
        <v>1</v>
      </c>
      <c r="G40" s="44"/>
      <c r="H40" s="45">
        <v>1</v>
      </c>
      <c r="I40" s="46"/>
      <c r="J40" s="47"/>
      <c r="K40" s="46"/>
      <c r="L40" s="46"/>
      <c r="M40" s="48">
        <f t="shared" si="1"/>
        <v>0</v>
      </c>
      <c r="N40" s="38"/>
    </row>
    <row r="41" spans="1:14" ht="22.5" customHeight="1" x14ac:dyDescent="0.45">
      <c r="A41" s="39" t="s">
        <v>71</v>
      </c>
      <c r="B41" s="40"/>
      <c r="C41" s="42" t="s">
        <v>72</v>
      </c>
      <c r="D41" s="43" t="s">
        <v>49</v>
      </c>
      <c r="E41" s="44"/>
      <c r="F41" s="45">
        <v>1</v>
      </c>
      <c r="G41" s="44"/>
      <c r="H41" s="45">
        <v>1</v>
      </c>
      <c r="I41" s="46"/>
      <c r="J41" s="47"/>
      <c r="K41" s="46"/>
      <c r="L41" s="46"/>
      <c r="M41" s="48">
        <f t="shared" si="1"/>
        <v>0</v>
      </c>
      <c r="N41" s="38"/>
    </row>
    <row r="42" spans="1:14" ht="22.5" customHeight="1" x14ac:dyDescent="0.45">
      <c r="A42" s="39" t="s">
        <v>73</v>
      </c>
      <c r="B42" s="40"/>
      <c r="C42" s="42" t="s">
        <v>74</v>
      </c>
      <c r="D42" s="43" t="s">
        <v>49</v>
      </c>
      <c r="E42" s="44"/>
      <c r="F42" s="45">
        <v>1</v>
      </c>
      <c r="G42" s="44"/>
      <c r="H42" s="45">
        <v>1</v>
      </c>
      <c r="I42" s="46"/>
      <c r="J42" s="47"/>
      <c r="K42" s="46"/>
      <c r="L42" s="46"/>
      <c r="M42" s="48">
        <f t="shared" si="1"/>
        <v>0</v>
      </c>
      <c r="N42" s="38"/>
    </row>
    <row r="43" spans="1:14" ht="22.5" customHeight="1" x14ac:dyDescent="0.45">
      <c r="A43" s="39" t="s">
        <v>75</v>
      </c>
      <c r="B43" s="40"/>
      <c r="C43" s="42" t="s">
        <v>76</v>
      </c>
      <c r="D43" s="43" t="s">
        <v>49</v>
      </c>
      <c r="E43" s="44"/>
      <c r="F43" s="45">
        <v>1</v>
      </c>
      <c r="G43" s="44"/>
      <c r="H43" s="45">
        <v>1</v>
      </c>
      <c r="I43" s="46"/>
      <c r="J43" s="47"/>
      <c r="K43" s="46"/>
      <c r="L43" s="46"/>
      <c r="M43" s="48">
        <f t="shared" si="1"/>
        <v>0</v>
      </c>
      <c r="N43" s="38"/>
    </row>
    <row r="44" spans="1:14" ht="22.5" customHeight="1" x14ac:dyDescent="0.45">
      <c r="A44" s="39" t="s">
        <v>77</v>
      </c>
      <c r="B44" s="40"/>
      <c r="C44" s="42" t="s">
        <v>78</v>
      </c>
      <c r="D44" s="43" t="s">
        <v>79</v>
      </c>
      <c r="E44" s="44"/>
      <c r="F44" s="45">
        <v>0</v>
      </c>
      <c r="G44" s="44"/>
      <c r="H44" s="45">
        <v>1</v>
      </c>
      <c r="I44" s="46"/>
      <c r="J44" s="47"/>
      <c r="K44" s="46"/>
      <c r="L44" s="46"/>
      <c r="M44" s="48">
        <f t="shared" si="1"/>
        <v>0</v>
      </c>
      <c r="N44" s="38"/>
    </row>
    <row r="45" spans="1:14" ht="18.75" customHeight="1" x14ac:dyDescent="0.45">
      <c r="A45" s="39" t="s">
        <v>80</v>
      </c>
      <c r="B45" s="40"/>
      <c r="C45" s="42" t="s">
        <v>81</v>
      </c>
      <c r="D45" s="43" t="s">
        <v>49</v>
      </c>
      <c r="E45" s="44"/>
      <c r="F45" s="45">
        <v>15</v>
      </c>
      <c r="G45" s="44"/>
      <c r="H45" s="45">
        <v>1</v>
      </c>
      <c r="I45" s="46"/>
      <c r="J45" s="47"/>
      <c r="K45" s="46"/>
      <c r="L45" s="46"/>
      <c r="M45" s="48">
        <f t="shared" si="1"/>
        <v>0</v>
      </c>
      <c r="N45" s="38"/>
    </row>
    <row r="46" spans="1:14" ht="18.75" customHeight="1" x14ac:dyDescent="0.45">
      <c r="A46" s="39" t="s">
        <v>82</v>
      </c>
      <c r="B46" s="40"/>
      <c r="C46" s="42" t="s">
        <v>83</v>
      </c>
      <c r="D46" s="43" t="s">
        <v>49</v>
      </c>
      <c r="E46" s="44"/>
      <c r="F46" s="45">
        <v>3</v>
      </c>
      <c r="G46" s="44"/>
      <c r="H46" s="45">
        <v>1</v>
      </c>
      <c r="I46" s="46"/>
      <c r="J46" s="47"/>
      <c r="K46" s="46"/>
      <c r="L46" s="46"/>
      <c r="M46" s="48">
        <f t="shared" si="1"/>
        <v>0</v>
      </c>
      <c r="N46" s="38"/>
    </row>
    <row r="47" spans="1:14" ht="22.5" customHeight="1" x14ac:dyDescent="0.45">
      <c r="A47" s="39" t="s">
        <v>84</v>
      </c>
      <c r="B47" s="40"/>
      <c r="C47" s="42" t="s">
        <v>85</v>
      </c>
      <c r="D47" s="43" t="s">
        <v>49</v>
      </c>
      <c r="E47" s="44"/>
      <c r="F47" s="45">
        <v>15</v>
      </c>
      <c r="G47" s="44"/>
      <c r="H47" s="45">
        <v>1</v>
      </c>
      <c r="I47" s="46"/>
      <c r="J47" s="47"/>
      <c r="K47" s="46"/>
      <c r="L47" s="46"/>
      <c r="M47" s="48">
        <f t="shared" si="1"/>
        <v>0</v>
      </c>
      <c r="N47" s="38"/>
    </row>
    <row r="48" spans="1:14" ht="22.5" customHeight="1" x14ac:dyDescent="0.45">
      <c r="A48" s="39" t="s">
        <v>86</v>
      </c>
      <c r="B48" s="40"/>
      <c r="C48" s="42" t="s">
        <v>87</v>
      </c>
      <c r="D48" s="43" t="s">
        <v>49</v>
      </c>
      <c r="E48" s="44"/>
      <c r="F48" s="45">
        <v>1</v>
      </c>
      <c r="G48" s="44"/>
      <c r="H48" s="45">
        <v>1</v>
      </c>
      <c r="I48" s="46"/>
      <c r="J48" s="47"/>
      <c r="K48" s="46"/>
      <c r="L48" s="46"/>
      <c r="M48" s="48">
        <f t="shared" si="1"/>
        <v>0</v>
      </c>
      <c r="N48" s="38"/>
    </row>
    <row r="49" spans="1:14" ht="22.5" customHeight="1" x14ac:dyDescent="0.45">
      <c r="A49" s="39" t="s">
        <v>88</v>
      </c>
      <c r="B49" s="40"/>
      <c r="C49" s="42" t="s">
        <v>89</v>
      </c>
      <c r="D49" s="34"/>
      <c r="E49" s="35"/>
      <c r="F49" s="36"/>
      <c r="G49" s="35"/>
      <c r="H49" s="36"/>
      <c r="I49" s="35"/>
      <c r="J49" s="35"/>
      <c r="K49" s="35"/>
      <c r="L49" s="35"/>
      <c r="M49" s="37"/>
      <c r="N49" s="38"/>
    </row>
    <row r="50" spans="1:14" ht="18.75" customHeight="1" x14ac:dyDescent="0.45">
      <c r="A50" s="39" t="s">
        <v>90</v>
      </c>
      <c r="B50" s="40"/>
      <c r="C50" s="42" t="s">
        <v>91</v>
      </c>
      <c r="D50" s="43" t="s">
        <v>49</v>
      </c>
      <c r="E50" s="44"/>
      <c r="F50" s="45">
        <v>4</v>
      </c>
      <c r="G50" s="44"/>
      <c r="H50" s="45">
        <v>1</v>
      </c>
      <c r="I50" s="46"/>
      <c r="J50" s="47"/>
      <c r="K50" s="46"/>
      <c r="L50" s="46"/>
      <c r="M50" s="48">
        <f t="shared" ref="M50:M51" si="2">IF(ISNUMBER($K50),IF(ISNUMBER($G50),ROUND($K50*$G50,2),ROUND($K50*$F50,2)),IF(ISNUMBER($G50),ROUND($I50*$G50,2),ROUND($I50*$F50,2)))</f>
        <v>0</v>
      </c>
      <c r="N50" s="38"/>
    </row>
    <row r="51" spans="1:14" ht="18.75" customHeight="1" x14ac:dyDescent="0.45">
      <c r="A51" s="39" t="s">
        <v>92</v>
      </c>
      <c r="B51" s="40"/>
      <c r="C51" s="42" t="s">
        <v>93</v>
      </c>
      <c r="D51" s="43" t="s">
        <v>49</v>
      </c>
      <c r="E51" s="44"/>
      <c r="F51" s="45">
        <v>4</v>
      </c>
      <c r="G51" s="44"/>
      <c r="H51" s="45">
        <v>1</v>
      </c>
      <c r="I51" s="46"/>
      <c r="J51" s="47"/>
      <c r="K51" s="46"/>
      <c r="L51" s="46"/>
      <c r="M51" s="48">
        <f t="shared" si="2"/>
        <v>0</v>
      </c>
      <c r="N51" s="38"/>
    </row>
    <row r="52" spans="1:14" ht="22.5" customHeight="1" x14ac:dyDescent="0.45">
      <c r="A52" s="39" t="s">
        <v>94</v>
      </c>
      <c r="B52" s="40"/>
      <c r="C52" s="42" t="s">
        <v>95</v>
      </c>
      <c r="D52" s="34"/>
      <c r="E52" s="35"/>
      <c r="F52" s="36"/>
      <c r="G52" s="35"/>
      <c r="H52" s="36"/>
      <c r="I52" s="35"/>
      <c r="J52" s="35"/>
      <c r="K52" s="35"/>
      <c r="L52" s="35"/>
      <c r="M52" s="37"/>
      <c r="N52" s="38"/>
    </row>
    <row r="53" spans="1:14" ht="18.75" customHeight="1" x14ac:dyDescent="0.45">
      <c r="A53" s="39" t="s">
        <v>96</v>
      </c>
      <c r="B53" s="40"/>
      <c r="C53" s="42" t="s">
        <v>97</v>
      </c>
      <c r="D53" s="43" t="s">
        <v>49</v>
      </c>
      <c r="E53" s="44"/>
      <c r="F53" s="45">
        <v>1</v>
      </c>
      <c r="G53" s="44"/>
      <c r="H53" s="45">
        <v>1</v>
      </c>
      <c r="I53" s="46"/>
      <c r="J53" s="47"/>
      <c r="K53" s="46"/>
      <c r="L53" s="46"/>
      <c r="M53" s="48">
        <f t="shared" ref="M53:M54" si="3">IF(ISNUMBER($K53),IF(ISNUMBER($G53),ROUND($K53*$G53,2),ROUND($K53*$F53,2)),IF(ISNUMBER($G53),ROUND($I53*$G53,2),ROUND($I53*$F53,2)))</f>
        <v>0</v>
      </c>
      <c r="N53" s="38"/>
    </row>
    <row r="54" spans="1:14" ht="18.75" customHeight="1" x14ac:dyDescent="0.45">
      <c r="A54" s="39" t="s">
        <v>98</v>
      </c>
      <c r="B54" s="40"/>
      <c r="C54" s="42" t="s">
        <v>99</v>
      </c>
      <c r="D54" s="43" t="s">
        <v>49</v>
      </c>
      <c r="E54" s="44"/>
      <c r="F54" s="45">
        <v>1</v>
      </c>
      <c r="G54" s="44"/>
      <c r="H54" s="45">
        <v>1</v>
      </c>
      <c r="I54" s="46"/>
      <c r="J54" s="47"/>
      <c r="K54" s="46"/>
      <c r="L54" s="46"/>
      <c r="M54" s="48">
        <f t="shared" si="3"/>
        <v>0</v>
      </c>
      <c r="N54" s="38"/>
    </row>
    <row r="55" spans="1:14" ht="18.75" customHeight="1" x14ac:dyDescent="0.45">
      <c r="A55" s="39" t="s">
        <v>100</v>
      </c>
      <c r="B55" s="40"/>
      <c r="C55" s="42" t="s">
        <v>101</v>
      </c>
      <c r="D55" s="34"/>
      <c r="E55" s="35"/>
      <c r="F55" s="36"/>
      <c r="G55" s="35"/>
      <c r="H55" s="36"/>
      <c r="I55" s="35"/>
      <c r="J55" s="35"/>
      <c r="K55" s="35"/>
      <c r="L55" s="35"/>
      <c r="M55" s="37"/>
      <c r="N55" s="38"/>
    </row>
    <row r="56" spans="1:14" ht="18.75" customHeight="1" x14ac:dyDescent="0.45">
      <c r="A56" s="39" t="s">
        <v>102</v>
      </c>
      <c r="B56" s="40"/>
      <c r="C56" s="49" t="s">
        <v>103</v>
      </c>
      <c r="D56" s="43" t="s">
        <v>49</v>
      </c>
      <c r="E56" s="44"/>
      <c r="F56" s="45">
        <v>1</v>
      </c>
      <c r="G56" s="44"/>
      <c r="H56" s="45">
        <v>1</v>
      </c>
      <c r="I56" s="46"/>
      <c r="J56" s="47"/>
      <c r="K56" s="46"/>
      <c r="L56" s="46"/>
      <c r="M56" s="48">
        <f t="shared" ref="M56:M58" si="4">IF(ISNUMBER($K56),IF(ISNUMBER($G56),ROUND($K56*$G56,2),ROUND($K56*$F56,2)),IF(ISNUMBER($G56),ROUND($I56*$G56,2),ROUND($I56*$F56,2)))</f>
        <v>0</v>
      </c>
      <c r="N56" s="38"/>
    </row>
    <row r="57" spans="1:14" ht="18.75" customHeight="1" x14ac:dyDescent="0.45">
      <c r="A57" s="39" t="s">
        <v>104</v>
      </c>
      <c r="B57" s="40"/>
      <c r="C57" s="49" t="s">
        <v>105</v>
      </c>
      <c r="D57" s="43" t="s">
        <v>49</v>
      </c>
      <c r="E57" s="44"/>
      <c r="F57" s="45">
        <v>1</v>
      </c>
      <c r="G57" s="44"/>
      <c r="H57" s="45">
        <v>1</v>
      </c>
      <c r="I57" s="46"/>
      <c r="J57" s="47"/>
      <c r="K57" s="46"/>
      <c r="L57" s="46"/>
      <c r="M57" s="48">
        <f t="shared" si="4"/>
        <v>0</v>
      </c>
      <c r="N57" s="38"/>
    </row>
    <row r="58" spans="1:14" ht="18.75" customHeight="1" x14ac:dyDescent="0.45">
      <c r="A58" s="39" t="s">
        <v>106</v>
      </c>
      <c r="B58" s="40"/>
      <c r="C58" s="49" t="s">
        <v>107</v>
      </c>
      <c r="D58" s="43" t="s">
        <v>49</v>
      </c>
      <c r="E58" s="44"/>
      <c r="F58" s="45">
        <v>1</v>
      </c>
      <c r="G58" s="44"/>
      <c r="H58" s="45">
        <v>1</v>
      </c>
      <c r="I58" s="46"/>
      <c r="J58" s="47"/>
      <c r="K58" s="46"/>
      <c r="L58" s="46"/>
      <c r="M58" s="48">
        <f t="shared" si="4"/>
        <v>0</v>
      </c>
      <c r="N58" s="38"/>
    </row>
    <row r="59" spans="1:14" ht="22.5" customHeight="1" x14ac:dyDescent="0.45">
      <c r="A59" s="39" t="s">
        <v>108</v>
      </c>
      <c r="B59" s="40"/>
      <c r="C59" s="42" t="s">
        <v>109</v>
      </c>
      <c r="D59" s="34"/>
      <c r="E59" s="35"/>
      <c r="F59" s="36"/>
      <c r="G59" s="35"/>
      <c r="H59" s="36"/>
      <c r="I59" s="35"/>
      <c r="J59" s="35"/>
      <c r="K59" s="35"/>
      <c r="L59" s="35"/>
      <c r="M59" s="37"/>
      <c r="N59" s="38"/>
    </row>
    <row r="60" spans="1:14" ht="18.75" customHeight="1" x14ac:dyDescent="0.45">
      <c r="A60" s="39" t="s">
        <v>110</v>
      </c>
      <c r="B60" s="40"/>
      <c r="C60" s="42" t="s">
        <v>111</v>
      </c>
      <c r="D60" s="43" t="s">
        <v>49</v>
      </c>
      <c r="E60" s="44"/>
      <c r="F60" s="45">
        <v>1</v>
      </c>
      <c r="G60" s="44"/>
      <c r="H60" s="45">
        <v>1</v>
      </c>
      <c r="I60" s="46"/>
      <c r="J60" s="47"/>
      <c r="K60" s="46"/>
      <c r="L60" s="46"/>
      <c r="M60" s="48">
        <f t="shared" ref="M60:M63" si="5">IF(ISNUMBER($K60),IF(ISNUMBER($G60),ROUND($K60*$G60,2),ROUND($K60*$F60,2)),IF(ISNUMBER($G60),ROUND($I60*$G60,2),ROUND($I60*$F60,2)))</f>
        <v>0</v>
      </c>
      <c r="N60" s="38"/>
    </row>
    <row r="61" spans="1:14" ht="18.75" customHeight="1" x14ac:dyDescent="0.45">
      <c r="A61" s="39" t="s">
        <v>112</v>
      </c>
      <c r="B61" s="40"/>
      <c r="C61" s="42" t="s">
        <v>113</v>
      </c>
      <c r="D61" s="43" t="s">
        <v>49</v>
      </c>
      <c r="E61" s="44"/>
      <c r="F61" s="45">
        <v>1</v>
      </c>
      <c r="G61" s="44"/>
      <c r="H61" s="45">
        <v>1</v>
      </c>
      <c r="I61" s="46"/>
      <c r="J61" s="47"/>
      <c r="K61" s="46"/>
      <c r="L61" s="46"/>
      <c r="M61" s="48">
        <f t="shared" si="5"/>
        <v>0</v>
      </c>
      <c r="N61" s="38"/>
    </row>
    <row r="62" spans="1:14" ht="18.75" customHeight="1" x14ac:dyDescent="0.45">
      <c r="A62" s="39" t="s">
        <v>114</v>
      </c>
      <c r="B62" s="40"/>
      <c r="C62" s="42" t="s">
        <v>115</v>
      </c>
      <c r="D62" s="43" t="s">
        <v>49</v>
      </c>
      <c r="E62" s="44"/>
      <c r="F62" s="45">
        <v>1</v>
      </c>
      <c r="G62" s="44"/>
      <c r="H62" s="45">
        <v>1</v>
      </c>
      <c r="I62" s="46"/>
      <c r="J62" s="47"/>
      <c r="K62" s="46"/>
      <c r="L62" s="46"/>
      <c r="M62" s="48">
        <f t="shared" si="5"/>
        <v>0</v>
      </c>
      <c r="N62" s="38"/>
    </row>
    <row r="63" spans="1:14" ht="18.75" customHeight="1" x14ac:dyDescent="0.45">
      <c r="A63" s="39" t="s">
        <v>116</v>
      </c>
      <c r="B63" s="40"/>
      <c r="C63" s="42" t="s">
        <v>117</v>
      </c>
      <c r="D63" s="43" t="s">
        <v>49</v>
      </c>
      <c r="E63" s="44"/>
      <c r="F63" s="45">
        <v>1</v>
      </c>
      <c r="G63" s="44"/>
      <c r="H63" s="45">
        <v>1</v>
      </c>
      <c r="I63" s="46"/>
      <c r="J63" s="47"/>
      <c r="K63" s="46"/>
      <c r="L63" s="46"/>
      <c r="M63" s="48">
        <f t="shared" si="5"/>
        <v>0</v>
      </c>
      <c r="N63" s="38"/>
    </row>
    <row r="64" spans="1:14" ht="18.75" customHeight="1" x14ac:dyDescent="0.45">
      <c r="A64" s="39" t="s">
        <v>118</v>
      </c>
      <c r="B64" s="40"/>
      <c r="C64" s="42" t="s">
        <v>119</v>
      </c>
      <c r="D64" s="34"/>
      <c r="E64" s="35"/>
      <c r="F64" s="36"/>
      <c r="G64" s="35"/>
      <c r="H64" s="36"/>
      <c r="I64" s="35"/>
      <c r="J64" s="35"/>
      <c r="K64" s="35"/>
      <c r="L64" s="35"/>
      <c r="M64" s="37"/>
      <c r="N64" s="38"/>
    </row>
    <row r="65" spans="1:14" ht="31.5" customHeight="1" x14ac:dyDescent="0.45">
      <c r="A65" s="50" t="s">
        <v>120</v>
      </c>
      <c r="B65" s="51"/>
      <c r="C65" s="51"/>
      <c r="D65" s="51"/>
      <c r="E65" s="51"/>
      <c r="F65" s="51"/>
      <c r="G65" s="51"/>
      <c r="H65" s="51"/>
      <c r="I65" s="51"/>
      <c r="M65" s="52">
        <f>SUM(M$34:M$48)+SUM(M$50:M$51)+SUM(M$53:M$54)+SUM(M$56:M$58)+SUM(M$60:M$63)</f>
        <v>0</v>
      </c>
      <c r="N65" s="53"/>
    </row>
    <row r="66" spans="1:14" ht="26.25" customHeight="1" x14ac:dyDescent="0.45">
      <c r="A66" s="39" t="s">
        <v>121</v>
      </c>
      <c r="B66" s="40"/>
      <c r="C66" s="41" t="s">
        <v>122</v>
      </c>
      <c r="D66" s="34"/>
      <c r="E66" s="35"/>
      <c r="F66" s="36"/>
      <c r="G66" s="35"/>
      <c r="H66" s="36"/>
      <c r="I66" s="35"/>
      <c r="J66" s="35"/>
      <c r="K66" s="35"/>
      <c r="L66" s="35"/>
      <c r="M66" s="37"/>
      <c r="N66" s="38"/>
    </row>
    <row r="67" spans="1:14" ht="20.25" customHeight="1" x14ac:dyDescent="0.45">
      <c r="A67" s="54" t="s">
        <v>55</v>
      </c>
      <c r="B67" s="55"/>
      <c r="C67" s="56" t="s">
        <v>123</v>
      </c>
      <c r="D67" s="57"/>
      <c r="F67" s="57"/>
      <c r="G67" s="58"/>
      <c r="H67" s="57"/>
      <c r="I67" s="59"/>
      <c r="M67" s="60"/>
      <c r="N67" s="61"/>
    </row>
    <row r="68" spans="1:14" ht="22.5" customHeight="1" x14ac:dyDescent="0.45">
      <c r="A68" s="39" t="s">
        <v>124</v>
      </c>
      <c r="B68" s="40"/>
      <c r="C68" s="42" t="s">
        <v>58</v>
      </c>
      <c r="D68" s="43" t="s">
        <v>49</v>
      </c>
      <c r="E68" s="44"/>
      <c r="F68" s="45">
        <v>1</v>
      </c>
      <c r="G68" s="44"/>
      <c r="H68" s="45">
        <v>1</v>
      </c>
      <c r="I68" s="46"/>
      <c r="J68" s="47"/>
      <c r="K68" s="46"/>
      <c r="L68" s="46"/>
      <c r="M68" s="48">
        <f t="shared" ref="M68:M69" si="6">IF(ISNUMBER($K68),IF(ISNUMBER($G68),ROUND($K68*$G68,2),ROUND($K68*$F68,2)),IF(ISNUMBER($G68),ROUND($I68*$G68,2),ROUND($I68*$F68,2)))</f>
        <v>0</v>
      </c>
      <c r="N68" s="38"/>
    </row>
    <row r="69" spans="1:14" ht="22.5" customHeight="1" x14ac:dyDescent="0.45">
      <c r="A69" s="39" t="s">
        <v>125</v>
      </c>
      <c r="B69" s="40"/>
      <c r="C69" s="42" t="s">
        <v>126</v>
      </c>
      <c r="D69" s="43" t="s">
        <v>79</v>
      </c>
      <c r="E69" s="44"/>
      <c r="F69" s="45">
        <v>0</v>
      </c>
      <c r="G69" s="44"/>
      <c r="H69" s="45">
        <v>1</v>
      </c>
      <c r="I69" s="46"/>
      <c r="J69" s="47"/>
      <c r="K69" s="46"/>
      <c r="L69" s="46"/>
      <c r="M69" s="48">
        <f t="shared" si="6"/>
        <v>0</v>
      </c>
      <c r="N69" s="38"/>
    </row>
    <row r="70" spans="1:14" ht="22.5" customHeight="1" x14ac:dyDescent="0.45">
      <c r="A70" s="39" t="s">
        <v>127</v>
      </c>
      <c r="B70" s="40"/>
      <c r="C70" s="42" t="s">
        <v>89</v>
      </c>
      <c r="D70" s="34"/>
      <c r="E70" s="35"/>
      <c r="F70" s="36"/>
      <c r="G70" s="35"/>
      <c r="H70" s="36"/>
      <c r="I70" s="35"/>
      <c r="J70" s="35"/>
      <c r="K70" s="35"/>
      <c r="L70" s="35"/>
      <c r="M70" s="37"/>
      <c r="N70" s="38"/>
    </row>
    <row r="71" spans="1:14" ht="18.75" customHeight="1" x14ac:dyDescent="0.45">
      <c r="A71" s="39" t="s">
        <v>128</v>
      </c>
      <c r="B71" s="40"/>
      <c r="C71" s="42" t="s">
        <v>91</v>
      </c>
      <c r="D71" s="43" t="s">
        <v>49</v>
      </c>
      <c r="E71" s="44"/>
      <c r="F71" s="45">
        <v>4</v>
      </c>
      <c r="G71" s="44"/>
      <c r="H71" s="45">
        <v>1</v>
      </c>
      <c r="I71" s="46"/>
      <c r="J71" s="47"/>
      <c r="K71" s="46"/>
      <c r="L71" s="46"/>
      <c r="M71" s="48">
        <f t="shared" ref="M71:M72" si="7">IF(ISNUMBER($K71),IF(ISNUMBER($G71),ROUND($K71*$G71,2),ROUND($K71*$F71,2)),IF(ISNUMBER($G71),ROUND($I71*$G71,2),ROUND($I71*$F71,2)))</f>
        <v>0</v>
      </c>
      <c r="N71" s="38"/>
    </row>
    <row r="72" spans="1:14" ht="18.75" customHeight="1" x14ac:dyDescent="0.45">
      <c r="A72" s="39" t="s">
        <v>129</v>
      </c>
      <c r="B72" s="40"/>
      <c r="C72" s="42" t="s">
        <v>93</v>
      </c>
      <c r="D72" s="43" t="s">
        <v>49</v>
      </c>
      <c r="E72" s="44"/>
      <c r="F72" s="45">
        <v>2</v>
      </c>
      <c r="G72" s="44"/>
      <c r="H72" s="45">
        <v>1</v>
      </c>
      <c r="I72" s="46"/>
      <c r="J72" s="47"/>
      <c r="K72" s="46"/>
      <c r="L72" s="46"/>
      <c r="M72" s="48">
        <f t="shared" si="7"/>
        <v>0</v>
      </c>
      <c r="N72" s="38"/>
    </row>
    <row r="73" spans="1:14" ht="22.5" customHeight="1" x14ac:dyDescent="0.45">
      <c r="A73" s="39" t="s">
        <v>130</v>
      </c>
      <c r="B73" s="40"/>
      <c r="C73" s="42" t="s">
        <v>95</v>
      </c>
      <c r="D73" s="34"/>
      <c r="E73" s="35"/>
      <c r="F73" s="36"/>
      <c r="G73" s="35"/>
      <c r="H73" s="36"/>
      <c r="I73" s="35"/>
      <c r="J73" s="35"/>
      <c r="K73" s="35"/>
      <c r="L73" s="35"/>
      <c r="M73" s="37"/>
      <c r="N73" s="38"/>
    </row>
    <row r="74" spans="1:14" ht="18.75" customHeight="1" x14ac:dyDescent="0.45">
      <c r="A74" s="39" t="s">
        <v>131</v>
      </c>
      <c r="B74" s="40"/>
      <c r="C74" s="42" t="s">
        <v>99</v>
      </c>
      <c r="D74" s="43" t="s">
        <v>49</v>
      </c>
      <c r="E74" s="44"/>
      <c r="F74" s="45">
        <v>1</v>
      </c>
      <c r="G74" s="44"/>
      <c r="H74" s="45">
        <v>1</v>
      </c>
      <c r="I74" s="46"/>
      <c r="J74" s="47"/>
      <c r="K74" s="46"/>
      <c r="L74" s="46"/>
      <c r="M74" s="48">
        <f>IF(ISNUMBER($K74),IF(ISNUMBER($G74),ROUND($K74*$G74,2),ROUND($K74*$F74,2)),IF(ISNUMBER($G74),ROUND($I74*$G74,2),ROUND($I74*$F74,2)))</f>
        <v>0</v>
      </c>
      <c r="N74" s="38"/>
    </row>
    <row r="75" spans="1:14" ht="18.75" customHeight="1" x14ac:dyDescent="0.45">
      <c r="A75" s="39" t="s">
        <v>132</v>
      </c>
      <c r="B75" s="40"/>
      <c r="C75" s="42" t="s">
        <v>101</v>
      </c>
      <c r="D75" s="34"/>
      <c r="E75" s="35"/>
      <c r="F75" s="36"/>
      <c r="G75" s="35"/>
      <c r="H75" s="36"/>
      <c r="I75" s="35"/>
      <c r="J75" s="35"/>
      <c r="K75" s="35"/>
      <c r="L75" s="35"/>
      <c r="M75" s="37"/>
      <c r="N75" s="38"/>
    </row>
    <row r="76" spans="1:14" ht="18.75" customHeight="1" x14ac:dyDescent="0.45">
      <c r="A76" s="39" t="s">
        <v>133</v>
      </c>
      <c r="B76" s="40"/>
      <c r="C76" s="49" t="s">
        <v>134</v>
      </c>
      <c r="D76" s="43" t="s">
        <v>49</v>
      </c>
      <c r="E76" s="44"/>
      <c r="F76" s="45">
        <v>1</v>
      </c>
      <c r="G76" s="44"/>
      <c r="H76" s="45">
        <v>1</v>
      </c>
      <c r="I76" s="46"/>
      <c r="J76" s="47"/>
      <c r="K76" s="46"/>
      <c r="L76" s="46"/>
      <c r="M76" s="48">
        <f t="shared" ref="M76:M79" si="8">IF(ISNUMBER($K76),IF(ISNUMBER($G76),ROUND($K76*$G76,2),ROUND($K76*$F76,2)),IF(ISNUMBER($G76),ROUND($I76*$G76,2),ROUND($I76*$F76,2)))</f>
        <v>0</v>
      </c>
      <c r="N76" s="38"/>
    </row>
    <row r="77" spans="1:14" ht="18.75" customHeight="1" x14ac:dyDescent="0.45">
      <c r="A77" s="39" t="s">
        <v>135</v>
      </c>
      <c r="B77" s="40"/>
      <c r="C77" s="49" t="s">
        <v>103</v>
      </c>
      <c r="D77" s="43" t="s">
        <v>49</v>
      </c>
      <c r="E77" s="44"/>
      <c r="F77" s="45">
        <v>1</v>
      </c>
      <c r="G77" s="44"/>
      <c r="H77" s="45">
        <v>1</v>
      </c>
      <c r="I77" s="46"/>
      <c r="J77" s="47"/>
      <c r="K77" s="46"/>
      <c r="L77" s="46"/>
      <c r="M77" s="48">
        <f t="shared" si="8"/>
        <v>0</v>
      </c>
      <c r="N77" s="38"/>
    </row>
    <row r="78" spans="1:14" ht="18.75" customHeight="1" x14ac:dyDescent="0.45">
      <c r="A78" s="39" t="s">
        <v>136</v>
      </c>
      <c r="B78" s="40"/>
      <c r="C78" s="49" t="s">
        <v>105</v>
      </c>
      <c r="D78" s="43" t="s">
        <v>49</v>
      </c>
      <c r="E78" s="44"/>
      <c r="F78" s="45">
        <v>1</v>
      </c>
      <c r="G78" s="44"/>
      <c r="H78" s="45">
        <v>1</v>
      </c>
      <c r="I78" s="46"/>
      <c r="J78" s="47"/>
      <c r="K78" s="46"/>
      <c r="L78" s="46"/>
      <c r="M78" s="48">
        <f t="shared" si="8"/>
        <v>0</v>
      </c>
      <c r="N78" s="38"/>
    </row>
    <row r="79" spans="1:14" ht="18.75" customHeight="1" x14ac:dyDescent="0.45">
      <c r="A79" s="39" t="s">
        <v>137</v>
      </c>
      <c r="B79" s="40"/>
      <c r="C79" s="49" t="s">
        <v>107</v>
      </c>
      <c r="D79" s="43" t="s">
        <v>49</v>
      </c>
      <c r="E79" s="44"/>
      <c r="F79" s="45">
        <v>1</v>
      </c>
      <c r="G79" s="44"/>
      <c r="H79" s="45">
        <v>1</v>
      </c>
      <c r="I79" s="46"/>
      <c r="J79" s="47"/>
      <c r="K79" s="46"/>
      <c r="L79" s="46"/>
      <c r="M79" s="48">
        <f t="shared" si="8"/>
        <v>0</v>
      </c>
      <c r="N79" s="38"/>
    </row>
    <row r="80" spans="1:14" ht="22.5" customHeight="1" x14ac:dyDescent="0.45">
      <c r="A80" s="39" t="s">
        <v>138</v>
      </c>
      <c r="B80" s="40"/>
      <c r="C80" s="42" t="s">
        <v>109</v>
      </c>
      <c r="D80" s="34"/>
      <c r="E80" s="35"/>
      <c r="F80" s="36"/>
      <c r="G80" s="35"/>
      <c r="H80" s="36"/>
      <c r="I80" s="35"/>
      <c r="J80" s="35"/>
      <c r="K80" s="35"/>
      <c r="L80" s="35"/>
      <c r="M80" s="37"/>
      <c r="N80" s="38"/>
    </row>
    <row r="81" spans="1:14" ht="18.75" customHeight="1" x14ac:dyDescent="0.45">
      <c r="A81" s="39" t="s">
        <v>139</v>
      </c>
      <c r="B81" s="40"/>
      <c r="C81" s="42" t="s">
        <v>111</v>
      </c>
      <c r="D81" s="43" t="s">
        <v>49</v>
      </c>
      <c r="E81" s="44"/>
      <c r="F81" s="45">
        <v>1</v>
      </c>
      <c r="G81" s="44"/>
      <c r="H81" s="45">
        <v>1</v>
      </c>
      <c r="I81" s="46"/>
      <c r="J81" s="47"/>
      <c r="K81" s="46"/>
      <c r="L81" s="46"/>
      <c r="M81" s="48">
        <f t="shared" ref="M81:M84" si="9">IF(ISNUMBER($K81),IF(ISNUMBER($G81),ROUND($K81*$G81,2),ROUND($K81*$F81,2)),IF(ISNUMBER($G81),ROUND($I81*$G81,2),ROUND($I81*$F81,2)))</f>
        <v>0</v>
      </c>
      <c r="N81" s="38"/>
    </row>
    <row r="82" spans="1:14" ht="18.75" customHeight="1" x14ac:dyDescent="0.45">
      <c r="A82" s="39" t="s">
        <v>140</v>
      </c>
      <c r="B82" s="40"/>
      <c r="C82" s="42" t="s">
        <v>113</v>
      </c>
      <c r="D82" s="43" t="s">
        <v>49</v>
      </c>
      <c r="E82" s="44"/>
      <c r="F82" s="45">
        <v>1</v>
      </c>
      <c r="G82" s="44"/>
      <c r="H82" s="45">
        <v>1</v>
      </c>
      <c r="I82" s="46"/>
      <c r="J82" s="47"/>
      <c r="K82" s="46"/>
      <c r="L82" s="46"/>
      <c r="M82" s="48">
        <f t="shared" si="9"/>
        <v>0</v>
      </c>
      <c r="N82" s="38"/>
    </row>
    <row r="83" spans="1:14" ht="18.75" customHeight="1" x14ac:dyDescent="0.45">
      <c r="A83" s="39" t="s">
        <v>141</v>
      </c>
      <c r="B83" s="40"/>
      <c r="C83" s="42" t="s">
        <v>115</v>
      </c>
      <c r="D83" s="43" t="s">
        <v>49</v>
      </c>
      <c r="E83" s="44"/>
      <c r="F83" s="45">
        <v>1</v>
      </c>
      <c r="G83" s="44"/>
      <c r="H83" s="45">
        <v>1</v>
      </c>
      <c r="I83" s="46"/>
      <c r="J83" s="47"/>
      <c r="K83" s="46"/>
      <c r="L83" s="46"/>
      <c r="M83" s="48">
        <f t="shared" si="9"/>
        <v>0</v>
      </c>
      <c r="N83" s="38"/>
    </row>
    <row r="84" spans="1:14" ht="18.75" customHeight="1" x14ac:dyDescent="0.45">
      <c r="A84" s="39" t="s">
        <v>142</v>
      </c>
      <c r="B84" s="40"/>
      <c r="C84" s="42" t="s">
        <v>117</v>
      </c>
      <c r="D84" s="43" t="s">
        <v>49</v>
      </c>
      <c r="E84" s="44"/>
      <c r="F84" s="45">
        <v>1</v>
      </c>
      <c r="G84" s="44"/>
      <c r="H84" s="45">
        <v>1</v>
      </c>
      <c r="I84" s="46"/>
      <c r="J84" s="47"/>
      <c r="K84" s="46"/>
      <c r="L84" s="46"/>
      <c r="M84" s="48">
        <f t="shared" si="9"/>
        <v>0</v>
      </c>
      <c r="N84" s="38"/>
    </row>
    <row r="85" spans="1:14" ht="31.5" customHeight="1" x14ac:dyDescent="0.45">
      <c r="A85" s="50" t="s">
        <v>143</v>
      </c>
      <c r="B85" s="51"/>
      <c r="C85" s="51"/>
      <c r="D85" s="51"/>
      <c r="E85" s="51"/>
      <c r="F85" s="51"/>
      <c r="G85" s="51"/>
      <c r="H85" s="51"/>
      <c r="I85" s="51"/>
      <c r="M85" s="52">
        <f>SUM(M$68:M$69)+SUM(M$71:M$72)+M$74+SUM(M$76:M$79)+SUM(M$81:M$84)</f>
        <v>0</v>
      </c>
      <c r="N85" s="53"/>
    </row>
    <row r="86" spans="1:14" ht="26.25" customHeight="1" x14ac:dyDescent="0.45">
      <c r="A86" s="39" t="s">
        <v>144</v>
      </c>
      <c r="B86" s="40"/>
      <c r="C86" s="41" t="s">
        <v>145</v>
      </c>
      <c r="D86" s="34"/>
      <c r="E86" s="35"/>
      <c r="F86" s="36"/>
      <c r="G86" s="35"/>
      <c r="H86" s="36"/>
      <c r="I86" s="35"/>
      <c r="J86" s="35"/>
      <c r="K86" s="35"/>
      <c r="L86" s="35"/>
      <c r="M86" s="37"/>
      <c r="N86" s="38"/>
    </row>
    <row r="87" spans="1:14" ht="20.25" customHeight="1" x14ac:dyDescent="0.45">
      <c r="A87" s="54" t="s">
        <v>55</v>
      </c>
      <c r="B87" s="55"/>
      <c r="C87" s="56" t="s">
        <v>146</v>
      </c>
      <c r="D87" s="57"/>
      <c r="F87" s="57"/>
      <c r="G87" s="58"/>
      <c r="H87" s="57"/>
      <c r="I87" s="59"/>
      <c r="M87" s="60"/>
      <c r="N87" s="61"/>
    </row>
    <row r="88" spans="1:14" ht="22.5" customHeight="1" x14ac:dyDescent="0.45">
      <c r="A88" s="39" t="s">
        <v>147</v>
      </c>
      <c r="B88" s="40"/>
      <c r="C88" s="42" t="s">
        <v>58</v>
      </c>
      <c r="D88" s="43" t="s">
        <v>49</v>
      </c>
      <c r="E88" s="44"/>
      <c r="F88" s="45">
        <v>1</v>
      </c>
      <c r="G88" s="44"/>
      <c r="H88" s="45">
        <v>1</v>
      </c>
      <c r="I88" s="46"/>
      <c r="J88" s="47"/>
      <c r="K88" s="46"/>
      <c r="L88" s="46"/>
      <c r="M88" s="48">
        <f t="shared" ref="M88:M94" si="10">IF(ISNUMBER($K88),IF(ISNUMBER($G88),ROUND($K88*$G88,2),ROUND($K88*$F88,2)),IF(ISNUMBER($G88),ROUND($I88*$G88,2),ROUND($I88*$F88,2)))</f>
        <v>0</v>
      </c>
      <c r="N88" s="38"/>
    </row>
    <row r="89" spans="1:14" ht="22.5" customHeight="1" x14ac:dyDescent="0.45">
      <c r="A89" s="39" t="s">
        <v>148</v>
      </c>
      <c r="B89" s="40"/>
      <c r="C89" s="42" t="s">
        <v>126</v>
      </c>
      <c r="D89" s="43" t="s">
        <v>79</v>
      </c>
      <c r="E89" s="44"/>
      <c r="F89" s="45">
        <v>0</v>
      </c>
      <c r="G89" s="44"/>
      <c r="H89" s="45">
        <v>1</v>
      </c>
      <c r="I89" s="46"/>
      <c r="J89" s="47"/>
      <c r="K89" s="46"/>
      <c r="L89" s="46"/>
      <c r="M89" s="48">
        <f t="shared" si="10"/>
        <v>0</v>
      </c>
      <c r="N89" s="38"/>
    </row>
    <row r="90" spans="1:14" ht="22.5" customHeight="1" x14ac:dyDescent="0.45">
      <c r="A90" s="39" t="s">
        <v>149</v>
      </c>
      <c r="B90" s="40"/>
      <c r="C90" s="42" t="s">
        <v>76</v>
      </c>
      <c r="D90" s="43" t="s">
        <v>49</v>
      </c>
      <c r="E90" s="44"/>
      <c r="F90" s="45">
        <v>1</v>
      </c>
      <c r="G90" s="44"/>
      <c r="H90" s="45">
        <v>1</v>
      </c>
      <c r="I90" s="46"/>
      <c r="J90" s="47"/>
      <c r="K90" s="46"/>
      <c r="L90" s="46"/>
      <c r="M90" s="48">
        <f t="shared" si="10"/>
        <v>0</v>
      </c>
      <c r="N90" s="38"/>
    </row>
    <row r="91" spans="1:14" ht="22.5" customHeight="1" x14ac:dyDescent="0.45">
      <c r="A91" s="39" t="s">
        <v>150</v>
      </c>
      <c r="B91" s="40"/>
      <c r="C91" s="42" t="s">
        <v>78</v>
      </c>
      <c r="D91" s="43" t="s">
        <v>79</v>
      </c>
      <c r="E91" s="44"/>
      <c r="F91" s="45">
        <v>0</v>
      </c>
      <c r="G91" s="44"/>
      <c r="H91" s="45">
        <v>1</v>
      </c>
      <c r="I91" s="46"/>
      <c r="J91" s="47"/>
      <c r="K91" s="46"/>
      <c r="L91" s="46"/>
      <c r="M91" s="48">
        <f t="shared" si="10"/>
        <v>0</v>
      </c>
      <c r="N91" s="38"/>
    </row>
    <row r="92" spans="1:14" ht="18.75" customHeight="1" x14ac:dyDescent="0.45">
      <c r="A92" s="39" t="s">
        <v>151</v>
      </c>
      <c r="B92" s="40"/>
      <c r="C92" s="42" t="s">
        <v>81</v>
      </c>
      <c r="D92" s="43" t="s">
        <v>49</v>
      </c>
      <c r="E92" s="44"/>
      <c r="F92" s="45">
        <v>10</v>
      </c>
      <c r="G92" s="44"/>
      <c r="H92" s="45">
        <v>1</v>
      </c>
      <c r="I92" s="46"/>
      <c r="J92" s="47"/>
      <c r="K92" s="46"/>
      <c r="L92" s="46"/>
      <c r="M92" s="48">
        <f t="shared" si="10"/>
        <v>0</v>
      </c>
      <c r="N92" s="38"/>
    </row>
    <row r="93" spans="1:14" ht="18.75" customHeight="1" x14ac:dyDescent="0.45">
      <c r="A93" s="39" t="s">
        <v>152</v>
      </c>
      <c r="B93" s="40"/>
      <c r="C93" s="42" t="s">
        <v>153</v>
      </c>
      <c r="D93" s="43" t="s">
        <v>49</v>
      </c>
      <c r="E93" s="44"/>
      <c r="F93" s="45">
        <v>2</v>
      </c>
      <c r="G93" s="44"/>
      <c r="H93" s="45">
        <v>1</v>
      </c>
      <c r="I93" s="46"/>
      <c r="J93" s="47"/>
      <c r="K93" s="46"/>
      <c r="L93" s="46"/>
      <c r="M93" s="48">
        <f t="shared" si="10"/>
        <v>0</v>
      </c>
      <c r="N93" s="38"/>
    </row>
    <row r="94" spans="1:14" ht="22.5" customHeight="1" x14ac:dyDescent="0.45">
      <c r="A94" s="39" t="s">
        <v>154</v>
      </c>
      <c r="B94" s="40"/>
      <c r="C94" s="42" t="s">
        <v>87</v>
      </c>
      <c r="D94" s="43" t="s">
        <v>49</v>
      </c>
      <c r="E94" s="44"/>
      <c r="F94" s="45">
        <v>2</v>
      </c>
      <c r="G94" s="44"/>
      <c r="H94" s="45">
        <v>1</v>
      </c>
      <c r="I94" s="46"/>
      <c r="J94" s="47"/>
      <c r="K94" s="46"/>
      <c r="L94" s="46"/>
      <c r="M94" s="48">
        <f t="shared" si="10"/>
        <v>0</v>
      </c>
      <c r="N94" s="38"/>
    </row>
    <row r="95" spans="1:14" ht="20.25" customHeight="1" x14ac:dyDescent="0.45">
      <c r="A95" s="54" t="s">
        <v>55</v>
      </c>
      <c r="B95" s="55"/>
      <c r="C95" s="56" t="s">
        <v>155</v>
      </c>
      <c r="D95" s="57"/>
      <c r="F95" s="57"/>
      <c r="G95" s="58"/>
      <c r="H95" s="57"/>
      <c r="I95" s="59"/>
      <c r="M95" s="60"/>
      <c r="N95" s="61"/>
    </row>
    <row r="96" spans="1:14" ht="22.5" customHeight="1" x14ac:dyDescent="0.45">
      <c r="A96" s="39" t="s">
        <v>156</v>
      </c>
      <c r="B96" s="40"/>
      <c r="C96" s="42" t="s">
        <v>95</v>
      </c>
      <c r="D96" s="34"/>
      <c r="E96" s="35"/>
      <c r="F96" s="36"/>
      <c r="G96" s="35"/>
      <c r="H96" s="36"/>
      <c r="I96" s="35"/>
      <c r="J96" s="35"/>
      <c r="K96" s="35"/>
      <c r="L96" s="35"/>
      <c r="M96" s="37"/>
      <c r="N96" s="38"/>
    </row>
    <row r="97" spans="1:14" ht="18.75" customHeight="1" x14ac:dyDescent="0.45">
      <c r="A97" s="39" t="s">
        <v>157</v>
      </c>
      <c r="B97" s="40"/>
      <c r="C97" s="42" t="s">
        <v>99</v>
      </c>
      <c r="D97" s="43" t="s">
        <v>79</v>
      </c>
      <c r="E97" s="44"/>
      <c r="F97" s="45">
        <v>0</v>
      </c>
      <c r="G97" s="44"/>
      <c r="H97" s="45">
        <v>1</v>
      </c>
      <c r="I97" s="46"/>
      <c r="J97" s="47"/>
      <c r="K97" s="46"/>
      <c r="L97" s="46"/>
      <c r="M97" s="48">
        <f>IF(ISNUMBER($K97),IF(ISNUMBER($G97),ROUND($K97*$G97,2),ROUND($K97*$F97,2)),IF(ISNUMBER($G97),ROUND($I97*$G97,2),ROUND($I97*$F97,2)))</f>
        <v>0</v>
      </c>
      <c r="N97" s="38"/>
    </row>
    <row r="98" spans="1:14" ht="18.75" customHeight="1" x14ac:dyDescent="0.45">
      <c r="A98" s="39" t="s">
        <v>158</v>
      </c>
      <c r="B98" s="40"/>
      <c r="C98" s="42" t="s">
        <v>101</v>
      </c>
      <c r="D98" s="34"/>
      <c r="E98" s="35"/>
      <c r="F98" s="36"/>
      <c r="G98" s="35"/>
      <c r="H98" s="36"/>
      <c r="I98" s="35"/>
      <c r="J98" s="35"/>
      <c r="K98" s="35"/>
      <c r="L98" s="35"/>
      <c r="M98" s="37"/>
      <c r="N98" s="38"/>
    </row>
    <row r="99" spans="1:14" ht="18.75" customHeight="1" x14ac:dyDescent="0.45">
      <c r="A99" s="39" t="s">
        <v>159</v>
      </c>
      <c r="B99" s="40"/>
      <c r="C99" s="49" t="s">
        <v>134</v>
      </c>
      <c r="D99" s="43" t="s">
        <v>49</v>
      </c>
      <c r="E99" s="44"/>
      <c r="F99" s="45">
        <v>1</v>
      </c>
      <c r="G99" s="44"/>
      <c r="H99" s="45">
        <v>1</v>
      </c>
      <c r="I99" s="46"/>
      <c r="J99" s="47"/>
      <c r="K99" s="46"/>
      <c r="L99" s="46"/>
      <c r="M99" s="48">
        <f t="shared" ref="M99:M102" si="11">IF(ISNUMBER($K99),IF(ISNUMBER($G99),ROUND($K99*$G99,2),ROUND($K99*$F99,2)),IF(ISNUMBER($G99),ROUND($I99*$G99,2),ROUND($I99*$F99,2)))</f>
        <v>0</v>
      </c>
      <c r="N99" s="38"/>
    </row>
    <row r="100" spans="1:14" ht="18.75" customHeight="1" x14ac:dyDescent="0.45">
      <c r="A100" s="39" t="s">
        <v>160</v>
      </c>
      <c r="B100" s="40"/>
      <c r="C100" s="49" t="s">
        <v>103</v>
      </c>
      <c r="D100" s="43" t="s">
        <v>49</v>
      </c>
      <c r="E100" s="44"/>
      <c r="F100" s="45">
        <v>1</v>
      </c>
      <c r="G100" s="44"/>
      <c r="H100" s="45">
        <v>1</v>
      </c>
      <c r="I100" s="46"/>
      <c r="J100" s="47"/>
      <c r="K100" s="46"/>
      <c r="L100" s="46"/>
      <c r="M100" s="48">
        <f t="shared" si="11"/>
        <v>0</v>
      </c>
      <c r="N100" s="38"/>
    </row>
    <row r="101" spans="1:14" ht="18.75" customHeight="1" x14ac:dyDescent="0.45">
      <c r="A101" s="39" t="s">
        <v>161</v>
      </c>
      <c r="B101" s="40"/>
      <c r="C101" s="49" t="s">
        <v>105</v>
      </c>
      <c r="D101" s="43" t="s">
        <v>49</v>
      </c>
      <c r="E101" s="44"/>
      <c r="F101" s="45">
        <v>1</v>
      </c>
      <c r="G101" s="44"/>
      <c r="H101" s="45">
        <v>1</v>
      </c>
      <c r="I101" s="46"/>
      <c r="J101" s="47"/>
      <c r="K101" s="46"/>
      <c r="L101" s="46"/>
      <c r="M101" s="48">
        <f t="shared" si="11"/>
        <v>0</v>
      </c>
      <c r="N101" s="38"/>
    </row>
    <row r="102" spans="1:14" ht="22.5" customHeight="1" x14ac:dyDescent="0.45">
      <c r="A102" s="39" t="s">
        <v>162</v>
      </c>
      <c r="B102" s="40"/>
      <c r="C102" s="42" t="s">
        <v>163</v>
      </c>
      <c r="D102" s="43" t="s">
        <v>49</v>
      </c>
      <c r="E102" s="44"/>
      <c r="F102" s="45">
        <v>1</v>
      </c>
      <c r="G102" s="44"/>
      <c r="H102" s="45">
        <v>1</v>
      </c>
      <c r="I102" s="46"/>
      <c r="J102" s="47"/>
      <c r="K102" s="46"/>
      <c r="L102" s="46"/>
      <c r="M102" s="48">
        <f t="shared" si="11"/>
        <v>0</v>
      </c>
      <c r="N102" s="38"/>
    </row>
    <row r="103" spans="1:14" ht="33" customHeight="1" x14ac:dyDescent="0.45">
      <c r="A103" s="54" t="s">
        <v>55</v>
      </c>
      <c r="B103" s="55"/>
      <c r="C103" s="56" t="s">
        <v>164</v>
      </c>
      <c r="D103" s="57"/>
      <c r="F103" s="57"/>
      <c r="G103" s="58"/>
      <c r="H103" s="57"/>
      <c r="I103" s="59"/>
      <c r="M103" s="60"/>
      <c r="N103" s="61"/>
    </row>
    <row r="104" spans="1:14" ht="22.5" customHeight="1" x14ac:dyDescent="0.45">
      <c r="A104" s="39" t="s">
        <v>165</v>
      </c>
      <c r="B104" s="40"/>
      <c r="C104" s="42" t="s">
        <v>166</v>
      </c>
      <c r="D104" s="43" t="s">
        <v>49</v>
      </c>
      <c r="E104" s="44"/>
      <c r="F104" s="45">
        <v>1</v>
      </c>
      <c r="G104" s="44"/>
      <c r="H104" s="45">
        <v>1</v>
      </c>
      <c r="I104" s="46"/>
      <c r="J104" s="47"/>
      <c r="K104" s="46"/>
      <c r="L104" s="46"/>
      <c r="M104" s="48">
        <f>IF(ISNUMBER($K104),IF(ISNUMBER($G104),ROUND($K104*$G104,2),ROUND($K104*$F104,2)),IF(ISNUMBER($G104),ROUND($I104*$G104,2),ROUND($I104*$F104,2)))</f>
        <v>0</v>
      </c>
      <c r="N104" s="38"/>
    </row>
    <row r="105" spans="1:14" ht="20.25" customHeight="1" x14ac:dyDescent="0.45">
      <c r="A105" s="54" t="s">
        <v>55</v>
      </c>
      <c r="B105" s="55"/>
      <c r="C105" s="56" t="s">
        <v>167</v>
      </c>
      <c r="D105" s="57"/>
      <c r="F105" s="57"/>
      <c r="G105" s="58"/>
      <c r="H105" s="57"/>
      <c r="I105" s="59"/>
      <c r="M105" s="60"/>
      <c r="N105" s="61"/>
    </row>
    <row r="106" spans="1:14" ht="22.5" customHeight="1" x14ac:dyDescent="0.45">
      <c r="A106" s="39" t="s">
        <v>168</v>
      </c>
      <c r="B106" s="40"/>
      <c r="C106" s="42" t="s">
        <v>169</v>
      </c>
      <c r="D106" s="43" t="s">
        <v>49</v>
      </c>
      <c r="E106" s="44"/>
      <c r="F106" s="45">
        <v>2</v>
      </c>
      <c r="G106" s="44"/>
      <c r="H106" s="45">
        <v>1</v>
      </c>
      <c r="I106" s="46"/>
      <c r="J106" s="47"/>
      <c r="K106" s="46"/>
      <c r="L106" s="46"/>
      <c r="M106" s="48">
        <f>IF(ISNUMBER($K106),IF(ISNUMBER($G106),ROUND($K106*$G106,2),ROUND($K106*$F106,2)),IF(ISNUMBER($G106),ROUND($I106*$G106,2),ROUND($I106*$F106,2)))</f>
        <v>0</v>
      </c>
      <c r="N106" s="38"/>
    </row>
    <row r="107" spans="1:14" ht="20.25" customHeight="1" x14ac:dyDescent="0.45">
      <c r="A107" s="54" t="s">
        <v>55</v>
      </c>
      <c r="B107" s="55"/>
      <c r="C107" s="56" t="s">
        <v>170</v>
      </c>
      <c r="D107" s="57"/>
      <c r="F107" s="57"/>
      <c r="G107" s="58"/>
      <c r="H107" s="57"/>
      <c r="I107" s="59"/>
      <c r="M107" s="60"/>
      <c r="N107" s="61"/>
    </row>
    <row r="108" spans="1:14" ht="22.5" customHeight="1" x14ac:dyDescent="0.45">
      <c r="A108" s="39" t="s">
        <v>171</v>
      </c>
      <c r="B108" s="40"/>
      <c r="C108" s="42" t="s">
        <v>109</v>
      </c>
      <c r="D108" s="34"/>
      <c r="E108" s="35"/>
      <c r="F108" s="36"/>
      <c r="G108" s="35"/>
      <c r="H108" s="36"/>
      <c r="I108" s="35"/>
      <c r="J108" s="35"/>
      <c r="K108" s="35"/>
      <c r="L108" s="35"/>
      <c r="M108" s="37"/>
      <c r="N108" s="38"/>
    </row>
    <row r="109" spans="1:14" ht="18.75" customHeight="1" x14ac:dyDescent="0.45">
      <c r="A109" s="39" t="s">
        <v>172</v>
      </c>
      <c r="B109" s="40"/>
      <c r="C109" s="42" t="s">
        <v>111</v>
      </c>
      <c r="D109" s="43" t="s">
        <v>49</v>
      </c>
      <c r="E109" s="44"/>
      <c r="F109" s="45">
        <v>1</v>
      </c>
      <c r="G109" s="44"/>
      <c r="H109" s="45">
        <v>1</v>
      </c>
      <c r="I109" s="46"/>
      <c r="J109" s="47"/>
      <c r="K109" s="46"/>
      <c r="L109" s="46"/>
      <c r="M109" s="48">
        <f t="shared" ref="M109:M112" si="12">IF(ISNUMBER($K109),IF(ISNUMBER($G109),ROUND($K109*$G109,2),ROUND($K109*$F109,2)),IF(ISNUMBER($G109),ROUND($I109*$G109,2),ROUND($I109*$F109,2)))</f>
        <v>0</v>
      </c>
      <c r="N109" s="38"/>
    </row>
    <row r="110" spans="1:14" ht="18.75" customHeight="1" x14ac:dyDescent="0.45">
      <c r="A110" s="39" t="s">
        <v>173</v>
      </c>
      <c r="B110" s="40"/>
      <c r="C110" s="42" t="s">
        <v>113</v>
      </c>
      <c r="D110" s="43" t="s">
        <v>49</v>
      </c>
      <c r="E110" s="44"/>
      <c r="F110" s="45">
        <v>1</v>
      </c>
      <c r="G110" s="44"/>
      <c r="H110" s="45">
        <v>1</v>
      </c>
      <c r="I110" s="46"/>
      <c r="J110" s="47"/>
      <c r="K110" s="46"/>
      <c r="L110" s="46"/>
      <c r="M110" s="48">
        <f t="shared" si="12"/>
        <v>0</v>
      </c>
      <c r="N110" s="38"/>
    </row>
    <row r="111" spans="1:14" ht="18.75" customHeight="1" x14ac:dyDescent="0.45">
      <c r="A111" s="39" t="s">
        <v>174</v>
      </c>
      <c r="B111" s="40"/>
      <c r="C111" s="42" t="s">
        <v>115</v>
      </c>
      <c r="D111" s="43" t="s">
        <v>49</v>
      </c>
      <c r="E111" s="44"/>
      <c r="F111" s="45">
        <v>1</v>
      </c>
      <c r="G111" s="44"/>
      <c r="H111" s="45">
        <v>1</v>
      </c>
      <c r="I111" s="46"/>
      <c r="J111" s="47"/>
      <c r="K111" s="46"/>
      <c r="L111" s="46"/>
      <c r="M111" s="48">
        <f t="shared" si="12"/>
        <v>0</v>
      </c>
      <c r="N111" s="38"/>
    </row>
    <row r="112" spans="1:14" ht="18.75" customHeight="1" x14ac:dyDescent="0.45">
      <c r="A112" s="39" t="s">
        <v>175</v>
      </c>
      <c r="B112" s="40"/>
      <c r="C112" s="42" t="s">
        <v>117</v>
      </c>
      <c r="D112" s="43" t="s">
        <v>49</v>
      </c>
      <c r="E112" s="44"/>
      <c r="F112" s="45">
        <v>1</v>
      </c>
      <c r="G112" s="44"/>
      <c r="H112" s="45">
        <v>1</v>
      </c>
      <c r="I112" s="46"/>
      <c r="J112" s="47"/>
      <c r="K112" s="46"/>
      <c r="L112" s="46"/>
      <c r="M112" s="48">
        <f t="shared" si="12"/>
        <v>0</v>
      </c>
      <c r="N112" s="38"/>
    </row>
    <row r="113" spans="1:14" ht="31.5" customHeight="1" x14ac:dyDescent="0.45">
      <c r="A113" s="50" t="s">
        <v>176</v>
      </c>
      <c r="B113" s="51"/>
      <c r="C113" s="51"/>
      <c r="D113" s="51"/>
      <c r="E113" s="51"/>
      <c r="F113" s="51"/>
      <c r="G113" s="51"/>
      <c r="H113" s="51"/>
      <c r="I113" s="51"/>
      <c r="M113" s="52">
        <f>SUM(M$88:M$94)+M$97+SUM(M$99:M$102)+M$104+M$106+SUM(M$109:M$112)</f>
        <v>0</v>
      </c>
      <c r="N113" s="53"/>
    </row>
    <row r="114" spans="1:14" ht="26.25" customHeight="1" x14ac:dyDescent="0.45">
      <c r="A114" s="39" t="s">
        <v>177</v>
      </c>
      <c r="B114" s="40"/>
      <c r="C114" s="41" t="s">
        <v>178</v>
      </c>
      <c r="D114" s="34"/>
      <c r="E114" s="35"/>
      <c r="F114" s="36"/>
      <c r="G114" s="35"/>
      <c r="H114" s="36"/>
      <c r="I114" s="35"/>
      <c r="J114" s="35"/>
      <c r="K114" s="35"/>
      <c r="L114" s="35"/>
      <c r="M114" s="37"/>
      <c r="N114" s="38"/>
    </row>
    <row r="115" spans="1:14" ht="20.25" customHeight="1" x14ac:dyDescent="0.45">
      <c r="A115" s="54" t="s">
        <v>55</v>
      </c>
      <c r="B115" s="55"/>
      <c r="C115" s="56" t="s">
        <v>179</v>
      </c>
      <c r="D115" s="57"/>
      <c r="F115" s="57"/>
      <c r="G115" s="58"/>
      <c r="H115" s="57"/>
      <c r="I115" s="59"/>
      <c r="M115" s="60"/>
      <c r="N115" s="61"/>
    </row>
    <row r="116" spans="1:14" ht="22.5" customHeight="1" x14ac:dyDescent="0.45">
      <c r="A116" s="39" t="s">
        <v>180</v>
      </c>
      <c r="B116" s="40"/>
      <c r="C116" s="42" t="s">
        <v>58</v>
      </c>
      <c r="D116" s="43" t="s">
        <v>49</v>
      </c>
      <c r="E116" s="44"/>
      <c r="F116" s="45">
        <v>1</v>
      </c>
      <c r="G116" s="44"/>
      <c r="H116" s="45">
        <v>1</v>
      </c>
      <c r="I116" s="46"/>
      <c r="J116" s="47"/>
      <c r="K116" s="46"/>
      <c r="L116" s="46"/>
      <c r="M116" s="48">
        <f t="shared" ref="M116:M118" si="13">IF(ISNUMBER($K116),IF(ISNUMBER($G116),ROUND($K116*$G116,2),ROUND($K116*$F116,2)),IF(ISNUMBER($G116),ROUND($I116*$G116,2),ROUND($I116*$F116,2)))</f>
        <v>0</v>
      </c>
      <c r="N116" s="38"/>
    </row>
    <row r="117" spans="1:14" ht="22.5" customHeight="1" x14ac:dyDescent="0.45">
      <c r="A117" s="39" t="s">
        <v>181</v>
      </c>
      <c r="B117" s="40"/>
      <c r="C117" s="42" t="s">
        <v>126</v>
      </c>
      <c r="D117" s="43" t="s">
        <v>79</v>
      </c>
      <c r="E117" s="44"/>
      <c r="F117" s="45">
        <v>0</v>
      </c>
      <c r="G117" s="44"/>
      <c r="H117" s="45">
        <v>1</v>
      </c>
      <c r="I117" s="46"/>
      <c r="J117" s="47"/>
      <c r="K117" s="46"/>
      <c r="L117" s="46"/>
      <c r="M117" s="48">
        <f t="shared" si="13"/>
        <v>0</v>
      </c>
      <c r="N117" s="38"/>
    </row>
    <row r="118" spans="1:14" ht="22.5" customHeight="1" x14ac:dyDescent="0.45">
      <c r="A118" s="39" t="s">
        <v>182</v>
      </c>
      <c r="B118" s="40"/>
      <c r="C118" s="42" t="s">
        <v>183</v>
      </c>
      <c r="D118" s="43" t="s">
        <v>49</v>
      </c>
      <c r="E118" s="44"/>
      <c r="F118" s="45">
        <v>6</v>
      </c>
      <c r="G118" s="44"/>
      <c r="H118" s="45">
        <v>1</v>
      </c>
      <c r="I118" s="46"/>
      <c r="J118" s="47"/>
      <c r="K118" s="46"/>
      <c r="L118" s="46"/>
      <c r="M118" s="48">
        <f t="shared" si="13"/>
        <v>0</v>
      </c>
      <c r="N118" s="38"/>
    </row>
    <row r="119" spans="1:14" ht="20.25" customHeight="1" x14ac:dyDescent="0.45">
      <c r="A119" s="54" t="s">
        <v>55</v>
      </c>
      <c r="B119" s="55"/>
      <c r="C119" s="56" t="s">
        <v>184</v>
      </c>
      <c r="D119" s="57"/>
      <c r="F119" s="57"/>
      <c r="G119" s="58"/>
      <c r="H119" s="57"/>
      <c r="I119" s="59"/>
      <c r="M119" s="60"/>
      <c r="N119" s="61"/>
    </row>
    <row r="120" spans="1:14" ht="22.5" customHeight="1" x14ac:dyDescent="0.45">
      <c r="A120" s="39" t="s">
        <v>185</v>
      </c>
      <c r="B120" s="40"/>
      <c r="C120" s="42" t="s">
        <v>186</v>
      </c>
      <c r="D120" s="43" t="s">
        <v>49</v>
      </c>
      <c r="E120" s="44"/>
      <c r="F120" s="45">
        <v>2</v>
      </c>
      <c r="G120" s="44"/>
      <c r="H120" s="45">
        <v>1</v>
      </c>
      <c r="I120" s="46"/>
      <c r="J120" s="47"/>
      <c r="K120" s="46"/>
      <c r="L120" s="46"/>
      <c r="M120" s="48">
        <f>IF(ISNUMBER($K120),IF(ISNUMBER($G120),ROUND($K120*$G120,2),ROUND($K120*$F120,2)),IF(ISNUMBER($G120),ROUND($I120*$G120,2),ROUND($I120*$F120,2)))</f>
        <v>0</v>
      </c>
      <c r="N120" s="38"/>
    </row>
    <row r="121" spans="1:14" ht="20.25" customHeight="1" x14ac:dyDescent="0.45">
      <c r="A121" s="54" t="s">
        <v>55</v>
      </c>
      <c r="B121" s="55"/>
      <c r="C121" s="56" t="s">
        <v>184</v>
      </c>
      <c r="D121" s="57"/>
      <c r="F121" s="57"/>
      <c r="G121" s="58"/>
      <c r="H121" s="57"/>
      <c r="I121" s="59"/>
      <c r="M121" s="60"/>
      <c r="N121" s="61"/>
    </row>
    <row r="122" spans="1:14" ht="22.5" customHeight="1" x14ac:dyDescent="0.45">
      <c r="A122" s="39" t="s">
        <v>187</v>
      </c>
      <c r="B122" s="40"/>
      <c r="C122" s="42" t="s">
        <v>169</v>
      </c>
      <c r="D122" s="43" t="s">
        <v>49</v>
      </c>
      <c r="E122" s="44"/>
      <c r="F122" s="45">
        <v>4</v>
      </c>
      <c r="G122" s="44"/>
      <c r="H122" s="45">
        <v>1</v>
      </c>
      <c r="I122" s="46"/>
      <c r="J122" s="47"/>
      <c r="K122" s="46"/>
      <c r="L122" s="46"/>
      <c r="M122" s="48">
        <f>IF(ISNUMBER($K122),IF(ISNUMBER($G122),ROUND($K122*$G122,2),ROUND($K122*$F122,2)),IF(ISNUMBER($G122),ROUND($I122*$G122,2),ROUND($I122*$F122,2)))</f>
        <v>0</v>
      </c>
      <c r="N122" s="38"/>
    </row>
    <row r="123" spans="1:14" ht="20.25" customHeight="1" x14ac:dyDescent="0.45">
      <c r="A123" s="54" t="s">
        <v>55</v>
      </c>
      <c r="B123" s="55"/>
      <c r="C123" s="56" t="s">
        <v>188</v>
      </c>
      <c r="D123" s="57"/>
      <c r="F123" s="57"/>
      <c r="G123" s="58"/>
      <c r="H123" s="57"/>
      <c r="I123" s="59"/>
      <c r="M123" s="60"/>
      <c r="N123" s="61"/>
    </row>
    <row r="124" spans="1:14" ht="22.5" customHeight="1" x14ac:dyDescent="0.45">
      <c r="A124" s="39" t="s">
        <v>189</v>
      </c>
      <c r="B124" s="40"/>
      <c r="C124" s="42" t="s">
        <v>190</v>
      </c>
      <c r="D124" s="43" t="s">
        <v>49</v>
      </c>
      <c r="E124" s="44"/>
      <c r="F124" s="45">
        <v>26</v>
      </c>
      <c r="G124" s="44"/>
      <c r="H124" s="45">
        <v>1</v>
      </c>
      <c r="I124" s="46"/>
      <c r="J124" s="47"/>
      <c r="K124" s="46"/>
      <c r="L124" s="46"/>
      <c r="M124" s="48">
        <f>IF(ISNUMBER($K124),IF(ISNUMBER($G124),ROUND($K124*$G124,2),ROUND($K124*$F124,2)),IF(ISNUMBER($G124),ROUND($I124*$G124,2),ROUND($I124*$F124,2)))</f>
        <v>0</v>
      </c>
      <c r="N124" s="38"/>
    </row>
    <row r="125" spans="1:14" ht="22.5" customHeight="1" x14ac:dyDescent="0.45">
      <c r="A125" s="39" t="s">
        <v>191</v>
      </c>
      <c r="B125" s="40"/>
      <c r="C125" s="42" t="s">
        <v>95</v>
      </c>
      <c r="D125" s="34"/>
      <c r="E125" s="35"/>
      <c r="F125" s="36"/>
      <c r="G125" s="35"/>
      <c r="H125" s="36"/>
      <c r="I125" s="35"/>
      <c r="J125" s="35"/>
      <c r="K125" s="35"/>
      <c r="L125" s="35"/>
      <c r="M125" s="37"/>
      <c r="N125" s="38"/>
    </row>
    <row r="126" spans="1:14" ht="18.75" customHeight="1" x14ac:dyDescent="0.45">
      <c r="A126" s="39" t="s">
        <v>192</v>
      </c>
      <c r="B126" s="40"/>
      <c r="C126" s="42" t="s">
        <v>99</v>
      </c>
      <c r="D126" s="43" t="s">
        <v>79</v>
      </c>
      <c r="E126" s="44"/>
      <c r="F126" s="45">
        <v>0</v>
      </c>
      <c r="G126" s="44"/>
      <c r="H126" s="45">
        <v>1</v>
      </c>
      <c r="I126" s="46"/>
      <c r="J126" s="47"/>
      <c r="K126" s="46"/>
      <c r="L126" s="46"/>
      <c r="M126" s="48">
        <f t="shared" ref="M126:M128" si="14">IF(ISNUMBER($K126),IF(ISNUMBER($G126),ROUND($K126*$G126,2),ROUND($K126*$F126,2)),IF(ISNUMBER($G126),ROUND($I126*$G126,2),ROUND($I126*$F126,2)))</f>
        <v>0</v>
      </c>
      <c r="N126" s="38"/>
    </row>
    <row r="127" spans="1:14" ht="18.75" customHeight="1" x14ac:dyDescent="0.45">
      <c r="A127" s="39" t="s">
        <v>193</v>
      </c>
      <c r="B127" s="40"/>
      <c r="C127" s="42" t="s">
        <v>101</v>
      </c>
      <c r="D127" s="43" t="s">
        <v>49</v>
      </c>
      <c r="E127" s="44"/>
      <c r="F127" s="45">
        <v>1</v>
      </c>
      <c r="G127" s="44"/>
      <c r="H127" s="45">
        <v>1</v>
      </c>
      <c r="I127" s="46"/>
      <c r="J127" s="47"/>
      <c r="K127" s="46"/>
      <c r="L127" s="46"/>
      <c r="M127" s="48">
        <f t="shared" si="14"/>
        <v>0</v>
      </c>
      <c r="N127" s="38"/>
    </row>
    <row r="128" spans="1:14" ht="18.75" customHeight="1" x14ac:dyDescent="0.45">
      <c r="A128" s="39" t="s">
        <v>194</v>
      </c>
      <c r="B128" s="40"/>
      <c r="C128" s="49" t="s">
        <v>105</v>
      </c>
      <c r="D128" s="43" t="s">
        <v>49</v>
      </c>
      <c r="E128" s="44"/>
      <c r="F128" s="45">
        <v>1</v>
      </c>
      <c r="G128" s="44"/>
      <c r="H128" s="45">
        <v>1</v>
      </c>
      <c r="I128" s="46"/>
      <c r="J128" s="47"/>
      <c r="K128" s="46"/>
      <c r="L128" s="46"/>
      <c r="M128" s="48">
        <f t="shared" si="14"/>
        <v>0</v>
      </c>
      <c r="N128" s="38"/>
    </row>
    <row r="129" spans="1:14" ht="22.5" customHeight="1" x14ac:dyDescent="0.45">
      <c r="A129" s="39" t="s">
        <v>195</v>
      </c>
      <c r="B129" s="40"/>
      <c r="C129" s="42" t="s">
        <v>109</v>
      </c>
      <c r="D129" s="34"/>
      <c r="E129" s="35"/>
      <c r="F129" s="36"/>
      <c r="G129" s="35"/>
      <c r="H129" s="36"/>
      <c r="I129" s="35"/>
      <c r="J129" s="35"/>
      <c r="K129" s="35"/>
      <c r="L129" s="35"/>
      <c r="M129" s="37"/>
      <c r="N129" s="38"/>
    </row>
    <row r="130" spans="1:14" ht="18.75" customHeight="1" x14ac:dyDescent="0.45">
      <c r="A130" s="39" t="s">
        <v>196</v>
      </c>
      <c r="B130" s="40"/>
      <c r="C130" s="42" t="s">
        <v>111</v>
      </c>
      <c r="D130" s="43" t="s">
        <v>49</v>
      </c>
      <c r="E130" s="44"/>
      <c r="F130" s="45">
        <v>1</v>
      </c>
      <c r="G130" s="44"/>
      <c r="H130" s="45">
        <v>1</v>
      </c>
      <c r="I130" s="46"/>
      <c r="J130" s="47"/>
      <c r="K130" s="46"/>
      <c r="L130" s="46"/>
      <c r="M130" s="48">
        <f t="shared" ref="M130:M133" si="15">IF(ISNUMBER($K130),IF(ISNUMBER($G130),ROUND($K130*$G130,2),ROUND($K130*$F130,2)),IF(ISNUMBER($G130),ROUND($I130*$G130,2),ROUND($I130*$F130,2)))</f>
        <v>0</v>
      </c>
      <c r="N130" s="38"/>
    </row>
    <row r="131" spans="1:14" ht="18.75" customHeight="1" x14ac:dyDescent="0.45">
      <c r="A131" s="39" t="s">
        <v>197</v>
      </c>
      <c r="B131" s="40"/>
      <c r="C131" s="42" t="s">
        <v>113</v>
      </c>
      <c r="D131" s="43" t="s">
        <v>49</v>
      </c>
      <c r="E131" s="44"/>
      <c r="F131" s="45">
        <v>1</v>
      </c>
      <c r="G131" s="44"/>
      <c r="H131" s="45">
        <v>1</v>
      </c>
      <c r="I131" s="46"/>
      <c r="J131" s="47"/>
      <c r="K131" s="46"/>
      <c r="L131" s="46"/>
      <c r="M131" s="48">
        <f t="shared" si="15"/>
        <v>0</v>
      </c>
      <c r="N131" s="38"/>
    </row>
    <row r="132" spans="1:14" ht="18.75" customHeight="1" x14ac:dyDescent="0.45">
      <c r="A132" s="39" t="s">
        <v>198</v>
      </c>
      <c r="B132" s="40"/>
      <c r="C132" s="42" t="s">
        <v>115</v>
      </c>
      <c r="D132" s="43" t="s">
        <v>49</v>
      </c>
      <c r="E132" s="44"/>
      <c r="F132" s="45">
        <v>1</v>
      </c>
      <c r="G132" s="44"/>
      <c r="H132" s="45">
        <v>1</v>
      </c>
      <c r="I132" s="46"/>
      <c r="J132" s="47"/>
      <c r="K132" s="46"/>
      <c r="L132" s="46"/>
      <c r="M132" s="48">
        <f t="shared" si="15"/>
        <v>0</v>
      </c>
      <c r="N132" s="38"/>
    </row>
    <row r="133" spans="1:14" ht="18.75" customHeight="1" x14ac:dyDescent="0.45">
      <c r="A133" s="39" t="s">
        <v>199</v>
      </c>
      <c r="B133" s="40"/>
      <c r="C133" s="42" t="s">
        <v>117</v>
      </c>
      <c r="D133" s="43" t="s">
        <v>49</v>
      </c>
      <c r="E133" s="44"/>
      <c r="F133" s="45">
        <v>1</v>
      </c>
      <c r="G133" s="44"/>
      <c r="H133" s="45">
        <v>1</v>
      </c>
      <c r="I133" s="46"/>
      <c r="J133" s="47"/>
      <c r="K133" s="46"/>
      <c r="L133" s="46"/>
      <c r="M133" s="48">
        <f t="shared" si="15"/>
        <v>0</v>
      </c>
      <c r="N133" s="38"/>
    </row>
    <row r="134" spans="1:14" ht="31.5" customHeight="1" x14ac:dyDescent="0.45">
      <c r="A134" s="50" t="s">
        <v>200</v>
      </c>
      <c r="B134" s="51"/>
      <c r="C134" s="51"/>
      <c r="D134" s="51"/>
      <c r="E134" s="51"/>
      <c r="F134" s="51"/>
      <c r="G134" s="51"/>
      <c r="H134" s="51"/>
      <c r="I134" s="51"/>
      <c r="M134" s="52">
        <f>SUM(M$116:M$118)+M$120+M$122+M$124+SUM(M$126:M$128)+SUM(M$130:M$133)</f>
        <v>0</v>
      </c>
      <c r="N134" s="53"/>
    </row>
    <row r="135" spans="1:14" ht="26.25" customHeight="1" x14ac:dyDescent="0.45">
      <c r="A135" s="39" t="s">
        <v>201</v>
      </c>
      <c r="B135" s="40"/>
      <c r="C135" s="41" t="s">
        <v>202</v>
      </c>
      <c r="D135" s="34"/>
      <c r="E135" s="35"/>
      <c r="F135" s="36"/>
      <c r="G135" s="35"/>
      <c r="H135" s="36"/>
      <c r="I135" s="35"/>
      <c r="J135" s="35"/>
      <c r="K135" s="35"/>
      <c r="L135" s="35"/>
      <c r="M135" s="37"/>
      <c r="N135" s="38"/>
    </row>
    <row r="136" spans="1:14" ht="20.25" customHeight="1" x14ac:dyDescent="0.45">
      <c r="A136" s="54" t="s">
        <v>55</v>
      </c>
      <c r="B136" s="55"/>
      <c r="C136" s="56" t="s">
        <v>203</v>
      </c>
      <c r="D136" s="57"/>
      <c r="F136" s="57"/>
      <c r="G136" s="58"/>
      <c r="H136" s="57"/>
      <c r="I136" s="59"/>
      <c r="M136" s="60"/>
      <c r="N136" s="61"/>
    </row>
    <row r="137" spans="1:14" ht="22.5" customHeight="1" x14ac:dyDescent="0.45">
      <c r="A137" s="39" t="s">
        <v>204</v>
      </c>
      <c r="B137" s="40"/>
      <c r="C137" s="42" t="s">
        <v>58</v>
      </c>
      <c r="D137" s="43" t="s">
        <v>49</v>
      </c>
      <c r="E137" s="44"/>
      <c r="F137" s="45">
        <v>5</v>
      </c>
      <c r="G137" s="44"/>
      <c r="H137" s="45">
        <v>1</v>
      </c>
      <c r="I137" s="46"/>
      <c r="J137" s="47"/>
      <c r="K137" s="46"/>
      <c r="L137" s="46"/>
      <c r="M137" s="48">
        <f t="shared" ref="M137:M139" si="16">IF(ISNUMBER($K137),IF(ISNUMBER($G137),ROUND($K137*$G137,2),ROUND($K137*$F137,2)),IF(ISNUMBER($G137),ROUND($I137*$G137,2),ROUND($I137*$F137,2)))</f>
        <v>0</v>
      </c>
      <c r="N137" s="38"/>
    </row>
    <row r="138" spans="1:14" ht="22.5" customHeight="1" x14ac:dyDescent="0.45">
      <c r="A138" s="39" t="s">
        <v>205</v>
      </c>
      <c r="B138" s="40"/>
      <c r="C138" s="42" t="s">
        <v>206</v>
      </c>
      <c r="D138" s="43" t="s">
        <v>79</v>
      </c>
      <c r="E138" s="44"/>
      <c r="F138" s="45">
        <v>0</v>
      </c>
      <c r="G138" s="44"/>
      <c r="H138" s="45">
        <v>1</v>
      </c>
      <c r="I138" s="46"/>
      <c r="J138" s="47"/>
      <c r="K138" s="46"/>
      <c r="L138" s="46"/>
      <c r="M138" s="48">
        <f t="shared" si="16"/>
        <v>0</v>
      </c>
      <c r="N138" s="38"/>
    </row>
    <row r="139" spans="1:14" ht="22.5" customHeight="1" x14ac:dyDescent="0.45">
      <c r="A139" s="39" t="s">
        <v>207</v>
      </c>
      <c r="B139" s="40"/>
      <c r="C139" s="42" t="s">
        <v>190</v>
      </c>
      <c r="D139" s="43" t="s">
        <v>49</v>
      </c>
      <c r="E139" s="44"/>
      <c r="F139" s="45">
        <v>30</v>
      </c>
      <c r="G139" s="44"/>
      <c r="H139" s="45">
        <v>1</v>
      </c>
      <c r="I139" s="46"/>
      <c r="J139" s="47"/>
      <c r="K139" s="46"/>
      <c r="L139" s="46"/>
      <c r="M139" s="48">
        <f t="shared" si="16"/>
        <v>0</v>
      </c>
      <c r="N139" s="38"/>
    </row>
    <row r="140" spans="1:14" ht="22.5" customHeight="1" x14ac:dyDescent="0.45">
      <c r="A140" s="39" t="s">
        <v>208</v>
      </c>
      <c r="B140" s="40"/>
      <c r="C140" s="42" t="s">
        <v>95</v>
      </c>
      <c r="D140" s="34"/>
      <c r="E140" s="35"/>
      <c r="F140" s="36"/>
      <c r="G140" s="35"/>
      <c r="H140" s="36"/>
      <c r="I140" s="35"/>
      <c r="J140" s="35"/>
      <c r="K140" s="35"/>
      <c r="L140" s="35"/>
      <c r="M140" s="37"/>
      <c r="N140" s="38"/>
    </row>
    <row r="141" spans="1:14" ht="18.75" customHeight="1" x14ac:dyDescent="0.45">
      <c r="A141" s="39" t="s">
        <v>209</v>
      </c>
      <c r="B141" s="40"/>
      <c r="C141" s="42" t="s">
        <v>99</v>
      </c>
      <c r="D141" s="43" t="s">
        <v>79</v>
      </c>
      <c r="E141" s="44"/>
      <c r="F141" s="45">
        <v>0</v>
      </c>
      <c r="G141" s="44"/>
      <c r="H141" s="45">
        <v>1</v>
      </c>
      <c r="I141" s="46"/>
      <c r="J141" s="47"/>
      <c r="K141" s="46"/>
      <c r="L141" s="46"/>
      <c r="M141" s="48">
        <f t="shared" ref="M141:M143" si="17">IF(ISNUMBER($K141),IF(ISNUMBER($G141),ROUND($K141*$G141,2),ROUND($K141*$F141,2)),IF(ISNUMBER($G141),ROUND($I141*$G141,2),ROUND($I141*$F141,2)))</f>
        <v>0</v>
      </c>
      <c r="N141" s="38"/>
    </row>
    <row r="142" spans="1:14" ht="18.75" customHeight="1" x14ac:dyDescent="0.45">
      <c r="A142" s="39" t="s">
        <v>210</v>
      </c>
      <c r="B142" s="40"/>
      <c r="C142" s="42" t="s">
        <v>101</v>
      </c>
      <c r="D142" s="43" t="s">
        <v>49</v>
      </c>
      <c r="E142" s="44"/>
      <c r="F142" s="45">
        <v>1</v>
      </c>
      <c r="G142" s="44"/>
      <c r="H142" s="45">
        <v>1</v>
      </c>
      <c r="I142" s="46"/>
      <c r="J142" s="47"/>
      <c r="K142" s="46"/>
      <c r="L142" s="46"/>
      <c r="M142" s="48">
        <f t="shared" si="17"/>
        <v>0</v>
      </c>
      <c r="N142" s="38"/>
    </row>
    <row r="143" spans="1:14" ht="18.75" customHeight="1" x14ac:dyDescent="0.45">
      <c r="A143" s="39" t="s">
        <v>211</v>
      </c>
      <c r="B143" s="40"/>
      <c r="C143" s="49" t="s">
        <v>105</v>
      </c>
      <c r="D143" s="43" t="s">
        <v>49</v>
      </c>
      <c r="E143" s="44"/>
      <c r="F143" s="45">
        <v>1</v>
      </c>
      <c r="G143" s="44"/>
      <c r="H143" s="45">
        <v>1</v>
      </c>
      <c r="I143" s="46"/>
      <c r="J143" s="47"/>
      <c r="K143" s="46"/>
      <c r="L143" s="46"/>
      <c r="M143" s="48">
        <f t="shared" si="17"/>
        <v>0</v>
      </c>
      <c r="N143" s="38"/>
    </row>
    <row r="144" spans="1:14" ht="22.5" customHeight="1" x14ac:dyDescent="0.45">
      <c r="A144" s="39" t="s">
        <v>212</v>
      </c>
      <c r="B144" s="40"/>
      <c r="C144" s="42" t="s">
        <v>109</v>
      </c>
      <c r="D144" s="34"/>
      <c r="E144" s="35"/>
      <c r="F144" s="36"/>
      <c r="G144" s="35"/>
      <c r="H144" s="36"/>
      <c r="I144" s="35"/>
      <c r="J144" s="35"/>
      <c r="K144" s="35"/>
      <c r="L144" s="35"/>
      <c r="M144" s="37"/>
      <c r="N144" s="38"/>
    </row>
    <row r="145" spans="1:14" ht="18.75" customHeight="1" x14ac:dyDescent="0.45">
      <c r="A145" s="39" t="s">
        <v>213</v>
      </c>
      <c r="B145" s="40"/>
      <c r="C145" s="42" t="s">
        <v>111</v>
      </c>
      <c r="D145" s="43" t="s">
        <v>49</v>
      </c>
      <c r="E145" s="44"/>
      <c r="F145" s="45">
        <v>1</v>
      </c>
      <c r="G145" s="44"/>
      <c r="H145" s="45">
        <v>1</v>
      </c>
      <c r="I145" s="46"/>
      <c r="J145" s="47"/>
      <c r="K145" s="46"/>
      <c r="L145" s="46"/>
      <c r="M145" s="48">
        <f t="shared" ref="M145:M148" si="18">IF(ISNUMBER($K145),IF(ISNUMBER($G145),ROUND($K145*$G145,2),ROUND($K145*$F145,2)),IF(ISNUMBER($G145),ROUND($I145*$G145,2),ROUND($I145*$F145,2)))</f>
        <v>0</v>
      </c>
      <c r="N145" s="38"/>
    </row>
    <row r="146" spans="1:14" ht="18.75" customHeight="1" x14ac:dyDescent="0.45">
      <c r="A146" s="39" t="s">
        <v>214</v>
      </c>
      <c r="B146" s="40"/>
      <c r="C146" s="42" t="s">
        <v>113</v>
      </c>
      <c r="D146" s="43" t="s">
        <v>49</v>
      </c>
      <c r="E146" s="44"/>
      <c r="F146" s="45">
        <v>1</v>
      </c>
      <c r="G146" s="44"/>
      <c r="H146" s="45">
        <v>1</v>
      </c>
      <c r="I146" s="46"/>
      <c r="J146" s="47"/>
      <c r="K146" s="46"/>
      <c r="L146" s="46"/>
      <c r="M146" s="48">
        <f t="shared" si="18"/>
        <v>0</v>
      </c>
      <c r="N146" s="38"/>
    </row>
    <row r="147" spans="1:14" ht="18.75" customHeight="1" x14ac:dyDescent="0.45">
      <c r="A147" s="39" t="s">
        <v>215</v>
      </c>
      <c r="B147" s="40"/>
      <c r="C147" s="42" t="s">
        <v>115</v>
      </c>
      <c r="D147" s="43" t="s">
        <v>49</v>
      </c>
      <c r="E147" s="44"/>
      <c r="F147" s="45">
        <v>1</v>
      </c>
      <c r="G147" s="44"/>
      <c r="H147" s="45">
        <v>1</v>
      </c>
      <c r="I147" s="46"/>
      <c r="J147" s="47"/>
      <c r="K147" s="46"/>
      <c r="L147" s="46"/>
      <c r="M147" s="48">
        <f t="shared" si="18"/>
        <v>0</v>
      </c>
      <c r="N147" s="38"/>
    </row>
    <row r="148" spans="1:14" ht="18.75" customHeight="1" x14ac:dyDescent="0.45">
      <c r="A148" s="39" t="s">
        <v>216</v>
      </c>
      <c r="B148" s="40"/>
      <c r="C148" s="42" t="s">
        <v>117</v>
      </c>
      <c r="D148" s="43" t="s">
        <v>49</v>
      </c>
      <c r="E148" s="44"/>
      <c r="F148" s="45">
        <v>1</v>
      </c>
      <c r="G148" s="44"/>
      <c r="H148" s="45">
        <v>1</v>
      </c>
      <c r="I148" s="46"/>
      <c r="J148" s="47"/>
      <c r="K148" s="46"/>
      <c r="L148" s="46"/>
      <c r="M148" s="48">
        <f t="shared" si="18"/>
        <v>0</v>
      </c>
      <c r="N148" s="38"/>
    </row>
    <row r="149" spans="1:14" ht="31.5" customHeight="1" x14ac:dyDescent="0.45">
      <c r="A149" s="50" t="s">
        <v>217</v>
      </c>
      <c r="B149" s="51"/>
      <c r="C149" s="51"/>
      <c r="D149" s="51"/>
      <c r="E149" s="51"/>
      <c r="F149" s="51"/>
      <c r="G149" s="51"/>
      <c r="H149" s="51"/>
      <c r="I149" s="51"/>
      <c r="M149" s="52">
        <f>SUM(M$137:M$139)+SUM(M$141:M$143)+SUM(M$145:M$148)</f>
        <v>0</v>
      </c>
      <c r="N149" s="53"/>
    </row>
    <row r="150" spans="1:14" ht="26.25" customHeight="1" x14ac:dyDescent="0.45">
      <c r="A150" s="39" t="s">
        <v>218</v>
      </c>
      <c r="B150" s="40"/>
      <c r="C150" s="41" t="s">
        <v>219</v>
      </c>
      <c r="D150" s="34"/>
      <c r="E150" s="35"/>
      <c r="F150" s="36"/>
      <c r="G150" s="35"/>
      <c r="H150" s="36"/>
      <c r="I150" s="35"/>
      <c r="J150" s="35"/>
      <c r="K150" s="35"/>
      <c r="L150" s="35"/>
      <c r="M150" s="37"/>
      <c r="N150" s="38"/>
    </row>
    <row r="151" spans="1:14" ht="22.5" customHeight="1" x14ac:dyDescent="0.45">
      <c r="A151" s="39" t="s">
        <v>220</v>
      </c>
      <c r="B151" s="40"/>
      <c r="C151" s="42" t="s">
        <v>221</v>
      </c>
      <c r="D151" s="43" t="s">
        <v>49</v>
      </c>
      <c r="E151" s="44"/>
      <c r="F151" s="45">
        <v>1</v>
      </c>
      <c r="G151" s="44"/>
      <c r="H151" s="45">
        <v>1</v>
      </c>
      <c r="I151" s="46"/>
      <c r="J151" s="47"/>
      <c r="K151" s="46"/>
      <c r="L151" s="46"/>
      <c r="M151" s="48">
        <f t="shared" ref="M151:M152" si="19">IF(ISNUMBER($K151),IF(ISNUMBER($G151),ROUND($K151*$G151,2),ROUND($K151*$F151,2)),IF(ISNUMBER($G151),ROUND($I151*$G151,2),ROUND($I151*$F151,2)))</f>
        <v>0</v>
      </c>
      <c r="N151" s="38"/>
    </row>
    <row r="152" spans="1:14" ht="22.5" customHeight="1" x14ac:dyDescent="0.45">
      <c r="A152" s="39" t="s">
        <v>222</v>
      </c>
      <c r="B152" s="40"/>
      <c r="C152" s="42" t="s">
        <v>223</v>
      </c>
      <c r="D152" s="43" t="s">
        <v>49</v>
      </c>
      <c r="E152" s="44"/>
      <c r="F152" s="45">
        <v>1</v>
      </c>
      <c r="G152" s="44"/>
      <c r="H152" s="45">
        <v>1</v>
      </c>
      <c r="I152" s="46"/>
      <c r="J152" s="47"/>
      <c r="K152" s="46"/>
      <c r="L152" s="46"/>
      <c r="M152" s="48">
        <f t="shared" si="19"/>
        <v>0</v>
      </c>
      <c r="N152" s="38"/>
    </row>
    <row r="153" spans="1:14" ht="31.5" customHeight="1" x14ac:dyDescent="0.45">
      <c r="A153" s="50" t="s">
        <v>224</v>
      </c>
      <c r="B153" s="51"/>
      <c r="C153" s="51"/>
      <c r="D153" s="51"/>
      <c r="E153" s="51"/>
      <c r="F153" s="51"/>
      <c r="G153" s="51"/>
      <c r="H153" s="51"/>
      <c r="I153" s="51"/>
      <c r="M153" s="52">
        <f>SUM(M$151:M$152)</f>
        <v>0</v>
      </c>
      <c r="N153" s="53"/>
    </row>
    <row r="154" spans="1:14" ht="37.5" customHeight="1" x14ac:dyDescent="0.45">
      <c r="A154" s="39" t="s">
        <v>225</v>
      </c>
      <c r="B154" s="40"/>
      <c r="C154" s="41" t="s">
        <v>109</v>
      </c>
      <c r="D154" s="34"/>
      <c r="E154" s="35"/>
      <c r="F154" s="36"/>
      <c r="G154" s="35"/>
      <c r="H154" s="36"/>
      <c r="I154" s="35"/>
      <c r="J154" s="35"/>
      <c r="K154" s="35"/>
      <c r="L154" s="35"/>
      <c r="M154" s="37"/>
      <c r="N154" s="38"/>
    </row>
    <row r="155" spans="1:14" ht="26.25" customHeight="1" x14ac:dyDescent="0.45">
      <c r="A155" s="39" t="s">
        <v>226</v>
      </c>
      <c r="B155" s="40"/>
      <c r="C155" s="41" t="s">
        <v>227</v>
      </c>
      <c r="D155" s="43" t="s">
        <v>49</v>
      </c>
      <c r="E155" s="44"/>
      <c r="F155" s="45">
        <v>1</v>
      </c>
      <c r="G155" s="44"/>
      <c r="H155" s="45">
        <v>1</v>
      </c>
      <c r="I155" s="46"/>
      <c r="J155" s="47"/>
      <c r="K155" s="46"/>
      <c r="L155" s="46"/>
      <c r="M155" s="48">
        <f t="shared" ref="M155:M157" si="20">IF(ISNUMBER($K155),IF(ISNUMBER($G155),ROUND($K155*$G155,2),ROUND($K155*$F155,2)),IF(ISNUMBER($G155),ROUND($I155*$G155,2),ROUND($I155*$F155,2)))</f>
        <v>0</v>
      </c>
      <c r="N155" s="38"/>
    </row>
    <row r="156" spans="1:14" ht="26.25" customHeight="1" x14ac:dyDescent="0.45">
      <c r="A156" s="39" t="s">
        <v>228</v>
      </c>
      <c r="B156" s="40"/>
      <c r="C156" s="41" t="s">
        <v>229</v>
      </c>
      <c r="D156" s="43" t="s">
        <v>49</v>
      </c>
      <c r="E156" s="44"/>
      <c r="F156" s="45">
        <v>1</v>
      </c>
      <c r="G156" s="44"/>
      <c r="H156" s="45">
        <v>1</v>
      </c>
      <c r="I156" s="46"/>
      <c r="J156" s="47"/>
      <c r="K156" s="46"/>
      <c r="L156" s="46"/>
      <c r="M156" s="48">
        <f t="shared" si="20"/>
        <v>0</v>
      </c>
      <c r="N156" s="38"/>
    </row>
    <row r="157" spans="1:14" ht="26.25" customHeight="1" thickBot="1" x14ac:dyDescent="0.5">
      <c r="A157" s="39" t="s">
        <v>230</v>
      </c>
      <c r="B157" s="40"/>
      <c r="C157" s="41" t="s">
        <v>231</v>
      </c>
      <c r="D157" s="43" t="s">
        <v>49</v>
      </c>
      <c r="E157" s="44"/>
      <c r="F157" s="45">
        <v>1</v>
      </c>
      <c r="G157" s="44"/>
      <c r="H157" s="45">
        <v>1</v>
      </c>
      <c r="I157" s="46"/>
      <c r="J157" s="47"/>
      <c r="K157" s="46"/>
      <c r="L157" s="46"/>
      <c r="M157" s="48">
        <f t="shared" si="20"/>
        <v>0</v>
      </c>
      <c r="N157" s="38"/>
    </row>
    <row r="158" spans="1:14" ht="15" customHeight="1" x14ac:dyDescent="0.45">
      <c r="A158" s="62" t="s">
        <v>232</v>
      </c>
      <c r="B158" s="63"/>
      <c r="C158" s="63"/>
      <c r="D158" s="63"/>
      <c r="E158" s="63"/>
      <c r="F158" s="63"/>
      <c r="G158" s="63"/>
      <c r="H158" s="63"/>
      <c r="I158" s="63"/>
      <c r="M158" s="64">
        <f>M$24+SUM(M$29:M$30)+SUM(M$34:M$48)+SUM(M$50:M$51)+SUM(M$53:M$54)+SUM(M$56:M$58)+SUM(M$60:M$63)+SUM(M$68:M$69)+SUM(M$71:M$72)+M$74+SUM(M$76:M$79)+SUM(M$81:M$84)+SUM(M$88:M$94)+M$97+SUM(M$99:M$102)+M$104+M$106+SUM(M$109:M$112)+SUM(M$116:M$118)+M$120+M$122+M$124+SUM(M$126:M$128)+SUM(M$130:M$133)+SUM(M$137:M$139)+SUM(M$141:M$143)+SUM(M$145:M$148)+SUM(M$151:M$152)+SUM(M$155:M$157)</f>
        <v>0</v>
      </c>
      <c r="N158" s="65"/>
    </row>
    <row r="159" spans="1:14" ht="15" customHeight="1" x14ac:dyDescent="0.45">
      <c r="A159" s="66" t="s">
        <v>233</v>
      </c>
      <c r="B159" s="67"/>
      <c r="C159" s="67"/>
      <c r="D159" s="67"/>
      <c r="E159" s="67"/>
      <c r="F159" s="67"/>
      <c r="G159" s="67"/>
      <c r="H159" s="67"/>
      <c r="I159" s="67"/>
      <c r="M159" s="68">
        <f>(SUMIF($H$13:$H$157,1,$M$13:$M$157))*0.2</f>
        <v>0</v>
      </c>
      <c r="N159" s="65"/>
    </row>
    <row r="160" spans="1:14" ht="15" customHeight="1" thickBot="1" x14ac:dyDescent="0.5">
      <c r="A160" s="69" t="s">
        <v>234</v>
      </c>
      <c r="B160" s="70"/>
      <c r="C160" s="70"/>
      <c r="D160" s="70"/>
      <c r="E160" s="70"/>
      <c r="F160" s="70"/>
      <c r="G160" s="70"/>
      <c r="H160" s="70"/>
      <c r="I160" s="70"/>
      <c r="M160" s="71">
        <f>SUM(M$158:M$159)</f>
        <v>0</v>
      </c>
      <c r="N160" s="65"/>
    </row>
    <row r="163" spans="1:14" ht="16.5" customHeight="1" x14ac:dyDescent="0.45">
      <c r="A163" s="72" t="s">
        <v>235</v>
      </c>
      <c r="B163" s="73"/>
      <c r="C163" s="73"/>
      <c r="D163" s="73"/>
      <c r="E163" s="73"/>
      <c r="F163" s="73"/>
      <c r="G163" s="73"/>
      <c r="H163" s="73"/>
      <c r="I163" s="73"/>
      <c r="J163" s="73"/>
      <c r="K163" s="73"/>
      <c r="L163" s="73"/>
      <c r="M163" s="74"/>
      <c r="N163" s="75"/>
    </row>
    <row r="164" spans="1:14" ht="18.75" customHeight="1" x14ac:dyDescent="0.45">
      <c r="A164" s="76" t="s">
        <v>236</v>
      </c>
      <c r="B164" s="77"/>
      <c r="C164" s="78" t="s">
        <v>89</v>
      </c>
      <c r="D164" s="34"/>
      <c r="E164" s="35"/>
      <c r="F164" s="36"/>
      <c r="G164" s="35"/>
      <c r="H164" s="36"/>
      <c r="I164" s="35"/>
      <c r="J164" s="35"/>
      <c r="K164" s="35"/>
      <c r="L164" s="35"/>
      <c r="M164" s="37"/>
      <c r="N164" s="38"/>
    </row>
    <row r="165" spans="1:14" ht="20.25" customHeight="1" x14ac:dyDescent="0.45">
      <c r="A165" s="54" t="s">
        <v>55</v>
      </c>
      <c r="B165" s="55"/>
      <c r="C165" s="56" t="s">
        <v>237</v>
      </c>
      <c r="D165" s="57"/>
      <c r="F165" s="57"/>
      <c r="G165" s="58"/>
      <c r="H165" s="57"/>
      <c r="I165" s="59"/>
      <c r="M165" s="60"/>
      <c r="N165" s="61"/>
    </row>
    <row r="166" spans="1:14" ht="18.75" customHeight="1" x14ac:dyDescent="0.45">
      <c r="A166" s="76" t="s">
        <v>238</v>
      </c>
      <c r="B166" s="77"/>
      <c r="C166" s="78" t="s">
        <v>91</v>
      </c>
      <c r="D166" s="43" t="s">
        <v>49</v>
      </c>
      <c r="E166" s="44"/>
      <c r="F166" s="45">
        <v>4</v>
      </c>
      <c r="G166" s="44"/>
      <c r="H166" s="45">
        <v>1</v>
      </c>
      <c r="I166" s="46"/>
      <c r="J166" s="47"/>
      <c r="K166" s="46"/>
      <c r="L166" s="46"/>
      <c r="M166" s="48">
        <f t="shared" ref="M166:M168" si="21">IF(ISNUMBER($K166),IF(ISNUMBER($G166),ROUND($K166*$G166,2),ROUND($K166*$F166,2)),IF(ISNUMBER($G166),ROUND($I166*$G166,2),ROUND($I166*$F166,2)))</f>
        <v>0</v>
      </c>
      <c r="N166" s="38"/>
    </row>
    <row r="167" spans="1:14" ht="18.75" customHeight="1" x14ac:dyDescent="0.45">
      <c r="A167" s="76" t="s">
        <v>239</v>
      </c>
      <c r="B167" s="77"/>
      <c r="C167" s="78" t="s">
        <v>93</v>
      </c>
      <c r="D167" s="43" t="s">
        <v>49</v>
      </c>
      <c r="E167" s="44"/>
      <c r="F167" s="45">
        <v>2</v>
      </c>
      <c r="G167" s="44"/>
      <c r="H167" s="45">
        <v>1</v>
      </c>
      <c r="I167" s="46"/>
      <c r="J167" s="47"/>
      <c r="K167" s="46"/>
      <c r="L167" s="46"/>
      <c r="M167" s="48">
        <f t="shared" si="21"/>
        <v>0</v>
      </c>
      <c r="N167" s="38"/>
    </row>
    <row r="168" spans="1:14" ht="18.75" customHeight="1" x14ac:dyDescent="0.45">
      <c r="A168" s="76" t="s">
        <v>240</v>
      </c>
      <c r="B168" s="77"/>
      <c r="C168" s="78" t="s">
        <v>107</v>
      </c>
      <c r="D168" s="43" t="s">
        <v>49</v>
      </c>
      <c r="E168" s="44"/>
      <c r="F168" s="45">
        <v>1</v>
      </c>
      <c r="G168" s="44"/>
      <c r="H168" s="45">
        <v>1</v>
      </c>
      <c r="I168" s="46"/>
      <c r="J168" s="47"/>
      <c r="K168" s="46"/>
      <c r="L168" s="46"/>
      <c r="M168" s="48">
        <f t="shared" si="21"/>
        <v>0</v>
      </c>
      <c r="N168" s="38"/>
    </row>
    <row r="169" spans="1:14" ht="18.75" customHeight="1" x14ac:dyDescent="0.45">
      <c r="A169" s="76" t="s">
        <v>241</v>
      </c>
      <c r="B169" s="77"/>
      <c r="C169" s="78" t="s">
        <v>242</v>
      </c>
      <c r="D169" s="34"/>
      <c r="E169" s="35"/>
      <c r="F169" s="36"/>
      <c r="G169" s="35"/>
      <c r="H169" s="36"/>
      <c r="I169" s="35"/>
      <c r="J169" s="35"/>
      <c r="K169" s="35"/>
      <c r="L169" s="35"/>
      <c r="M169" s="37"/>
      <c r="N169" s="38"/>
    </row>
    <row r="170" spans="1:14" ht="18.75" customHeight="1" x14ac:dyDescent="0.45">
      <c r="A170" s="76" t="s">
        <v>243</v>
      </c>
      <c r="B170" s="77"/>
      <c r="C170" s="78" t="s">
        <v>105</v>
      </c>
      <c r="D170" s="43" t="s">
        <v>49</v>
      </c>
      <c r="E170" s="44"/>
      <c r="F170" s="45">
        <v>1</v>
      </c>
      <c r="G170" s="44"/>
      <c r="H170" s="45">
        <v>1</v>
      </c>
      <c r="I170" s="46"/>
      <c r="J170" s="47"/>
      <c r="K170" s="46"/>
      <c r="L170" s="46"/>
      <c r="M170" s="48">
        <f t="shared" ref="M170:M175" si="22">IF(ISNUMBER($K170),IF(ISNUMBER($G170),ROUND($K170*$G170,2),ROUND($K170*$F170,2)),IF(ISNUMBER($G170),ROUND($I170*$G170,2),ROUND($I170*$F170,2)))</f>
        <v>0</v>
      </c>
      <c r="N170" s="38"/>
    </row>
    <row r="171" spans="1:14" ht="18.75" customHeight="1" x14ac:dyDescent="0.45">
      <c r="A171" s="76" t="s">
        <v>244</v>
      </c>
      <c r="B171" s="77"/>
      <c r="C171" s="78" t="s">
        <v>245</v>
      </c>
      <c r="D171" s="43" t="s">
        <v>49</v>
      </c>
      <c r="E171" s="44"/>
      <c r="F171" s="45">
        <v>1</v>
      </c>
      <c r="G171" s="44"/>
      <c r="H171" s="45">
        <v>1</v>
      </c>
      <c r="I171" s="46"/>
      <c r="J171" s="47"/>
      <c r="K171" s="46"/>
      <c r="L171" s="46"/>
      <c r="M171" s="48">
        <f t="shared" si="22"/>
        <v>0</v>
      </c>
      <c r="N171" s="38"/>
    </row>
    <row r="172" spans="1:14" ht="18.75" customHeight="1" x14ac:dyDescent="0.45">
      <c r="A172" s="76" t="s">
        <v>246</v>
      </c>
      <c r="B172" s="77"/>
      <c r="C172" s="78" t="s">
        <v>247</v>
      </c>
      <c r="D172" s="43" t="s">
        <v>49</v>
      </c>
      <c r="E172" s="44"/>
      <c r="F172" s="45">
        <v>1</v>
      </c>
      <c r="G172" s="44"/>
      <c r="H172" s="45">
        <v>1</v>
      </c>
      <c r="I172" s="46"/>
      <c r="J172" s="47"/>
      <c r="K172" s="46"/>
      <c r="L172" s="46"/>
      <c r="M172" s="48">
        <f t="shared" si="22"/>
        <v>0</v>
      </c>
      <c r="N172" s="38"/>
    </row>
    <row r="173" spans="1:14" ht="18.75" customHeight="1" x14ac:dyDescent="0.45">
      <c r="A173" s="76" t="s">
        <v>248</v>
      </c>
      <c r="B173" s="77"/>
      <c r="C173" s="78" t="s">
        <v>249</v>
      </c>
      <c r="D173" s="43" t="s">
        <v>49</v>
      </c>
      <c r="E173" s="44"/>
      <c r="F173" s="45">
        <v>1</v>
      </c>
      <c r="G173" s="44"/>
      <c r="H173" s="45">
        <v>1</v>
      </c>
      <c r="I173" s="46"/>
      <c r="J173" s="47"/>
      <c r="K173" s="46"/>
      <c r="L173" s="46"/>
      <c r="M173" s="48">
        <f t="shared" si="22"/>
        <v>0</v>
      </c>
      <c r="N173" s="38"/>
    </row>
    <row r="174" spans="1:14" ht="18.75" customHeight="1" x14ac:dyDescent="0.45">
      <c r="A174" s="76" t="s">
        <v>250</v>
      </c>
      <c r="B174" s="77"/>
      <c r="C174" s="78" t="s">
        <v>251</v>
      </c>
      <c r="D174" s="43" t="s">
        <v>49</v>
      </c>
      <c r="E174" s="44"/>
      <c r="F174" s="45">
        <v>1</v>
      </c>
      <c r="G174" s="44"/>
      <c r="H174" s="45">
        <v>1</v>
      </c>
      <c r="I174" s="46"/>
      <c r="J174" s="47"/>
      <c r="K174" s="46"/>
      <c r="L174" s="46"/>
      <c r="M174" s="48">
        <f t="shared" si="22"/>
        <v>0</v>
      </c>
      <c r="N174" s="38"/>
    </row>
    <row r="175" spans="1:14" ht="18.75" customHeight="1" thickBot="1" x14ac:dyDescent="0.5">
      <c r="A175" s="76" t="s">
        <v>252</v>
      </c>
      <c r="B175" s="77"/>
      <c r="C175" s="78" t="s">
        <v>253</v>
      </c>
      <c r="D175" s="43" t="s">
        <v>49</v>
      </c>
      <c r="E175" s="44"/>
      <c r="F175" s="45">
        <v>1</v>
      </c>
      <c r="G175" s="44"/>
      <c r="H175" s="45">
        <v>1</v>
      </c>
      <c r="I175" s="46"/>
      <c r="J175" s="47"/>
      <c r="K175" s="46"/>
      <c r="L175" s="46"/>
      <c r="M175" s="48">
        <f t="shared" si="22"/>
        <v>0</v>
      </c>
      <c r="N175" s="38"/>
    </row>
    <row r="176" spans="1:14" ht="26.25" customHeight="1" thickTop="1" thickBot="1" x14ac:dyDescent="0.5">
      <c r="A176" s="79" t="s">
        <v>254</v>
      </c>
      <c r="B176" s="80"/>
      <c r="C176" s="80"/>
      <c r="D176" s="80"/>
      <c r="E176" s="80"/>
      <c r="F176" s="80"/>
      <c r="G176" s="80"/>
      <c r="H176" s="80"/>
      <c r="I176" s="80"/>
      <c r="M176" s="81">
        <f>SUM(M$164:M$175)</f>
        <v>0</v>
      </c>
      <c r="N176" s="82"/>
    </row>
    <row r="177" spans="1:14" ht="26.25" customHeight="1" x14ac:dyDescent="0.45">
      <c r="A177" s="83" t="s">
        <v>255</v>
      </c>
      <c r="B177" s="84"/>
      <c r="C177" s="84"/>
      <c r="D177" s="84"/>
      <c r="E177" s="84"/>
      <c r="F177" s="84"/>
      <c r="G177" s="84"/>
      <c r="H177" s="84"/>
      <c r="I177" s="84"/>
      <c r="M177" s="85">
        <f>SUM(M$166:M$168)+SUM(M$170:M$175)</f>
        <v>0</v>
      </c>
      <c r="N177" s="86"/>
    </row>
    <row r="178" spans="1:14" ht="26.25" customHeight="1" x14ac:dyDescent="0.45">
      <c r="A178" s="87" t="s">
        <v>256</v>
      </c>
      <c r="B178" s="88"/>
      <c r="C178" s="88"/>
      <c r="D178" s="88"/>
      <c r="E178" s="88"/>
      <c r="F178" s="88"/>
      <c r="G178" s="88"/>
      <c r="H178" s="88"/>
      <c r="I178" s="88"/>
      <c r="M178" s="89">
        <f>(SUMIF($H$164:$H$176,1,$M$164:$M$176))*0.2</f>
        <v>0</v>
      </c>
      <c r="N178" s="86"/>
    </row>
    <row r="179" spans="1:14" ht="24.75" customHeight="1" thickBot="1" x14ac:dyDescent="0.5">
      <c r="A179" s="90" t="s">
        <v>257</v>
      </c>
      <c r="B179" s="91"/>
      <c r="C179" s="91"/>
      <c r="D179" s="91"/>
      <c r="E179" s="91"/>
      <c r="F179" s="91"/>
      <c r="G179" s="91"/>
      <c r="H179" s="91"/>
      <c r="I179" s="91"/>
      <c r="M179" s="92">
        <f>SUM(M$177:M$178)</f>
        <v>0</v>
      </c>
      <c r="N179" s="86"/>
    </row>
  </sheetData>
  <mergeCells count="19">
    <mergeCell ref="A179:I179"/>
    <mergeCell ref="A159:I159"/>
    <mergeCell ref="A160:I160"/>
    <mergeCell ref="A163:M163"/>
    <mergeCell ref="A176:I176"/>
    <mergeCell ref="A177:I177"/>
    <mergeCell ref="A178:I178"/>
    <mergeCell ref="A85:I85"/>
    <mergeCell ref="A113:I113"/>
    <mergeCell ref="A134:I134"/>
    <mergeCell ref="A149:I149"/>
    <mergeCell ref="A153:I153"/>
    <mergeCell ref="A158:I158"/>
    <mergeCell ref="A1:M2"/>
    <mergeCell ref="A3:M4"/>
    <mergeCell ref="A9:M9"/>
    <mergeCell ref="D11:M11"/>
    <mergeCell ref="A31:I31"/>
    <mergeCell ref="A65:I6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E1DEB4C8F4DEC469F6187AC27AAA01F" ma:contentTypeVersion="19" ma:contentTypeDescription="Crée un document." ma:contentTypeScope="" ma:versionID="22b492166855ed573ce44f5f2f8c9cf4">
  <xsd:schema xmlns:xsd="http://www.w3.org/2001/XMLSchema" xmlns:xs="http://www.w3.org/2001/XMLSchema" xmlns:p="http://schemas.microsoft.com/office/2006/metadata/properties" xmlns:ns2="28d2f402-57c0-485a-a52a-55a3b8b54a59" xmlns:ns3="014037f9-704f-4340-96ca-18e5601096da" targetNamespace="http://schemas.microsoft.com/office/2006/metadata/properties" ma:root="true" ma:fieldsID="2274e6b15d969a2873a3f4187296ae0c" ns2:_="" ns3:_="">
    <xsd:import namespace="28d2f402-57c0-485a-a52a-55a3b8b54a59"/>
    <xsd:import namespace="014037f9-704f-4340-96ca-18e5601096d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d2f402-57c0-485a-a52a-55a3b8b54a5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a0744e7-7943-4b54-a165-a82557db5b9c}" ma:internalName="TaxCatchAll" ma:showField="CatchAllData" ma:web="28d2f402-57c0-485a-a52a-55a3b8b54a5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4037f9-704f-4340-96ca-18e5601096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1833f516-05b8-4abe-ab04-8c851cda5b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14037f9-704f-4340-96ca-18e5601096da">
      <Terms xmlns="http://schemas.microsoft.com/office/infopath/2007/PartnerControls"/>
    </lcf76f155ced4ddcb4097134ff3c332f>
    <TaxCatchAll xmlns="28d2f402-57c0-485a-a52a-55a3b8b54a59" xsi:nil="true"/>
  </documentManagement>
</p:properties>
</file>

<file path=customXml/itemProps1.xml><?xml version="1.0" encoding="utf-8"?>
<ds:datastoreItem xmlns:ds="http://schemas.openxmlformats.org/officeDocument/2006/customXml" ds:itemID="{2C5BF003-F47C-4512-8D16-DF5A78B945F0}"/>
</file>

<file path=customXml/itemProps2.xml><?xml version="1.0" encoding="utf-8"?>
<ds:datastoreItem xmlns:ds="http://schemas.openxmlformats.org/officeDocument/2006/customXml" ds:itemID="{3D21E98F-766C-4733-B59E-23F7739EBEFD}"/>
</file>

<file path=customXml/itemProps3.xml><?xml version="1.0" encoding="utf-8"?>
<ds:datastoreItem xmlns:ds="http://schemas.openxmlformats.org/officeDocument/2006/customXml" ds:itemID="{B7385C4F-0341-406E-9072-B9666400EA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Clément Tiberghien</dc:creator>
  <cp:lastModifiedBy>Clément Tiberghien</cp:lastModifiedBy>
  <dcterms:created xsi:type="dcterms:W3CDTF">2025-04-28T09:05:27Z</dcterms:created>
  <dcterms:modified xsi:type="dcterms:W3CDTF">2025-04-28T09:12:45Z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0x0101007E1DEB4C8F4DEC469F6187AC27AAA01F</vt:lpwstr>
  </property>
</Properties>
</file>