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13_ncr:1_{5D706AF7-2011-400C-99B3-74B88577B371}" xr6:coauthVersionLast="36" xr6:coauthVersionMax="36" xr10:uidLastSave="{00000000-0000-0000-0000-000000000000}"/>
  <bookViews>
    <workbookView xWindow="-120" yWindow="-120" windowWidth="29040" windowHeight="15720" xr2:uid="{91C85CB5-91F6-46FF-BB38-88602AB0628D}"/>
  </bookViews>
  <sheets>
    <sheet name="BPU LOT 8" sheetId="10" r:id="rId1"/>
    <sheet name="DQE LOT 8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8" l="1"/>
  <c r="H45" i="8"/>
  <c r="H33" i="8"/>
  <c r="H40" i="8"/>
  <c r="H41" i="8"/>
  <c r="H42" i="8"/>
  <c r="H32" i="8"/>
  <c r="H34" i="8"/>
  <c r="H35" i="8"/>
  <c r="H36" i="8"/>
  <c r="H37" i="8"/>
  <c r="H23" i="8"/>
  <c r="H24" i="8"/>
  <c r="H25" i="8"/>
  <c r="H26" i="8"/>
  <c r="H27" i="8"/>
  <c r="H28" i="8"/>
  <c r="H29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46" i="8" l="1"/>
</calcChain>
</file>

<file path=xl/sharedStrings.xml><?xml version="1.0" encoding="utf-8"?>
<sst xmlns="http://schemas.openxmlformats.org/spreadsheetml/2006/main" count="263" uniqueCount="88">
  <si>
    <t>Quantité</t>
  </si>
  <si>
    <t>Unité</t>
  </si>
  <si>
    <t>Participation à la commission technique pour les concours + RJ</t>
  </si>
  <si>
    <t>Visites inopinées pour vérifications de l'application des mesures définies au Plan Général de Coordination</t>
  </si>
  <si>
    <t>Participations aux réunions hebdomadaires de chantier pour coordination de sécurité des entreprises (coactivité existante et à venir) avec visite de chantier</t>
  </si>
  <si>
    <t>R4532-12, §3</t>
  </si>
  <si>
    <t>Présidence du CISSCT, rédaction du compte-rendu, compris frais de secrétariat du CISSCT</t>
  </si>
  <si>
    <t>Participation à la réunion technique de mise en service et analyse du DOE</t>
  </si>
  <si>
    <t>Analyse du DOE</t>
  </si>
  <si>
    <t>Constitution finale et remise du DIUO, fin de la mission CSPS</t>
  </si>
  <si>
    <t>R4532-91</t>
  </si>
  <si>
    <t>R4532-14</t>
  </si>
  <si>
    <t>R4532-15</t>
  </si>
  <si>
    <t>R4532-16</t>
  </si>
  <si>
    <t>R4532-8</t>
  </si>
  <si>
    <t>R4532-12, §1</t>
  </si>
  <si>
    <t>Participation à  la réunion d'analyse des offres et des mesures de prévention proposées par les entreprises</t>
  </si>
  <si>
    <t>Analyse du Plan d'Installation de Chantier Prévisionnel élaboré par l'équipe de maitrise d'oeuvre</t>
  </si>
  <si>
    <t>Assistance à la rédaction de la déclaration préalable</t>
  </si>
  <si>
    <t>Réunion avec le maître d'ouvrage et l'équipe de maîtrise d'œuvre (présentation des modalités de coopération en début de mission)</t>
  </si>
  <si>
    <t>Forfait</t>
  </si>
  <si>
    <t>Nombre</t>
  </si>
  <si>
    <t>R4532-1</t>
  </si>
  <si>
    <t>Réunion de conception pour chaque phase</t>
  </si>
  <si>
    <t>R4532-4
R4532-6
R4532-11
R4532-12</t>
  </si>
  <si>
    <t>Elaboration du Plan Général de Coordination (à l'issue de la phase APD)</t>
  </si>
  <si>
    <t>Mise à jour du PGCSPS</t>
  </si>
  <si>
    <t>Tenue et diffusion du registre journal de coordination,</t>
  </si>
  <si>
    <t>Elaboration du projet de règlement du CISSCT ( chantier de 1ère catégorie) pour intégration au DCE</t>
  </si>
  <si>
    <t>R4532-4
R4532-5
R4532-6
R4532-12, §4</t>
  </si>
  <si>
    <t>R4532-13, §2</t>
  </si>
  <si>
    <t>R4532-12, §2
R4532-13, §4
R4532-96</t>
  </si>
  <si>
    <t>Mise à jour du Plan Général de Coordination pour le DCE</t>
  </si>
  <si>
    <t>R4532-13</t>
  </si>
  <si>
    <t>Rapport d'Analyse des risques en phase APS (Avant Projet Sommaire)</t>
  </si>
  <si>
    <t>Rapport d'Analyse des risques en phase APD (Avant Projet Définitif)</t>
  </si>
  <si>
    <t>Rapport d'Analyse des risques en phase PRO (Projet)</t>
  </si>
  <si>
    <t>R4532-16
R4534-137 à R4534-145</t>
  </si>
  <si>
    <t>Mise à jour du DIUO au besoin</t>
  </si>
  <si>
    <t>R4532-13, §4</t>
  </si>
  <si>
    <t>R4532-13, §2
R4532-47
R4532-48</t>
  </si>
  <si>
    <t>R4532-13, §3
R4532-47</t>
  </si>
  <si>
    <t>R4532-77 et 78
R4532-84 et 85</t>
  </si>
  <si>
    <t>R4532-8
R4532-12</t>
  </si>
  <si>
    <t>Analyse des risques liés aux interventions ultérieures sur l'ouvrage et constitution du DIUO, suivant les propositions du maitre d'œuvre et les choix arrêtés par le maître d'ouvrage</t>
  </si>
  <si>
    <t>R4532-13, §1</t>
  </si>
  <si>
    <t>R4532-38</t>
  </si>
  <si>
    <t>Ouverture du Registre Journal de Coordination</t>
  </si>
  <si>
    <t>Tenue du Registre Journal de Coordination en phase conception</t>
  </si>
  <si>
    <t>Tenue du Registre Journal de Coordination en phase préparation</t>
  </si>
  <si>
    <t>PHASE CONCEPTION</t>
  </si>
  <si>
    <t>PHASE PREPARATION DE CHANTIER</t>
  </si>
  <si>
    <t>PHASE REALISATION</t>
  </si>
  <si>
    <t>PHASE RECEPTION</t>
  </si>
  <si>
    <t>Réglementation
afférente</t>
  </si>
  <si>
    <t>Prix (€ HT)</t>
  </si>
  <si>
    <t>Réunions préparatoires de chantier et coordination avec l'équipe de maitrise d'œuvre, le maitre d'ouvrage et les entreprises</t>
  </si>
  <si>
    <t>Inspections communes avec les entreprises + Rapports</t>
  </si>
  <si>
    <t>Visite d'inspection commune du Site exempt d'existants</t>
  </si>
  <si>
    <t>Visite d'inspection commune du Site avec existants sans activité</t>
  </si>
  <si>
    <t>Visite d'inspection commune du Site avec existants en activité</t>
  </si>
  <si>
    <t>Analyse du Plan d'Installation de Chantier (PIC) élaboré par le lot chargé des installations de chantier + Rapport</t>
  </si>
  <si>
    <t>Analyses, avis et harmonisation des PPSPS + Rapports</t>
  </si>
  <si>
    <t>R4532-8
R4532-84 à 87</t>
  </si>
  <si>
    <t>R4532-13, §4
R4532-8</t>
  </si>
  <si>
    <t>Mise à jour du Plan Général de Coordination en phase réalisation</t>
  </si>
  <si>
    <t>ACCORD-CADRE DE PRESTATIONS DE CONTRÔLE TECHNIQUE DE LA CONSTRUCTION ET DE PRESTATIONS DE COORDINATION EN MATIÈRE DE SÉCURITÉ ET DE PROTECTION DE LA SANTÉ</t>
  </si>
  <si>
    <t>Lot 08 : Coordination SPS - Multi-sites</t>
  </si>
  <si>
    <t>Assistance au maître d'ouvrage à la Constitution du CISSCT (21 jours avant travaux)</t>
  </si>
  <si>
    <t>NOM DE LA MISSION</t>
  </si>
  <si>
    <t>Prix (€ HT) - partie fixe</t>
  </si>
  <si>
    <t>% montant estimé de travaux</t>
  </si>
  <si>
    <t>Montant global et forfaitaire prestation (F+%*Montant travaux)</t>
  </si>
  <si>
    <t>Bordereau de prix unitaires - opérations de niveau 1</t>
  </si>
  <si>
    <t>Total (€ HT)</t>
  </si>
  <si>
    <t>TOTAL (€ HT)</t>
  </si>
  <si>
    <t>TOTAL (€ TTC)</t>
  </si>
  <si>
    <t>TVA (20%)</t>
  </si>
  <si>
    <t>Montant de travaux en HT</t>
  </si>
  <si>
    <t>Interventions ponctuelles</t>
  </si>
  <si>
    <t>Prix unitaire €HT</t>
  </si>
  <si>
    <t>Heure</t>
  </si>
  <si>
    <t>- €</t>
  </si>
  <si>
    <t>Demi-journée</t>
  </si>
  <si>
    <t>Jour</t>
  </si>
  <si>
    <t>Nombre (en mois)</t>
  </si>
  <si>
    <t>Montant par mois de travaux supplémentaires</t>
  </si>
  <si>
    <t>DQE : exemple d'une opération d'un montant de 15 millions d'euros HT portant sur la réhabilitation d'un bâtiment d'enseignement durée des travaux : 24 mois, surface 7500m² - opération de catégorie 1 - 18 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</si>
</sst>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5" tint="0.59999389629810485"/>
        <bgColor theme="5" tint="0.79998168889431442"/>
      </patternFill>
    </fill>
    <fill>
      <patternFill patternType="solid">
        <fgColor theme="5" tint="0.79998168889431442"/>
        <bgColor theme="5" tint="0.59999389629810485"/>
      </patternFill>
    </fill>
    <fill>
      <patternFill patternType="solid">
        <fgColor theme="7" tint="0.59999389629810485"/>
        <bgColor theme="5" tint="0.59999389629810485"/>
      </patternFill>
    </fill>
    <fill>
      <patternFill patternType="solid">
        <fgColor theme="9" tint="0.59999389629810485"/>
        <bgColor theme="5" tint="0.5999938962981048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7" tint="0.79998168889431442"/>
      </patternFill>
    </fill>
    <fill>
      <patternFill patternType="solid">
        <fgColor theme="5"/>
        <bgColor theme="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9"/>
        <bgColor theme="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theme="7" tint="0.79998168889431442"/>
      </patternFill>
    </fill>
  </fills>
  <borders count="3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ck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0" fontId="1" fillId="20" borderId="0" xfId="0" applyFont="1" applyFill="1" applyBorder="1" applyAlignment="1">
      <alignment vertical="top" wrapText="1"/>
    </xf>
    <xf numFmtId="0" fontId="1" fillId="21" borderId="0" xfId="0" applyFont="1" applyFill="1" applyBorder="1" applyAlignment="1">
      <alignment horizontal="center" vertical="center" wrapText="1"/>
    </xf>
    <xf numFmtId="0" fontId="1" fillId="21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14" borderId="4" xfId="0" applyFont="1" applyFill="1" applyBorder="1" applyAlignment="1">
      <alignment vertical="center" wrapText="1"/>
    </xf>
    <xf numFmtId="0" fontId="1" fillId="14" borderId="5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1" fillId="15" borderId="4" xfId="0" applyFont="1" applyFill="1" applyBorder="1" applyAlignment="1">
      <alignment vertical="center" wrapText="1"/>
    </xf>
    <xf numFmtId="0" fontId="1" fillId="15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9" borderId="10" xfId="0" applyFont="1" applyFill="1" applyBorder="1" applyAlignment="1">
      <alignment vertical="center" wrapText="1"/>
    </xf>
    <xf numFmtId="0" fontId="1" fillId="10" borderId="4" xfId="0" applyFont="1" applyFill="1" applyBorder="1" applyAlignment="1">
      <alignment vertical="center" wrapText="1"/>
    </xf>
    <xf numFmtId="0" fontId="1" fillId="9" borderId="9" xfId="0" applyFont="1" applyFill="1" applyBorder="1" applyAlignment="1">
      <alignment vertical="center" wrapText="1"/>
    </xf>
    <xf numFmtId="0" fontId="1" fillId="9" borderId="4" xfId="0" applyFont="1" applyFill="1" applyBorder="1" applyAlignment="1">
      <alignment vertical="center" wrapText="1"/>
    </xf>
    <xf numFmtId="0" fontId="1" fillId="10" borderId="5" xfId="0" applyFont="1" applyFill="1" applyBorder="1" applyAlignment="1">
      <alignment vertical="center" wrapText="1"/>
    </xf>
    <xf numFmtId="0" fontId="1" fillId="9" borderId="12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0" fontId="1" fillId="6" borderId="12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vertical="center" wrapText="1"/>
    </xf>
    <xf numFmtId="0" fontId="1" fillId="16" borderId="4" xfId="0" applyFont="1" applyFill="1" applyBorder="1" applyAlignment="1">
      <alignment vertical="center" wrapText="1"/>
    </xf>
    <xf numFmtId="0" fontId="1" fillId="17" borderId="4" xfId="0" applyFont="1" applyFill="1" applyBorder="1" applyAlignment="1">
      <alignment vertical="center" wrapText="1"/>
    </xf>
    <xf numFmtId="0" fontId="1" fillId="12" borderId="10" xfId="0" applyFont="1" applyFill="1" applyBorder="1" applyAlignment="1">
      <alignment vertical="center" wrapText="1"/>
    </xf>
    <xf numFmtId="0" fontId="1" fillId="12" borderId="12" xfId="0" applyFont="1" applyFill="1" applyBorder="1" applyAlignment="1">
      <alignment vertical="center" wrapText="1"/>
    </xf>
    <xf numFmtId="0" fontId="1" fillId="17" borderId="5" xfId="0" applyFont="1" applyFill="1" applyBorder="1" applyAlignment="1">
      <alignment vertical="center" wrapText="1"/>
    </xf>
    <xf numFmtId="0" fontId="1" fillId="16" borderId="5" xfId="0" applyFont="1" applyFill="1" applyBorder="1" applyAlignment="1">
      <alignment vertical="center" wrapText="1"/>
    </xf>
    <xf numFmtId="0" fontId="1" fillId="13" borderId="5" xfId="0" applyFont="1" applyFill="1" applyBorder="1" applyAlignment="1">
      <alignment vertical="center" wrapText="1"/>
    </xf>
    <xf numFmtId="0" fontId="1" fillId="12" borderId="4" xfId="0" applyFont="1" applyFill="1" applyBorder="1" applyAlignment="1">
      <alignment vertical="center" wrapText="1"/>
    </xf>
    <xf numFmtId="0" fontId="1" fillId="12" borderId="5" xfId="0" applyFont="1" applyFill="1" applyBorder="1" applyAlignment="1">
      <alignment vertical="center" wrapText="1"/>
    </xf>
    <xf numFmtId="0" fontId="1" fillId="12" borderId="12" xfId="0" applyFont="1" applyFill="1" applyBorder="1" applyAlignment="1">
      <alignment horizontal="left" vertical="center" wrapText="1"/>
    </xf>
    <xf numFmtId="0" fontId="1" fillId="17" borderId="5" xfId="0" applyFont="1" applyFill="1" applyBorder="1" applyAlignment="1">
      <alignment horizontal="left" vertical="center" wrapText="1"/>
    </xf>
    <xf numFmtId="0" fontId="1" fillId="12" borderId="3" xfId="0" applyFont="1" applyFill="1" applyBorder="1" applyAlignment="1">
      <alignment horizontal="left" vertical="top" wrapText="1"/>
    </xf>
    <xf numFmtId="0" fontId="1" fillId="13" borderId="5" xfId="0" applyFont="1" applyFill="1" applyBorder="1" applyAlignment="1">
      <alignment horizontal="left" vertical="center" wrapText="1"/>
    </xf>
    <xf numFmtId="0" fontId="1" fillId="16" borderId="5" xfId="0" applyFont="1" applyFill="1" applyBorder="1" applyAlignment="1">
      <alignment horizontal="left" vertical="center" wrapText="1"/>
    </xf>
    <xf numFmtId="0" fontId="1" fillId="15" borderId="3" xfId="0" applyFont="1" applyFill="1" applyBorder="1" applyAlignment="1">
      <alignment vertical="top" wrapText="1"/>
    </xf>
    <xf numFmtId="0" fontId="0" fillId="23" borderId="0" xfId="0" applyFill="1"/>
    <xf numFmtId="0" fontId="2" fillId="22" borderId="7" xfId="0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0" fontId="2" fillId="25" borderId="7" xfId="0" applyFont="1" applyFill="1" applyBorder="1" applyAlignment="1">
      <alignment horizontal="center" vertical="center" wrapText="1"/>
    </xf>
    <xf numFmtId="0" fontId="2" fillId="24" borderId="0" xfId="0" applyFont="1" applyFill="1" applyBorder="1" applyAlignment="1">
      <alignment horizontal="center" vertical="center" wrapText="1"/>
    </xf>
    <xf numFmtId="0" fontId="2" fillId="25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0" fontId="3" fillId="27" borderId="24" xfId="0" applyFont="1" applyFill="1" applyBorder="1" applyAlignment="1">
      <alignment horizontal="center" vertical="center" wrapText="1"/>
    </xf>
    <xf numFmtId="0" fontId="3" fillId="27" borderId="25" xfId="0" applyFont="1" applyFill="1" applyBorder="1" applyAlignment="1">
      <alignment horizontal="center" vertical="center" wrapText="1"/>
    </xf>
    <xf numFmtId="0" fontId="3" fillId="27" borderId="0" xfId="0" applyFont="1" applyFill="1" applyBorder="1" applyAlignment="1">
      <alignment vertical="center" wrapText="1"/>
    </xf>
    <xf numFmtId="0" fontId="3" fillId="27" borderId="20" xfId="0" applyFont="1" applyFill="1" applyBorder="1" applyAlignment="1">
      <alignment vertical="center" wrapText="1"/>
    </xf>
    <xf numFmtId="0" fontId="6" fillId="26" borderId="27" xfId="0" applyFont="1" applyFill="1" applyBorder="1" applyAlignment="1">
      <alignment vertical="center" wrapText="1"/>
    </xf>
    <xf numFmtId="0" fontId="6" fillId="26" borderId="28" xfId="0" applyFont="1" applyFill="1" applyBorder="1" applyAlignment="1">
      <alignment vertical="center" wrapText="1"/>
    </xf>
    <xf numFmtId="0" fontId="6" fillId="26" borderId="29" xfId="0" applyFont="1" applyFill="1" applyBorder="1" applyAlignment="1">
      <alignment vertical="center" wrapText="1"/>
    </xf>
    <xf numFmtId="0" fontId="3" fillId="27" borderId="30" xfId="0" applyFont="1" applyFill="1" applyBorder="1" applyAlignment="1">
      <alignment horizontal="center" vertical="center" wrapText="1"/>
    </xf>
    <xf numFmtId="0" fontId="3" fillId="26" borderId="31" xfId="0" applyFont="1" applyFill="1" applyBorder="1" applyAlignment="1">
      <alignment vertical="center" wrapText="1"/>
    </xf>
    <xf numFmtId="0" fontId="3" fillId="26" borderId="32" xfId="0" applyFont="1" applyFill="1" applyBorder="1" applyAlignment="1">
      <alignment vertical="center" wrapText="1"/>
    </xf>
    <xf numFmtId="0" fontId="3" fillId="26" borderId="33" xfId="0" applyFont="1" applyFill="1" applyBorder="1" applyAlignment="1">
      <alignment horizontal="center" vertical="center" wrapText="1"/>
    </xf>
    <xf numFmtId="0" fontId="2" fillId="22" borderId="1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top" wrapText="1"/>
    </xf>
    <xf numFmtId="164" fontId="0" fillId="23" borderId="0" xfId="0" applyNumberFormat="1" applyFill="1"/>
    <xf numFmtId="164" fontId="1" fillId="14" borderId="8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14" borderId="6" xfId="0" applyNumberFormat="1" applyFont="1" applyFill="1" applyBorder="1" applyAlignment="1">
      <alignment horizontal="center" vertical="center" wrapText="1"/>
    </xf>
    <xf numFmtId="164" fontId="1" fillId="15" borderId="6" xfId="0" applyNumberFormat="1" applyFont="1" applyFill="1" applyBorder="1" applyAlignment="1">
      <alignment horizontal="center" vertical="center" wrapText="1"/>
    </xf>
    <xf numFmtId="164" fontId="1" fillId="12" borderId="8" xfId="0" applyNumberFormat="1" applyFont="1" applyFill="1" applyBorder="1" applyAlignment="1">
      <alignment horizontal="center" vertical="center" wrapText="1"/>
    </xf>
    <xf numFmtId="164" fontId="1" fillId="16" borderId="6" xfId="0" applyNumberFormat="1" applyFont="1" applyFill="1" applyBorder="1" applyAlignment="1">
      <alignment horizontal="center" vertical="center" wrapText="1"/>
    </xf>
    <xf numFmtId="164" fontId="1" fillId="17" borderId="6" xfId="0" applyNumberFormat="1" applyFont="1" applyFill="1" applyBorder="1" applyAlignment="1">
      <alignment horizontal="center" vertical="center" wrapText="1"/>
    </xf>
    <xf numFmtId="164" fontId="1" fillId="12" borderId="6" xfId="0" applyNumberFormat="1" applyFont="1" applyFill="1" applyBorder="1" applyAlignment="1">
      <alignment horizontal="center" vertical="center" wrapText="1"/>
    </xf>
    <xf numFmtId="164" fontId="1" fillId="6" borderId="6" xfId="0" applyNumberFormat="1" applyFont="1" applyFill="1" applyBorder="1" applyAlignment="1">
      <alignment horizontal="center" vertical="center" wrapText="1"/>
    </xf>
    <xf numFmtId="164" fontId="1" fillId="7" borderId="6" xfId="0" applyNumberFormat="1" applyFont="1" applyFill="1" applyBorder="1" applyAlignment="1">
      <alignment horizontal="center" vertical="center" wrapText="1"/>
    </xf>
    <xf numFmtId="164" fontId="1" fillId="19" borderId="8" xfId="0" applyNumberFormat="1" applyFont="1" applyFill="1" applyBorder="1" applyAlignment="1">
      <alignment horizontal="center" vertical="center" wrapText="1"/>
    </xf>
    <xf numFmtId="164" fontId="1" fillId="10" borderId="6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vertical="top" wrapText="1"/>
    </xf>
    <xf numFmtId="10" fontId="1" fillId="14" borderId="8" xfId="0" applyNumberFormat="1" applyFont="1" applyFill="1" applyBorder="1" applyAlignment="1">
      <alignment horizontal="center" vertical="center" wrapText="1"/>
    </xf>
    <xf numFmtId="10" fontId="1" fillId="4" borderId="6" xfId="0" applyNumberFormat="1" applyFont="1" applyFill="1" applyBorder="1" applyAlignment="1">
      <alignment horizontal="center" vertical="center" wrapText="1"/>
    </xf>
    <xf numFmtId="10" fontId="1" fillId="3" borderId="6" xfId="0" applyNumberFormat="1" applyFont="1" applyFill="1" applyBorder="1" applyAlignment="1">
      <alignment horizontal="center" vertical="center" wrapText="1"/>
    </xf>
    <xf numFmtId="10" fontId="1" fillId="14" borderId="6" xfId="0" applyNumberFormat="1" applyFont="1" applyFill="1" applyBorder="1" applyAlignment="1">
      <alignment horizontal="center" vertical="center" wrapText="1"/>
    </xf>
    <xf numFmtId="10" fontId="1" fillId="15" borderId="6" xfId="0" applyNumberFormat="1" applyFont="1" applyFill="1" applyBorder="1" applyAlignment="1">
      <alignment horizontal="center" vertical="center" wrapText="1"/>
    </xf>
    <xf numFmtId="10" fontId="1" fillId="12" borderId="8" xfId="0" applyNumberFormat="1" applyFont="1" applyFill="1" applyBorder="1" applyAlignment="1">
      <alignment horizontal="center" vertical="center" wrapText="1"/>
    </xf>
    <xf numFmtId="10" fontId="1" fillId="16" borderId="6" xfId="0" applyNumberFormat="1" applyFont="1" applyFill="1" applyBorder="1" applyAlignment="1">
      <alignment horizontal="center" vertical="center" wrapText="1"/>
    </xf>
    <xf numFmtId="10" fontId="1" fillId="17" borderId="6" xfId="0" applyNumberFormat="1" applyFont="1" applyFill="1" applyBorder="1" applyAlignment="1">
      <alignment horizontal="center" vertical="center" wrapText="1"/>
    </xf>
    <xf numFmtId="10" fontId="1" fillId="12" borderId="6" xfId="0" applyNumberFormat="1" applyFont="1" applyFill="1" applyBorder="1" applyAlignment="1">
      <alignment horizontal="center" vertical="center" wrapText="1"/>
    </xf>
    <xf numFmtId="10" fontId="1" fillId="6" borderId="6" xfId="0" applyNumberFormat="1" applyFont="1" applyFill="1" applyBorder="1" applyAlignment="1">
      <alignment horizontal="center" vertical="center" wrapText="1"/>
    </xf>
    <xf numFmtId="10" fontId="1" fillId="7" borderId="6" xfId="0" applyNumberFormat="1" applyFont="1" applyFill="1" applyBorder="1" applyAlignment="1">
      <alignment horizontal="center" vertical="center" wrapText="1"/>
    </xf>
    <xf numFmtId="10" fontId="1" fillId="19" borderId="8" xfId="0" applyNumberFormat="1" applyFont="1" applyFill="1" applyBorder="1" applyAlignment="1">
      <alignment horizontal="center" vertical="center" wrapText="1"/>
    </xf>
    <xf numFmtId="10" fontId="1" fillId="10" borderId="6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18" borderId="12" xfId="0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 wrapText="1"/>
    </xf>
    <xf numFmtId="10" fontId="1" fillId="28" borderId="6" xfId="0" applyNumberFormat="1" applyFont="1" applyFill="1" applyBorder="1" applyAlignment="1">
      <alignment horizontal="center" vertical="center" wrapText="1"/>
    </xf>
    <xf numFmtId="10" fontId="1" fillId="28" borderId="7" xfId="0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</cellXfs>
  <cellStyles count="1">
    <cellStyle name="Normal" xfId="0" builtinId="0"/>
  </cellStyles>
  <dxfs count="40"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B50052AB-AA5B-4873-9FD0-3632A7C118B2}" name="Tableau214" displayName="Tableau214" ref="B5:I20" totalsRowShown="0" headerRowDxfId="39" dataDxfId="38">
  <autoFilter ref="B5:I20" xr:uid="{E3A367D3-579A-4993-81EE-A6795B80EF98}"/>
  <tableColumns count="8">
    <tableColumn id="1" xr3:uid="{A3D10F32-E4D7-4094-944D-F860B01C181A}" name="PHASE CONCEPTION" dataDxfId="37"/>
    <tableColumn id="4" xr3:uid="{EA80AE6D-615D-498A-AF5E-2DF85A12881D}" name="Réglementation_x000a_afférente" dataDxfId="36"/>
    <tableColumn id="5" xr3:uid="{46437561-815B-4738-9227-B5FDB1C476F5}" name="Unité" dataDxfId="35"/>
    <tableColumn id="7" xr3:uid="{CF8B9C5A-7AAD-404D-AFBE-A6E783748C72}" name="Quantité" dataDxfId="34"/>
    <tableColumn id="6" xr3:uid="{B756AF5C-014F-4178-951E-EA563896C864}" name="Prix (€ HT) - partie fixe" dataDxfId="33"/>
    <tableColumn id="2" xr3:uid="{6BDB07A5-C9B6-434B-A213-58ABBABDA775}" name="% montant estimé de travaux" dataDxfId="32"/>
    <tableColumn id="3" xr3:uid="{187D1AB5-C673-41F1-95F7-CEF36BC2FF1C}" name="Total (€ HT)" dataDxfId="31">
      <calculatedColumnFormula>Tableau214[[#This Row],[Prix (€ HT) - partie fixe]]*Tableau214[[#This Row],[Quantité]]+Tableau214[[#This Row],[% montant estimé de travaux]]*Tableau214[[#This Row],[Montant de travaux en HT]]</calculatedColumnFormula>
    </tableColumn>
    <tableColumn id="8" xr3:uid="{4F8D6514-4A8F-4538-9A1E-E61C5EE1E035}" name="Montant de travaux en HT" dataDxfId="3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E45EA10-88FE-487F-A2C1-3F0AE27E01C5}" name="Tableau315" displayName="Tableau315" ref="B22:I29" totalsRowShown="0" headerRowDxfId="29" dataDxfId="28">
  <autoFilter ref="B22:I29" xr:uid="{5A73CEEB-D913-4FBB-AF3F-73129FA69282}"/>
  <tableColumns count="8">
    <tableColumn id="2" xr3:uid="{80C0F071-645C-41D1-B0D7-BA318A4F7C1E}" name="PHASE PREPARATION DE CHANTIER" dataDxfId="27"/>
    <tableColumn id="3" xr3:uid="{15BF49CB-B4C2-4294-A869-2449B3CE7682}" name="Réglementation_x000a_afférente" dataDxfId="26"/>
    <tableColumn id="4" xr3:uid="{66BA6FF3-025B-42FA-8D5A-04F4A969949F}" name="Unité" dataDxfId="25"/>
    <tableColumn id="5" xr3:uid="{C450ED41-6D79-49AB-9712-0B59BA46A1D0}" name="Quantité" dataDxfId="24"/>
    <tableColumn id="6" xr3:uid="{73A58921-FDA5-45F8-8F44-36F8A60BB0F8}" name="Prix (€ HT) - partie fixe" dataDxfId="23"/>
    <tableColumn id="1" xr3:uid="{00C903E7-C1F9-4047-B2A0-C9CAF3A71574}" name="% montant estimé de travaux" dataDxfId="22"/>
    <tableColumn id="7" xr3:uid="{C3B0ACE0-8FEB-458E-8802-42BDCE86ADDA}" name="Total (€ HT)" dataDxfId="21">
      <calculatedColumnFormula>Tableau315[[#This Row],[Prix (€ HT) - partie fixe]]*Tableau315[[#This Row],[Quantité]]+Tableau315[[#This Row],[% montant estimé de travaux]]*Tableau315[[#This Row],[Montant de travaux en HT]]</calculatedColumnFormula>
    </tableColumn>
    <tableColumn id="8" xr3:uid="{B66B3D93-7372-487C-9051-B0756449CACE}" name="Montant de travaux en HT" dataDxfId="2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7470768-EBE6-40D0-8935-F3016305CE19}" name="Tableau416" displayName="Tableau416" ref="B31:I37" totalsRowShown="0" headerRowDxfId="19" dataDxfId="18">
  <autoFilter ref="B31:I37" xr:uid="{1D7855BB-C960-4BD9-AFE7-286A1590B9CC}"/>
  <tableColumns count="8">
    <tableColumn id="2" xr3:uid="{7B3B2EE0-EFF1-4DEC-92CC-8B4FBF58AFC1}" name="PHASE REALISATION" dataDxfId="17"/>
    <tableColumn id="3" xr3:uid="{2D272BA4-80D1-4D2B-BD1F-5356C4F562D3}" name="Réglementation_x000a_afférente" dataDxfId="16"/>
    <tableColumn id="4" xr3:uid="{202D33AC-82D5-418B-8B1C-3688B6CE95D8}" name="Unité" dataDxfId="15"/>
    <tableColumn id="6" xr3:uid="{FAF732A5-ED1C-4245-A5B0-53EF5808E991}" name="Quantité" dataDxfId="14"/>
    <tableColumn id="5" xr3:uid="{C5C9E845-9677-48B0-B7FB-46D327BF254F}" name="Prix (€ HT) - partie fixe" dataDxfId="13"/>
    <tableColumn id="1" xr3:uid="{EB09A281-35A9-4E2B-B3C4-8D1D8E847074}" name="% montant estimé de travaux" dataDxfId="12"/>
    <tableColumn id="7" xr3:uid="{CF690A0C-D1CA-4F6A-ABE9-56D9EF287058}" name="Total (€ HT)" dataDxfId="11">
      <calculatedColumnFormula>Tableau416[[#This Row],[Prix (€ HT) - partie fixe]]*Tableau416[[#This Row],[Quantité]]+Tableau416[[#This Row],[% montant estimé de travaux]]*Tableau416[[#This Row],[Montant de travaux en HT]]</calculatedColumnFormula>
    </tableColumn>
    <tableColumn id="8" xr3:uid="{80C21B1F-CFE8-4FAE-9B61-D2A4635B32A4}" name="Montant de travaux en HT" dataDxfId="10"/>
  </tableColumns>
  <tableStyleInfo name="TableStyleMedium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FB51D7B2-ADE6-4682-89FD-9BF7FC9ECE9D}" name="Tableau517" displayName="Tableau517" ref="B39:I42" totalsRowShown="0" headerRowDxfId="9" dataDxfId="8">
  <autoFilter ref="B39:I42" xr:uid="{F8116982-165F-49F5-B71C-7131EDE7E13B}"/>
  <tableColumns count="8">
    <tableColumn id="2" xr3:uid="{750AF86B-6769-42D5-953F-C10EC2F03B02}" name="PHASE RECEPTION" dataDxfId="7"/>
    <tableColumn id="1" xr3:uid="{186A1B46-C6AB-4179-A68A-0EEAFE4A767E}" name="Réglementation_x000a_afférente" dataDxfId="6"/>
    <tableColumn id="3" xr3:uid="{9EEF1BBA-220A-4E55-8EED-8764963553F9}" name="Unité" dataDxfId="5"/>
    <tableColumn id="6" xr3:uid="{F1C9005E-C3D9-4C6E-8193-E31AE4F80351}" name="Quantité" dataDxfId="4"/>
    <tableColumn id="4" xr3:uid="{FAADF662-7F68-465F-A1C3-991CC3814409}" name="Prix (€ HT) - partie fixe" dataDxfId="3"/>
    <tableColumn id="5" xr3:uid="{18EFF5C6-FC13-4DFD-9D47-BB49E48D249F}" name="% montant estimé de travaux" dataDxfId="2"/>
    <tableColumn id="7" xr3:uid="{E4A8710C-AF0A-4D10-A3B7-2E232174BB99}" name="Total (€ HT)" dataDxfId="1">
      <calculatedColumnFormula>Tableau517[[#This Row],[Prix (€ HT) - partie fixe]]*Tableau517[[#This Row],[Quantité]]+Tableau517[[#This Row],[% montant estimé de travaux]]*Tableau517[[#This Row],[Montant de travaux en HT]]</calculatedColumnFormula>
    </tableColumn>
    <tableColumn id="8" xr3:uid="{9A94E3C7-9BE0-4861-8647-93CD3D9A500F}" name="Montant de travaux en HT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DB8B7-8372-4F58-8D25-4A6F2F3EAF6F}">
  <dimension ref="A1:G55"/>
  <sheetViews>
    <sheetView tabSelected="1" topLeftCell="A3" zoomScale="80" zoomScaleNormal="80" workbookViewId="0">
      <selection activeCell="H41" sqref="H41"/>
    </sheetView>
  </sheetViews>
  <sheetFormatPr baseColWidth="10" defaultRowHeight="15" x14ac:dyDescent="0.25"/>
  <cols>
    <col min="1" max="1" width="11.42578125" style="2"/>
    <col min="2" max="2" width="70.5703125" style="3" customWidth="1"/>
    <col min="3" max="3" width="25.85546875" style="3" bestFit="1" customWidth="1"/>
    <col min="4" max="4" width="14" style="2" customWidth="1"/>
    <col min="5" max="5" width="19.85546875" style="1" customWidth="1"/>
    <col min="6" max="6" width="18" style="2" customWidth="1"/>
    <col min="7" max="16384" width="11.42578125" style="2"/>
  </cols>
  <sheetData>
    <row r="1" spans="1:6" customFormat="1" ht="25.5" customHeight="1" thickBot="1" x14ac:dyDescent="0.3">
      <c r="A1" s="8"/>
      <c r="B1" s="117" t="s">
        <v>66</v>
      </c>
      <c r="C1" s="118"/>
      <c r="D1" s="118"/>
      <c r="E1" s="118"/>
      <c r="F1" s="119"/>
    </row>
    <row r="2" spans="1:6" customFormat="1" ht="15.75" thickTop="1" x14ac:dyDescent="0.25">
      <c r="A2" s="120"/>
      <c r="B2" s="121" t="s">
        <v>67</v>
      </c>
      <c r="C2" s="122"/>
      <c r="D2" s="122"/>
      <c r="E2" s="122"/>
      <c r="F2" s="123"/>
    </row>
    <row r="3" spans="1:6" customFormat="1" ht="30" customHeight="1" thickBot="1" x14ac:dyDescent="0.3">
      <c r="A3" s="120"/>
      <c r="B3" s="124" t="s">
        <v>73</v>
      </c>
      <c r="C3" s="125"/>
      <c r="D3" s="125"/>
      <c r="E3" s="125"/>
      <c r="F3" s="126"/>
    </row>
    <row r="6" spans="1:6" ht="75" customHeight="1" x14ac:dyDescent="0.25">
      <c r="B6" s="12" t="s">
        <v>69</v>
      </c>
      <c r="C6" s="127" t="s">
        <v>54</v>
      </c>
      <c r="D6" s="127" t="s">
        <v>1</v>
      </c>
      <c r="E6" s="127" t="s">
        <v>72</v>
      </c>
      <c r="F6" s="127"/>
    </row>
    <row r="7" spans="1:6" ht="45.75" thickBot="1" x14ac:dyDescent="0.3">
      <c r="B7" s="12" t="s">
        <v>50</v>
      </c>
      <c r="C7" s="128"/>
      <c r="D7" s="128"/>
      <c r="E7" s="13" t="s">
        <v>70</v>
      </c>
      <c r="F7" s="13" t="s">
        <v>71</v>
      </c>
    </row>
    <row r="8" spans="1:6" ht="15.75" thickTop="1" x14ac:dyDescent="0.25">
      <c r="B8" s="28" t="s">
        <v>47</v>
      </c>
      <c r="C8" s="29" t="s">
        <v>5</v>
      </c>
      <c r="D8" s="29" t="s">
        <v>20</v>
      </c>
      <c r="E8" s="90"/>
      <c r="F8" s="104"/>
    </row>
    <row r="9" spans="1:6" x14ac:dyDescent="0.25">
      <c r="B9" s="11" t="s">
        <v>48</v>
      </c>
      <c r="C9" s="35" t="s">
        <v>46</v>
      </c>
      <c r="D9" s="35" t="s">
        <v>20</v>
      </c>
      <c r="E9" s="91"/>
      <c r="F9" s="106"/>
    </row>
    <row r="10" spans="1:6" ht="60.75" customHeight="1" x14ac:dyDescent="0.25">
      <c r="B10" s="27" t="s">
        <v>19</v>
      </c>
      <c r="C10" s="32" t="s">
        <v>29</v>
      </c>
      <c r="D10" s="32" t="s">
        <v>21</v>
      </c>
      <c r="E10" s="86"/>
      <c r="F10" s="105"/>
    </row>
    <row r="11" spans="1:6" x14ac:dyDescent="0.25">
      <c r="B11" s="33" t="s">
        <v>58</v>
      </c>
      <c r="C11" s="34" t="s">
        <v>11</v>
      </c>
      <c r="D11" s="34" t="s">
        <v>20</v>
      </c>
      <c r="E11" s="93"/>
      <c r="F11" s="108"/>
    </row>
    <row r="12" spans="1:6" x14ac:dyDescent="0.25">
      <c r="B12" s="30" t="s">
        <v>59</v>
      </c>
      <c r="C12" s="31" t="s">
        <v>11</v>
      </c>
      <c r="D12" s="31" t="s">
        <v>20</v>
      </c>
      <c r="E12" s="92"/>
      <c r="F12" s="107"/>
    </row>
    <row r="13" spans="1:6" x14ac:dyDescent="0.25">
      <c r="B13" s="33" t="s">
        <v>60</v>
      </c>
      <c r="C13" s="34" t="s">
        <v>11</v>
      </c>
      <c r="D13" s="34" t="s">
        <v>20</v>
      </c>
      <c r="E13" s="93"/>
      <c r="F13" s="108"/>
    </row>
    <row r="14" spans="1:6" x14ac:dyDescent="0.25">
      <c r="B14" s="9" t="s">
        <v>18</v>
      </c>
      <c r="C14" s="32" t="s">
        <v>22</v>
      </c>
      <c r="D14" s="32" t="s">
        <v>20</v>
      </c>
      <c r="E14" s="86"/>
      <c r="F14" s="105"/>
    </row>
    <row r="15" spans="1:6" x14ac:dyDescent="0.25">
      <c r="B15" s="33" t="s">
        <v>23</v>
      </c>
      <c r="C15" s="34" t="s">
        <v>14</v>
      </c>
      <c r="D15" s="34" t="s">
        <v>21</v>
      </c>
      <c r="E15" s="93"/>
      <c r="F15" s="108"/>
    </row>
    <row r="16" spans="1:6" ht="60.75" customHeight="1" x14ac:dyDescent="0.25">
      <c r="B16" s="9" t="s">
        <v>34</v>
      </c>
      <c r="C16" s="32" t="s">
        <v>24</v>
      </c>
      <c r="D16" s="32" t="s">
        <v>21</v>
      </c>
      <c r="E16" s="86"/>
      <c r="F16" s="105"/>
    </row>
    <row r="17" spans="2:6" ht="60.75" customHeight="1" x14ac:dyDescent="0.25">
      <c r="B17" s="11" t="s">
        <v>35</v>
      </c>
      <c r="C17" s="35" t="s">
        <v>24</v>
      </c>
      <c r="D17" s="35" t="s">
        <v>21</v>
      </c>
      <c r="E17" s="91"/>
      <c r="F17" s="106"/>
    </row>
    <row r="18" spans="2:6" ht="60.75" customHeight="1" x14ac:dyDescent="0.25">
      <c r="B18" s="9" t="s">
        <v>36</v>
      </c>
      <c r="C18" s="32" t="s">
        <v>24</v>
      </c>
      <c r="D18" s="32" t="s">
        <v>21</v>
      </c>
      <c r="E18" s="86"/>
      <c r="F18" s="105"/>
    </row>
    <row r="19" spans="2:6" ht="45.75" customHeight="1" x14ac:dyDescent="0.25">
      <c r="B19" s="11" t="s">
        <v>44</v>
      </c>
      <c r="C19" s="35" t="s">
        <v>31</v>
      </c>
      <c r="D19" s="35" t="s">
        <v>20</v>
      </c>
      <c r="E19" s="91"/>
      <c r="F19" s="106"/>
    </row>
    <row r="20" spans="2:6" x14ac:dyDescent="0.25">
      <c r="B20" s="9" t="s">
        <v>25</v>
      </c>
      <c r="C20" s="32" t="s">
        <v>15</v>
      </c>
      <c r="D20" s="32" t="s">
        <v>20</v>
      </c>
      <c r="E20" s="86"/>
      <c r="F20" s="105"/>
    </row>
    <row r="21" spans="2:6" x14ac:dyDescent="0.25">
      <c r="B21" s="11" t="s">
        <v>32</v>
      </c>
      <c r="C21" s="35" t="s">
        <v>33</v>
      </c>
      <c r="D21" s="35" t="s">
        <v>20</v>
      </c>
      <c r="E21" s="91"/>
      <c r="F21" s="106"/>
    </row>
    <row r="22" spans="2:6" ht="30.75" customHeight="1" x14ac:dyDescent="0.25">
      <c r="B22" s="9" t="s">
        <v>17</v>
      </c>
      <c r="C22" s="32" t="s">
        <v>37</v>
      </c>
      <c r="D22" s="32" t="s">
        <v>20</v>
      </c>
      <c r="E22" s="86"/>
      <c r="F22" s="105"/>
    </row>
    <row r="23" spans="2:6" ht="30.75" customHeight="1" x14ac:dyDescent="0.25">
      <c r="B23" s="33" t="s">
        <v>28</v>
      </c>
      <c r="C23" s="65" t="s">
        <v>10</v>
      </c>
      <c r="D23" s="34" t="s">
        <v>20</v>
      </c>
      <c r="E23" s="93"/>
      <c r="F23" s="108"/>
    </row>
    <row r="24" spans="2:6" x14ac:dyDescent="0.25">
      <c r="B24" s="9" t="s">
        <v>2</v>
      </c>
      <c r="C24" s="32" t="s">
        <v>30</v>
      </c>
      <c r="D24" s="32" t="s">
        <v>20</v>
      </c>
      <c r="E24" s="86"/>
      <c r="F24" s="105"/>
    </row>
    <row r="25" spans="2:6" ht="27" customHeight="1" x14ac:dyDescent="0.25">
      <c r="B25" s="11" t="s">
        <v>16</v>
      </c>
      <c r="C25" s="35" t="s">
        <v>30</v>
      </c>
      <c r="D25" s="35" t="s">
        <v>20</v>
      </c>
      <c r="E25" s="93"/>
      <c r="F25" s="108"/>
    </row>
    <row r="27" spans="2:6" ht="45.75" thickBot="1" x14ac:dyDescent="0.3">
      <c r="B27" s="14" t="s">
        <v>51</v>
      </c>
      <c r="C27" s="15" t="s">
        <v>54</v>
      </c>
      <c r="D27" s="15" t="s">
        <v>1</v>
      </c>
      <c r="E27" s="16" t="s">
        <v>70</v>
      </c>
      <c r="F27" s="16" t="s">
        <v>71</v>
      </c>
    </row>
    <row r="28" spans="2:6" ht="15.75" thickTop="1" x14ac:dyDescent="0.25">
      <c r="B28" s="53" t="s">
        <v>49</v>
      </c>
      <c r="C28" s="60" t="s">
        <v>46</v>
      </c>
      <c r="D28" s="54" t="s">
        <v>20</v>
      </c>
      <c r="E28" s="94"/>
      <c r="F28" s="109"/>
    </row>
    <row r="29" spans="2:6" ht="30" customHeight="1" x14ac:dyDescent="0.25">
      <c r="B29" s="52" t="s">
        <v>26</v>
      </c>
      <c r="C29" s="61" t="s">
        <v>41</v>
      </c>
      <c r="D29" s="55" t="s">
        <v>20</v>
      </c>
      <c r="E29" s="96"/>
      <c r="F29" s="111"/>
    </row>
    <row r="30" spans="2:6" ht="30" customHeight="1" x14ac:dyDescent="0.25">
      <c r="B30" s="58" t="s">
        <v>68</v>
      </c>
      <c r="C30" s="62" t="s">
        <v>42</v>
      </c>
      <c r="D30" s="59" t="s">
        <v>20</v>
      </c>
      <c r="E30" s="95"/>
      <c r="F30" s="110"/>
    </row>
    <row r="31" spans="2:6" ht="15" customHeight="1" x14ac:dyDescent="0.25">
      <c r="B31" s="50" t="s">
        <v>56</v>
      </c>
      <c r="C31" s="63" t="s">
        <v>43</v>
      </c>
      <c r="D31" s="57" t="s">
        <v>21</v>
      </c>
      <c r="E31" s="96"/>
      <c r="F31" s="111"/>
    </row>
    <row r="32" spans="2:6" x14ac:dyDescent="0.25">
      <c r="B32" s="51" t="s">
        <v>57</v>
      </c>
      <c r="C32" s="64" t="s">
        <v>45</v>
      </c>
      <c r="D32" s="56" t="s">
        <v>21</v>
      </c>
      <c r="E32" s="97"/>
      <c r="F32" s="112"/>
    </row>
    <row r="33" spans="1:7" x14ac:dyDescent="0.25">
      <c r="B33" s="50" t="s">
        <v>62</v>
      </c>
      <c r="C33" s="63" t="s">
        <v>30</v>
      </c>
      <c r="D33" s="57" t="s">
        <v>21</v>
      </c>
      <c r="E33" s="96"/>
      <c r="F33" s="111"/>
    </row>
    <row r="34" spans="1:7" ht="15" customHeight="1" x14ac:dyDescent="0.25">
      <c r="B34" s="51" t="s">
        <v>61</v>
      </c>
      <c r="C34" s="64" t="s">
        <v>13</v>
      </c>
      <c r="D34" s="56" t="s">
        <v>20</v>
      </c>
      <c r="E34" s="97"/>
      <c r="F34" s="112"/>
    </row>
    <row r="35" spans="1:7" x14ac:dyDescent="0.25">
      <c r="D35" s="1"/>
    </row>
    <row r="36" spans="1:7" x14ac:dyDescent="0.25">
      <c r="B36" s="1"/>
    </row>
    <row r="37" spans="1:7" ht="45.75" thickBot="1" x14ac:dyDescent="0.3">
      <c r="B37" s="17" t="s">
        <v>52</v>
      </c>
      <c r="C37" s="18" t="s">
        <v>54</v>
      </c>
      <c r="D37" s="18" t="s">
        <v>1</v>
      </c>
      <c r="E37" s="18" t="s">
        <v>55</v>
      </c>
      <c r="F37" s="18" t="s">
        <v>71</v>
      </c>
    </row>
    <row r="38" spans="1:7" ht="15.75" customHeight="1" thickTop="1" x14ac:dyDescent="0.25">
      <c r="B38" s="45" t="s">
        <v>27</v>
      </c>
      <c r="C38" s="48" t="s">
        <v>46</v>
      </c>
      <c r="D38" s="48" t="s">
        <v>20</v>
      </c>
      <c r="E38" s="98"/>
      <c r="F38" s="113"/>
    </row>
    <row r="39" spans="1:7" ht="30.75" customHeight="1" x14ac:dyDescent="0.25">
      <c r="B39" s="42" t="s">
        <v>4</v>
      </c>
      <c r="C39" s="46" t="s">
        <v>63</v>
      </c>
      <c r="D39" s="46" t="s">
        <v>21</v>
      </c>
      <c r="E39" s="99"/>
      <c r="F39" s="114"/>
    </row>
    <row r="40" spans="1:7" ht="30.75" customHeight="1" x14ac:dyDescent="0.25">
      <c r="B40" s="44" t="s">
        <v>3</v>
      </c>
      <c r="C40" s="47" t="s">
        <v>64</v>
      </c>
      <c r="D40" s="47" t="s">
        <v>21</v>
      </c>
      <c r="E40" s="98"/>
      <c r="F40" s="113"/>
    </row>
    <row r="41" spans="1:7" ht="45.75" customHeight="1" thickBot="1" x14ac:dyDescent="0.3">
      <c r="B41" s="42" t="s">
        <v>65</v>
      </c>
      <c r="C41" s="46" t="s">
        <v>40</v>
      </c>
      <c r="D41" s="49" t="s">
        <v>20</v>
      </c>
      <c r="E41" s="99"/>
      <c r="F41" s="114"/>
    </row>
    <row r="42" spans="1:7" ht="15.75" thickTop="1" x14ac:dyDescent="0.25">
      <c r="B42" s="43" t="s">
        <v>38</v>
      </c>
      <c r="C42" s="43" t="s">
        <v>39</v>
      </c>
      <c r="D42" s="48" t="s">
        <v>20</v>
      </c>
      <c r="E42" s="98"/>
      <c r="F42" s="113"/>
    </row>
    <row r="43" spans="1:7" ht="45.75" customHeight="1" thickBot="1" x14ac:dyDescent="0.3">
      <c r="B43" s="42" t="s">
        <v>6</v>
      </c>
      <c r="C43" s="46" t="s">
        <v>12</v>
      </c>
      <c r="D43" s="46" t="s">
        <v>20</v>
      </c>
      <c r="E43" s="99"/>
      <c r="F43" s="114"/>
    </row>
    <row r="44" spans="1:7" ht="15.75" thickTop="1" x14ac:dyDescent="0.25">
      <c r="B44" s="129" t="s">
        <v>86</v>
      </c>
      <c r="C44" s="22"/>
      <c r="D44" s="130" t="s">
        <v>1</v>
      </c>
      <c r="E44" s="131"/>
      <c r="F44" s="133"/>
    </row>
    <row r="45" spans="1:7" x14ac:dyDescent="0.25">
      <c r="B45" s="129"/>
      <c r="C45" s="22"/>
      <c r="D45" s="130"/>
      <c r="E45" s="132"/>
      <c r="F45" s="134"/>
    </row>
    <row r="46" spans="1:7" x14ac:dyDescent="0.25">
      <c r="A46" s="24"/>
      <c r="B46" s="25"/>
      <c r="C46" s="26"/>
      <c r="D46" s="26"/>
      <c r="E46" s="26"/>
      <c r="F46" s="26"/>
      <c r="G46" s="24"/>
    </row>
    <row r="47" spans="1:7" ht="45.75" thickBot="1" x14ac:dyDescent="0.3">
      <c r="B47" s="23" t="s">
        <v>53</v>
      </c>
      <c r="C47" s="19" t="s">
        <v>54</v>
      </c>
      <c r="D47" s="19" t="s">
        <v>1</v>
      </c>
      <c r="E47" s="19" t="s">
        <v>55</v>
      </c>
      <c r="F47" s="19" t="s">
        <v>71</v>
      </c>
    </row>
    <row r="48" spans="1:7" ht="15.75" thickTop="1" x14ac:dyDescent="0.25">
      <c r="B48" s="36" t="s">
        <v>7</v>
      </c>
      <c r="C48" s="20"/>
      <c r="D48" s="41" t="s">
        <v>20</v>
      </c>
      <c r="E48" s="100"/>
      <c r="F48" s="115"/>
    </row>
    <row r="49" spans="1:6" ht="15.75" thickBot="1" x14ac:dyDescent="0.3">
      <c r="B49" s="37" t="s">
        <v>8</v>
      </c>
      <c r="C49" s="21"/>
      <c r="D49" s="40" t="s">
        <v>20</v>
      </c>
      <c r="E49" s="101"/>
      <c r="F49" s="116"/>
    </row>
    <row r="50" spans="1:6" ht="15.75" thickTop="1" x14ac:dyDescent="0.25">
      <c r="B50" s="38" t="s">
        <v>9</v>
      </c>
      <c r="C50" s="10"/>
      <c r="D50" s="39" t="s">
        <v>20</v>
      </c>
      <c r="E50" s="100"/>
      <c r="F50" s="115"/>
    </row>
    <row r="51" spans="1:6" ht="15.75" thickBot="1" x14ac:dyDescent="0.3"/>
    <row r="52" spans="1:6" ht="30" customHeight="1" thickBot="1" x14ac:dyDescent="0.3">
      <c r="A52" s="8"/>
      <c r="B52" s="77" t="s">
        <v>79</v>
      </c>
      <c r="C52" s="81" t="s">
        <v>1</v>
      </c>
      <c r="D52" s="82"/>
      <c r="E52" s="82"/>
      <c r="F52" s="83" t="s">
        <v>80</v>
      </c>
    </row>
    <row r="53" spans="1:6" ht="15.75" thickBot="1" x14ac:dyDescent="0.3">
      <c r="A53" s="8"/>
      <c r="B53" s="78"/>
      <c r="C53" s="75" t="s">
        <v>81</v>
      </c>
      <c r="D53" s="75"/>
      <c r="E53" s="75"/>
      <c r="F53" s="80" t="s">
        <v>82</v>
      </c>
    </row>
    <row r="54" spans="1:6" ht="15.75" thickBot="1" x14ac:dyDescent="0.3">
      <c r="A54" s="8"/>
      <c r="B54" s="78"/>
      <c r="C54" s="75" t="s">
        <v>83</v>
      </c>
      <c r="D54" s="75"/>
      <c r="E54" s="75"/>
      <c r="F54" s="73" t="s">
        <v>82</v>
      </c>
    </row>
    <row r="55" spans="1:6" ht="15.75" thickBot="1" x14ac:dyDescent="0.3">
      <c r="A55" s="8"/>
      <c r="B55" s="79"/>
      <c r="C55" s="76" t="s">
        <v>84</v>
      </c>
      <c r="D55" s="76"/>
      <c r="E55" s="76"/>
      <c r="F55" s="74" t="s">
        <v>82</v>
      </c>
    </row>
  </sheetData>
  <mergeCells count="11">
    <mergeCell ref="B44:B45"/>
    <mergeCell ref="D44:D45"/>
    <mergeCell ref="E44:E45"/>
    <mergeCell ref="F44:F45"/>
    <mergeCell ref="B1:F1"/>
    <mergeCell ref="A2:A3"/>
    <mergeCell ref="B2:F2"/>
    <mergeCell ref="B3:F3"/>
    <mergeCell ref="C6:C7"/>
    <mergeCell ref="D6:D7"/>
    <mergeCell ref="E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198CB-EBB4-4AAE-A312-DFF996D21635}">
  <dimension ref="A1:I46"/>
  <sheetViews>
    <sheetView workbookViewId="0">
      <selection activeCell="I16" sqref="I16"/>
    </sheetView>
  </sheetViews>
  <sheetFormatPr baseColWidth="10" defaultRowHeight="15" x14ac:dyDescent="0.25"/>
  <cols>
    <col min="2" max="2" width="52.85546875" customWidth="1"/>
    <col min="3" max="3" width="29.42578125" customWidth="1"/>
    <col min="9" max="9" width="15.42578125" bestFit="1" customWidth="1"/>
  </cols>
  <sheetData>
    <row r="1" spans="1:9" ht="25.5" customHeight="1" x14ac:dyDescent="0.25">
      <c r="A1" s="8"/>
      <c r="B1" s="135" t="s">
        <v>66</v>
      </c>
      <c r="C1" s="136"/>
      <c r="D1" s="136"/>
      <c r="E1" s="136"/>
      <c r="F1" s="136"/>
      <c r="G1" s="136"/>
      <c r="H1" s="136"/>
      <c r="I1" s="137"/>
    </row>
    <row r="2" spans="1:9" x14ac:dyDescent="0.25">
      <c r="A2" s="120"/>
      <c r="B2" s="138" t="s">
        <v>67</v>
      </c>
      <c r="C2" s="139"/>
      <c r="D2" s="139"/>
      <c r="E2" s="139"/>
      <c r="F2" s="139"/>
      <c r="G2" s="139"/>
      <c r="H2" s="139"/>
      <c r="I2" s="140"/>
    </row>
    <row r="3" spans="1:9" ht="45" customHeight="1" thickBot="1" x14ac:dyDescent="0.3">
      <c r="A3" s="120"/>
      <c r="B3" s="124" t="s">
        <v>87</v>
      </c>
      <c r="C3" s="125"/>
      <c r="D3" s="125"/>
      <c r="E3" s="125"/>
      <c r="F3" s="125"/>
      <c r="G3" s="125"/>
      <c r="H3" s="125"/>
      <c r="I3" s="126"/>
    </row>
    <row r="5" spans="1:9" s="2" customFormat="1" ht="60" x14ac:dyDescent="0.25">
      <c r="B5" s="1" t="s">
        <v>50</v>
      </c>
      <c r="C5" s="1" t="s">
        <v>54</v>
      </c>
      <c r="D5" s="1" t="s">
        <v>1</v>
      </c>
      <c r="E5" s="1" t="s">
        <v>0</v>
      </c>
      <c r="F5" s="1" t="s">
        <v>70</v>
      </c>
      <c r="G5" s="13" t="s">
        <v>71</v>
      </c>
      <c r="H5" s="13" t="s">
        <v>74</v>
      </c>
      <c r="I5" s="12" t="s">
        <v>78</v>
      </c>
    </row>
    <row r="6" spans="1:9" s="2" customFormat="1" x14ac:dyDescent="0.25">
      <c r="B6" s="5" t="s">
        <v>47</v>
      </c>
      <c r="C6" s="6" t="s">
        <v>5</v>
      </c>
      <c r="D6" s="7" t="s">
        <v>20</v>
      </c>
      <c r="E6" s="7">
        <v>1</v>
      </c>
      <c r="F6" s="85"/>
      <c r="G6" s="72"/>
      <c r="H6" s="85">
        <f>Tableau214[[#This Row],[Prix (€ HT) - partie fixe]]*Tableau214[[#This Row],[Quantité]]+Tableau214[[#This Row],[% montant estimé de travaux]]*Tableau214[[#This Row],[Montant de travaux en HT]]</f>
        <v>0</v>
      </c>
      <c r="I6" s="85">
        <v>15000000</v>
      </c>
    </row>
    <row r="7" spans="1:9" s="2" customFormat="1" ht="30" x14ac:dyDescent="0.25">
      <c r="B7" s="5" t="s">
        <v>48</v>
      </c>
      <c r="C7" s="6" t="s">
        <v>46</v>
      </c>
      <c r="D7" s="7" t="s">
        <v>20</v>
      </c>
      <c r="E7" s="7">
        <v>1</v>
      </c>
      <c r="F7" s="85"/>
      <c r="G7" s="72"/>
      <c r="H7" s="85">
        <f>Tableau214[[#This Row],[Prix (€ HT) - partie fixe]]*Tableau214[[#This Row],[Quantité]]+Tableau214[[#This Row],[% montant estimé de travaux]]*Tableau214[[#This Row],[Montant de travaux en HT]]</f>
        <v>0</v>
      </c>
      <c r="I7" s="85">
        <v>15000000</v>
      </c>
    </row>
    <row r="8" spans="1:9" s="2" customFormat="1" ht="60" x14ac:dyDescent="0.25">
      <c r="B8" s="5" t="s">
        <v>19</v>
      </c>
      <c r="C8" s="6" t="s">
        <v>29</v>
      </c>
      <c r="D8" s="7" t="s">
        <v>21</v>
      </c>
      <c r="E8" s="7">
        <v>1</v>
      </c>
      <c r="F8" s="85"/>
      <c r="G8" s="72"/>
      <c r="H8" s="85">
        <f>Tableau214[[#This Row],[Prix (€ HT) - partie fixe]]*Tableau214[[#This Row],[Quantité]]+Tableau214[[#This Row],[% montant estimé de travaux]]*Tableau214[[#This Row],[Montant de travaux en HT]]</f>
        <v>0</v>
      </c>
      <c r="I8" s="85">
        <v>15000000</v>
      </c>
    </row>
    <row r="9" spans="1:9" s="2" customFormat="1" ht="30" x14ac:dyDescent="0.25">
      <c r="B9" s="5" t="s">
        <v>60</v>
      </c>
      <c r="C9" s="6" t="s">
        <v>11</v>
      </c>
      <c r="D9" s="7" t="s">
        <v>20</v>
      </c>
      <c r="E9" s="7">
        <v>1</v>
      </c>
      <c r="F9" s="85"/>
      <c r="G9" s="72"/>
      <c r="H9" s="85">
        <f>Tableau214[[#This Row],[Prix (€ HT) - partie fixe]]*Tableau214[[#This Row],[Quantité]]+Tableau214[[#This Row],[% montant estimé de travaux]]*Tableau214[[#This Row],[Montant de travaux en HT]]</f>
        <v>0</v>
      </c>
      <c r="I9" s="85">
        <v>15000000</v>
      </c>
    </row>
    <row r="10" spans="1:9" s="2" customFormat="1" x14ac:dyDescent="0.25">
      <c r="B10" s="5" t="s">
        <v>18</v>
      </c>
      <c r="C10" s="6" t="s">
        <v>22</v>
      </c>
      <c r="D10" s="7" t="s">
        <v>20</v>
      </c>
      <c r="E10" s="7">
        <v>1</v>
      </c>
      <c r="F10" s="85"/>
      <c r="G10" s="72"/>
      <c r="H10" s="85">
        <f>Tableau214[[#This Row],[Prix (€ HT) - partie fixe]]*Tableau214[[#This Row],[Quantité]]+Tableau214[[#This Row],[% montant estimé de travaux]]*Tableau214[[#This Row],[Montant de travaux en HT]]</f>
        <v>0</v>
      </c>
      <c r="I10" s="85">
        <v>15000000</v>
      </c>
    </row>
    <row r="11" spans="1:9" s="2" customFormat="1" x14ac:dyDescent="0.25">
      <c r="B11" s="5" t="s">
        <v>23</v>
      </c>
      <c r="C11" s="6" t="s">
        <v>14</v>
      </c>
      <c r="D11" s="7" t="s">
        <v>21</v>
      </c>
      <c r="E11" s="7">
        <v>3</v>
      </c>
      <c r="F11" s="85"/>
      <c r="G11" s="72"/>
      <c r="H11" s="85">
        <f>Tableau214[[#This Row],[Prix (€ HT) - partie fixe]]*Tableau214[[#This Row],[Quantité]]+Tableau214[[#This Row],[% montant estimé de travaux]]*Tableau214[[#This Row],[Montant de travaux en HT]]</f>
        <v>0</v>
      </c>
      <c r="I11" s="85">
        <v>15000000</v>
      </c>
    </row>
    <row r="12" spans="1:9" s="2" customFormat="1" ht="60" x14ac:dyDescent="0.25">
      <c r="B12" s="5" t="s">
        <v>34</v>
      </c>
      <c r="C12" s="6" t="s">
        <v>24</v>
      </c>
      <c r="D12" s="7" t="s">
        <v>21</v>
      </c>
      <c r="E12" s="7">
        <v>1</v>
      </c>
      <c r="F12" s="85"/>
      <c r="G12" s="72"/>
      <c r="H12" s="85">
        <f>Tableau214[[#This Row],[Prix (€ HT) - partie fixe]]*Tableau214[[#This Row],[Quantité]]+Tableau214[[#This Row],[% montant estimé de travaux]]*Tableau214[[#This Row],[Montant de travaux en HT]]</f>
        <v>0</v>
      </c>
      <c r="I12" s="85">
        <v>15000000</v>
      </c>
    </row>
    <row r="13" spans="1:9" s="2" customFormat="1" ht="60" x14ac:dyDescent="0.25">
      <c r="B13" s="5" t="s">
        <v>35</v>
      </c>
      <c r="C13" s="6" t="s">
        <v>24</v>
      </c>
      <c r="D13" s="7" t="s">
        <v>21</v>
      </c>
      <c r="E13" s="7">
        <v>1</v>
      </c>
      <c r="F13" s="85"/>
      <c r="G13" s="72"/>
      <c r="H13" s="85">
        <f>Tableau214[[#This Row],[Prix (€ HT) - partie fixe]]*Tableau214[[#This Row],[Quantité]]+Tableau214[[#This Row],[% montant estimé de travaux]]*Tableau214[[#This Row],[Montant de travaux en HT]]</f>
        <v>0</v>
      </c>
      <c r="I13" s="85">
        <v>15000000</v>
      </c>
    </row>
    <row r="14" spans="1:9" s="2" customFormat="1" ht="60" x14ac:dyDescent="0.25">
      <c r="B14" s="5" t="s">
        <v>36</v>
      </c>
      <c r="C14" s="6" t="s">
        <v>24</v>
      </c>
      <c r="D14" s="7" t="s">
        <v>21</v>
      </c>
      <c r="E14" s="7">
        <v>1</v>
      </c>
      <c r="F14" s="85"/>
      <c r="G14" s="72"/>
      <c r="H14" s="85">
        <f>Tableau214[[#This Row],[Prix (€ HT) - partie fixe]]*Tableau214[[#This Row],[Quantité]]+Tableau214[[#This Row],[% montant estimé de travaux]]*Tableau214[[#This Row],[Montant de travaux en HT]]</f>
        <v>0</v>
      </c>
      <c r="I14" s="85">
        <v>15000000</v>
      </c>
    </row>
    <row r="15" spans="1:9" s="2" customFormat="1" ht="60" x14ac:dyDescent="0.25">
      <c r="B15" s="5" t="s">
        <v>44</v>
      </c>
      <c r="C15" s="6" t="s">
        <v>31</v>
      </c>
      <c r="D15" s="7" t="s">
        <v>20</v>
      </c>
      <c r="E15" s="7">
        <v>1</v>
      </c>
      <c r="F15" s="85"/>
      <c r="G15" s="72"/>
      <c r="H15" s="85">
        <f>Tableau214[[#This Row],[Prix (€ HT) - partie fixe]]*Tableau214[[#This Row],[Quantité]]+Tableau214[[#This Row],[% montant estimé de travaux]]*Tableau214[[#This Row],[Montant de travaux en HT]]</f>
        <v>0</v>
      </c>
      <c r="I15" s="85">
        <v>15000000</v>
      </c>
    </row>
    <row r="16" spans="1:9" s="2" customFormat="1" ht="30" x14ac:dyDescent="0.25">
      <c r="B16" s="5" t="s">
        <v>25</v>
      </c>
      <c r="C16" s="6" t="s">
        <v>15</v>
      </c>
      <c r="D16" s="7" t="s">
        <v>20</v>
      </c>
      <c r="E16" s="7">
        <v>1</v>
      </c>
      <c r="F16" s="85"/>
      <c r="G16" s="72"/>
      <c r="H16" s="85">
        <f>Tableau214[[#This Row],[Prix (€ HT) - partie fixe]]*Tableau214[[#This Row],[Quantité]]+Tableau214[[#This Row],[% montant estimé de travaux]]*Tableau214[[#This Row],[Montant de travaux en HT]]</f>
        <v>0</v>
      </c>
      <c r="I16" s="85">
        <v>15000000</v>
      </c>
    </row>
    <row r="17" spans="2:9" s="2" customFormat="1" x14ac:dyDescent="0.25">
      <c r="B17" s="5" t="s">
        <v>32</v>
      </c>
      <c r="C17" s="6" t="s">
        <v>33</v>
      </c>
      <c r="D17" s="7" t="s">
        <v>20</v>
      </c>
      <c r="E17" s="7">
        <v>1</v>
      </c>
      <c r="F17" s="85"/>
      <c r="G17" s="72"/>
      <c r="H17" s="85">
        <f>Tableau214[[#This Row],[Prix (€ HT) - partie fixe]]*Tableau214[[#This Row],[Quantité]]+Tableau214[[#This Row],[% montant estimé de travaux]]*Tableau214[[#This Row],[Montant de travaux en HT]]</f>
        <v>0</v>
      </c>
      <c r="I17" s="85">
        <v>15000000</v>
      </c>
    </row>
    <row r="18" spans="2:9" s="2" customFormat="1" ht="30" x14ac:dyDescent="0.25">
      <c r="B18" s="5" t="s">
        <v>17</v>
      </c>
      <c r="C18" s="6" t="s">
        <v>37</v>
      </c>
      <c r="D18" s="7" t="s">
        <v>20</v>
      </c>
      <c r="E18" s="7">
        <v>1</v>
      </c>
      <c r="F18" s="85"/>
      <c r="G18" s="72"/>
      <c r="H18" s="85">
        <f>Tableau214[[#This Row],[Prix (€ HT) - partie fixe]]*Tableau214[[#This Row],[Quantité]]+Tableau214[[#This Row],[% montant estimé de travaux]]*Tableau214[[#This Row],[Montant de travaux en HT]]</f>
        <v>0</v>
      </c>
      <c r="I18" s="85">
        <v>15000000</v>
      </c>
    </row>
    <row r="19" spans="2:9" s="2" customFormat="1" ht="30" x14ac:dyDescent="0.25">
      <c r="B19" s="5" t="s">
        <v>28</v>
      </c>
      <c r="C19" s="6" t="s">
        <v>10</v>
      </c>
      <c r="D19" s="7" t="s">
        <v>20</v>
      </c>
      <c r="E19" s="7">
        <v>1</v>
      </c>
      <c r="F19" s="85"/>
      <c r="G19" s="72"/>
      <c r="H19" s="85">
        <f>Tableau214[[#This Row],[Prix (€ HT) - partie fixe]]*Tableau214[[#This Row],[Quantité]]+Tableau214[[#This Row],[% montant estimé de travaux]]*Tableau214[[#This Row],[Montant de travaux en HT]]</f>
        <v>0</v>
      </c>
      <c r="I19" s="85">
        <v>15000000</v>
      </c>
    </row>
    <row r="20" spans="2:9" s="2" customFormat="1" ht="30" x14ac:dyDescent="0.25">
      <c r="B20" s="5" t="s">
        <v>16</v>
      </c>
      <c r="C20" s="6" t="s">
        <v>30</v>
      </c>
      <c r="D20" s="7" t="s">
        <v>20</v>
      </c>
      <c r="E20" s="7">
        <v>1</v>
      </c>
      <c r="F20" s="85"/>
      <c r="G20" s="72"/>
      <c r="H20" s="85">
        <f>Tableau214[[#This Row],[Prix (€ HT) - partie fixe]]*Tableau214[[#This Row],[Quantité]]+Tableau214[[#This Row],[% montant estimé de travaux]]*Tableau214[[#This Row],[Montant de travaux en HT]]</f>
        <v>0</v>
      </c>
      <c r="I20" s="85">
        <v>15000000</v>
      </c>
    </row>
    <row r="21" spans="2:9" s="2" customFormat="1" x14ac:dyDescent="0.25">
      <c r="B21" s="3"/>
      <c r="E21" s="1"/>
      <c r="F21" s="1"/>
    </row>
    <row r="22" spans="2:9" s="2" customFormat="1" ht="60" x14ac:dyDescent="0.25">
      <c r="B22" s="4" t="s">
        <v>51</v>
      </c>
      <c r="C22" s="4" t="s">
        <v>54</v>
      </c>
      <c r="D22" s="4" t="s">
        <v>1</v>
      </c>
      <c r="E22" s="1" t="s">
        <v>0</v>
      </c>
      <c r="F22" s="1" t="s">
        <v>70</v>
      </c>
      <c r="G22" s="67" t="s">
        <v>71</v>
      </c>
      <c r="H22" s="67" t="s">
        <v>74</v>
      </c>
      <c r="I22" s="84" t="s">
        <v>78</v>
      </c>
    </row>
    <row r="23" spans="2:9" s="2" customFormat="1" ht="30" x14ac:dyDescent="0.25">
      <c r="B23" s="2" t="s">
        <v>49</v>
      </c>
      <c r="C23" s="2" t="s">
        <v>46</v>
      </c>
      <c r="D23" s="1" t="s">
        <v>20</v>
      </c>
      <c r="E23" s="1">
        <v>1</v>
      </c>
      <c r="F23" s="87"/>
      <c r="G23" s="102"/>
      <c r="H23" s="87">
        <f>Tableau315[[#This Row],[Prix (€ HT) - partie fixe]]*Tableau315[[#This Row],[Quantité]]+Tableau315[[#This Row],[% montant estimé de travaux]]*Tableau315[[#This Row],[Montant de travaux en HT]]</f>
        <v>0</v>
      </c>
      <c r="I23" s="87">
        <v>15000000</v>
      </c>
    </row>
    <row r="24" spans="2:9" s="2" customFormat="1" ht="30" x14ac:dyDescent="0.25">
      <c r="B24" s="2" t="s">
        <v>26</v>
      </c>
      <c r="C24" s="2" t="s">
        <v>41</v>
      </c>
      <c r="D24" s="1" t="s">
        <v>20</v>
      </c>
      <c r="E24" s="1">
        <v>1</v>
      </c>
      <c r="F24" s="87"/>
      <c r="G24" s="102"/>
      <c r="H24" s="87">
        <f>Tableau315[[#This Row],[Prix (€ HT) - partie fixe]]*Tableau315[[#This Row],[Quantité]]+Tableau315[[#This Row],[% montant estimé de travaux]]*Tableau315[[#This Row],[Montant de travaux en HT]]</f>
        <v>0</v>
      </c>
      <c r="I24" s="87">
        <v>15000000</v>
      </c>
    </row>
    <row r="25" spans="2:9" s="2" customFormat="1" ht="30" x14ac:dyDescent="0.25">
      <c r="B25" s="2" t="s">
        <v>68</v>
      </c>
      <c r="C25" s="2" t="s">
        <v>42</v>
      </c>
      <c r="D25" s="1" t="s">
        <v>20</v>
      </c>
      <c r="E25" s="1">
        <v>1</v>
      </c>
      <c r="F25" s="87"/>
      <c r="G25" s="102"/>
      <c r="H25" s="87">
        <f>Tableau315[[#This Row],[Prix (€ HT) - partie fixe]]*Tableau315[[#This Row],[Quantité]]+Tableau315[[#This Row],[% montant estimé de travaux]]*Tableau315[[#This Row],[Montant de travaux en HT]]</f>
        <v>0</v>
      </c>
      <c r="I25" s="87">
        <v>15000000</v>
      </c>
    </row>
    <row r="26" spans="2:9" s="2" customFormat="1" ht="45" x14ac:dyDescent="0.25">
      <c r="B26" s="2" t="s">
        <v>56</v>
      </c>
      <c r="C26" s="2" t="s">
        <v>43</v>
      </c>
      <c r="D26" s="1" t="s">
        <v>21</v>
      </c>
      <c r="E26" s="1">
        <v>1</v>
      </c>
      <c r="F26" s="87"/>
      <c r="G26" s="102"/>
      <c r="H26" s="87">
        <f>Tableau315[[#This Row],[Prix (€ HT) - partie fixe]]*Tableau315[[#This Row],[Quantité]]+Tableau315[[#This Row],[% montant estimé de travaux]]*Tableau315[[#This Row],[Montant de travaux en HT]]</f>
        <v>0</v>
      </c>
      <c r="I26" s="87">
        <v>15000000</v>
      </c>
    </row>
    <row r="27" spans="2:9" s="2" customFormat="1" x14ac:dyDescent="0.25">
      <c r="B27" s="2" t="s">
        <v>57</v>
      </c>
      <c r="C27" s="2" t="s">
        <v>45</v>
      </c>
      <c r="D27" s="1" t="s">
        <v>21</v>
      </c>
      <c r="E27" s="1">
        <v>24</v>
      </c>
      <c r="F27" s="87"/>
      <c r="G27" s="102"/>
      <c r="H27" s="87">
        <f>Tableau315[[#This Row],[Prix (€ HT) - partie fixe]]*Tableau315[[#This Row],[Quantité]]+Tableau315[[#This Row],[% montant estimé de travaux]]*Tableau315[[#This Row],[Montant de travaux en HT]]</f>
        <v>0</v>
      </c>
      <c r="I27" s="87">
        <v>15000000</v>
      </c>
    </row>
    <row r="28" spans="2:9" s="2" customFormat="1" x14ac:dyDescent="0.25">
      <c r="B28" s="2" t="s">
        <v>62</v>
      </c>
      <c r="C28" s="2" t="s">
        <v>30</v>
      </c>
      <c r="D28" s="1" t="s">
        <v>21</v>
      </c>
      <c r="E28" s="1">
        <v>24</v>
      </c>
      <c r="F28" s="87"/>
      <c r="G28" s="102"/>
      <c r="H28" s="87">
        <f>Tableau315[[#This Row],[Prix (€ HT) - partie fixe]]*Tableau315[[#This Row],[Quantité]]+Tableau315[[#This Row],[% montant estimé de travaux]]*Tableau315[[#This Row],[Montant de travaux en HT]]</f>
        <v>0</v>
      </c>
      <c r="I28" s="87">
        <v>15000000</v>
      </c>
    </row>
    <row r="29" spans="2:9" s="2" customFormat="1" ht="30" x14ac:dyDescent="0.25">
      <c r="B29" s="2" t="s">
        <v>61</v>
      </c>
      <c r="C29" s="2" t="s">
        <v>13</v>
      </c>
      <c r="D29" s="1" t="s">
        <v>20</v>
      </c>
      <c r="E29" s="1">
        <v>1</v>
      </c>
      <c r="F29" s="87"/>
      <c r="G29" s="102"/>
      <c r="H29" s="87">
        <f>Tableau315[[#This Row],[Prix (€ HT) - partie fixe]]*Tableau315[[#This Row],[Quantité]]+Tableau315[[#This Row],[% montant estimé de travaux]]*Tableau315[[#This Row],[Montant de travaux en HT]]</f>
        <v>0</v>
      </c>
      <c r="I29" s="87">
        <v>15000000</v>
      </c>
    </row>
    <row r="30" spans="2:9" s="2" customFormat="1" x14ac:dyDescent="0.25">
      <c r="B30" s="1"/>
      <c r="E30" s="1"/>
      <c r="F30" s="1"/>
    </row>
    <row r="31" spans="2:9" s="2" customFormat="1" ht="60" x14ac:dyDescent="0.25">
      <c r="B31" s="4" t="s">
        <v>52</v>
      </c>
      <c r="C31" s="4" t="s">
        <v>54</v>
      </c>
      <c r="D31" s="4" t="s">
        <v>1</v>
      </c>
      <c r="E31" s="1" t="s">
        <v>0</v>
      </c>
      <c r="F31" s="1" t="s">
        <v>70</v>
      </c>
      <c r="G31" s="68" t="s">
        <v>71</v>
      </c>
      <c r="H31" s="68" t="s">
        <v>74</v>
      </c>
      <c r="I31" s="70" t="s">
        <v>78</v>
      </c>
    </row>
    <row r="32" spans="2:9" s="2" customFormat="1" x14ac:dyDescent="0.25">
      <c r="B32" s="2" t="s">
        <v>27</v>
      </c>
      <c r="C32" s="2" t="s">
        <v>46</v>
      </c>
      <c r="D32" s="1" t="s">
        <v>20</v>
      </c>
      <c r="E32" s="1">
        <v>1</v>
      </c>
      <c r="F32" s="87"/>
      <c r="G32" s="103"/>
      <c r="H32" s="88">
        <f>Tableau416[[#This Row],[Prix (€ HT) - partie fixe]]*Tableau416[[#This Row],[Quantité]]+Tableau416[[#This Row],[% montant estimé de travaux]]*Tableau416[[#This Row],[Montant de travaux en HT]]</f>
        <v>0</v>
      </c>
      <c r="I32" s="88">
        <v>15000000</v>
      </c>
    </row>
    <row r="33" spans="2:9" s="2" customFormat="1" ht="45" x14ac:dyDescent="0.25">
      <c r="B33" s="2" t="s">
        <v>4</v>
      </c>
      <c r="C33" s="2" t="s">
        <v>63</v>
      </c>
      <c r="D33" s="1" t="s">
        <v>85</v>
      </c>
      <c r="E33" s="1">
        <v>24</v>
      </c>
      <c r="F33" s="87"/>
      <c r="G33" s="103"/>
      <c r="H33" s="88">
        <f>Tableau416[[#This Row],[Prix (€ HT) - partie fixe]]*Tableau416[[#This Row],[Quantité]]+Tableau416[[#This Row],[% montant estimé de travaux]]*Tableau416[[#This Row],[Montant de travaux en HT]]</f>
        <v>0</v>
      </c>
      <c r="I33" s="88">
        <v>15000000</v>
      </c>
    </row>
    <row r="34" spans="2:9" s="2" customFormat="1" ht="30" x14ac:dyDescent="0.25">
      <c r="B34" s="2" t="s">
        <v>3</v>
      </c>
      <c r="C34" s="2" t="s">
        <v>64</v>
      </c>
      <c r="D34" s="1" t="s">
        <v>85</v>
      </c>
      <c r="E34" s="1">
        <v>24</v>
      </c>
      <c r="F34" s="87"/>
      <c r="G34" s="103"/>
      <c r="H34" s="88">
        <f>Tableau416[[#This Row],[Prix (€ HT) - partie fixe]]*Tableau416[[#This Row],[Quantité]]+Tableau416[[#This Row],[% montant estimé de travaux]]*Tableau416[[#This Row],[Montant de travaux en HT]]</f>
        <v>0</v>
      </c>
      <c r="I34" s="88">
        <v>15000000</v>
      </c>
    </row>
    <row r="35" spans="2:9" s="2" customFormat="1" ht="45" x14ac:dyDescent="0.25">
      <c r="B35" s="2" t="s">
        <v>65</v>
      </c>
      <c r="C35" s="2" t="s">
        <v>40</v>
      </c>
      <c r="D35" s="1" t="s">
        <v>20</v>
      </c>
      <c r="E35" s="1">
        <v>1</v>
      </c>
      <c r="F35" s="87"/>
      <c r="G35" s="103"/>
      <c r="H35" s="88">
        <f>Tableau416[[#This Row],[Prix (€ HT) - partie fixe]]*Tableau416[[#This Row],[Quantité]]+Tableau416[[#This Row],[% montant estimé de travaux]]*Tableau416[[#This Row],[Montant de travaux en HT]]</f>
        <v>0</v>
      </c>
      <c r="I35" s="88">
        <v>15000000</v>
      </c>
    </row>
    <row r="36" spans="2:9" s="2" customFormat="1" x14ac:dyDescent="0.25">
      <c r="B36" s="2" t="s">
        <v>38</v>
      </c>
      <c r="C36" s="2" t="s">
        <v>39</v>
      </c>
      <c r="D36" s="1" t="s">
        <v>20</v>
      </c>
      <c r="E36" s="1">
        <v>1</v>
      </c>
      <c r="F36" s="87"/>
      <c r="G36" s="103"/>
      <c r="H36" s="88">
        <f>Tableau416[[#This Row],[Prix (€ HT) - partie fixe]]*Tableau416[[#This Row],[Quantité]]+Tableau416[[#This Row],[% montant estimé de travaux]]*Tableau416[[#This Row],[Montant de travaux en HT]]</f>
        <v>0</v>
      </c>
      <c r="I36" s="88">
        <v>15000000</v>
      </c>
    </row>
    <row r="37" spans="2:9" s="2" customFormat="1" ht="30" x14ac:dyDescent="0.25">
      <c r="B37" s="2" t="s">
        <v>6</v>
      </c>
      <c r="C37" s="2" t="s">
        <v>12</v>
      </c>
      <c r="D37" s="1" t="s">
        <v>20</v>
      </c>
      <c r="E37" s="1">
        <v>1</v>
      </c>
      <c r="F37" s="87"/>
      <c r="G37" s="103"/>
      <c r="H37" s="88">
        <f>Tableau416[[#This Row],[Prix (€ HT) - partie fixe]]*Tableau416[[#This Row],[Quantité]]+Tableau416[[#This Row],[% montant estimé de travaux]]*Tableau416[[#This Row],[Montant de travaux en HT]]</f>
        <v>0</v>
      </c>
      <c r="I37" s="88">
        <v>15000000</v>
      </c>
    </row>
    <row r="38" spans="2:9" s="2" customFormat="1" x14ac:dyDescent="0.25">
      <c r="B38" s="1"/>
      <c r="E38" s="1"/>
      <c r="F38" s="1"/>
    </row>
    <row r="39" spans="2:9" s="2" customFormat="1" ht="60" x14ac:dyDescent="0.25">
      <c r="B39" s="2" t="s">
        <v>53</v>
      </c>
      <c r="C39" s="4" t="s">
        <v>54</v>
      </c>
      <c r="D39" s="4" t="s">
        <v>1</v>
      </c>
      <c r="E39" s="1" t="s">
        <v>0</v>
      </c>
      <c r="F39" s="1" t="s">
        <v>70</v>
      </c>
      <c r="G39" s="69" t="s">
        <v>71</v>
      </c>
      <c r="H39" s="69" t="s">
        <v>74</v>
      </c>
      <c r="I39" s="71" t="s">
        <v>78</v>
      </c>
    </row>
    <row r="40" spans="2:9" s="2" customFormat="1" ht="30" x14ac:dyDescent="0.25">
      <c r="B40" s="2" t="s">
        <v>7</v>
      </c>
      <c r="C40" s="1"/>
      <c r="D40" s="1" t="s">
        <v>20</v>
      </c>
      <c r="E40" s="1">
        <v>1</v>
      </c>
      <c r="F40" s="87"/>
      <c r="G40" s="102"/>
      <c r="H40" s="87">
        <f>Tableau517[[#This Row],[Prix (€ HT) - partie fixe]]*Tableau517[[#This Row],[Quantité]]+Tableau517[[#This Row],[% montant estimé de travaux]]*Tableau517[[#This Row],[Montant de travaux en HT]]</f>
        <v>0</v>
      </c>
      <c r="I40" s="87">
        <v>15000000</v>
      </c>
    </row>
    <row r="41" spans="2:9" s="2" customFormat="1" x14ac:dyDescent="0.25">
      <c r="B41" s="2" t="s">
        <v>8</v>
      </c>
      <c r="C41" s="1"/>
      <c r="D41" s="1" t="s">
        <v>20</v>
      </c>
      <c r="E41" s="1">
        <v>1</v>
      </c>
      <c r="F41" s="87"/>
      <c r="G41" s="102"/>
      <c r="H41" s="87">
        <f>Tableau517[[#This Row],[Prix (€ HT) - partie fixe]]*Tableau517[[#This Row],[Quantité]]+Tableau517[[#This Row],[% montant estimé de travaux]]*Tableau517[[#This Row],[Montant de travaux en HT]]</f>
        <v>0</v>
      </c>
      <c r="I41" s="87">
        <v>15000000</v>
      </c>
    </row>
    <row r="42" spans="2:9" s="2" customFormat="1" ht="30" x14ac:dyDescent="0.25">
      <c r="B42" s="2" t="s">
        <v>9</v>
      </c>
      <c r="C42" s="1"/>
      <c r="D42" s="1" t="s">
        <v>20</v>
      </c>
      <c r="E42" s="1">
        <v>1</v>
      </c>
      <c r="F42" s="87"/>
      <c r="G42" s="102"/>
      <c r="H42" s="87">
        <f>Tableau517[[#This Row],[Prix (€ HT) - partie fixe]]*Tableau517[[#This Row],[Quantité]]+Tableau517[[#This Row],[% montant estimé de travaux]]*Tableau517[[#This Row],[Montant de travaux en HT]]</f>
        <v>0</v>
      </c>
      <c r="I42" s="87">
        <v>15000000</v>
      </c>
    </row>
    <row r="43" spans="2:9" s="2" customFormat="1" x14ac:dyDescent="0.25">
      <c r="B43" s="3"/>
      <c r="E43" s="1"/>
      <c r="F43" s="1"/>
    </row>
    <row r="44" spans="2:9" x14ac:dyDescent="0.25">
      <c r="B44" s="66" t="s">
        <v>75</v>
      </c>
      <c r="C44" s="66"/>
      <c r="D44" s="66"/>
      <c r="E44" s="66"/>
      <c r="F44" s="66"/>
      <c r="G44" s="66"/>
      <c r="H44" s="89">
        <f>SUM(Tableau214[Total (€ HT)])+SUM(Tableau315[Total (€ HT)])+SUM(Tableau416[Total (€ HT)])+SUM(Tableau517[Total (€ HT)])</f>
        <v>0</v>
      </c>
    </row>
    <row r="45" spans="2:9" x14ac:dyDescent="0.25">
      <c r="B45" s="66" t="s">
        <v>77</v>
      </c>
      <c r="C45" s="66"/>
      <c r="D45" s="66"/>
      <c r="E45" s="66"/>
      <c r="F45" s="66"/>
      <c r="G45" s="66"/>
      <c r="H45" s="89">
        <f>H44*20%</f>
        <v>0</v>
      </c>
    </row>
    <row r="46" spans="2:9" x14ac:dyDescent="0.25">
      <c r="B46" s="66" t="s">
        <v>76</v>
      </c>
      <c r="C46" s="66"/>
      <c r="D46" s="66"/>
      <c r="E46" s="66"/>
      <c r="F46" s="66"/>
      <c r="G46" s="66"/>
      <c r="H46" s="89">
        <f>H44+H45</f>
        <v>0</v>
      </c>
    </row>
  </sheetData>
  <mergeCells count="4">
    <mergeCell ref="A2:A3"/>
    <mergeCell ref="B1:I1"/>
    <mergeCell ref="B2:I2"/>
    <mergeCell ref="B3:I3"/>
  </mergeCell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8</vt:lpstr>
      <vt:lpstr>DQE LOT 8</vt:lpstr>
    </vt:vector>
  </TitlesOfParts>
  <Company>universite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Kosinski</dc:creator>
  <cp:lastModifiedBy>Alexandra Loyrion</cp:lastModifiedBy>
  <dcterms:created xsi:type="dcterms:W3CDTF">2025-04-07T07:49:52Z</dcterms:created>
  <dcterms:modified xsi:type="dcterms:W3CDTF">2025-04-30T14:06:01Z</dcterms:modified>
</cp:coreProperties>
</file>