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AM\SACO_ECH\G2E\CONSULTATION\2025\25 - DOMART Isaline\DIE - B25-00994-ID - Acquisition d'un cube informatique TGCC\0 - Doc de travail et archives\"/>
    </mc:Choice>
  </mc:AlternateContent>
  <bookViews>
    <workbookView xWindow="-15" yWindow="105" windowWidth="14400" windowHeight="13935"/>
  </bookViews>
  <sheets>
    <sheet name="Grille de prix " sheetId="7" r:id="rId1"/>
  </sheets>
  <calcPr calcId="162913"/>
</workbook>
</file>

<file path=xl/calcChain.xml><?xml version="1.0" encoding="utf-8"?>
<calcChain xmlns="http://schemas.openxmlformats.org/spreadsheetml/2006/main">
  <c r="O58" i="7" l="1"/>
  <c r="O56" i="7"/>
  <c r="O54" i="7"/>
  <c r="N43" i="7"/>
  <c r="N44" i="7"/>
  <c r="N30" i="7"/>
  <c r="N21" i="7"/>
  <c r="N20" i="7"/>
  <c r="N19" i="7"/>
  <c r="J19" i="7"/>
  <c r="N36" i="7" l="1"/>
  <c r="N40" i="7"/>
  <c r="O53" i="7"/>
  <c r="N53" i="7"/>
  <c r="M36" i="7" l="1"/>
  <c r="L36" i="7"/>
  <c r="J36" i="7" l="1"/>
  <c r="J20" i="7"/>
  <c r="K36" i="7" l="1"/>
  <c r="N41" i="7" s="1"/>
  <c r="M40" i="7" l="1"/>
  <c r="J40" i="7"/>
  <c r="J48" i="7" l="1"/>
  <c r="M48" i="7"/>
  <c r="N51" i="7"/>
  <c r="O51" i="7" s="1"/>
  <c r="J53" i="7"/>
  <c r="J49" i="7"/>
  <c r="M49" i="7"/>
  <c r="M52" i="7"/>
  <c r="J52" i="7"/>
  <c r="M51" i="7"/>
  <c r="J51" i="7"/>
  <c r="M50" i="7"/>
  <c r="J50" i="7"/>
  <c r="L40" i="7"/>
  <c r="K40" i="7"/>
  <c r="N42" i="7" s="1"/>
  <c r="M29" i="7"/>
  <c r="M28" i="7"/>
  <c r="M27" i="7"/>
  <c r="J27" i="7"/>
  <c r="M22" i="7"/>
  <c r="M19" i="7"/>
  <c r="J21" i="7"/>
  <c r="J22" i="7"/>
  <c r="M21" i="7"/>
  <c r="M20" i="7"/>
  <c r="N27" i="7" l="1"/>
  <c r="N50" i="7"/>
  <c r="O50" i="7" s="1"/>
  <c r="N52" i="7"/>
  <c r="O52" i="7" s="1"/>
  <c r="N22" i="7"/>
  <c r="N49" i="7"/>
  <c r="O49" i="7" s="1"/>
  <c r="N48" i="7"/>
  <c r="O48" i="7" s="1"/>
  <c r="N23" i="7" l="1"/>
  <c r="J28" i="7"/>
  <c r="N28" i="7" s="1"/>
  <c r="J29" i="7"/>
  <c r="N29" i="7" s="1"/>
</calcChain>
</file>

<file path=xl/sharedStrings.xml><?xml version="1.0" encoding="utf-8"?>
<sst xmlns="http://schemas.openxmlformats.org/spreadsheetml/2006/main" count="120" uniqueCount="84">
  <si>
    <t>Soumissionnaire</t>
  </si>
  <si>
    <t>Date</t>
  </si>
  <si>
    <t>Référence</t>
  </si>
  <si>
    <t xml:space="preserve">LE FICHIER SE REMPLIT EN COMPLETANT LES CELLULES BLANCHES. </t>
  </si>
  <si>
    <t>TOTAL € HT</t>
  </si>
  <si>
    <t>Un onglet supplémentaire peut être rajouté dans le but de détailler davantage l'offre.</t>
  </si>
  <si>
    <t>Option n°1</t>
  </si>
  <si>
    <t>Option n°2</t>
  </si>
  <si>
    <t>Option n°3</t>
  </si>
  <si>
    <t>BPU n°1</t>
  </si>
  <si>
    <t>BPU n°2</t>
  </si>
  <si>
    <t>BPU n°3</t>
  </si>
  <si>
    <t>BPU n°4</t>
  </si>
  <si>
    <t>BPU n°5</t>
  </si>
  <si>
    <t>BPU n°6</t>
  </si>
  <si>
    <t>Modification des alimentations électriques pour une baie</t>
  </si>
  <si>
    <t>Intégration du cube dans la GTC panorama du bâtiment pour une baie</t>
  </si>
  <si>
    <t>Digicode sur les portes pour une baie</t>
  </si>
  <si>
    <t>Changement des PDU par des PDU de couleur pour une baie</t>
  </si>
  <si>
    <t>Fournitures de cordons de couleur pour une baie</t>
  </si>
  <si>
    <t>DESIGNATION</t>
  </si>
  <si>
    <t>REFERENCE</t>
  </si>
  <si>
    <t>POSTE</t>
  </si>
  <si>
    <t>PART FERME</t>
  </si>
  <si>
    <t>PART OPTIONNELLE</t>
  </si>
  <si>
    <t>PART DE PRESTATIONS SUR BPU</t>
  </si>
  <si>
    <t>Tranche A</t>
  </si>
  <si>
    <t>Tranche B</t>
  </si>
  <si>
    <t>Tranche C</t>
  </si>
  <si>
    <t>Nombre de baies par tranche :</t>
  </si>
  <si>
    <t>Nombre estimé de semestre :</t>
  </si>
  <si>
    <t>Montant forfaitaire semestriel :</t>
  </si>
  <si>
    <t>Montant total estimé pour le scénario :</t>
  </si>
  <si>
    <t>Tranche D</t>
  </si>
  <si>
    <t>Profil</t>
  </si>
  <si>
    <r>
      <t xml:space="preserve">Taux journalier (€ HT)
</t>
    </r>
    <r>
      <rPr>
        <b/>
        <i/>
        <sz val="9"/>
        <color theme="0"/>
        <rFont val="Calibri"/>
        <family val="2"/>
        <scheme val="minor"/>
      </rPr>
      <t>sur la base de 7,8 h par jour</t>
    </r>
  </si>
  <si>
    <t>Profil 1</t>
  </si>
  <si>
    <t>Ingénieur senior</t>
  </si>
  <si>
    <t>Profil 2</t>
  </si>
  <si>
    <t>Profil 3</t>
  </si>
  <si>
    <t>Nombre de jours
Profil 1</t>
  </si>
  <si>
    <t>Nombre de jours
Profil 2</t>
  </si>
  <si>
    <t>Nombre de jours
Profil 3</t>
  </si>
  <si>
    <t>MAIN D'ŒUVRE</t>
  </si>
  <si>
    <t>Total main d'œuvre</t>
  </si>
  <si>
    <t>Maintenance préventive de 12 mois fermes</t>
  </si>
  <si>
    <r>
      <t xml:space="preserve">Maintenance préventive de 24 mois optionnels
</t>
    </r>
    <r>
      <rPr>
        <i/>
        <sz val="8"/>
        <rFont val="Arial"/>
        <family val="2"/>
      </rPr>
      <t>Forfait semestriel ajustable semestriellement par tranches de baies effectives en parc</t>
    </r>
  </si>
  <si>
    <t>PERIODE                                           OPTIONNELLE</t>
  </si>
  <si>
    <t>Ingénieur junior</t>
  </si>
  <si>
    <t>Technicien</t>
  </si>
  <si>
    <t>MONTANT DE LA PART FERME FOURNITURE EN € HT (A)</t>
  </si>
  <si>
    <t>Les frais de déplacement sont inclus dans le montant des prestations.</t>
  </si>
  <si>
    <t>PERIODE FERME</t>
  </si>
  <si>
    <t>SOUS-TOTAL PLAFOND POUR LA PERIODE FERME (en € HT)</t>
  </si>
  <si>
    <t>SOUS-TOTAL PLAFOND POUR LA PERIODE OPTIONNELLE (en € HT)</t>
  </si>
  <si>
    <t>Pour l'analyse des offres uniquement, l'ensemble des montants seront intégrés au chiffrage.</t>
  </si>
  <si>
    <t>Total fourniture</t>
  </si>
  <si>
    <t>FOURNITURE</t>
  </si>
  <si>
    <t>Quantité</t>
  </si>
  <si>
    <t>Prix-Unitaire
(en € HT)</t>
  </si>
  <si>
    <t>QUANTITE PLAFOND</t>
  </si>
  <si>
    <t>Prix unitaire BPU (en € HT)</t>
  </si>
  <si>
    <t>MONTANT PLAFOND DE LA PART OPTIONNELLE POUR LE SCENARIO D'ANALYSE EN € HT (B)</t>
  </si>
  <si>
    <t>Extensions du cube de 6 baies supplémentaires pour arriver à 28 baies comprenant l'ensemble des fournitures des postes 10 à 40</t>
  </si>
  <si>
    <t xml:space="preserve">Fourniture et installation de 22 baies informatiques et du confinement chaud </t>
  </si>
  <si>
    <t xml:space="preserve">Fourniture et mise en œuvre de 22 baies des équipements de distribution électrique au sein du cube </t>
  </si>
  <si>
    <t xml:space="preserve">Fourniture et mise en œuvre de 22 baies de systèmes de refroidissement au sein du cube (baie In-Row) </t>
  </si>
  <si>
    <t xml:space="preserve">Raccordements électriques de 22 baies du cube à la salle </t>
  </si>
  <si>
    <t>Le marché sera notifié sur la base du montant plafond intégrant le scénario le plus majorant.</t>
  </si>
  <si>
    <t>Acquisition, installation et maintenance d'un cube informatique de 22 à 40 baies
DIE - B25-00994-ID</t>
  </si>
  <si>
    <t>Extensions du cube de 6 baies supplémentaires pour arriver à 34 baies comprenant l'ensemble des fournitures des postes 10 à 40</t>
  </si>
  <si>
    <t>Extensions du cube de 6 baies supplémentaires pour arriver à 40 baies comprenant l'ensemble des fournitures des postes 10 à 40</t>
  </si>
  <si>
    <t>Option n°4</t>
  </si>
  <si>
    <t xml:space="preserve">MONTANT TOTAL PLAFOND DES PRESTATIONS POUR LE SCENARIO D'ANALYSE EN € HT (C) </t>
  </si>
  <si>
    <r>
      <t xml:space="preserve">MONTANT TOTAL PLAFOND DES PRESTATIONS POUR LE MARCHE EN € HT (D)
</t>
    </r>
    <r>
      <rPr>
        <b/>
        <i/>
        <sz val="9"/>
        <rFont val="Arial"/>
        <family val="2"/>
      </rPr>
      <t>Calculé sur la tranche maximale</t>
    </r>
  </si>
  <si>
    <t>MONTANT PLAFOND DES PRESTATIONS SUR BPU EN € HT (E)</t>
  </si>
  <si>
    <t>MONTANT PLAFOND DU SCENARIO EN € HT (A) + (B) + (C) + (E)</t>
  </si>
  <si>
    <t>MONTANT TOTAL PLAFOND DU MARCHE EN € HT (A) + (B) + (D) + (E)</t>
  </si>
  <si>
    <t xml:space="preserve">22 baies  </t>
  </si>
  <si>
    <t>28 baies</t>
  </si>
  <si>
    <t>34 baies</t>
  </si>
  <si>
    <t>40 baies</t>
  </si>
  <si>
    <r>
      <t xml:space="preserve">Heure de maintenance corrective de l'ensemble du cube informatique
</t>
    </r>
    <r>
      <rPr>
        <i/>
        <sz val="8"/>
        <rFont val="Arial"/>
        <family val="2"/>
      </rPr>
      <t>Taux horaire comprenant l'ensemble des frais annexes (déplacement…)</t>
    </r>
  </si>
  <si>
    <t>Le montant des cellules grisées se calcule automatiquement. Toute modification, ajout ou supression entrainera l'irrégularité de l'offre. Toutes les cellules blanches doivent être renseignées, à défaut l'offre sera éliminée. 
Les prestations de maintenances préventives comprennent :
- le remplacement des consommables et pièces, le dépannage, le service de maintenance comprenant les délais d'intervention...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tous les frais annexes y compris les frais de déplacements et les frais administratifs...
- les livrables, les journées de préparation...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</si>
</sst>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4"/>
      <color theme="0"/>
      <name val="Arial"/>
      <family val="2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b/>
      <i/>
      <sz val="9"/>
      <name val="Arial"/>
      <family val="2"/>
    </font>
    <font>
      <b/>
      <i/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0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4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4" fontId="12" fillId="0" borderId="0" applyFont="0" applyFill="0" applyBorder="0" applyAlignment="0" applyProtection="0"/>
  </cellStyleXfs>
  <cellXfs count="127">
    <xf numFmtId="0" fontId="0" fillId="0" borderId="0" xfId="0"/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</xf>
    <xf numFmtId="0" fontId="5" fillId="5" borderId="0" xfId="0" applyFont="1" applyFill="1" applyBorder="1" applyAlignment="1" applyProtection="1">
      <alignment horizontal="center" vertical="center"/>
      <protection locked="0"/>
    </xf>
    <xf numFmtId="0" fontId="5" fillId="5" borderId="0" xfId="0" applyFont="1" applyFill="1"/>
    <xf numFmtId="0" fontId="0" fillId="5" borderId="0" xfId="0" applyFill="1"/>
    <xf numFmtId="0" fontId="5" fillId="4" borderId="1" xfId="0" applyFont="1" applyFill="1" applyBorder="1" applyAlignment="1">
      <alignment horizontal="center" vertical="center"/>
    </xf>
    <xf numFmtId="0" fontId="0" fillId="5" borderId="0" xfId="0" applyFill="1" applyAlignment="1">
      <alignment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44" fontId="0" fillId="5" borderId="0" xfId="9" applyFont="1" applyFill="1"/>
    <xf numFmtId="0" fontId="5" fillId="5" borderId="0" xfId="0" quotePrefix="1" applyFont="1" applyFill="1"/>
    <xf numFmtId="0" fontId="5" fillId="5" borderId="0" xfId="0" applyFont="1" applyFill="1" applyAlignment="1">
      <alignment horizont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164" fontId="0" fillId="5" borderId="1" xfId="0" applyNumberFormat="1" applyFill="1" applyBorder="1"/>
    <xf numFmtId="0" fontId="6" fillId="7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wrapText="1"/>
    </xf>
    <xf numFmtId="0" fontId="5" fillId="5" borderId="0" xfId="0" applyFont="1" applyFill="1" applyAlignment="1">
      <alignment wrapText="1"/>
    </xf>
    <xf numFmtId="164" fontId="5" fillId="0" borderId="1" xfId="0" applyNumberFormat="1" applyFont="1" applyFill="1" applyBorder="1" applyAlignment="1" applyProtection="1">
      <alignment vertical="center" wrapText="1"/>
    </xf>
    <xf numFmtId="0" fontId="5" fillId="4" borderId="7" xfId="0" applyFont="1" applyFill="1" applyBorder="1" applyAlignment="1" applyProtection="1">
      <alignment vertical="center" wrapText="1"/>
    </xf>
    <xf numFmtId="0" fontId="0" fillId="5" borderId="0" xfId="0" applyFill="1" applyAlignment="1">
      <alignment horizontal="right"/>
    </xf>
    <xf numFmtId="164" fontId="0" fillId="5" borderId="0" xfId="0" applyNumberFormat="1" applyFill="1" applyBorder="1"/>
    <xf numFmtId="0" fontId="7" fillId="6" borderId="4" xfId="0" applyFont="1" applyFill="1" applyBorder="1" applyAlignment="1" applyProtection="1">
      <alignment horizontal="right" vertical="center" wrapText="1"/>
    </xf>
    <xf numFmtId="0" fontId="14" fillId="6" borderId="4" xfId="0" applyFont="1" applyFill="1" applyBorder="1" applyAlignment="1" applyProtection="1">
      <alignment horizontal="right" vertical="center" wrapText="1"/>
    </xf>
    <xf numFmtId="44" fontId="5" fillId="4" borderId="1" xfId="9" applyFont="1" applyFill="1" applyBorder="1" applyAlignment="1" applyProtection="1">
      <alignment vertical="center" wrapText="1"/>
    </xf>
    <xf numFmtId="0" fontId="10" fillId="5" borderId="0" xfId="0" applyFont="1" applyFill="1" applyBorder="1" applyAlignment="1">
      <alignment horizontal="right" wrapText="1"/>
    </xf>
    <xf numFmtId="44" fontId="5" fillId="4" borderId="1" xfId="9" applyFont="1" applyFill="1" applyBorder="1" applyAlignment="1">
      <alignment horizontal="center" vertical="center" wrapText="1"/>
    </xf>
    <xf numFmtId="0" fontId="0" fillId="9" borderId="7" xfId="0" applyFill="1" applyBorder="1"/>
    <xf numFmtId="0" fontId="0" fillId="9" borderId="8" xfId="0" applyFill="1" applyBorder="1"/>
    <xf numFmtId="0" fontId="0" fillId="9" borderId="13" xfId="0" applyFill="1" applyBorder="1"/>
    <xf numFmtId="0" fontId="0" fillId="9" borderId="12" xfId="0" applyFill="1" applyBorder="1"/>
    <xf numFmtId="0" fontId="0" fillId="9" borderId="10" xfId="0" applyFill="1" applyBorder="1"/>
    <xf numFmtId="0" fontId="0" fillId="9" borderId="11" xfId="0" applyFill="1" applyBorder="1"/>
    <xf numFmtId="44" fontId="11" fillId="4" borderId="1" xfId="9" applyFont="1" applyFill="1" applyBorder="1" applyAlignment="1">
      <alignment vertical="center"/>
    </xf>
    <xf numFmtId="44" fontId="6" fillId="3" borderId="1" xfId="9" applyFont="1" applyFill="1" applyBorder="1" applyAlignment="1" applyProtection="1">
      <alignment vertical="center" wrapText="1"/>
    </xf>
    <xf numFmtId="44" fontId="7" fillId="6" borderId="1" xfId="9" applyFont="1" applyFill="1" applyBorder="1" applyAlignment="1" applyProtection="1">
      <alignment vertical="center" wrapText="1"/>
    </xf>
    <xf numFmtId="44" fontId="14" fillId="6" borderId="1" xfId="9" applyFont="1" applyFill="1" applyBorder="1" applyAlignment="1" applyProtection="1">
      <alignment vertical="center" wrapText="1"/>
    </xf>
    <xf numFmtId="44" fontId="5" fillId="0" borderId="1" xfId="9" applyFont="1" applyFill="1" applyBorder="1" applyAlignment="1" applyProtection="1">
      <alignment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0" fillId="5" borderId="0" xfId="0" applyFill="1" applyBorder="1"/>
    <xf numFmtId="0" fontId="7" fillId="2" borderId="1" xfId="0" applyFont="1" applyFill="1" applyBorder="1" applyAlignment="1" applyProtection="1">
      <alignment vertical="center"/>
    </xf>
    <xf numFmtId="0" fontId="0" fillId="9" borderId="1" xfId="0" applyFill="1" applyBorder="1"/>
    <xf numFmtId="0" fontId="9" fillId="4" borderId="0" xfId="3" applyFont="1" applyFill="1" applyBorder="1" applyAlignment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8" fillId="4" borderId="0" xfId="3" applyFont="1" applyFill="1" applyBorder="1" applyAlignment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right" vertical="center" wrapText="1"/>
    </xf>
    <xf numFmtId="0" fontId="7" fillId="6" borderId="3" xfId="0" applyFont="1" applyFill="1" applyBorder="1" applyAlignment="1" applyProtection="1">
      <alignment horizontal="right" vertical="center" wrapText="1"/>
    </xf>
    <xf numFmtId="0" fontId="7" fillId="6" borderId="2" xfId="0" applyFont="1" applyFill="1" applyBorder="1" applyAlignment="1" applyProtection="1">
      <alignment horizontal="right" vertical="center" wrapText="1"/>
    </xf>
    <xf numFmtId="0" fontId="7" fillId="6" borderId="4" xfId="0" applyFont="1" applyFill="1" applyBorder="1" applyAlignment="1" applyProtection="1">
      <alignment horizontal="right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textRotation="90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6" fillId="3" borderId="9" xfId="0" applyFont="1" applyFill="1" applyBorder="1" applyAlignment="1">
      <alignment horizontal="center" vertical="center" textRotation="90" wrapText="1"/>
    </xf>
    <xf numFmtId="0" fontId="6" fillId="3" borderId="6" xfId="0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right" vertical="center" wrapText="1"/>
    </xf>
    <xf numFmtId="0" fontId="14" fillId="6" borderId="3" xfId="0" applyFont="1" applyFill="1" applyBorder="1" applyAlignment="1" applyProtection="1">
      <alignment horizontal="right" vertical="center" wrapText="1"/>
    </xf>
    <xf numFmtId="0" fontId="14" fillId="6" borderId="2" xfId="0" applyFont="1" applyFill="1" applyBorder="1" applyAlignment="1" applyProtection="1">
      <alignment horizontal="right" vertical="center" wrapText="1"/>
    </xf>
    <xf numFmtId="0" fontId="14" fillId="6" borderId="4" xfId="0" applyFont="1" applyFill="1" applyBorder="1" applyAlignment="1" applyProtection="1">
      <alignment horizontal="right" vertical="center" wrapText="1"/>
    </xf>
    <xf numFmtId="0" fontId="5" fillId="4" borderId="3" xfId="0" applyFont="1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left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44" fontId="11" fillId="4" borderId="3" xfId="9" applyFont="1" applyFill="1" applyBorder="1" applyAlignment="1">
      <alignment horizontal="center" vertical="center"/>
    </xf>
    <xf numFmtId="44" fontId="11" fillId="4" borderId="4" xfId="9" applyFont="1" applyFill="1" applyBorder="1" applyAlignment="1">
      <alignment horizontal="center" vertical="center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right" vertical="center" wrapText="1"/>
    </xf>
    <xf numFmtId="0" fontId="6" fillId="7" borderId="2" xfId="0" applyFont="1" applyFill="1" applyBorder="1" applyAlignment="1" applyProtection="1">
      <alignment horizontal="right" vertical="center" wrapText="1"/>
    </xf>
    <xf numFmtId="0" fontId="6" fillId="7" borderId="1" xfId="0" applyFont="1" applyFill="1" applyBorder="1" applyAlignment="1" applyProtection="1">
      <alignment horizontal="right" vertic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5" fillId="4" borderId="4" xfId="0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right" vertical="center" wrapText="1"/>
    </xf>
    <xf numFmtId="44" fontId="6" fillId="7" borderId="1" xfId="9" applyFont="1" applyFill="1" applyBorder="1" applyAlignment="1" applyProtection="1">
      <alignment horizontal="right" vertical="center" wrapText="1"/>
    </xf>
    <xf numFmtId="44" fontId="6" fillId="7" borderId="3" xfId="9" applyFont="1" applyFill="1" applyBorder="1" applyAlignment="1" applyProtection="1">
      <alignment horizontal="center" vertical="center" wrapText="1"/>
    </xf>
    <xf numFmtId="44" fontId="6" fillId="7" borderId="4" xfId="9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44" fontId="5" fillId="4" borderId="3" xfId="9" applyFont="1" applyFill="1" applyBorder="1" applyAlignment="1" applyProtection="1">
      <alignment horizontal="center" vertical="center" wrapText="1"/>
    </xf>
    <xf numFmtId="44" fontId="5" fillId="4" borderId="4" xfId="9" applyFont="1" applyFill="1" applyBorder="1" applyAlignment="1" applyProtection="1">
      <alignment horizontal="center" vertical="center" wrapText="1"/>
    </xf>
    <xf numFmtId="44" fontId="6" fillId="7" borderId="3" xfId="9" applyFont="1" applyFill="1" applyBorder="1" applyAlignment="1">
      <alignment horizontal="center" vertical="center" wrapText="1"/>
    </xf>
    <xf numFmtId="44" fontId="6" fillId="7" borderId="4" xfId="9" applyFont="1" applyFill="1" applyBorder="1" applyAlignment="1">
      <alignment horizontal="center" vertical="center" wrapText="1"/>
    </xf>
    <xf numFmtId="44" fontId="5" fillId="4" borderId="3" xfId="9" applyFont="1" applyFill="1" applyBorder="1" applyAlignment="1">
      <alignment horizontal="center" vertical="center" wrapText="1"/>
    </xf>
    <xf numFmtId="44" fontId="5" fillId="4" borderId="4" xfId="9" applyFont="1" applyFill="1" applyBorder="1" applyAlignment="1">
      <alignment horizontal="center" vertical="center" wrapText="1"/>
    </xf>
    <xf numFmtId="0" fontId="19" fillId="8" borderId="3" xfId="0" applyFont="1" applyFill="1" applyBorder="1" applyAlignment="1" applyProtection="1">
      <alignment horizontal="right" vertical="center" wrapText="1"/>
    </xf>
    <xf numFmtId="0" fontId="19" fillId="8" borderId="2" xfId="0" applyFont="1" applyFill="1" applyBorder="1" applyAlignment="1" applyProtection="1">
      <alignment horizontal="right" vertical="center" wrapText="1"/>
    </xf>
    <xf numFmtId="0" fontId="19" fillId="8" borderId="4" xfId="0" applyFont="1" applyFill="1" applyBorder="1" applyAlignment="1" applyProtection="1">
      <alignment horizontal="right" vertical="center" wrapText="1"/>
    </xf>
    <xf numFmtId="44" fontId="19" fillId="8" borderId="3" xfId="9" applyFont="1" applyFill="1" applyBorder="1" applyAlignment="1">
      <alignment horizontal="center" vertical="center" wrapText="1"/>
    </xf>
    <xf numFmtId="44" fontId="19" fillId="8" borderId="4" xfId="9" applyFont="1" applyFill="1" applyBorder="1" applyAlignment="1">
      <alignment horizontal="center" vertical="center" wrapText="1"/>
    </xf>
  </cellXfs>
  <cellStyles count="10">
    <cellStyle name="Monétaire" xfId="9" builtinId="4"/>
    <cellStyle name="Monétaire 2" xfId="4"/>
    <cellStyle name="Normal" xfId="0" builtinId="0"/>
    <cellStyle name="Normal 2" xfId="1"/>
    <cellStyle name="Normal 2 2" xfId="2"/>
    <cellStyle name="Normal 2 2 2" xfId="7"/>
    <cellStyle name="Normal 2 3" xfId="6"/>
    <cellStyle name="Normal 3" xfId="3"/>
    <cellStyle name="Normal 4" xfId="5"/>
    <cellStyle name="Normal 4 2" xfId="8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94"/>
  <sheetViews>
    <sheetView tabSelected="1" zoomScaleNormal="100" workbookViewId="0">
      <selection activeCell="H15" sqref="H15"/>
    </sheetView>
  </sheetViews>
  <sheetFormatPr baseColWidth="10" defaultRowHeight="12.75" x14ac:dyDescent="0.2"/>
  <cols>
    <col min="1" max="2" width="11.42578125" style="5"/>
    <col min="4" max="4" width="13.5703125" customWidth="1"/>
    <col min="5" max="5" width="78.5703125" customWidth="1"/>
    <col min="6" max="6" width="18.42578125" customWidth="1"/>
    <col min="7" max="14" width="17.140625" customWidth="1"/>
    <col min="15" max="15" width="21" customWidth="1"/>
    <col min="17" max="17" width="15.42578125" bestFit="1" customWidth="1"/>
  </cols>
  <sheetData>
    <row r="1" spans="2:39" ht="12.75" customHeight="1" x14ac:dyDescent="0.2">
      <c r="B1" s="66" t="s">
        <v>69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54" t="s">
        <v>0</v>
      </c>
      <c r="O1" s="1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pans="2:39" x14ac:dyDescent="0.2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54" t="s">
        <v>1</v>
      </c>
      <c r="O2" s="1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spans="2:39" x14ac:dyDescent="0.2"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54" t="s">
        <v>2</v>
      </c>
      <c r="O3" s="1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2:39" x14ac:dyDescent="0.2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4"/>
      <c r="Q4" s="4"/>
      <c r="R4" s="5"/>
      <c r="S4" s="5"/>
      <c r="T4" s="5"/>
      <c r="U4" s="5"/>
      <c r="V4" s="5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5"/>
      <c r="AJ4" s="5"/>
      <c r="AK4" s="5"/>
      <c r="AL4" s="5"/>
      <c r="AM4" s="5"/>
    </row>
    <row r="5" spans="2:39" ht="15.75" customHeight="1" x14ac:dyDescent="0.2">
      <c r="B5" s="59" t="s">
        <v>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2:39" ht="12.75" customHeight="1" x14ac:dyDescent="0.2">
      <c r="B6" s="56" t="s">
        <v>83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2:39" ht="12.75" customHeight="1" x14ac:dyDescent="0.2"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</row>
    <row r="8" spans="2:39" ht="12.75" customHeight="1" x14ac:dyDescent="0.2"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</row>
    <row r="9" spans="2:39" ht="12.75" customHeight="1" x14ac:dyDescent="0.2"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</row>
    <row r="10" spans="2:39" ht="12.75" customHeight="1" x14ac:dyDescent="0.2"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2:39" x14ac:dyDescent="0.2"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</row>
    <row r="12" spans="2:39" ht="27.75" customHeight="1" x14ac:dyDescent="0.2">
      <c r="C12" s="90" t="s">
        <v>34</v>
      </c>
      <c r="D12" s="91"/>
      <c r="E12" s="21" t="s">
        <v>35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</row>
    <row r="13" spans="2:39" ht="15" x14ac:dyDescent="0.25">
      <c r="B13" s="22" t="s">
        <v>36</v>
      </c>
      <c r="C13" s="92" t="s">
        <v>37</v>
      </c>
      <c r="D13" s="89"/>
      <c r="E13" s="23"/>
      <c r="F13" s="3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</row>
    <row r="14" spans="2:39" ht="15" x14ac:dyDescent="0.25">
      <c r="B14" s="22" t="s">
        <v>38</v>
      </c>
      <c r="C14" s="88" t="s">
        <v>48</v>
      </c>
      <c r="D14" s="89"/>
      <c r="E14" s="23"/>
      <c r="F14" s="33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</row>
    <row r="15" spans="2:39" ht="15" x14ac:dyDescent="0.25">
      <c r="B15" s="22" t="s">
        <v>39</v>
      </c>
      <c r="C15" s="88" t="s">
        <v>49</v>
      </c>
      <c r="D15" s="89"/>
      <c r="E15" s="23"/>
      <c r="F15" s="33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2:39" s="5" customFormat="1" x14ac:dyDescent="0.2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2:39" s="5" customFormat="1" ht="12.75" customHeight="1" x14ac:dyDescent="0.2">
      <c r="C17" s="98" t="s">
        <v>22</v>
      </c>
      <c r="D17" s="99"/>
      <c r="E17" s="98" t="s">
        <v>20</v>
      </c>
      <c r="F17" s="99"/>
      <c r="G17" s="93" t="s">
        <v>43</v>
      </c>
      <c r="H17" s="94"/>
      <c r="I17" s="94"/>
      <c r="J17" s="95"/>
      <c r="K17" s="93" t="s">
        <v>57</v>
      </c>
      <c r="L17" s="94"/>
      <c r="M17" s="95"/>
      <c r="N17" s="98" t="s">
        <v>4</v>
      </c>
      <c r="O17" s="99"/>
    </row>
    <row r="18" spans="2:39" ht="25.5" x14ac:dyDescent="0.2">
      <c r="C18" s="100"/>
      <c r="D18" s="101"/>
      <c r="E18" s="100"/>
      <c r="F18" s="101"/>
      <c r="G18" s="24" t="s">
        <v>40</v>
      </c>
      <c r="H18" s="24" t="s">
        <v>41</v>
      </c>
      <c r="I18" s="24" t="s">
        <v>42</v>
      </c>
      <c r="J18" s="24" t="s">
        <v>44</v>
      </c>
      <c r="K18" s="24" t="s">
        <v>59</v>
      </c>
      <c r="L18" s="24" t="s">
        <v>58</v>
      </c>
      <c r="M18" s="24" t="s">
        <v>56</v>
      </c>
      <c r="N18" s="100"/>
      <c r="O18" s="101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</row>
    <row r="19" spans="2:39" ht="27" customHeight="1" x14ac:dyDescent="0.2">
      <c r="B19" s="80" t="s">
        <v>23</v>
      </c>
      <c r="C19" s="102">
        <v>10</v>
      </c>
      <c r="D19" s="103"/>
      <c r="E19" s="107" t="s">
        <v>64</v>
      </c>
      <c r="F19" s="108"/>
      <c r="G19" s="25"/>
      <c r="H19" s="25"/>
      <c r="I19" s="25"/>
      <c r="J19" s="36">
        <f>(G19*$E$13)+(H19*$E$14)+(I19*$E$15)</f>
        <v>0</v>
      </c>
      <c r="K19" s="30"/>
      <c r="L19" s="30"/>
      <c r="M19" s="36">
        <f>K19*L19</f>
        <v>0</v>
      </c>
      <c r="N19" s="96">
        <f>J19+M19</f>
        <v>0</v>
      </c>
      <c r="O19" s="97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</row>
    <row r="20" spans="2:39" ht="27" customHeight="1" x14ac:dyDescent="0.2">
      <c r="B20" s="80"/>
      <c r="C20" s="102">
        <v>20</v>
      </c>
      <c r="D20" s="103"/>
      <c r="E20" s="107" t="s">
        <v>65</v>
      </c>
      <c r="F20" s="108"/>
      <c r="G20" s="25"/>
      <c r="H20" s="25"/>
      <c r="I20" s="25"/>
      <c r="J20" s="36">
        <f>(G20*$E$13)+(H20*$E$14)+(I20*$E$15)</f>
        <v>0</v>
      </c>
      <c r="K20" s="30"/>
      <c r="L20" s="30"/>
      <c r="M20" s="36">
        <f t="shared" ref="M20" si="0">K20*L20</f>
        <v>0</v>
      </c>
      <c r="N20" s="96">
        <f>J20+M20</f>
        <v>0</v>
      </c>
      <c r="O20" s="97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2:39" ht="27" customHeight="1" x14ac:dyDescent="0.2">
      <c r="B21" s="80"/>
      <c r="C21" s="102">
        <v>30</v>
      </c>
      <c r="D21" s="103"/>
      <c r="E21" s="107" t="s">
        <v>66</v>
      </c>
      <c r="F21" s="108"/>
      <c r="G21" s="25"/>
      <c r="H21" s="25"/>
      <c r="I21" s="25"/>
      <c r="J21" s="36">
        <f>(G21*$E$13)+(H21*$E$14)+(I21*$E$15)</f>
        <v>0</v>
      </c>
      <c r="K21" s="30"/>
      <c r="L21" s="30"/>
      <c r="M21" s="36">
        <f>K21*L21</f>
        <v>0</v>
      </c>
      <c r="N21" s="96">
        <f>J21+M21</f>
        <v>0</v>
      </c>
      <c r="O21" s="97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2:39" ht="27" customHeight="1" x14ac:dyDescent="0.2">
      <c r="B22" s="80"/>
      <c r="C22" s="102">
        <v>40</v>
      </c>
      <c r="D22" s="103"/>
      <c r="E22" s="107" t="s">
        <v>67</v>
      </c>
      <c r="F22" s="108"/>
      <c r="G22" s="25"/>
      <c r="H22" s="25"/>
      <c r="I22" s="25"/>
      <c r="J22" s="36">
        <f>(G22*$E$13)+(H22*$E$14)+(I22*$E$15)</f>
        <v>0</v>
      </c>
      <c r="K22" s="30"/>
      <c r="L22" s="30"/>
      <c r="M22" s="36">
        <f>K22*L22</f>
        <v>0</v>
      </c>
      <c r="N22" s="96">
        <f t="shared" ref="N20:N22" si="1">J22+M22</f>
        <v>0</v>
      </c>
      <c r="O22" s="97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</row>
    <row r="23" spans="2:39" ht="27" customHeight="1" x14ac:dyDescent="0.2">
      <c r="C23" s="104" t="s">
        <v>50</v>
      </c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11">
        <f>SUM(N19:O22)</f>
        <v>0</v>
      </c>
      <c r="O23" s="111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</row>
    <row r="24" spans="2:39" ht="12.75" customHeight="1" x14ac:dyDescent="0.2"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</row>
    <row r="25" spans="2:39" ht="12.75" customHeight="1" x14ac:dyDescent="0.2">
      <c r="C25" s="109" t="s">
        <v>22</v>
      </c>
      <c r="D25" s="109" t="s">
        <v>21</v>
      </c>
      <c r="E25" s="98" t="s">
        <v>20</v>
      </c>
      <c r="F25" s="99"/>
      <c r="G25" s="93" t="s">
        <v>43</v>
      </c>
      <c r="H25" s="94"/>
      <c r="I25" s="94"/>
      <c r="J25" s="95"/>
      <c r="K25" s="93" t="s">
        <v>57</v>
      </c>
      <c r="L25" s="94"/>
      <c r="M25" s="95"/>
      <c r="N25" s="98" t="s">
        <v>4</v>
      </c>
      <c r="O25" s="99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</row>
    <row r="26" spans="2:39" ht="25.5" x14ac:dyDescent="0.2">
      <c r="C26" s="109"/>
      <c r="D26" s="109"/>
      <c r="E26" s="100"/>
      <c r="F26" s="101"/>
      <c r="G26" s="24" t="s">
        <v>40</v>
      </c>
      <c r="H26" s="24" t="s">
        <v>41</v>
      </c>
      <c r="I26" s="24" t="s">
        <v>42</v>
      </c>
      <c r="J26" s="24" t="s">
        <v>44</v>
      </c>
      <c r="K26" s="24" t="s">
        <v>59</v>
      </c>
      <c r="L26" s="24" t="s">
        <v>58</v>
      </c>
      <c r="M26" s="24" t="s">
        <v>56</v>
      </c>
      <c r="N26" s="100"/>
      <c r="O26" s="101"/>
      <c r="P26" s="5"/>
      <c r="Q26" s="11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2:39" ht="27" customHeight="1" x14ac:dyDescent="0.2">
      <c r="B27" s="80" t="s">
        <v>24</v>
      </c>
      <c r="C27" s="13">
        <v>50</v>
      </c>
      <c r="D27" s="8" t="s">
        <v>6</v>
      </c>
      <c r="E27" s="107" t="s">
        <v>63</v>
      </c>
      <c r="F27" s="108"/>
      <c r="G27" s="25"/>
      <c r="H27" s="25"/>
      <c r="I27" s="25"/>
      <c r="J27" s="36">
        <f>(G27*$E$13)+(H27*$E$14)+(I27*$E$15)</f>
        <v>0</v>
      </c>
      <c r="K27" s="30"/>
      <c r="L27" s="30"/>
      <c r="M27" s="36">
        <f>K27*L27</f>
        <v>0</v>
      </c>
      <c r="N27" s="96">
        <f>J27+M27</f>
        <v>0</v>
      </c>
      <c r="O27" s="97"/>
      <c r="P27" s="12"/>
      <c r="Q27" s="12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</row>
    <row r="28" spans="2:39" ht="27" customHeight="1" x14ac:dyDescent="0.2">
      <c r="B28" s="80"/>
      <c r="C28" s="13">
        <v>60</v>
      </c>
      <c r="D28" s="9" t="s">
        <v>7</v>
      </c>
      <c r="E28" s="107" t="s">
        <v>70</v>
      </c>
      <c r="F28" s="108"/>
      <c r="G28" s="25"/>
      <c r="H28" s="25"/>
      <c r="I28" s="25"/>
      <c r="J28" s="36">
        <f t="shared" ref="J28:J29" si="2">(G28*$E$13)+(H28*$E$14)+(I28*$E$15)</f>
        <v>0</v>
      </c>
      <c r="K28" s="30"/>
      <c r="L28" s="30"/>
      <c r="M28" s="36">
        <f t="shared" ref="M28" si="3">K28*L28</f>
        <v>0</v>
      </c>
      <c r="N28" s="96">
        <f t="shared" ref="N28:N29" si="4">J28+M28</f>
        <v>0</v>
      </c>
      <c r="O28" s="97"/>
      <c r="P28" s="5"/>
      <c r="Q28" s="10"/>
      <c r="R28" s="11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</row>
    <row r="29" spans="2:39" ht="27" customHeight="1" x14ac:dyDescent="0.2">
      <c r="B29" s="80"/>
      <c r="C29" s="52">
        <v>70</v>
      </c>
      <c r="D29" s="9" t="s">
        <v>8</v>
      </c>
      <c r="E29" s="107" t="s">
        <v>71</v>
      </c>
      <c r="F29" s="108"/>
      <c r="G29" s="25"/>
      <c r="H29" s="25"/>
      <c r="I29" s="25"/>
      <c r="J29" s="36">
        <f t="shared" si="2"/>
        <v>0</v>
      </c>
      <c r="K29" s="30"/>
      <c r="L29" s="30"/>
      <c r="M29" s="36">
        <f>K29*L29</f>
        <v>0</v>
      </c>
      <c r="N29" s="96">
        <f t="shared" si="4"/>
        <v>0</v>
      </c>
      <c r="O29" s="97"/>
      <c r="P29" s="5"/>
      <c r="Q29" s="10"/>
      <c r="R29" s="11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2:39" ht="27" customHeight="1" x14ac:dyDescent="0.2">
      <c r="C30" s="106" t="s">
        <v>62</v>
      </c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12">
        <f>SUM(N27:O29)</f>
        <v>0</v>
      </c>
      <c r="O30" s="113"/>
      <c r="P30" s="5"/>
      <c r="Q30" s="10"/>
      <c r="R30" s="11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2:39" ht="12.75" customHeight="1" x14ac:dyDescent="0.2">
      <c r="B31" s="19"/>
      <c r="C31" s="19"/>
      <c r="D31" s="19"/>
      <c r="E31" s="19"/>
      <c r="F31" s="28"/>
      <c r="G31" s="19"/>
      <c r="H31" s="19"/>
      <c r="I31" s="19"/>
      <c r="J31" s="19"/>
      <c r="K31" s="19"/>
      <c r="L31" s="19"/>
      <c r="M31" s="28"/>
      <c r="N31" s="28"/>
      <c r="O31" s="19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2:39" ht="27" customHeight="1" x14ac:dyDescent="0.2">
      <c r="B32" s="19"/>
      <c r="C32" s="67" t="s">
        <v>22</v>
      </c>
      <c r="D32" s="68"/>
      <c r="E32" s="109" t="s">
        <v>20</v>
      </c>
      <c r="F32" s="109"/>
      <c r="G32" s="109"/>
      <c r="H32" s="109"/>
      <c r="I32" s="109"/>
      <c r="J32" s="20" t="s">
        <v>26</v>
      </c>
      <c r="K32" s="2" t="s">
        <v>27</v>
      </c>
      <c r="L32" s="2" t="s">
        <v>28</v>
      </c>
      <c r="M32" s="2" t="s">
        <v>33</v>
      </c>
      <c r="N32" s="98" t="s">
        <v>4</v>
      </c>
      <c r="O32" s="99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</row>
    <row r="33" spans="1:40" ht="20.100000000000001" customHeight="1" x14ac:dyDescent="0.2">
      <c r="B33" s="75" t="s">
        <v>52</v>
      </c>
      <c r="C33" s="69">
        <v>80</v>
      </c>
      <c r="D33" s="70"/>
      <c r="E33" s="69" t="s">
        <v>45</v>
      </c>
      <c r="F33" s="70"/>
      <c r="G33" s="84" t="s">
        <v>29</v>
      </c>
      <c r="H33" s="84"/>
      <c r="I33" s="84"/>
      <c r="J33" s="18" t="s">
        <v>78</v>
      </c>
      <c r="K33" s="18" t="s">
        <v>79</v>
      </c>
      <c r="L33" s="50" t="s">
        <v>80</v>
      </c>
      <c r="M33" s="50" t="s">
        <v>81</v>
      </c>
      <c r="N33" s="114"/>
      <c r="O33" s="11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40" ht="20.100000000000001" customHeight="1" x14ac:dyDescent="0.2">
      <c r="B34" s="75"/>
      <c r="C34" s="71"/>
      <c r="D34" s="72"/>
      <c r="E34" s="71"/>
      <c r="F34" s="72"/>
      <c r="G34" s="84" t="s">
        <v>30</v>
      </c>
      <c r="H34" s="84"/>
      <c r="I34" s="84"/>
      <c r="J34" s="18">
        <v>1</v>
      </c>
      <c r="K34" s="18">
        <v>1</v>
      </c>
      <c r="L34" s="50">
        <v>0</v>
      </c>
      <c r="M34" s="50">
        <v>0</v>
      </c>
      <c r="N34" s="114"/>
      <c r="O34" s="11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40" ht="20.100000000000001" customHeight="1" x14ac:dyDescent="0.2">
      <c r="B35" s="75"/>
      <c r="C35" s="71"/>
      <c r="D35" s="72"/>
      <c r="E35" s="71"/>
      <c r="F35" s="72"/>
      <c r="G35" s="84" t="s">
        <v>31</v>
      </c>
      <c r="H35" s="84"/>
      <c r="I35" s="84"/>
      <c r="J35" s="15"/>
      <c r="K35" s="15"/>
      <c r="L35" s="15"/>
      <c r="M35" s="15"/>
      <c r="N35" s="100"/>
      <c r="O35" s="101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:40" ht="20.100000000000001" customHeight="1" x14ac:dyDescent="0.2">
      <c r="B36" s="75"/>
      <c r="C36" s="73"/>
      <c r="D36" s="74"/>
      <c r="E36" s="73"/>
      <c r="F36" s="74"/>
      <c r="G36" s="84" t="s">
        <v>32</v>
      </c>
      <c r="H36" s="84"/>
      <c r="I36" s="84"/>
      <c r="J36" s="38">
        <f>J34*J35</f>
        <v>0</v>
      </c>
      <c r="K36" s="38">
        <f>K34*K35</f>
        <v>0</v>
      </c>
      <c r="L36" s="38">
        <f>L34*L35</f>
        <v>0</v>
      </c>
      <c r="M36" s="38">
        <f>M34*M35</f>
        <v>0</v>
      </c>
      <c r="N36" s="116">
        <f>SUM(J36:K36)</f>
        <v>0</v>
      </c>
      <c r="O36" s="117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:40" ht="20.100000000000001" customHeight="1" x14ac:dyDescent="0.2">
      <c r="B37" s="80" t="s">
        <v>47</v>
      </c>
      <c r="C37" s="81">
        <v>90</v>
      </c>
      <c r="D37" s="81" t="s">
        <v>72</v>
      </c>
      <c r="E37" s="69" t="s">
        <v>46</v>
      </c>
      <c r="F37" s="70"/>
      <c r="G37" s="84" t="s">
        <v>29</v>
      </c>
      <c r="H37" s="84"/>
      <c r="I37" s="84"/>
      <c r="J37" s="18" t="s">
        <v>78</v>
      </c>
      <c r="K37" s="18" t="s">
        <v>79</v>
      </c>
      <c r="L37" s="50" t="s">
        <v>80</v>
      </c>
      <c r="M37" s="50" t="s">
        <v>81</v>
      </c>
      <c r="N37" s="39"/>
      <c r="O37" s="40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</row>
    <row r="38" spans="1:40" ht="20.100000000000001" customHeight="1" x14ac:dyDescent="0.2">
      <c r="B38" s="80"/>
      <c r="C38" s="82"/>
      <c r="D38" s="82"/>
      <c r="E38" s="71"/>
      <c r="F38" s="72"/>
      <c r="G38" s="84" t="s">
        <v>30</v>
      </c>
      <c r="H38" s="84"/>
      <c r="I38" s="84"/>
      <c r="J38" s="18">
        <v>0</v>
      </c>
      <c r="K38" s="18">
        <v>1</v>
      </c>
      <c r="L38" s="18">
        <v>1</v>
      </c>
      <c r="M38" s="17">
        <v>2</v>
      </c>
      <c r="N38" s="41"/>
      <c r="O38" s="42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</row>
    <row r="39" spans="1:40" ht="20.100000000000001" customHeight="1" x14ac:dyDescent="0.2">
      <c r="B39" s="80"/>
      <c r="C39" s="82"/>
      <c r="D39" s="82"/>
      <c r="E39" s="71"/>
      <c r="F39" s="72"/>
      <c r="G39" s="84" t="s">
        <v>31</v>
      </c>
      <c r="H39" s="84"/>
      <c r="I39" s="84"/>
      <c r="J39" s="15"/>
      <c r="K39" s="15"/>
      <c r="L39" s="15"/>
      <c r="M39" s="15"/>
      <c r="N39" s="43"/>
      <c r="O39" s="44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</row>
    <row r="40" spans="1:40" ht="20.100000000000001" customHeight="1" x14ac:dyDescent="0.2">
      <c r="B40" s="80"/>
      <c r="C40" s="83"/>
      <c r="D40" s="83"/>
      <c r="E40" s="73"/>
      <c r="F40" s="74"/>
      <c r="G40" s="84" t="s">
        <v>32</v>
      </c>
      <c r="H40" s="84"/>
      <c r="I40" s="84"/>
      <c r="J40" s="38">
        <f>J38*J39</f>
        <v>0</v>
      </c>
      <c r="K40" s="38">
        <f>K38*K39</f>
        <v>0</v>
      </c>
      <c r="L40" s="38">
        <f>L38*L39</f>
        <v>0</v>
      </c>
      <c r="M40" s="38">
        <f>M38*M39</f>
        <v>0</v>
      </c>
      <c r="N40" s="120">
        <f>SUM(K40:M40)</f>
        <v>0</v>
      </c>
      <c r="O40" s="121"/>
      <c r="P40" s="7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</row>
    <row r="41" spans="1:40" x14ac:dyDescent="0.2">
      <c r="B41" s="16"/>
      <c r="C41" s="16"/>
      <c r="D41" s="16"/>
      <c r="E41" s="122" t="s">
        <v>53</v>
      </c>
      <c r="F41" s="123"/>
      <c r="G41" s="123"/>
      <c r="H41" s="123"/>
      <c r="I41" s="123"/>
      <c r="J41" s="123"/>
      <c r="K41" s="123"/>
      <c r="L41" s="123"/>
      <c r="M41" s="124"/>
      <c r="N41" s="125">
        <f>N36</f>
        <v>0</v>
      </c>
      <c r="O41" s="126"/>
      <c r="P41" s="7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</row>
    <row r="42" spans="1:40" x14ac:dyDescent="0.2">
      <c r="B42" s="16"/>
      <c r="C42" s="37"/>
      <c r="D42" s="37"/>
      <c r="E42" s="122" t="s">
        <v>54</v>
      </c>
      <c r="F42" s="123"/>
      <c r="G42" s="123"/>
      <c r="H42" s="123"/>
      <c r="I42" s="123"/>
      <c r="J42" s="123"/>
      <c r="K42" s="123"/>
      <c r="L42" s="123"/>
      <c r="M42" s="124"/>
      <c r="N42" s="125">
        <f>N40</f>
        <v>0</v>
      </c>
      <c r="O42" s="126"/>
      <c r="P42" s="7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</row>
    <row r="43" spans="1:40" ht="27.75" customHeight="1" x14ac:dyDescent="0.2">
      <c r="B43" s="16"/>
      <c r="C43" s="104" t="s">
        <v>73</v>
      </c>
      <c r="D43" s="105"/>
      <c r="E43" s="105"/>
      <c r="F43" s="105"/>
      <c r="G43" s="105"/>
      <c r="H43" s="105"/>
      <c r="I43" s="105"/>
      <c r="J43" s="105"/>
      <c r="K43" s="105"/>
      <c r="L43" s="105"/>
      <c r="M43" s="110"/>
      <c r="N43" s="118">
        <f>SUM(N41:O42)</f>
        <v>0</v>
      </c>
      <c r="O43" s="119"/>
      <c r="P43" s="7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</row>
    <row r="44" spans="1:40" ht="27.75" customHeight="1" x14ac:dyDescent="0.2">
      <c r="B44" s="16"/>
      <c r="C44" s="104" t="s">
        <v>74</v>
      </c>
      <c r="D44" s="105"/>
      <c r="E44" s="105"/>
      <c r="F44" s="105"/>
      <c r="G44" s="105"/>
      <c r="H44" s="105"/>
      <c r="I44" s="105"/>
      <c r="J44" s="105"/>
      <c r="K44" s="105"/>
      <c r="L44" s="105"/>
      <c r="M44" s="110"/>
      <c r="N44" s="118">
        <f>M39*6</f>
        <v>0</v>
      </c>
      <c r="O44" s="119"/>
      <c r="P44" s="7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</row>
    <row r="45" spans="1:40" ht="12.75" customHeigh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29"/>
      <c r="M45" s="29"/>
      <c r="N45" s="29"/>
      <c r="O45" s="7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</row>
    <row r="46" spans="1:40" x14ac:dyDescent="0.2">
      <c r="C46" s="57" t="s">
        <v>22</v>
      </c>
      <c r="D46" s="57" t="s">
        <v>21</v>
      </c>
      <c r="E46" s="57" t="s">
        <v>20</v>
      </c>
      <c r="F46" s="57" t="s">
        <v>60</v>
      </c>
      <c r="G46" s="93" t="s">
        <v>43</v>
      </c>
      <c r="H46" s="94"/>
      <c r="I46" s="94"/>
      <c r="J46" s="95"/>
      <c r="K46" s="93" t="s">
        <v>57</v>
      </c>
      <c r="L46" s="94"/>
      <c r="M46" s="95"/>
      <c r="N46" s="60" t="s">
        <v>61</v>
      </c>
      <c r="O46" s="57" t="s">
        <v>4</v>
      </c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</row>
    <row r="47" spans="1:40" ht="25.5" x14ac:dyDescent="0.2">
      <c r="C47" s="58"/>
      <c r="D47" s="58"/>
      <c r="E47" s="58"/>
      <c r="F47" s="58"/>
      <c r="G47" s="24" t="s">
        <v>40</v>
      </c>
      <c r="H47" s="24" t="s">
        <v>41</v>
      </c>
      <c r="I47" s="24" t="s">
        <v>42</v>
      </c>
      <c r="J47" s="24" t="s">
        <v>44</v>
      </c>
      <c r="K47" s="24" t="s">
        <v>59</v>
      </c>
      <c r="L47" s="24" t="s">
        <v>58</v>
      </c>
      <c r="M47" s="24" t="s">
        <v>56</v>
      </c>
      <c r="N47" s="61"/>
      <c r="O47" s="58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</row>
    <row r="48" spans="1:40" ht="27" customHeight="1" x14ac:dyDescent="0.2">
      <c r="B48" s="76" t="s">
        <v>25</v>
      </c>
      <c r="C48" s="79">
        <v>100</v>
      </c>
      <c r="D48" s="9" t="s">
        <v>9</v>
      </c>
      <c r="E48" s="26" t="s">
        <v>15</v>
      </c>
      <c r="F48" s="6">
        <v>4</v>
      </c>
      <c r="G48" s="25"/>
      <c r="H48" s="25"/>
      <c r="I48" s="25"/>
      <c r="J48" s="36">
        <f t="shared" ref="J48:J53" si="5">(G48*$E$13)+(H48*$E$14)+(I48*$E$15)</f>
        <v>0</v>
      </c>
      <c r="K48" s="49"/>
      <c r="L48" s="30"/>
      <c r="M48" s="36">
        <f>K48*L48</f>
        <v>0</v>
      </c>
      <c r="N48" s="36">
        <f>J48+M48</f>
        <v>0</v>
      </c>
      <c r="O48" s="45">
        <f>N48*F48</f>
        <v>0</v>
      </c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</row>
    <row r="49" spans="1:39" ht="27" customHeight="1" x14ac:dyDescent="0.2">
      <c r="B49" s="77"/>
      <c r="C49" s="79"/>
      <c r="D49" s="9" t="s">
        <v>10</v>
      </c>
      <c r="E49" s="26" t="s">
        <v>16</v>
      </c>
      <c r="F49" s="6">
        <v>40</v>
      </c>
      <c r="G49" s="25"/>
      <c r="H49" s="25"/>
      <c r="I49" s="25"/>
      <c r="J49" s="36">
        <f t="shared" si="5"/>
        <v>0</v>
      </c>
      <c r="K49" s="49"/>
      <c r="L49" s="30"/>
      <c r="M49" s="36">
        <f>K49*L49</f>
        <v>0</v>
      </c>
      <c r="N49" s="36">
        <f t="shared" ref="N49:N52" si="6">J49+M49</f>
        <v>0</v>
      </c>
      <c r="O49" s="45">
        <f t="shared" ref="O49:O52" si="7">N49*F49</f>
        <v>0</v>
      </c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</row>
    <row r="50" spans="1:39" ht="27" customHeight="1" x14ac:dyDescent="0.2">
      <c r="B50" s="77"/>
      <c r="C50" s="79"/>
      <c r="D50" s="9" t="s">
        <v>11</v>
      </c>
      <c r="E50" s="26" t="s">
        <v>17</v>
      </c>
      <c r="F50" s="6">
        <v>4</v>
      </c>
      <c r="G50" s="25"/>
      <c r="H50" s="25"/>
      <c r="I50" s="25"/>
      <c r="J50" s="36">
        <f t="shared" si="5"/>
        <v>0</v>
      </c>
      <c r="K50" s="49"/>
      <c r="L50" s="30"/>
      <c r="M50" s="36">
        <f t="shared" ref="M50" si="8">K50*L50</f>
        <v>0</v>
      </c>
      <c r="N50" s="36">
        <f t="shared" si="6"/>
        <v>0</v>
      </c>
      <c r="O50" s="45">
        <f t="shared" si="7"/>
        <v>0</v>
      </c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</row>
    <row r="51" spans="1:39" ht="27" customHeight="1" x14ac:dyDescent="0.2">
      <c r="B51" s="77"/>
      <c r="C51" s="79"/>
      <c r="D51" s="9" t="s">
        <v>12</v>
      </c>
      <c r="E51" s="26" t="s">
        <v>18</v>
      </c>
      <c r="F51" s="6">
        <v>40</v>
      </c>
      <c r="G51" s="25"/>
      <c r="H51" s="25"/>
      <c r="I51" s="25"/>
      <c r="J51" s="36">
        <f t="shared" si="5"/>
        <v>0</v>
      </c>
      <c r="K51" s="49"/>
      <c r="L51" s="30"/>
      <c r="M51" s="36">
        <f>K51*L51</f>
        <v>0</v>
      </c>
      <c r="N51" s="36">
        <f t="shared" si="6"/>
        <v>0</v>
      </c>
      <c r="O51" s="45">
        <f t="shared" si="7"/>
        <v>0</v>
      </c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</row>
    <row r="52" spans="1:39" ht="27" customHeight="1" x14ac:dyDescent="0.2">
      <c r="B52" s="77"/>
      <c r="C52" s="79"/>
      <c r="D52" s="9" t="s">
        <v>13</v>
      </c>
      <c r="E52" s="26" t="s">
        <v>19</v>
      </c>
      <c r="F52" s="6">
        <v>40</v>
      </c>
      <c r="G52" s="25"/>
      <c r="H52" s="25"/>
      <c r="I52" s="25"/>
      <c r="J52" s="36">
        <f t="shared" si="5"/>
        <v>0</v>
      </c>
      <c r="K52" s="49"/>
      <c r="L52" s="30"/>
      <c r="M52" s="36">
        <f>K52*L52</f>
        <v>0</v>
      </c>
      <c r="N52" s="36">
        <f t="shared" si="6"/>
        <v>0</v>
      </c>
      <c r="O52" s="45">
        <f t="shared" si="7"/>
        <v>0</v>
      </c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</row>
    <row r="53" spans="1:39" ht="27" customHeight="1" x14ac:dyDescent="0.2">
      <c r="B53" s="78"/>
      <c r="C53" s="79"/>
      <c r="D53" s="51" t="s">
        <v>14</v>
      </c>
      <c r="E53" s="31" t="s">
        <v>82</v>
      </c>
      <c r="F53" s="27">
        <v>60</v>
      </c>
      <c r="G53" s="25"/>
      <c r="H53" s="25"/>
      <c r="I53" s="25"/>
      <c r="J53" s="36">
        <f t="shared" si="5"/>
        <v>0</v>
      </c>
      <c r="K53" s="55"/>
      <c r="L53" s="55"/>
      <c r="M53" s="55"/>
      <c r="N53" s="36">
        <f>J53</f>
        <v>0</v>
      </c>
      <c r="O53" s="45">
        <f>N53*F53</f>
        <v>0</v>
      </c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</row>
    <row r="54" spans="1:39" ht="27" customHeight="1" x14ac:dyDescent="0.2">
      <c r="C54" s="62" t="s">
        <v>75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46">
        <f>SUM(O48:O53)</f>
        <v>0</v>
      </c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</row>
    <row r="55" spans="1:39" x14ac:dyDescent="0.2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</row>
    <row r="56" spans="1:39" x14ac:dyDescent="0.2">
      <c r="C56" s="5"/>
      <c r="D56" s="5"/>
      <c r="E56" s="63" t="s">
        <v>76</v>
      </c>
      <c r="F56" s="64"/>
      <c r="G56" s="64"/>
      <c r="H56" s="64"/>
      <c r="I56" s="64"/>
      <c r="J56" s="64"/>
      <c r="K56" s="64"/>
      <c r="L56" s="64"/>
      <c r="M56" s="65"/>
      <c r="N56" s="34"/>
      <c r="O56" s="47">
        <f>SUM(N23,N30,N43,O54)</f>
        <v>0</v>
      </c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</row>
    <row r="57" spans="1:39" x14ac:dyDescent="0.2">
      <c r="C57" s="5"/>
      <c r="D57" s="5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</row>
    <row r="58" spans="1:39" ht="18" customHeight="1" x14ac:dyDescent="0.2">
      <c r="C58" s="5"/>
      <c r="D58" s="5"/>
      <c r="E58" s="85" t="s">
        <v>77</v>
      </c>
      <c r="F58" s="86"/>
      <c r="G58" s="86"/>
      <c r="H58" s="86"/>
      <c r="I58" s="86"/>
      <c r="J58" s="86"/>
      <c r="K58" s="86"/>
      <c r="L58" s="86"/>
      <c r="M58" s="87"/>
      <c r="N58" s="35"/>
      <c r="O58" s="48">
        <f>N23+N30+N44+O54</f>
        <v>0</v>
      </c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</row>
    <row r="59" spans="1:39" x14ac:dyDescent="0.2"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</row>
    <row r="60" spans="1:39" s="14" customFormat="1" ht="15.75" customHeight="1" x14ac:dyDescent="0.2">
      <c r="A60" s="7"/>
      <c r="B60" s="56" t="s">
        <v>55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</row>
    <row r="61" spans="1:39" s="14" customFormat="1" ht="15.75" customHeight="1" x14ac:dyDescent="0.2">
      <c r="A61" s="7"/>
      <c r="B61" s="59" t="s">
        <v>68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</row>
    <row r="62" spans="1:39" s="14" customFormat="1" ht="15.75" customHeight="1" x14ac:dyDescent="0.2">
      <c r="A62" s="7"/>
      <c r="B62" s="56" t="s">
        <v>51</v>
      </c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</row>
    <row r="63" spans="1:39" s="14" customFormat="1" ht="15.75" customHeight="1" x14ac:dyDescent="0.2">
      <c r="A63" s="7"/>
      <c r="B63" s="56" t="s">
        <v>5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</row>
    <row r="64" spans="1:39" ht="15.75" customHeight="1" x14ac:dyDescent="0.2"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3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</row>
    <row r="65" spans="14:15" s="5" customFormat="1" x14ac:dyDescent="0.2"/>
    <row r="66" spans="14:15" s="5" customFormat="1" x14ac:dyDescent="0.2"/>
    <row r="67" spans="14:15" s="5" customFormat="1" x14ac:dyDescent="0.2"/>
    <row r="68" spans="14:15" s="5" customFormat="1" x14ac:dyDescent="0.2">
      <c r="O68" s="53"/>
    </row>
    <row r="69" spans="14:15" s="5" customFormat="1" x14ac:dyDescent="0.2">
      <c r="N69" s="53"/>
    </row>
    <row r="70" spans="14:15" s="5" customFormat="1" x14ac:dyDescent="0.2"/>
    <row r="71" spans="14:15" s="5" customFormat="1" x14ac:dyDescent="0.2"/>
    <row r="72" spans="14:15" s="5" customFormat="1" x14ac:dyDescent="0.2"/>
    <row r="73" spans="14:15" s="5" customFormat="1" x14ac:dyDescent="0.2"/>
    <row r="74" spans="14:15" s="5" customFormat="1" x14ac:dyDescent="0.2"/>
    <row r="75" spans="14:15" s="5" customFormat="1" x14ac:dyDescent="0.2"/>
    <row r="76" spans="14:15" s="5" customFormat="1" x14ac:dyDescent="0.2"/>
    <row r="77" spans="14:15" s="5" customFormat="1" x14ac:dyDescent="0.2"/>
    <row r="78" spans="14:15" s="5" customFormat="1" x14ac:dyDescent="0.2"/>
    <row r="79" spans="14:15" s="5" customFormat="1" x14ac:dyDescent="0.2"/>
    <row r="80" spans="14:15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pans="3:15" s="5" customFormat="1" x14ac:dyDescent="0.2"/>
    <row r="386" spans="3:15" s="5" customFormat="1" x14ac:dyDescent="0.2"/>
    <row r="387" spans="3:15" s="5" customFormat="1" x14ac:dyDescent="0.2"/>
    <row r="388" spans="3:15" s="5" customFormat="1" x14ac:dyDescent="0.2"/>
    <row r="389" spans="3:15" s="5" customFormat="1" x14ac:dyDescent="0.2"/>
    <row r="390" spans="3:15" s="5" customFormat="1" x14ac:dyDescent="0.2"/>
    <row r="391" spans="3:15" s="5" customFormat="1" x14ac:dyDescent="0.2"/>
    <row r="392" spans="3:15" s="5" customFormat="1" x14ac:dyDescent="0.2"/>
    <row r="393" spans="3:15" s="5" customFormat="1" x14ac:dyDescent="0.2"/>
    <row r="394" spans="3:15" s="5" customFormat="1" x14ac:dyDescent="0.2">
      <c r="C394"/>
      <c r="D394"/>
      <c r="E394"/>
      <c r="F394"/>
      <c r="G394"/>
      <c r="H394"/>
      <c r="I394"/>
      <c r="J394"/>
      <c r="K394"/>
      <c r="L394"/>
      <c r="M394"/>
      <c r="N394"/>
      <c r="O394"/>
    </row>
  </sheetData>
  <mergeCells count="87">
    <mergeCell ref="N44:O44"/>
    <mergeCell ref="C44:M44"/>
    <mergeCell ref="N40:O40"/>
    <mergeCell ref="E41:M41"/>
    <mergeCell ref="E42:M42"/>
    <mergeCell ref="N41:O41"/>
    <mergeCell ref="N42:O42"/>
    <mergeCell ref="N43:O43"/>
    <mergeCell ref="G40:I40"/>
    <mergeCell ref="E33:F36"/>
    <mergeCell ref="E37:F40"/>
    <mergeCell ref="C43:M43"/>
    <mergeCell ref="N23:O23"/>
    <mergeCell ref="N25:O26"/>
    <mergeCell ref="N27:O27"/>
    <mergeCell ref="N28:O28"/>
    <mergeCell ref="N29:O29"/>
    <mergeCell ref="N30:O30"/>
    <mergeCell ref="N32:O35"/>
    <mergeCell ref="N36:O36"/>
    <mergeCell ref="G33:I33"/>
    <mergeCell ref="G34:I34"/>
    <mergeCell ref="G35:I35"/>
    <mergeCell ref="G36:I36"/>
    <mergeCell ref="E32:I32"/>
    <mergeCell ref="B19:B22"/>
    <mergeCell ref="C23:M23"/>
    <mergeCell ref="K25:M25"/>
    <mergeCell ref="C30:M30"/>
    <mergeCell ref="B27:B29"/>
    <mergeCell ref="E19:F19"/>
    <mergeCell ref="E20:F20"/>
    <mergeCell ref="E21:F21"/>
    <mergeCell ref="E22:F22"/>
    <mergeCell ref="E27:F27"/>
    <mergeCell ref="E28:F28"/>
    <mergeCell ref="E29:F29"/>
    <mergeCell ref="C25:C26"/>
    <mergeCell ref="D25:D26"/>
    <mergeCell ref="E25:F26"/>
    <mergeCell ref="C22:D22"/>
    <mergeCell ref="G25:J25"/>
    <mergeCell ref="N22:O22"/>
    <mergeCell ref="C17:D18"/>
    <mergeCell ref="C19:D19"/>
    <mergeCell ref="C20:D20"/>
    <mergeCell ref="C21:D21"/>
    <mergeCell ref="K17:M17"/>
    <mergeCell ref="G17:J17"/>
    <mergeCell ref="N17:O18"/>
    <mergeCell ref="N19:O19"/>
    <mergeCell ref="N20:O20"/>
    <mergeCell ref="N21:O21"/>
    <mergeCell ref="E17:F18"/>
    <mergeCell ref="B5:O5"/>
    <mergeCell ref="B6:O10"/>
    <mergeCell ref="C15:D15"/>
    <mergeCell ref="C12:D12"/>
    <mergeCell ref="C13:D13"/>
    <mergeCell ref="C14:D14"/>
    <mergeCell ref="B1:M3"/>
    <mergeCell ref="B60:O60"/>
    <mergeCell ref="C32:D32"/>
    <mergeCell ref="C33:D36"/>
    <mergeCell ref="B33:B36"/>
    <mergeCell ref="B48:B53"/>
    <mergeCell ref="C48:C53"/>
    <mergeCell ref="B37:B40"/>
    <mergeCell ref="C37:C40"/>
    <mergeCell ref="D37:D40"/>
    <mergeCell ref="G37:I37"/>
    <mergeCell ref="G38:I38"/>
    <mergeCell ref="G39:I39"/>
    <mergeCell ref="E58:M58"/>
    <mergeCell ref="F46:F47"/>
    <mergeCell ref="O46:O47"/>
    <mergeCell ref="B62:O62"/>
    <mergeCell ref="B63:O63"/>
    <mergeCell ref="C46:C47"/>
    <mergeCell ref="D46:D47"/>
    <mergeCell ref="E46:E47"/>
    <mergeCell ref="B61:O61"/>
    <mergeCell ref="N46:N47"/>
    <mergeCell ref="C54:N54"/>
    <mergeCell ref="E56:M56"/>
    <mergeCell ref="G46:J46"/>
    <mergeCell ref="K46:M46"/>
  </mergeCells>
  <pageMargins left="0.7" right="0.7" top="0.75" bottom="0.75" header="0.3" footer="0.3"/>
  <pageSetup paperSize="9" scale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de prix 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bouchea</dc:creator>
  <cp:lastModifiedBy>DOMART Isaline DIF/DSTG/SG/BACO</cp:lastModifiedBy>
  <cp:lastPrinted>2025-02-21T08:33:42Z</cp:lastPrinted>
  <dcterms:created xsi:type="dcterms:W3CDTF">2012-02-16T14:06:29Z</dcterms:created>
  <dcterms:modified xsi:type="dcterms:W3CDTF">2025-04-29T14:58:04Z</dcterms:modified>
</cp:coreProperties>
</file>