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URRIER - IMPRESSION - REPRO\IMPRESSION &amp; REPROGRAPHIE\25-0472 à 25-0478 - AOO DOC IMPRIMES - Fin 30.05.2029\01- PREPA\Dossier Thomas\BPU - DQE revus\"/>
    </mc:Choice>
  </mc:AlternateContent>
  <xr:revisionPtr revIDLastSave="0" documentId="13_ncr:1_{C9EEBD9B-BE91-4103-A02C-2123C1C5C701}" xr6:coauthVersionLast="47" xr6:coauthVersionMax="47" xr10:uidLastSave="{00000000-0000-0000-0000-000000000000}"/>
  <bookViews>
    <workbookView xWindow="-120" yWindow="-120" windowWidth="29040" windowHeight="15840" xr2:uid="{291C3071-7FDE-4E9D-BF6F-8C828500AE4B}"/>
  </bookViews>
  <sheets>
    <sheet name="BPU Lot 2" sheetId="1" r:id="rId1"/>
    <sheet name="DQE Lot 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4" l="1"/>
  <c r="I20" i="4"/>
  <c r="I24" i="4"/>
  <c r="I23" i="4"/>
  <c r="I22" i="4"/>
  <c r="L26" i="4" l="1"/>
  <c r="J26" i="4"/>
  <c r="L13" i="4"/>
  <c r="L14" i="4"/>
  <c r="L15" i="4"/>
  <c r="L16" i="4"/>
  <c r="L17" i="4"/>
  <c r="L18" i="4"/>
  <c r="L19" i="4"/>
  <c r="L12" i="4"/>
  <c r="J13" i="4"/>
  <c r="J14" i="4"/>
  <c r="J15" i="4"/>
  <c r="J16" i="4"/>
  <c r="J17" i="4"/>
  <c r="J18" i="4"/>
  <c r="J19" i="4"/>
  <c r="J20" i="4"/>
  <c r="L20" i="4" s="1"/>
  <c r="J21" i="4"/>
  <c r="L21" i="4" s="1"/>
  <c r="J22" i="4"/>
  <c r="L22" i="4" s="1"/>
  <c r="J23" i="4"/>
  <c r="L23" i="4" s="1"/>
  <c r="J24" i="4"/>
  <c r="L24" i="4" s="1"/>
  <c r="J12" i="4"/>
  <c r="F13" i="4"/>
  <c r="F14" i="4"/>
  <c r="F15" i="4"/>
  <c r="F16" i="4"/>
  <c r="F17" i="4"/>
  <c r="F18" i="4"/>
  <c r="F19" i="4"/>
  <c r="F20" i="4"/>
  <c r="F21" i="4"/>
  <c r="F22" i="4"/>
  <c r="F23" i="4"/>
  <c r="F24" i="4"/>
  <c r="F12" i="4"/>
  <c r="H24" i="4" l="1"/>
  <c r="H23" i="4"/>
  <c r="H22" i="4"/>
  <c r="H21" i="4"/>
  <c r="H20" i="4"/>
  <c r="H19" i="4"/>
  <c r="H18" i="4"/>
  <c r="H17" i="4"/>
  <c r="H16" i="4"/>
  <c r="H15" i="4"/>
  <c r="H14" i="4"/>
  <c r="H13" i="4"/>
  <c r="H12" i="4"/>
  <c r="H16" i="1" l="1"/>
  <c r="H17" i="1"/>
  <c r="H18" i="1"/>
  <c r="H19" i="1"/>
  <c r="H20" i="1"/>
  <c r="H21" i="1"/>
  <c r="H22" i="1"/>
  <c r="H23" i="1"/>
  <c r="H24" i="1"/>
  <c r="H15" i="1" l="1"/>
  <c r="H14" i="1"/>
  <c r="H13" i="1"/>
  <c r="H12" i="1"/>
</calcChain>
</file>

<file path=xl/sharedStrings.xml><?xml version="1.0" encoding="utf-8"?>
<sst xmlns="http://schemas.openxmlformats.org/spreadsheetml/2006/main" count="77" uniqueCount="31">
  <si>
    <t>Réf.</t>
  </si>
  <si>
    <t>DESCRIPTIF</t>
  </si>
  <si>
    <t>Unité de vente  de référence</t>
  </si>
  <si>
    <t>Prix Unitaire HT</t>
  </si>
  <si>
    <t>TVA</t>
  </si>
  <si>
    <t>Prix Unitaire TTC</t>
  </si>
  <si>
    <t>COMMENTAIRE</t>
  </si>
  <si>
    <t xml:space="preserve">  </t>
  </si>
  <si>
    <t xml:space="preserve"> </t>
  </si>
  <si>
    <t>Prix total HT</t>
  </si>
  <si>
    <t>Prix total TTC</t>
  </si>
  <si>
    <t>TOTAL GENERAL</t>
  </si>
  <si>
    <t>DETAIL QUANTITATIF ESTIMATIF</t>
  </si>
  <si>
    <t>BORDEREAU DES PRIX UNITAIRES</t>
  </si>
  <si>
    <t>Réf. commerciale prestataire</t>
  </si>
  <si>
    <t>TRAVAUX D'IMPRESSION ET FOURNITURE D'IMPRIMES
Lot 2 - Impressions standards et spécifiques</t>
  </si>
  <si>
    <r>
      <t xml:space="preserve">Feuille de marque - R/V - Papier blanc offset laser 100 g - Format 21 x 29,7 - Impression R/V 5 couleurs dont </t>
    </r>
    <r>
      <rPr>
        <sz val="10"/>
        <color rgb="FFFF0000"/>
        <rFont val="Calibri"/>
        <family val="2"/>
      </rPr>
      <t>"rouge aveugle"*</t>
    </r>
  </si>
  <si>
    <t>R / V - Papier blanc A4 120 g - Impression bleue - Pliage en A4 - Découpe angle coin détachable</t>
  </si>
  <si>
    <t>R / V - Papier bleu A4 120 g - Impression bleue - Pliage en A4</t>
  </si>
  <si>
    <t>R / V - Papier blanc A2 250 g - Impression monochrome noire ou bleue - Avec perforation</t>
  </si>
  <si>
    <t>R / V - Papier blanc A3 80 g - Impression monochrome noire - Bande détachable avec perforation</t>
  </si>
  <si>
    <t>R / V format 29 x 40 - Papier 120 g - Couleur verte - Perforée 4 trous - Impression noire</t>
  </si>
  <si>
    <t>Papier blanc offset 250 g - Format 60 x 40 (paysage) - Impression recto bleue</t>
  </si>
  <si>
    <t>Feuillets Réanimation surveillance continue - Format 59,4 x 42 - Impression 1 couleur noire R / V - Pliés 2 plis blanc 80 g / m²</t>
  </si>
  <si>
    <t>Imprimé "Avis des sommes à payer" 90 / 95 g amagnétique - 210 x 297 - 2 couleurs recto 1 verso - Perforation pour talon - Talon de paiement détachable</t>
  </si>
  <si>
    <t>Carnet - 100 feuilles détachables - Format 5,5 x 15,5 - Couverture cartonnée rose ou blanc 180 g - Papier rose ou blanc 80 g - Impression recto noire - Agrafage - Numérotation suivie</t>
  </si>
  <si>
    <t>Livret type "Trait d'Union" - Format fini 21,2 x 27,3 - Couverture impression recto verso quadri 135 g - Nombre intérieur de pages variant entre 30 et 40 - Impression recto verso quadri papier blanc 90 g - Finition agraphage à cheval</t>
  </si>
  <si>
    <t>Format A6 - 22 pages - Impression recto verso quadri - Papier couché brillant 250 g - Pelliculage brillant recto verso de toutes les pages - Assemblage reliure Wire'o</t>
  </si>
  <si>
    <t>Cahier de protocole (document / support destiné à recueillir des informations requises par un protocole concernant chaque personne qui se prête à de la recherche (humaine, biomédicale, hors loi Jardé sur les données))
Reliure spirale
Page 1 impression noire recto sur 160 g couleur bleu clair + 1 transparent devant
Page 2 A4 recto impression noire
Pages 3 à 9, 10 à 13, 14 à 21 et 24 à 37 : A4 recto impression noire sur autocopiant (2 feuillets) prédécoupé sur le premier feuillet
1 page non numérotée R / V A4 impression noire entre les p. 9 et 10
4 pages non numérotées recto A4 impression noire entre les p. 13 et 14
1 pochette transparente (ouverte en haut) contenant les pages 22-24 en A4 recto impression noire sur autocopiant (2 feuillets) prédécoupé sur le premier feuillet et agrafées entre elles
1 pochette transparente (ouverte en haut) après la p. 37
couverture dos imprimée sur 200 g blanc avec rabat imprimé recto (flow-chart) et verso (instructions)</t>
  </si>
  <si>
    <t>* rouge aveugle = encre de couleur rouge inactinique, qui devient invisible au scanner</t>
  </si>
  <si>
    <t>Quantité estimative annuelle (de l'unité de vente de référence)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</si>
</sst>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4"/>
      <color indexed="9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2"/>
      </left>
      <right/>
      <top style="medium">
        <color indexed="62"/>
      </top>
      <bottom/>
      <diagonal/>
    </border>
    <border>
      <left/>
      <right/>
      <top style="medium">
        <color indexed="62"/>
      </top>
      <bottom/>
      <diagonal/>
    </border>
    <border>
      <left/>
      <right style="medium">
        <color indexed="62"/>
      </right>
      <top style="medium">
        <color indexed="62"/>
      </top>
      <bottom/>
      <diagonal/>
    </border>
    <border>
      <left style="medium">
        <color indexed="62"/>
      </left>
      <right/>
      <top/>
      <bottom/>
      <diagonal/>
    </border>
    <border>
      <left/>
      <right style="medium">
        <color indexed="62"/>
      </right>
      <top/>
      <bottom/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medium">
        <color indexed="62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4" fillId="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9" fontId="5" fillId="3" borderId="9" xfId="1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5" fillId="0" borderId="9" xfId="0" applyNumberFormat="1" applyFont="1" applyBorder="1" applyAlignment="1">
      <alignment horizontal="center" vertical="center"/>
    </xf>
    <xf numFmtId="9" fontId="8" fillId="3" borderId="9" xfId="1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5" fillId="0" borderId="9" xfId="0" applyFont="1" applyBorder="1" applyAlignment="1">
      <alignment vertical="center" wrapText="1"/>
    </xf>
    <xf numFmtId="0" fontId="6" fillId="0" borderId="0" xfId="0" applyFont="1"/>
    <xf numFmtId="9" fontId="5" fillId="0" borderId="9" xfId="1" applyFont="1" applyFill="1" applyBorder="1" applyAlignment="1" applyProtection="1">
      <alignment horizontal="center" vertical="center"/>
      <protection locked="0"/>
    </xf>
    <xf numFmtId="0" fontId="5" fillId="0" borderId="9" xfId="2" applyNumberFormat="1" applyFont="1" applyBorder="1" applyAlignment="1">
      <alignment horizontal="center" vertical="center"/>
    </xf>
    <xf numFmtId="0" fontId="5" fillId="4" borderId="9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8659</xdr:rowOff>
    </xdr:from>
    <xdr:to>
      <xdr:col>2</xdr:col>
      <xdr:colOff>730250</xdr:colOff>
      <xdr:row>5</xdr:row>
      <xdr:rowOff>135659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8988FA52-DCCF-4D3C-88AA-870C6ABCE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34"/>
          <a:ext cx="162560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8659</xdr:rowOff>
    </xdr:from>
    <xdr:to>
      <xdr:col>2</xdr:col>
      <xdr:colOff>730250</xdr:colOff>
      <xdr:row>5</xdr:row>
      <xdr:rowOff>135659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D0426D8-7778-43FB-8B91-57ABDB8AC6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7200" y="208684"/>
          <a:ext cx="1568450" cy="898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E1D96-83E0-4086-9F5F-8EF21F1A00BF}">
  <dimension ref="B1:I26"/>
  <sheetViews>
    <sheetView tabSelected="1" workbookViewId="0">
      <selection activeCell="D20" sqref="D20"/>
    </sheetView>
  </sheetViews>
  <sheetFormatPr baseColWidth="10" defaultRowHeight="15" x14ac:dyDescent="0.25"/>
  <cols>
    <col min="1" max="1" width="6.85546875" customWidth="1"/>
    <col min="2" max="2" width="12.5703125" customWidth="1"/>
    <col min="3" max="3" width="12" customWidth="1"/>
    <col min="4" max="4" width="63.140625" customWidth="1"/>
    <col min="5" max="5" width="14.85546875" customWidth="1"/>
    <col min="9" max="9" width="24.28515625" customWidth="1"/>
  </cols>
  <sheetData>
    <row r="1" spans="2:9" ht="15.75" thickBot="1" x14ac:dyDescent="0.3"/>
    <row r="2" spans="2:9" ht="15" customHeight="1" x14ac:dyDescent="0.25">
      <c r="D2" s="15" t="s">
        <v>15</v>
      </c>
      <c r="E2" s="16"/>
      <c r="F2" s="16"/>
      <c r="G2" s="16"/>
      <c r="H2" s="16"/>
      <c r="I2" s="17"/>
    </row>
    <row r="3" spans="2:9" ht="15" customHeight="1" x14ac:dyDescent="0.25">
      <c r="D3" s="18"/>
      <c r="E3" s="19"/>
      <c r="F3" s="19"/>
      <c r="G3" s="19"/>
      <c r="H3" s="19"/>
      <c r="I3" s="20"/>
    </row>
    <row r="4" spans="2:9" ht="15" customHeight="1" x14ac:dyDescent="0.25">
      <c r="D4" s="18"/>
      <c r="E4" s="19"/>
      <c r="F4" s="19"/>
      <c r="G4" s="19"/>
      <c r="H4" s="19"/>
      <c r="I4" s="20"/>
    </row>
    <row r="5" spans="2:9" ht="15.75" customHeight="1" thickBot="1" x14ac:dyDescent="0.3">
      <c r="D5" s="21"/>
      <c r="E5" s="22"/>
      <c r="F5" s="22"/>
      <c r="G5" s="22"/>
      <c r="H5" s="22"/>
      <c r="I5" s="23"/>
    </row>
    <row r="8" spans="2:9" ht="18.75" x14ac:dyDescent="0.3">
      <c r="B8" s="14" t="s">
        <v>13</v>
      </c>
      <c r="C8" s="14"/>
      <c r="D8" s="14"/>
      <c r="E8" s="14"/>
      <c r="F8" s="14"/>
      <c r="G8" s="14"/>
      <c r="H8" s="14"/>
      <c r="I8" s="14"/>
    </row>
    <row r="11" spans="2:9" ht="38.25" x14ac:dyDescent="0.25">
      <c r="B11" s="1" t="s">
        <v>0</v>
      </c>
      <c r="C11" s="1" t="s">
        <v>14</v>
      </c>
      <c r="D11" s="1" t="s">
        <v>1</v>
      </c>
      <c r="E11" s="1" t="s">
        <v>2</v>
      </c>
      <c r="F11" s="1" t="s">
        <v>3</v>
      </c>
      <c r="G11" s="1" t="s">
        <v>4</v>
      </c>
      <c r="H11" s="1" t="s">
        <v>5</v>
      </c>
      <c r="I11" s="1" t="s">
        <v>6</v>
      </c>
    </row>
    <row r="12" spans="2:9" ht="30" customHeight="1" x14ac:dyDescent="0.25">
      <c r="B12" s="2">
        <v>1</v>
      </c>
      <c r="C12" s="2"/>
      <c r="D12" s="13" t="s">
        <v>16</v>
      </c>
      <c r="E12" s="2">
        <v>100</v>
      </c>
      <c r="F12" s="3" t="s">
        <v>7</v>
      </c>
      <c r="G12" s="4">
        <v>0.2</v>
      </c>
      <c r="H12" s="3" t="e">
        <f>+F12+(F12*G12)</f>
        <v>#VALUE!</v>
      </c>
      <c r="I12" s="5"/>
    </row>
    <row r="13" spans="2:9" ht="30" customHeight="1" x14ac:dyDescent="0.25">
      <c r="B13" s="2">
        <v>2</v>
      </c>
      <c r="C13" s="2"/>
      <c r="D13" s="9" t="s">
        <v>17</v>
      </c>
      <c r="E13" s="2">
        <v>100</v>
      </c>
      <c r="F13" s="3" t="s">
        <v>8</v>
      </c>
      <c r="G13" s="4">
        <v>0.2</v>
      </c>
      <c r="H13" s="3" t="e">
        <f t="shared" ref="H13:H16" si="0">+F13+(F13*G13)</f>
        <v>#VALUE!</v>
      </c>
      <c r="I13" s="5" t="s">
        <v>8</v>
      </c>
    </row>
    <row r="14" spans="2:9" ht="30" customHeight="1" x14ac:dyDescent="0.25">
      <c r="B14" s="2">
        <v>3</v>
      </c>
      <c r="C14" s="2"/>
      <c r="D14" s="9" t="s">
        <v>18</v>
      </c>
      <c r="E14" s="2">
        <v>100</v>
      </c>
      <c r="F14" s="3" t="s">
        <v>8</v>
      </c>
      <c r="G14" s="4">
        <v>0.2</v>
      </c>
      <c r="H14" s="3" t="e">
        <f t="shared" si="0"/>
        <v>#VALUE!</v>
      </c>
      <c r="I14" s="5" t="s">
        <v>8</v>
      </c>
    </row>
    <row r="15" spans="2:9" ht="30" customHeight="1" x14ac:dyDescent="0.25">
      <c r="B15" s="2">
        <v>4</v>
      </c>
      <c r="C15" s="2"/>
      <c r="D15" s="9" t="s">
        <v>19</v>
      </c>
      <c r="E15" s="2">
        <v>100</v>
      </c>
      <c r="F15" s="3" t="s">
        <v>8</v>
      </c>
      <c r="G15" s="4">
        <v>0.2</v>
      </c>
      <c r="H15" s="3" t="e">
        <f t="shared" si="0"/>
        <v>#VALUE!</v>
      </c>
      <c r="I15" s="5"/>
    </row>
    <row r="16" spans="2:9" ht="25.5" x14ac:dyDescent="0.25">
      <c r="B16" s="2">
        <v>5</v>
      </c>
      <c r="C16" s="2"/>
      <c r="D16" s="9" t="s">
        <v>20</v>
      </c>
      <c r="E16" s="2">
        <v>100</v>
      </c>
      <c r="F16" s="3" t="s">
        <v>7</v>
      </c>
      <c r="G16" s="4">
        <v>0.2</v>
      </c>
      <c r="H16" s="3" t="e">
        <f t="shared" si="0"/>
        <v>#VALUE!</v>
      </c>
      <c r="I16" s="5"/>
    </row>
    <row r="17" spans="2:9" ht="25.5" x14ac:dyDescent="0.25">
      <c r="B17" s="2">
        <v>6</v>
      </c>
      <c r="C17" s="2"/>
      <c r="D17" s="9" t="s">
        <v>21</v>
      </c>
      <c r="E17" s="2">
        <v>100</v>
      </c>
      <c r="F17" s="3" t="s">
        <v>8</v>
      </c>
      <c r="G17" s="4">
        <v>0.2</v>
      </c>
      <c r="H17" s="3" t="e">
        <f t="shared" ref="H17:H24" si="1">+F17+(F17*G17)</f>
        <v>#VALUE!</v>
      </c>
      <c r="I17" s="5" t="s">
        <v>8</v>
      </c>
    </row>
    <row r="18" spans="2:9" ht="25.5" x14ac:dyDescent="0.25">
      <c r="B18" s="2">
        <v>7</v>
      </c>
      <c r="C18" s="2"/>
      <c r="D18" s="9" t="s">
        <v>22</v>
      </c>
      <c r="E18" s="2">
        <v>100</v>
      </c>
      <c r="F18" s="3" t="s">
        <v>8</v>
      </c>
      <c r="G18" s="4">
        <v>0.2</v>
      </c>
      <c r="H18" s="3" t="e">
        <f t="shared" si="1"/>
        <v>#VALUE!</v>
      </c>
      <c r="I18" s="5" t="s">
        <v>8</v>
      </c>
    </row>
    <row r="19" spans="2:9" ht="25.5" x14ac:dyDescent="0.25">
      <c r="B19" s="2">
        <v>8</v>
      </c>
      <c r="C19" s="2"/>
      <c r="D19" s="9" t="s">
        <v>23</v>
      </c>
      <c r="E19" s="2">
        <v>100</v>
      </c>
      <c r="F19" s="3" t="s">
        <v>8</v>
      </c>
      <c r="G19" s="4">
        <v>0.2</v>
      </c>
      <c r="H19" s="3" t="e">
        <f t="shared" si="1"/>
        <v>#VALUE!</v>
      </c>
      <c r="I19" s="5"/>
    </row>
    <row r="20" spans="2:9" ht="38.25" x14ac:dyDescent="0.25">
      <c r="B20" s="2">
        <v>9</v>
      </c>
      <c r="C20" s="2"/>
      <c r="D20" s="13" t="s">
        <v>24</v>
      </c>
      <c r="E20" s="2">
        <v>1</v>
      </c>
      <c r="F20" s="3" t="s">
        <v>7</v>
      </c>
      <c r="G20" s="4">
        <v>0.2</v>
      </c>
      <c r="H20" s="3" t="e">
        <f t="shared" si="1"/>
        <v>#VALUE!</v>
      </c>
      <c r="I20" s="5"/>
    </row>
    <row r="21" spans="2:9" ht="38.25" x14ac:dyDescent="0.25">
      <c r="B21" s="2">
        <v>10</v>
      </c>
      <c r="C21" s="2"/>
      <c r="D21" s="9" t="s">
        <v>25</v>
      </c>
      <c r="E21" s="2">
        <v>1</v>
      </c>
      <c r="F21" s="3" t="s">
        <v>8</v>
      </c>
      <c r="G21" s="4">
        <v>0.2</v>
      </c>
      <c r="H21" s="3" t="e">
        <f t="shared" si="1"/>
        <v>#VALUE!</v>
      </c>
      <c r="I21" s="5" t="s">
        <v>8</v>
      </c>
    </row>
    <row r="22" spans="2:9" ht="51" x14ac:dyDescent="0.25">
      <c r="B22" s="2">
        <v>11</v>
      </c>
      <c r="C22" s="2"/>
      <c r="D22" s="9" t="s">
        <v>26</v>
      </c>
      <c r="E22" s="2">
        <v>1</v>
      </c>
      <c r="F22" s="3" t="s">
        <v>8</v>
      </c>
      <c r="G22" s="4">
        <v>0.2</v>
      </c>
      <c r="H22" s="3" t="e">
        <f t="shared" si="1"/>
        <v>#VALUE!</v>
      </c>
      <c r="I22" s="5" t="s">
        <v>8</v>
      </c>
    </row>
    <row r="23" spans="2:9" ht="220.5" customHeight="1" x14ac:dyDescent="0.25">
      <c r="B23" s="2">
        <v>12</v>
      </c>
      <c r="C23" s="2"/>
      <c r="D23" s="9" t="s">
        <v>28</v>
      </c>
      <c r="E23" s="2">
        <v>1</v>
      </c>
      <c r="F23" s="3" t="s">
        <v>8</v>
      </c>
      <c r="G23" s="4">
        <v>0.2</v>
      </c>
      <c r="H23" s="3" t="e">
        <f t="shared" si="1"/>
        <v>#VALUE!</v>
      </c>
      <c r="I23" s="5"/>
    </row>
    <row r="24" spans="2:9" ht="38.25" x14ac:dyDescent="0.25">
      <c r="B24" s="2">
        <v>13</v>
      </c>
      <c r="C24" s="2"/>
      <c r="D24" s="9" t="s">
        <v>27</v>
      </c>
      <c r="E24" s="2">
        <v>1</v>
      </c>
      <c r="F24" s="3" t="s">
        <v>7</v>
      </c>
      <c r="G24" s="4">
        <v>0.2</v>
      </c>
      <c r="H24" s="3" t="e">
        <f t="shared" si="1"/>
        <v>#VALUE!</v>
      </c>
      <c r="I24" s="5"/>
    </row>
    <row r="26" spans="2:9" x14ac:dyDescent="0.25">
      <c r="B26" s="10" t="s">
        <v>29</v>
      </c>
    </row>
  </sheetData>
  <mergeCells count="2">
    <mergeCell ref="B8:I8"/>
    <mergeCell ref="D2:I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B1A39-1B73-4A44-94A7-8BF56E0A4CE3}">
  <dimension ref="B1:M26"/>
  <sheetViews>
    <sheetView topLeftCell="A7" workbookViewId="0">
      <selection activeCell="D12" sqref="D12"/>
    </sheetView>
  </sheetViews>
  <sheetFormatPr baseColWidth="10" defaultRowHeight="15" x14ac:dyDescent="0.25"/>
  <cols>
    <col min="1" max="1" width="6.85546875" customWidth="1"/>
    <col min="2" max="2" width="12.5703125" customWidth="1"/>
    <col min="3" max="3" width="12" customWidth="1"/>
    <col min="4" max="4" width="63.140625" customWidth="1"/>
    <col min="5" max="5" width="14.85546875" customWidth="1"/>
    <col min="9" max="9" width="29.140625" customWidth="1"/>
    <col min="13" max="13" width="24.28515625" customWidth="1"/>
  </cols>
  <sheetData>
    <row r="1" spans="2:13" ht="15.75" thickBot="1" x14ac:dyDescent="0.3"/>
    <row r="2" spans="2:13" ht="15" customHeight="1" x14ac:dyDescent="0.25">
      <c r="D2" s="15" t="s">
        <v>15</v>
      </c>
      <c r="E2" s="16"/>
      <c r="F2" s="16"/>
      <c r="G2" s="16"/>
      <c r="H2" s="16"/>
      <c r="I2" s="16"/>
      <c r="J2" s="16"/>
      <c r="K2" s="16"/>
      <c r="L2" s="16"/>
      <c r="M2" s="17"/>
    </row>
    <row r="3" spans="2:13" ht="15" customHeight="1" x14ac:dyDescent="0.25">
      <c r="D3" s="18"/>
      <c r="E3" s="19"/>
      <c r="F3" s="19"/>
      <c r="G3" s="19"/>
      <c r="H3" s="19"/>
      <c r="I3" s="19"/>
      <c r="J3" s="19"/>
      <c r="K3" s="19"/>
      <c r="L3" s="19"/>
      <c r="M3" s="20"/>
    </row>
    <row r="4" spans="2:13" ht="15" customHeight="1" x14ac:dyDescent="0.25">
      <c r="D4" s="18"/>
      <c r="E4" s="19"/>
      <c r="F4" s="19"/>
      <c r="G4" s="19"/>
      <c r="H4" s="19"/>
      <c r="I4" s="19"/>
      <c r="J4" s="19"/>
      <c r="K4" s="19"/>
      <c r="L4" s="19"/>
      <c r="M4" s="20"/>
    </row>
    <row r="5" spans="2:13" ht="15.75" customHeight="1" thickBot="1" x14ac:dyDescent="0.3">
      <c r="D5" s="21"/>
      <c r="E5" s="22"/>
      <c r="F5" s="22"/>
      <c r="G5" s="22"/>
      <c r="H5" s="22"/>
      <c r="I5" s="22"/>
      <c r="J5" s="22"/>
      <c r="K5" s="22"/>
      <c r="L5" s="22"/>
      <c r="M5" s="23"/>
    </row>
    <row r="8" spans="2:13" ht="18.75" x14ac:dyDescent="0.3">
      <c r="B8" s="14" t="s">
        <v>12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11" spans="2:13" ht="38.25" x14ac:dyDescent="0.25">
      <c r="B11" s="1" t="s">
        <v>0</v>
      </c>
      <c r="C11" s="1" t="s">
        <v>14</v>
      </c>
      <c r="D11" s="1" t="s">
        <v>1</v>
      </c>
      <c r="E11" s="1" t="s">
        <v>2</v>
      </c>
      <c r="F11" s="1" t="s">
        <v>3</v>
      </c>
      <c r="G11" s="1" t="s">
        <v>4</v>
      </c>
      <c r="H11" s="1" t="s">
        <v>5</v>
      </c>
      <c r="I11" s="1" t="s">
        <v>30</v>
      </c>
      <c r="J11" s="1" t="s">
        <v>9</v>
      </c>
      <c r="K11" s="1" t="s">
        <v>4</v>
      </c>
      <c r="L11" s="1" t="s">
        <v>10</v>
      </c>
      <c r="M11" s="1" t="s">
        <v>6</v>
      </c>
    </row>
    <row r="12" spans="2:13" ht="30" customHeight="1" x14ac:dyDescent="0.25">
      <c r="B12" s="2">
        <v>1</v>
      </c>
      <c r="C12" s="2"/>
      <c r="D12" s="9" t="s">
        <v>16</v>
      </c>
      <c r="E12" s="2">
        <v>100</v>
      </c>
      <c r="F12" s="3" t="str">
        <f>'BPU Lot 2'!F12</f>
        <v xml:space="preserve">  </v>
      </c>
      <c r="G12" s="4">
        <v>0.2</v>
      </c>
      <c r="H12" s="3" t="e">
        <f>+F12+(F12*G12)</f>
        <v>#VALUE!</v>
      </c>
      <c r="I12" s="12">
        <v>200</v>
      </c>
      <c r="J12" s="6" t="e">
        <f>F12*I12</f>
        <v>#VALUE!</v>
      </c>
      <c r="K12" s="4">
        <v>0.2</v>
      </c>
      <c r="L12" s="11" t="e">
        <f>J12*1.2</f>
        <v>#VALUE!</v>
      </c>
      <c r="M12" s="5"/>
    </row>
    <row r="13" spans="2:13" ht="30" customHeight="1" x14ac:dyDescent="0.25">
      <c r="B13" s="2">
        <v>2</v>
      </c>
      <c r="C13" s="2"/>
      <c r="D13" s="9" t="s">
        <v>17</v>
      </c>
      <c r="E13" s="2">
        <v>100</v>
      </c>
      <c r="F13" s="3" t="str">
        <f>'BPU Lot 2'!F13</f>
        <v xml:space="preserve"> </v>
      </c>
      <c r="G13" s="4">
        <v>0.2</v>
      </c>
      <c r="H13" s="3" t="e">
        <f t="shared" ref="H13:H24" si="0">+F13+(F13*G13)</f>
        <v>#VALUE!</v>
      </c>
      <c r="I13" s="12">
        <v>810</v>
      </c>
      <c r="J13" s="6" t="e">
        <f t="shared" ref="J13:J24" si="1">F13*I13</f>
        <v>#VALUE!</v>
      </c>
      <c r="K13" s="4">
        <v>0.2</v>
      </c>
      <c r="L13" s="11" t="e">
        <f t="shared" ref="L13:L24" si="2">J13*1.2</f>
        <v>#VALUE!</v>
      </c>
      <c r="M13" s="5" t="s">
        <v>8</v>
      </c>
    </row>
    <row r="14" spans="2:13" ht="30" customHeight="1" x14ac:dyDescent="0.25">
      <c r="B14" s="2">
        <v>3</v>
      </c>
      <c r="C14" s="2"/>
      <c r="D14" s="9" t="s">
        <v>18</v>
      </c>
      <c r="E14" s="2">
        <v>100</v>
      </c>
      <c r="F14" s="3" t="str">
        <f>'BPU Lot 2'!F14</f>
        <v xml:space="preserve"> </v>
      </c>
      <c r="G14" s="4">
        <v>0.2</v>
      </c>
      <c r="H14" s="3" t="e">
        <f t="shared" si="0"/>
        <v>#VALUE!</v>
      </c>
      <c r="I14" s="12">
        <v>200</v>
      </c>
      <c r="J14" s="6" t="e">
        <f t="shared" si="1"/>
        <v>#VALUE!</v>
      </c>
      <c r="K14" s="4">
        <v>0.2</v>
      </c>
      <c r="L14" s="11" t="e">
        <f t="shared" si="2"/>
        <v>#VALUE!</v>
      </c>
      <c r="M14" s="5" t="s">
        <v>8</v>
      </c>
    </row>
    <row r="15" spans="2:13" ht="30" customHeight="1" x14ac:dyDescent="0.25">
      <c r="B15" s="2">
        <v>4</v>
      </c>
      <c r="C15" s="2"/>
      <c r="D15" s="9" t="s">
        <v>19</v>
      </c>
      <c r="E15" s="2">
        <v>100</v>
      </c>
      <c r="F15" s="3" t="str">
        <f>'BPU Lot 2'!F15</f>
        <v xml:space="preserve"> </v>
      </c>
      <c r="G15" s="4">
        <v>0.2</v>
      </c>
      <c r="H15" s="3" t="e">
        <f t="shared" si="0"/>
        <v>#VALUE!</v>
      </c>
      <c r="I15" s="12">
        <v>100</v>
      </c>
      <c r="J15" s="6" t="e">
        <f t="shared" si="1"/>
        <v>#VALUE!</v>
      </c>
      <c r="K15" s="4">
        <v>0.2</v>
      </c>
      <c r="L15" s="11" t="e">
        <f t="shared" si="2"/>
        <v>#VALUE!</v>
      </c>
      <c r="M15" s="5"/>
    </row>
    <row r="16" spans="2:13" ht="25.5" x14ac:dyDescent="0.25">
      <c r="B16" s="2">
        <v>5</v>
      </c>
      <c r="C16" s="2"/>
      <c r="D16" s="9" t="s">
        <v>20</v>
      </c>
      <c r="E16" s="2">
        <v>100</v>
      </c>
      <c r="F16" s="3" t="str">
        <f>'BPU Lot 2'!F16</f>
        <v xml:space="preserve">  </v>
      </c>
      <c r="G16" s="4">
        <v>0.2</v>
      </c>
      <c r="H16" s="3" t="e">
        <f t="shared" si="0"/>
        <v>#VALUE!</v>
      </c>
      <c r="I16" s="12">
        <v>100</v>
      </c>
      <c r="J16" s="6" t="e">
        <f t="shared" si="1"/>
        <v>#VALUE!</v>
      </c>
      <c r="K16" s="4">
        <v>0.2</v>
      </c>
      <c r="L16" s="11" t="e">
        <f t="shared" si="2"/>
        <v>#VALUE!</v>
      </c>
      <c r="M16" s="5"/>
    </row>
    <row r="17" spans="2:13" ht="25.5" x14ac:dyDescent="0.25">
      <c r="B17" s="2">
        <v>6</v>
      </c>
      <c r="C17" s="2"/>
      <c r="D17" s="9" t="s">
        <v>21</v>
      </c>
      <c r="E17" s="2">
        <v>100</v>
      </c>
      <c r="F17" s="3" t="str">
        <f>'BPU Lot 2'!F17</f>
        <v xml:space="preserve"> </v>
      </c>
      <c r="G17" s="4">
        <v>0.2</v>
      </c>
      <c r="H17" s="3" t="e">
        <f t="shared" si="0"/>
        <v>#VALUE!</v>
      </c>
      <c r="I17" s="12">
        <v>600</v>
      </c>
      <c r="J17" s="6" t="e">
        <f t="shared" si="1"/>
        <v>#VALUE!</v>
      </c>
      <c r="K17" s="4">
        <v>0.2</v>
      </c>
      <c r="L17" s="11" t="e">
        <f t="shared" si="2"/>
        <v>#VALUE!</v>
      </c>
      <c r="M17" s="5" t="s">
        <v>8</v>
      </c>
    </row>
    <row r="18" spans="2:13" x14ac:dyDescent="0.25">
      <c r="B18" s="2">
        <v>7</v>
      </c>
      <c r="C18" s="2"/>
      <c r="D18" s="9" t="s">
        <v>22</v>
      </c>
      <c r="E18" s="2">
        <v>100</v>
      </c>
      <c r="F18" s="3" t="str">
        <f>'BPU Lot 2'!F18</f>
        <v xml:space="preserve"> </v>
      </c>
      <c r="G18" s="4">
        <v>0.2</v>
      </c>
      <c r="H18" s="3" t="e">
        <f t="shared" si="0"/>
        <v>#VALUE!</v>
      </c>
      <c r="I18" s="12">
        <v>300</v>
      </c>
      <c r="J18" s="6" t="e">
        <f t="shared" si="1"/>
        <v>#VALUE!</v>
      </c>
      <c r="K18" s="4">
        <v>0.2</v>
      </c>
      <c r="L18" s="11" t="e">
        <f t="shared" si="2"/>
        <v>#VALUE!</v>
      </c>
      <c r="M18" s="5" t="s">
        <v>8</v>
      </c>
    </row>
    <row r="19" spans="2:13" ht="25.5" x14ac:dyDescent="0.25">
      <c r="B19" s="2">
        <v>8</v>
      </c>
      <c r="C19" s="2"/>
      <c r="D19" s="9" t="s">
        <v>23</v>
      </c>
      <c r="E19" s="2">
        <v>100</v>
      </c>
      <c r="F19" s="3" t="str">
        <f>'BPU Lot 2'!F19</f>
        <v xml:space="preserve"> </v>
      </c>
      <c r="G19" s="4">
        <v>0.2</v>
      </c>
      <c r="H19" s="3" t="e">
        <f t="shared" si="0"/>
        <v>#VALUE!</v>
      </c>
      <c r="I19" s="12">
        <v>20</v>
      </c>
      <c r="J19" s="6" t="e">
        <f t="shared" si="1"/>
        <v>#VALUE!</v>
      </c>
      <c r="K19" s="4">
        <v>0.2</v>
      </c>
      <c r="L19" s="11" t="e">
        <f t="shared" si="2"/>
        <v>#VALUE!</v>
      </c>
      <c r="M19" s="5"/>
    </row>
    <row r="20" spans="2:13" ht="38.25" x14ac:dyDescent="0.25">
      <c r="B20" s="2">
        <v>9</v>
      </c>
      <c r="C20" s="2"/>
      <c r="D20" s="9" t="s">
        <v>24</v>
      </c>
      <c r="E20" s="2">
        <v>1</v>
      </c>
      <c r="F20" s="3" t="str">
        <f>'BPU Lot 2'!F20</f>
        <v xml:space="preserve">  </v>
      </c>
      <c r="G20" s="4">
        <v>0.2</v>
      </c>
      <c r="H20" s="3" t="e">
        <f t="shared" si="0"/>
        <v>#VALUE!</v>
      </c>
      <c r="I20" s="12">
        <f>300000+10000+5000</f>
        <v>315000</v>
      </c>
      <c r="J20" s="6" t="e">
        <f t="shared" si="1"/>
        <v>#VALUE!</v>
      </c>
      <c r="K20" s="4">
        <v>0.2</v>
      </c>
      <c r="L20" s="11" t="e">
        <f t="shared" si="2"/>
        <v>#VALUE!</v>
      </c>
      <c r="M20" s="5"/>
    </row>
    <row r="21" spans="2:13" ht="38.25" x14ac:dyDescent="0.25">
      <c r="B21" s="2">
        <v>10</v>
      </c>
      <c r="C21" s="2"/>
      <c r="D21" s="9" t="s">
        <v>25</v>
      </c>
      <c r="E21" s="2">
        <v>1</v>
      </c>
      <c r="F21" s="3" t="str">
        <f>'BPU Lot 2'!F21</f>
        <v xml:space="preserve"> </v>
      </c>
      <c r="G21" s="4">
        <v>0.2</v>
      </c>
      <c r="H21" s="3" t="e">
        <f t="shared" si="0"/>
        <v>#VALUE!</v>
      </c>
      <c r="I21" s="12">
        <f>600+4000+10</f>
        <v>4610</v>
      </c>
      <c r="J21" s="6" t="e">
        <f t="shared" si="1"/>
        <v>#VALUE!</v>
      </c>
      <c r="K21" s="4">
        <v>0.2</v>
      </c>
      <c r="L21" s="11" t="e">
        <f t="shared" si="2"/>
        <v>#VALUE!</v>
      </c>
      <c r="M21" s="5" t="s">
        <v>8</v>
      </c>
    </row>
    <row r="22" spans="2:13" ht="51" x14ac:dyDescent="0.25">
      <c r="B22" s="2">
        <v>11</v>
      </c>
      <c r="C22" s="2"/>
      <c r="D22" s="9" t="s">
        <v>26</v>
      </c>
      <c r="E22" s="2">
        <v>1</v>
      </c>
      <c r="F22" s="3" t="str">
        <f>'BPU Lot 2'!F22</f>
        <v xml:space="preserve"> </v>
      </c>
      <c r="G22" s="4">
        <v>0.2</v>
      </c>
      <c r="H22" s="3" t="e">
        <f t="shared" si="0"/>
        <v>#VALUE!</v>
      </c>
      <c r="I22" s="12">
        <f>10000</f>
        <v>10000</v>
      </c>
      <c r="J22" s="6" t="e">
        <f t="shared" si="1"/>
        <v>#VALUE!</v>
      </c>
      <c r="K22" s="4">
        <v>0.2</v>
      </c>
      <c r="L22" s="11" t="e">
        <f t="shared" si="2"/>
        <v>#VALUE!</v>
      </c>
      <c r="M22" s="5" t="s">
        <v>8</v>
      </c>
    </row>
    <row r="23" spans="2:13" ht="220.5" customHeight="1" x14ac:dyDescent="0.25">
      <c r="B23" s="2">
        <v>12</v>
      </c>
      <c r="C23" s="2"/>
      <c r="D23" s="9" t="s">
        <v>28</v>
      </c>
      <c r="E23" s="2">
        <v>1</v>
      </c>
      <c r="F23" s="3" t="str">
        <f>'BPU Lot 2'!F23</f>
        <v xml:space="preserve"> </v>
      </c>
      <c r="G23" s="4">
        <v>0.2</v>
      </c>
      <c r="H23" s="3" t="e">
        <f t="shared" si="0"/>
        <v>#VALUE!</v>
      </c>
      <c r="I23" s="12">
        <f>500</f>
        <v>500</v>
      </c>
      <c r="J23" s="6" t="e">
        <f t="shared" si="1"/>
        <v>#VALUE!</v>
      </c>
      <c r="K23" s="4">
        <v>0.2</v>
      </c>
      <c r="L23" s="11" t="e">
        <f t="shared" si="2"/>
        <v>#VALUE!</v>
      </c>
      <c r="M23" s="5"/>
    </row>
    <row r="24" spans="2:13" ht="38.25" x14ac:dyDescent="0.25">
      <c r="B24" s="2">
        <v>13</v>
      </c>
      <c r="C24" s="2"/>
      <c r="D24" s="9" t="s">
        <v>27</v>
      </c>
      <c r="E24" s="2">
        <v>1</v>
      </c>
      <c r="F24" s="3" t="str">
        <f>'BPU Lot 2'!F24</f>
        <v xml:space="preserve">  </v>
      </c>
      <c r="G24" s="4">
        <v>0.2</v>
      </c>
      <c r="H24" s="3" t="e">
        <f t="shared" si="0"/>
        <v>#VALUE!</v>
      </c>
      <c r="I24" s="12">
        <f>3000</f>
        <v>3000</v>
      </c>
      <c r="J24" s="6" t="e">
        <f t="shared" si="1"/>
        <v>#VALUE!</v>
      </c>
      <c r="K24" s="4">
        <v>0.2</v>
      </c>
      <c r="L24" s="11" t="e">
        <f t="shared" si="2"/>
        <v>#VALUE!</v>
      </c>
      <c r="M24" s="5"/>
    </row>
    <row r="26" spans="2:13" s="8" customFormat="1" x14ac:dyDescent="0.25">
      <c r="B26" s="24" t="s">
        <v>11</v>
      </c>
      <c r="C26" s="24"/>
      <c r="D26" s="24"/>
      <c r="E26" s="24"/>
      <c r="F26" s="24"/>
      <c r="G26" s="24"/>
      <c r="H26" s="24"/>
      <c r="I26" s="24"/>
      <c r="J26" s="8" t="e">
        <f>SUM(J12:J24)</f>
        <v>#VALUE!</v>
      </c>
      <c r="K26" s="7">
        <v>0.2</v>
      </c>
      <c r="L26" s="8" t="e">
        <f>SUM(L12:L24)</f>
        <v>#VALUE!</v>
      </c>
    </row>
  </sheetData>
  <mergeCells count="3">
    <mergeCell ref="D2:M5"/>
    <mergeCell ref="B8:M8"/>
    <mergeCell ref="B26:I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DQE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BLEUZET Thomas</dc:creator>
  <cp:lastModifiedBy>BLEUZET Thomas</cp:lastModifiedBy>
  <dcterms:created xsi:type="dcterms:W3CDTF">2025-04-15T12:20:03Z</dcterms:created>
  <dcterms:modified xsi:type="dcterms:W3CDTF">2025-04-17T08:51:39Z</dcterms:modified>
</cp:coreProperties>
</file>