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10_COMMUN ST\102_OPERATIONS\GD\03-SITE PRINCIPALE\03 USN_ CATTP UPPE OCT24005-MCO024061\consultation CMP\"/>
    </mc:Choice>
  </mc:AlternateContent>
  <xr:revisionPtr revIDLastSave="0" documentId="13_ncr:1_{A0CB24C2-4532-43BC-A16C-FE00A4B604C5}" xr6:coauthVersionLast="36" xr6:coauthVersionMax="47" xr10:uidLastSave="{00000000-0000-0000-0000-000000000000}"/>
  <bookViews>
    <workbookView xWindow="-108" yWindow="-108" windowWidth="23256" windowHeight="12456" xr2:uid="{68CEAA1E-4882-4698-956B-8264951C13C6}"/>
  </bookViews>
  <sheets>
    <sheet name="Désamiantage" sheetId="10" r:id="rId1"/>
    <sheet name="Curage" sheetId="1" r:id="rId2"/>
    <sheet name="CVC-P" sheetId="2" r:id="rId3"/>
    <sheet name="CFO-CFA" sheetId="3" r:id="rId4"/>
    <sheet name="MIN" sheetId="4" r:id="rId5"/>
    <sheet name="Cloisons-FP" sheetId="5" r:id="rId6"/>
    <sheet name="Sol Souple" sheetId="6" r:id="rId7"/>
    <sheet name="Carrelage" sheetId="7" r:id="rId8"/>
    <sheet name="Peinture" sheetId="8" r:id="rId9"/>
    <sheet name="Serrurerie" sheetId="9" r:id="rId10"/>
  </sheets>
  <definedNames>
    <definedName name="_Toc95947170" localSheetId="7">Carrelage!#REF!</definedName>
    <definedName name="_Toc95947170" localSheetId="5">'Cloisons-FP'!#REF!</definedName>
    <definedName name="_Toc95947170" localSheetId="1">Curage!#REF!</definedName>
    <definedName name="_Toc95947170" localSheetId="2">'CVC-P'!#REF!</definedName>
    <definedName name="_Toc95947170" localSheetId="0">Désamiantage!#REF!</definedName>
    <definedName name="_Toc95947170" localSheetId="4">MIN!#REF!</definedName>
    <definedName name="_Toc95947170" localSheetId="8">Peinture!#REF!</definedName>
    <definedName name="_Toc95947170" localSheetId="9">Serrurerie!#REF!</definedName>
    <definedName name="_Toc95947170" localSheetId="6">'Sol Souple'!#REF!</definedName>
    <definedName name="_xlnm.Print_Area" localSheetId="7">Carrelage!$A$1:$F$12</definedName>
    <definedName name="_xlnm.Print_Area" localSheetId="3">'CFO-CFA'!$A$1:$F$106</definedName>
    <definedName name="_xlnm.Print_Area" localSheetId="5">'Cloisons-FP'!$A$1:$F$14</definedName>
    <definedName name="_xlnm.Print_Area" localSheetId="1">Curage!$A$1:$F$19</definedName>
    <definedName name="_xlnm.Print_Area" localSheetId="2">'CVC-P'!$A$1:$F$31</definedName>
    <definedName name="_xlnm.Print_Area" localSheetId="0">Désamiantage!$A$1:$F$21</definedName>
    <definedName name="_xlnm.Print_Area" localSheetId="4">MIN!$A$1:$F$17</definedName>
    <definedName name="_xlnm.Print_Area" localSheetId="8">Peinture!$A$1:$F$16</definedName>
    <definedName name="_xlnm.Print_Area" localSheetId="9">Serrurerie!$A$1:$F$17</definedName>
    <definedName name="_xlnm.Print_Area" localSheetId="6">'Sol Souple'!$A$1:$F$15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9" l="1"/>
  <c r="F20" i="10"/>
  <c r="F11" i="6"/>
  <c r="F2" i="2"/>
  <c r="F2" i="3"/>
  <c r="F12" i="10" l="1"/>
  <c r="F11" i="10"/>
  <c r="F8" i="10"/>
  <c r="F15" i="10" s="1"/>
  <c r="F16" i="10" s="1"/>
  <c r="F17" i="10" s="1"/>
  <c r="F2" i="10"/>
  <c r="F9" i="9"/>
  <c r="F8" i="9"/>
  <c r="F2" i="9"/>
  <c r="F12" i="8"/>
  <c r="F9" i="8"/>
  <c r="F8" i="8"/>
  <c r="F2" i="8"/>
  <c r="F8" i="7"/>
  <c r="F2" i="7"/>
  <c r="F10" i="6"/>
  <c r="F9" i="6"/>
  <c r="F8" i="6"/>
  <c r="F2" i="6"/>
  <c r="F10" i="5"/>
  <c r="F8" i="5"/>
  <c r="F12" i="5" s="1"/>
  <c r="F13" i="5" s="1"/>
  <c r="F14" i="5" s="1"/>
  <c r="F2" i="5"/>
  <c r="F13" i="4"/>
  <c r="F12" i="4"/>
  <c r="F11" i="4"/>
  <c r="F10" i="4"/>
  <c r="F9" i="4"/>
  <c r="F10" i="1"/>
  <c r="F8" i="1" s="1"/>
  <c r="F2" i="4"/>
  <c r="F101" i="3"/>
  <c r="F95" i="3" s="1"/>
  <c r="F100" i="3"/>
  <c r="F99" i="3"/>
  <c r="F98" i="3"/>
  <c r="F97" i="3"/>
  <c r="F96" i="3"/>
  <c r="F93" i="3"/>
  <c r="F92" i="3"/>
  <c r="F91" i="3"/>
  <c r="F90" i="3"/>
  <c r="F89" i="3"/>
  <c r="F88" i="3"/>
  <c r="F87" i="3"/>
  <c r="F86" i="3"/>
  <c r="F82" i="3"/>
  <c r="F81" i="3"/>
  <c r="F80" i="3"/>
  <c r="F78" i="3"/>
  <c r="F77" i="3"/>
  <c r="F75" i="3"/>
  <c r="F74" i="3"/>
  <c r="F72" i="3"/>
  <c r="F71" i="3"/>
  <c r="F69" i="3"/>
  <c r="F68" i="3"/>
  <c r="F66" i="3"/>
  <c r="F65" i="3"/>
  <c r="F64" i="3"/>
  <c r="F63" i="3"/>
  <c r="F60" i="3"/>
  <c r="F59" i="3"/>
  <c r="F58" i="3"/>
  <c r="F57" i="3"/>
  <c r="F56" i="3"/>
  <c r="F54" i="3"/>
  <c r="F51" i="3"/>
  <c r="F50" i="3"/>
  <c r="F49" i="3"/>
  <c r="F48" i="3"/>
  <c r="F47" i="3"/>
  <c r="F43" i="3" s="1"/>
  <c r="F46" i="3"/>
  <c r="F45" i="3"/>
  <c r="F44" i="3"/>
  <c r="F41" i="3"/>
  <c r="F40" i="3"/>
  <c r="F39" i="3"/>
  <c r="F38" i="3"/>
  <c r="F37" i="3"/>
  <c r="F36" i="3"/>
  <c r="F34" i="3"/>
  <c r="F33" i="3"/>
  <c r="F32" i="3"/>
  <c r="F21" i="3"/>
  <c r="F20" i="3"/>
  <c r="F18" i="3"/>
  <c r="F17" i="3"/>
  <c r="F16" i="3"/>
  <c r="F15" i="3"/>
  <c r="F14" i="3"/>
  <c r="F11" i="3"/>
  <c r="F10" i="3"/>
  <c r="F9" i="3"/>
  <c r="F8" i="3"/>
  <c r="F7" i="3"/>
  <c r="F6" i="3" s="1"/>
  <c r="F15" i="1"/>
  <c r="F14" i="1"/>
  <c r="F13" i="1"/>
  <c r="F12" i="1"/>
  <c r="F11" i="1"/>
  <c r="F2" i="1"/>
  <c r="F10" i="7" l="1"/>
  <c r="F11" i="7" s="1"/>
  <c r="F12" i="7" s="1"/>
  <c r="F13" i="6"/>
  <c r="F14" i="6" s="1"/>
  <c r="F15" i="6" s="1"/>
  <c r="F85" i="3"/>
  <c r="F84" i="3" s="1"/>
  <c r="F104" i="3" s="1"/>
  <c r="F62" i="3"/>
  <c r="F17" i="1"/>
  <c r="F18" i="1" s="1"/>
  <c r="F19" i="1" s="1"/>
  <c r="F29" i="2"/>
  <c r="F30" i="2" s="1"/>
  <c r="F31" i="2" s="1"/>
  <c r="F11" i="9"/>
  <c r="F12" i="9" s="1"/>
  <c r="F13" i="9" s="1"/>
  <c r="F13" i="3"/>
  <c r="F8" i="4"/>
  <c r="F15" i="4" s="1"/>
  <c r="F16" i="4" s="1"/>
  <c r="F17" i="4" s="1"/>
  <c r="F105" i="3" l="1"/>
  <c r="F106" i="3" s="1"/>
  <c r="F10" i="8"/>
  <c r="F14" i="8" l="1"/>
  <c r="F15" i="8" s="1"/>
  <c r="F16" i="8" s="1"/>
</calcChain>
</file>

<file path=xl/sharedStrings.xml><?xml version="1.0" encoding="utf-8"?>
<sst xmlns="http://schemas.openxmlformats.org/spreadsheetml/2006/main" count="430" uniqueCount="195">
  <si>
    <t>AF240303</t>
  </si>
  <si>
    <t>DPGF Dépose</t>
  </si>
  <si>
    <t>Ind.A</t>
  </si>
  <si>
    <t>Les quantités pré-remplies par la maîtrise d’œuvre ne sont données qu'à titre indicatif et ne pourront être utilisées comme référence pour travaux supplémentaires. Le titulaire du présent lot a le devoir de les vérifier et, si nécessaire, de les modifier afin de garantir un parfait achèvement des travaux. Seuls les éléments de prix ont une valeur contractuelle. L'entreprise renseignera l'ensemble des montants totaux et sous-totaux par poste.</t>
  </si>
  <si>
    <t>Désignation</t>
  </si>
  <si>
    <t>Unité</t>
  </si>
  <si>
    <t>PRO</t>
  </si>
  <si>
    <t>Quantité</t>
  </si>
  <si>
    <t>PU</t>
  </si>
  <si>
    <t>PT</t>
  </si>
  <si>
    <t>Description des ouvrages</t>
  </si>
  <si>
    <t>Généralités</t>
  </si>
  <si>
    <t>Etudes et installations de chantier</t>
  </si>
  <si>
    <t>ens</t>
  </si>
  <si>
    <t>Dépose</t>
  </si>
  <si>
    <t>6.1</t>
  </si>
  <si>
    <t>U</t>
  </si>
  <si>
    <t>Faux-plafonds</t>
  </si>
  <si>
    <t>m²</t>
  </si>
  <si>
    <t>Sols</t>
  </si>
  <si>
    <t>Cloisons</t>
  </si>
  <si>
    <t>Equipements électriques</t>
  </si>
  <si>
    <t>Equipements sanitaires</t>
  </si>
  <si>
    <t>Dépose des réseaux de ventilation</t>
  </si>
  <si>
    <t>Total H.T</t>
  </si>
  <si>
    <t>T.V.A 20%</t>
  </si>
  <si>
    <t>Total T.T.C</t>
  </si>
  <si>
    <t>DPGF CVC-P</t>
  </si>
  <si>
    <t>3.4.1 / 3.4.2</t>
  </si>
  <si>
    <t>VENTILATION</t>
  </si>
  <si>
    <t>RDC Bas</t>
  </si>
  <si>
    <t>RDC haut</t>
  </si>
  <si>
    <t>R+2</t>
  </si>
  <si>
    <t>3.4.3</t>
  </si>
  <si>
    <t>CHAUFFAGE</t>
  </si>
  <si>
    <t>Radiateur neuf</t>
  </si>
  <si>
    <t>Robinet de radiateur</t>
  </si>
  <si>
    <t>modification tuyauterie</t>
  </si>
  <si>
    <t>Robinet de radiateur sur convecteur</t>
  </si>
  <si>
    <t>RDC Haut</t>
  </si>
  <si>
    <t>4.2</t>
  </si>
  <si>
    <t>PLOMBERIE</t>
  </si>
  <si>
    <t>modification EU</t>
  </si>
  <si>
    <t>appareils sanitaires</t>
  </si>
  <si>
    <t>Ajout Paillasse salle de détente</t>
  </si>
  <si>
    <t>Estimation Lot – ÉLECTRICITÉ CFO/ CFA</t>
  </si>
  <si>
    <t>Ind.0</t>
  </si>
  <si>
    <t>1. Généralités</t>
  </si>
  <si>
    <t>Dossier exécution</t>
  </si>
  <si>
    <t>Dossier DOE</t>
  </si>
  <si>
    <t>Contrôle technique</t>
  </si>
  <si>
    <t xml:space="preserve">Consuel </t>
  </si>
  <si>
    <t>SO</t>
  </si>
  <si>
    <t>Exigences environnementales et nettoyage</t>
  </si>
  <si>
    <t xml:space="preserve">2. Description des ouvrages courants forts </t>
  </si>
  <si>
    <t>2.1.</t>
  </si>
  <si>
    <t>Branchement Provisoire de chantier</t>
  </si>
  <si>
    <t>Coffret de chantier</t>
  </si>
  <si>
    <t>u</t>
  </si>
  <si>
    <t>Alimentation coffrets chantier</t>
  </si>
  <si>
    <t>Eclairage de chantier</t>
  </si>
  <si>
    <t>Contrôle et dépose installation chantier</t>
  </si>
  <si>
    <t>2.2.</t>
  </si>
  <si>
    <t>Dépose des installations existantes</t>
  </si>
  <si>
    <t xml:space="preserve">Le repérage des équipements et branchements </t>
  </si>
  <si>
    <t>Neutralisation des départs et alimentation</t>
  </si>
  <si>
    <t>Dépose/ repose des équipements incendie existant pour les embellissements</t>
  </si>
  <si>
    <t>Dépose/ repose des éclairages de sécurité dans les circulations</t>
  </si>
  <si>
    <t>2.4.</t>
  </si>
  <si>
    <t>Origine et branchement des l'installations</t>
  </si>
  <si>
    <t>Existant</t>
  </si>
  <si>
    <t>PM</t>
  </si>
  <si>
    <t>Réseau de terre</t>
  </si>
  <si>
    <t>Terre existante</t>
  </si>
  <si>
    <t>2.5.</t>
  </si>
  <si>
    <t>Liaisons Equipotentielles</t>
  </si>
  <si>
    <t>Liaison équipotentielle principale</t>
  </si>
  <si>
    <t>Liaison équipotentielle secondaires</t>
  </si>
  <si>
    <t>2.6.</t>
  </si>
  <si>
    <t>Distribution principale et supportages des canalisations</t>
  </si>
  <si>
    <t>Chemin de câbles fil CFO y compris accessoires de fixation</t>
  </si>
  <si>
    <t>ml</t>
  </si>
  <si>
    <t>Chemin de câbles fil CFA y compris accessoires de fixation</t>
  </si>
  <si>
    <t>Goulotte 3 compartiments conforme au CCTP</t>
  </si>
  <si>
    <t>Gaine ICTA</t>
  </si>
  <si>
    <t>Gaine IRL 3321</t>
  </si>
  <si>
    <t>2.7.</t>
  </si>
  <si>
    <t>Tableau divisionnaire existant</t>
  </si>
  <si>
    <t>Mise en place de bornier complémentaire</t>
  </si>
  <si>
    <t>Départ éclairage conforme au CCTP</t>
  </si>
  <si>
    <t>Départ prise de courant conforme au CCTP</t>
  </si>
  <si>
    <t>Départ prise de courant informatique conforme au CCTP</t>
  </si>
  <si>
    <t>Départ réfrigérateur conforme au CCTP</t>
  </si>
  <si>
    <t>Départ  lave vaisselle conforme au CCTP</t>
  </si>
  <si>
    <t>Départ  plaque de cuisson conforme au CCTP</t>
  </si>
  <si>
    <t>Départ  hotte conforme au CCTP</t>
  </si>
  <si>
    <t>2.8.</t>
  </si>
  <si>
    <t>Coupure d'urgence</t>
  </si>
  <si>
    <t>Existante</t>
  </si>
  <si>
    <t>2.9.</t>
  </si>
  <si>
    <t>Alimentation basse tension</t>
  </si>
  <si>
    <t>Alimentation réfrigérateur</t>
  </si>
  <si>
    <t>Alimentation lave vaisselle</t>
  </si>
  <si>
    <t xml:space="preserve"> Alimentation plaque de cuisson</t>
  </si>
  <si>
    <t xml:space="preserve"> Alimentation hotte</t>
  </si>
  <si>
    <t>2.9/ 2.10/ 2.11.</t>
  </si>
  <si>
    <t>Appareillages</t>
  </si>
  <si>
    <t>Éclairage type 01 conforme au CCTP</t>
  </si>
  <si>
    <t>Éclairage type 02 conforme au CCTP</t>
  </si>
  <si>
    <t>Éclairage type 03 conforme au CCTP</t>
  </si>
  <si>
    <t>Canalisations et accessoires de pose et de raccordement</t>
  </si>
  <si>
    <t>Interrupteur simple allumage</t>
  </si>
  <si>
    <t>Détection type PD3 de chez BEG ou équivalent</t>
  </si>
  <si>
    <t>Prise de courant</t>
  </si>
  <si>
    <t>Poste de travail PT1</t>
  </si>
  <si>
    <t>2.12.</t>
  </si>
  <si>
    <t>Éclairage de sécurité</t>
  </si>
  <si>
    <t>BAES 45 lumens</t>
  </si>
  <si>
    <t>3. Description des ouvrages courants faibles</t>
  </si>
  <si>
    <t>3.1.</t>
  </si>
  <si>
    <t>Alarme incendie</t>
  </si>
  <si>
    <t>Détecteur automatique de fumée</t>
  </si>
  <si>
    <t>Indicateur d'action</t>
  </si>
  <si>
    <t>Dispositif visuels d'alarme feu</t>
  </si>
  <si>
    <t>Asservissement porte DAS</t>
  </si>
  <si>
    <t>Canalisations y compris accessoires de pose et de raccordement</t>
  </si>
  <si>
    <t>Dossier d'identité SSI</t>
  </si>
  <si>
    <t>Programmation de la centrale</t>
  </si>
  <si>
    <t>Essais et mise en service</t>
  </si>
  <si>
    <t>Installation VDI</t>
  </si>
  <si>
    <t>Rocade fobre otique</t>
  </si>
  <si>
    <t>Coffret PAC</t>
  </si>
  <si>
    <t>Prise RJ45</t>
  </si>
  <si>
    <t>Câble cat 6a F/FTP  classe EA</t>
  </si>
  <si>
    <t>Recettage cuivre</t>
  </si>
  <si>
    <t>Recettage fibre optique</t>
  </si>
  <si>
    <t>DPGF Menuiseries intérieures</t>
  </si>
  <si>
    <t>Menuiseries intérieures</t>
  </si>
  <si>
    <t>2.4.3.1</t>
  </si>
  <si>
    <t>Porte bois 1 vantail, compris huisseries, bloc, quincaillerie et toutes sujetions</t>
  </si>
  <si>
    <t>2.4.3.2</t>
  </si>
  <si>
    <t>Porte bois pour WC 1 vantail, compris huisseries, bloc, quincaillerie et toutes sujetions</t>
  </si>
  <si>
    <t>2.4.3.3</t>
  </si>
  <si>
    <t>Porte bois CF 1/2H 1 vantail, compris huisseries, bloc, quincaillerie et toutes sujetions</t>
  </si>
  <si>
    <t>2.4.3.4</t>
  </si>
  <si>
    <t>2.5.1</t>
  </si>
  <si>
    <t>DPGF Cloisons-Faux plafonds</t>
  </si>
  <si>
    <t>2.5</t>
  </si>
  <si>
    <t>2.6</t>
  </si>
  <si>
    <t>Faux-plafonds en dalles démontables sur ossature métallique (60*60)</t>
  </si>
  <si>
    <t>DPGF Sols souples</t>
  </si>
  <si>
    <t>Sols souples</t>
  </si>
  <si>
    <t>DPGF Carrelages, faïences</t>
  </si>
  <si>
    <t>Faïences</t>
  </si>
  <si>
    <t>DPGF Peinture</t>
  </si>
  <si>
    <t>Peinture</t>
  </si>
  <si>
    <t>3.6.2</t>
  </si>
  <si>
    <t>Peinture de finition parois verticales (murs et cloisons)</t>
  </si>
  <si>
    <t>Peinture sur menuiseries bois, compris toutes sujetion de préparation de support</t>
  </si>
  <si>
    <t>Peintures sur canalisatons, compris toutes sujetion de préparation de support</t>
  </si>
  <si>
    <t>Nettoyage</t>
  </si>
  <si>
    <t>3.7</t>
  </si>
  <si>
    <t>Nettoyage de fin de chantier</t>
  </si>
  <si>
    <t>DPGF SERRURERIE</t>
  </si>
  <si>
    <t>Portes métalliques extérieures</t>
  </si>
  <si>
    <t>2.2</t>
  </si>
  <si>
    <t>Porte métallique 2V issue de secours allège pleine et partie haute vitrée - RDC haut aile Sud</t>
  </si>
  <si>
    <t>Equipement porte métallique accès et issue de secours - RDC bas aile Ouest</t>
  </si>
  <si>
    <t>Main courante</t>
  </si>
  <si>
    <t>DPGF Désamiantage</t>
  </si>
  <si>
    <t>Intervention sous classe de section 4 pour menuiseries intérieures/cloisons</t>
  </si>
  <si>
    <t>2.6.1</t>
  </si>
  <si>
    <t>2.6.2</t>
  </si>
  <si>
    <t>3.6.3.1</t>
  </si>
  <si>
    <t>3.6.3.5</t>
  </si>
  <si>
    <t>2.6.3</t>
  </si>
  <si>
    <t>Installations de chantier</t>
  </si>
  <si>
    <t>Etudes</t>
  </si>
  <si>
    <t>Porte bois de recoupement va et vient 2 vantaux, compris huisseries, bloc, quincaillerie et toutes sujetions</t>
  </si>
  <si>
    <t>Porte bois de recoupement va et vient 1 vantail, compris huisseries, bloc, quincaillerie et toutes sujetions</t>
  </si>
  <si>
    <t>Cache radiateur</t>
  </si>
  <si>
    <t>Cloisons légères en plaques de plâtre sur ossatures métalliques, compris toutes sujetions de raccord, découpes et calfeutrement… : §2.8</t>
  </si>
  <si>
    <t>2.5.2 et 2.5.3</t>
  </si>
  <si>
    <t>Dalles de sol souple, compris toutes sujetion et préparations de support (§2.4), découpes, soudures…</t>
  </si>
  <si>
    <t>Plinthes PVC</t>
  </si>
  <si>
    <t>Protections d'angle</t>
  </si>
  <si>
    <t>3 / 2.6</t>
  </si>
  <si>
    <t>Revêtement toute hauteur des WC et vestiaires (compris finitions ouvrages divers)</t>
  </si>
  <si>
    <t>2.2.1</t>
  </si>
  <si>
    <t>2.3</t>
  </si>
  <si>
    <t>Désamiantage selon repérage</t>
  </si>
  <si>
    <t>PSE</t>
  </si>
  <si>
    <t>PSE N°1</t>
  </si>
  <si>
    <t>Contrôle d'accès, Lecteur de badge porte accès RDC bas aile Ouest</t>
  </si>
  <si>
    <t>Extension du périmètre de désamiantage : zone de l’aile  du RDC Haut hors zone concernée par le réaménagement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</si>
</sst>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15">
    <font>
      <sz val="11"/>
      <color theme="1"/>
      <name val="Aptos Narrow"/>
      <family val="2"/>
      <scheme val="minor"/>
    </font>
    <font>
      <sz val="11"/>
      <color theme="1"/>
      <name val="Aptos Narrow"/>
      <family val="2"/>
      <scheme val="minor"/>
    </font>
    <font>
      <sz val="9"/>
      <name val="Myanmar Text"/>
      <family val="2"/>
    </font>
    <font>
      <b/>
      <sz val="11"/>
      <name val="Arial"/>
      <family val="2"/>
    </font>
    <font>
      <b/>
      <sz val="11"/>
      <color theme="0"/>
      <name val="Myanmar Text"/>
      <family val="2"/>
    </font>
    <font>
      <b/>
      <sz val="9"/>
      <color theme="0"/>
      <name val="Myanmar Text"/>
      <family val="2"/>
    </font>
    <font>
      <sz val="9"/>
      <color theme="0"/>
      <name val="Myanmar Text"/>
      <family val="2"/>
    </font>
    <font>
      <sz val="9"/>
      <color theme="1"/>
      <name val="Myanmar Text"/>
      <family val="2"/>
    </font>
    <font>
      <i/>
      <sz val="9"/>
      <name val="Myanmar Text"/>
      <family val="2"/>
    </font>
    <font>
      <i/>
      <sz val="9"/>
      <color theme="0"/>
      <name val="Myanmar Text"/>
      <family val="2"/>
    </font>
    <font>
      <b/>
      <i/>
      <sz val="9"/>
      <name val="Myanmar Text"/>
      <family val="2"/>
    </font>
    <font>
      <b/>
      <sz val="8"/>
      <name val="Myanmar Text"/>
      <family val="2"/>
    </font>
    <font>
      <sz val="8"/>
      <name val="Myanmar Text"/>
      <family val="2"/>
    </font>
    <font>
      <u/>
      <sz val="9"/>
      <name val="Myanmar Text"/>
      <family val="2"/>
    </font>
    <font>
      <sz val="8"/>
      <name val="Aptos Narrow"/>
      <family val="2"/>
      <scheme val="minor"/>
    </font>
  </fonts>
  <fills count="6">
    <fill>
      <patternFill patternType="none"/>
    </fill>
    <fill>
      <patternFill patternType="gray125"/>
    </fill>
    <fill>
      <patternFill patternType="solid">
        <fgColor rgb="FF144389"/>
        <bgColor indexed="64"/>
      </patternFill>
    </fill>
    <fill>
      <patternFill patternType="solid">
        <fgColor rgb="FFDD111A"/>
        <bgColor indexed="64"/>
      </patternFill>
    </fill>
    <fill>
      <patternFill patternType="solid">
        <fgColor rgb="FF68665C"/>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s>
  <cellStyleXfs count="3">
    <xf numFmtId="0" fontId="0" fillId="0" borderId="0"/>
    <xf numFmtId="44" fontId="1" fillId="0" borderId="0" applyFont="0" applyFill="0" applyBorder="0" applyAlignment="0" applyProtection="0"/>
    <xf numFmtId="0" fontId="3" fillId="0" borderId="0" applyFill="0" applyBorder="0">
      <alignment vertical="top" wrapText="1"/>
    </xf>
  </cellStyleXfs>
  <cellXfs count="120">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4" fillId="2" borderId="1" xfId="2" applyFont="1" applyFill="1" applyBorder="1" applyAlignment="1">
      <alignment vertical="center" wrapText="1"/>
    </xf>
    <xf numFmtId="0" fontId="4" fillId="2" borderId="2" xfId="2" applyFont="1" applyFill="1" applyBorder="1" applyAlignment="1">
      <alignment horizontal="center" vertical="center" wrapText="1"/>
    </xf>
    <xf numFmtId="0" fontId="4" fillId="2" borderId="2" xfId="2" applyFont="1" applyFill="1" applyBorder="1" applyAlignment="1">
      <alignment vertical="center" wrapText="1"/>
    </xf>
    <xf numFmtId="14" fontId="4" fillId="2" borderId="3" xfId="2" applyNumberFormat="1" applyFont="1" applyFill="1" applyBorder="1" applyAlignment="1">
      <alignment horizontal="center" vertical="center" wrapText="1"/>
    </xf>
    <xf numFmtId="0" fontId="5"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5" fillId="3" borderId="9" xfId="0" applyFont="1" applyFill="1" applyBorder="1" applyAlignment="1">
      <alignment horizontal="left" vertical="center"/>
    </xf>
    <xf numFmtId="0" fontId="5" fillId="3" borderId="10" xfId="0" applyFont="1" applyFill="1" applyBorder="1" applyAlignment="1">
      <alignment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44" fontId="5" fillId="3" borderId="9" xfId="1" applyFont="1" applyFill="1" applyBorder="1" applyAlignment="1">
      <alignment vertical="center"/>
    </xf>
    <xf numFmtId="44" fontId="5" fillId="3" borderId="13" xfId="1" applyFont="1" applyFill="1" applyBorder="1" applyAlignment="1">
      <alignment horizontal="center" vertical="center"/>
    </xf>
    <xf numFmtId="0" fontId="5" fillId="4" borderId="9" xfId="0" applyFont="1" applyFill="1" applyBorder="1" applyAlignment="1">
      <alignment horizontal="left" vertical="center"/>
    </xf>
    <xf numFmtId="0" fontId="5" fillId="4" borderId="10" xfId="0" applyFont="1" applyFill="1" applyBorder="1" applyAlignment="1">
      <alignment vertical="center"/>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44" fontId="5" fillId="4" borderId="9" xfId="1" applyFont="1" applyFill="1" applyBorder="1" applyAlignment="1">
      <alignment vertical="center"/>
    </xf>
    <xf numFmtId="44" fontId="5" fillId="4" borderId="13" xfId="1" applyFont="1" applyFill="1" applyBorder="1" applyAlignment="1">
      <alignment horizontal="center" vertical="center"/>
    </xf>
    <xf numFmtId="0" fontId="2" fillId="0" borderId="14" xfId="0" applyFont="1" applyBorder="1" applyAlignment="1" applyProtection="1">
      <alignment horizontal="left" vertical="center"/>
      <protection locked="0"/>
    </xf>
    <xf numFmtId="0" fontId="2" fillId="0" borderId="15" xfId="0" applyFont="1" applyBorder="1" applyAlignment="1" applyProtection="1">
      <alignment vertical="center"/>
      <protection locked="0"/>
    </xf>
    <xf numFmtId="0" fontId="2" fillId="0" borderId="16" xfId="0" applyFont="1" applyBorder="1" applyAlignment="1" applyProtection="1">
      <alignment horizontal="center" vertical="center"/>
      <protection locked="0"/>
    </xf>
    <xf numFmtId="164" fontId="2" fillId="0" borderId="17" xfId="0" applyNumberFormat="1" applyFont="1" applyBorder="1" applyAlignment="1" applyProtection="1">
      <alignment horizontal="center" vertical="center"/>
      <protection locked="0"/>
    </xf>
    <xf numFmtId="44" fontId="2" fillId="0" borderId="14" xfId="1" applyFont="1" applyBorder="1" applyAlignment="1" applyProtection="1">
      <alignment vertical="center"/>
      <protection locked="0"/>
    </xf>
    <xf numFmtId="44" fontId="2" fillId="0" borderId="18" xfId="1" applyFont="1" applyBorder="1" applyAlignment="1" applyProtection="1">
      <alignment vertical="center"/>
      <protection locked="0"/>
    </xf>
    <xf numFmtId="0" fontId="0" fillId="0" borderId="0" xfId="0" quotePrefix="1"/>
    <xf numFmtId="0" fontId="2" fillId="0" borderId="11" xfId="0" applyFont="1" applyBorder="1" applyAlignment="1" applyProtection="1">
      <alignment horizontal="center" vertical="center"/>
      <protection locked="0"/>
    </xf>
    <xf numFmtId="164" fontId="2" fillId="0" borderId="12" xfId="0" applyNumberFormat="1" applyFont="1" applyBorder="1" applyAlignment="1" applyProtection="1">
      <alignment horizontal="center" vertical="center"/>
      <protection locked="0"/>
    </xf>
    <xf numFmtId="44" fontId="2" fillId="5" borderId="9" xfId="1" applyFont="1" applyFill="1" applyBorder="1" applyAlignment="1" applyProtection="1">
      <alignment vertical="center"/>
      <protection locked="0"/>
    </xf>
    <xf numFmtId="0" fontId="2" fillId="0" borderId="14" xfId="0" applyFont="1" applyBorder="1" applyAlignment="1">
      <alignment horizontal="left" vertical="center"/>
    </xf>
    <xf numFmtId="0" fontId="2" fillId="0" borderId="10" xfId="0" applyFont="1" applyBorder="1" applyAlignment="1" applyProtection="1">
      <alignment vertical="center"/>
      <protection locked="0"/>
    </xf>
    <xf numFmtId="44" fontId="2" fillId="0" borderId="14" xfId="1" applyFont="1" applyFill="1" applyBorder="1" applyAlignment="1" applyProtection="1">
      <alignment vertical="center"/>
      <protection locked="0"/>
    </xf>
    <xf numFmtId="44" fontId="2" fillId="0" borderId="18" xfId="1" applyFont="1" applyFill="1" applyBorder="1" applyAlignment="1" applyProtection="1">
      <alignment vertical="center"/>
      <protection locked="0"/>
    </xf>
    <xf numFmtId="0" fontId="2" fillId="0" borderId="10" xfId="0" applyFont="1" applyBorder="1" applyAlignment="1" applyProtection="1">
      <alignment vertical="center" wrapText="1"/>
      <protection locked="0"/>
    </xf>
    <xf numFmtId="164" fontId="2" fillId="5" borderId="17" xfId="0" applyNumberFormat="1" applyFont="1" applyFill="1" applyBorder="1" applyAlignment="1" applyProtection="1">
      <alignment horizontal="center" vertical="center"/>
      <protection locked="0"/>
    </xf>
    <xf numFmtId="44" fontId="7" fillId="5" borderId="14" xfId="1" applyFont="1" applyFill="1" applyBorder="1" applyAlignment="1" applyProtection="1">
      <alignment vertical="center"/>
      <protection locked="0"/>
    </xf>
    <xf numFmtId="44" fontId="2" fillId="5" borderId="14" xfId="1" applyFont="1" applyFill="1" applyBorder="1" applyAlignment="1" applyProtection="1">
      <alignment vertical="center"/>
      <protection locked="0"/>
    </xf>
    <xf numFmtId="0" fontId="2" fillId="0" borderId="9" xfId="0" applyFont="1" applyBorder="1" applyAlignment="1">
      <alignment horizontal="left" vertical="center"/>
    </xf>
    <xf numFmtId="44" fontId="2" fillId="0" borderId="9" xfId="1" applyFont="1" applyBorder="1" applyAlignment="1" applyProtection="1">
      <alignment vertical="center"/>
      <protection locked="0"/>
    </xf>
    <xf numFmtId="44" fontId="2" fillId="0" borderId="13" xfId="1" applyFont="1" applyBorder="1" applyAlignment="1" applyProtection="1">
      <alignment vertical="center"/>
      <protection locked="0"/>
    </xf>
    <xf numFmtId="0" fontId="2" fillId="0" borderId="15" xfId="0" applyFont="1" applyBorder="1" applyAlignment="1">
      <alignment vertical="center"/>
    </xf>
    <xf numFmtId="0" fontId="2" fillId="0" borderId="11" xfId="0" applyFont="1" applyBorder="1" applyAlignment="1">
      <alignment horizontal="center" vertical="center"/>
    </xf>
    <xf numFmtId="164" fontId="2" fillId="0" borderId="12" xfId="0" applyNumberFormat="1" applyFont="1" applyBorder="1" applyAlignment="1">
      <alignment horizontal="center" vertical="center"/>
    </xf>
    <xf numFmtId="44" fontId="2" fillId="5" borderId="9" xfId="1" applyFont="1" applyFill="1" applyBorder="1" applyAlignment="1">
      <alignment vertical="center"/>
    </xf>
    <xf numFmtId="44" fontId="2" fillId="0" borderId="18" xfId="1" applyFont="1" applyBorder="1" applyAlignment="1">
      <alignment vertical="center"/>
    </xf>
    <xf numFmtId="0" fontId="10" fillId="5" borderId="19" xfId="2" applyFont="1" applyFill="1" applyBorder="1" applyAlignment="1">
      <alignment horizontal="center" vertical="center" wrapText="1"/>
    </xf>
    <xf numFmtId="0" fontId="10" fillId="5" borderId="20" xfId="2" applyFont="1" applyFill="1" applyBorder="1" applyAlignment="1">
      <alignment horizontal="center" vertical="center" wrapText="1"/>
    </xf>
    <xf numFmtId="0" fontId="11" fillId="5" borderId="20" xfId="0" applyFont="1" applyFill="1" applyBorder="1" applyAlignment="1">
      <alignment vertical="center"/>
    </xf>
    <xf numFmtId="44" fontId="12" fillId="5" borderId="21" xfId="2" applyNumberFormat="1" applyFont="1" applyFill="1" applyBorder="1" applyAlignment="1">
      <alignment vertical="center" wrapText="1"/>
    </xf>
    <xf numFmtId="0" fontId="8" fillId="5" borderId="22" xfId="2" applyFont="1" applyFill="1" applyBorder="1" applyAlignment="1">
      <alignment horizontal="center" vertical="center" wrapText="1"/>
    </xf>
    <xf numFmtId="0" fontId="8" fillId="5" borderId="0" xfId="2" applyFont="1" applyFill="1" applyBorder="1" applyAlignment="1">
      <alignment horizontal="center" vertical="center" wrapText="1"/>
    </xf>
    <xf numFmtId="0" fontId="11" fillId="5" borderId="0" xfId="0" applyFont="1" applyFill="1" applyAlignment="1">
      <alignment vertical="center"/>
    </xf>
    <xf numFmtId="44" fontId="12" fillId="5" borderId="23" xfId="0" applyNumberFormat="1" applyFont="1" applyFill="1" applyBorder="1" applyAlignment="1">
      <alignment vertical="center"/>
    </xf>
    <xf numFmtId="0" fontId="2" fillId="5" borderId="24" xfId="0" applyFont="1" applyFill="1" applyBorder="1" applyAlignment="1">
      <alignment vertical="center"/>
    </xf>
    <xf numFmtId="0" fontId="2" fillId="5" borderId="25" xfId="0" applyFont="1" applyFill="1" applyBorder="1" applyAlignment="1">
      <alignment vertical="center"/>
    </xf>
    <xf numFmtId="0" fontId="2" fillId="5" borderId="25" xfId="0" applyFont="1" applyFill="1" applyBorder="1" applyAlignment="1">
      <alignment horizontal="center" vertical="center"/>
    </xf>
    <xf numFmtId="0" fontId="11" fillId="5" borderId="25" xfId="0" applyFont="1" applyFill="1" applyBorder="1" applyAlignment="1">
      <alignment vertical="center"/>
    </xf>
    <xf numFmtId="44" fontId="11" fillId="5" borderId="26" xfId="0" applyNumberFormat="1" applyFont="1" applyFill="1" applyBorder="1" applyAlignment="1">
      <alignment vertical="center"/>
    </xf>
    <xf numFmtId="0" fontId="13" fillId="0" borderId="10" xfId="0" applyFont="1" applyBorder="1" applyAlignment="1" applyProtection="1">
      <alignment vertical="center"/>
      <protection locked="0"/>
    </xf>
    <xf numFmtId="0" fontId="2" fillId="0" borderId="10" xfId="0" applyFont="1" applyBorder="1" applyAlignment="1">
      <alignment horizontal="left" vertical="center" indent="1"/>
    </xf>
    <xf numFmtId="0" fontId="2" fillId="0" borderId="10" xfId="0" applyFont="1" applyBorder="1" applyAlignment="1">
      <alignment vertical="center"/>
    </xf>
    <xf numFmtId="0" fontId="13" fillId="0" borderId="10" xfId="0" applyFont="1" applyBorder="1" applyAlignment="1">
      <alignment vertical="center"/>
    </xf>
    <xf numFmtId="44" fontId="2" fillId="0" borderId="13" xfId="1" applyFont="1" applyBorder="1" applyAlignment="1">
      <alignment vertical="center"/>
    </xf>
    <xf numFmtId="0" fontId="5" fillId="3" borderId="11" xfId="0" applyFont="1" applyFill="1" applyBorder="1" applyAlignment="1">
      <alignment vertical="center"/>
    </xf>
    <xf numFmtId="0" fontId="2" fillId="0" borderId="16" xfId="0" applyFont="1" applyBorder="1" applyAlignment="1">
      <alignment vertical="center"/>
    </xf>
    <xf numFmtId="0" fontId="2" fillId="0" borderId="17" xfId="0" applyFont="1" applyBorder="1" applyAlignment="1" applyProtection="1">
      <alignment horizontal="center" vertical="center"/>
      <protection locked="0"/>
    </xf>
    <xf numFmtId="1" fontId="2" fillId="0" borderId="17" xfId="0" applyNumberFormat="1" applyFont="1" applyBorder="1" applyAlignment="1" applyProtection="1">
      <alignment horizontal="center" vertical="center"/>
      <protection locked="0"/>
    </xf>
    <xf numFmtId="0" fontId="2" fillId="0" borderId="9" xfId="0" applyFont="1" applyBorder="1" applyAlignment="1" applyProtection="1">
      <alignment horizontal="left" vertical="center"/>
      <protection locked="0"/>
    </xf>
    <xf numFmtId="0" fontId="2" fillId="0" borderId="12" xfId="0" applyFont="1" applyBorder="1" applyAlignment="1" applyProtection="1">
      <alignment horizontal="center" vertical="center"/>
      <protection locked="0"/>
    </xf>
    <xf numFmtId="1" fontId="2" fillId="0" borderId="12" xfId="0" applyNumberFormat="1" applyFont="1" applyBorder="1" applyAlignment="1" applyProtection="1">
      <alignment horizontal="center" vertical="center"/>
      <protection locked="0"/>
    </xf>
    <xf numFmtId="44" fontId="2" fillId="0" borderId="9" xfId="1" applyFont="1" applyFill="1" applyBorder="1" applyAlignment="1" applyProtection="1">
      <alignment vertical="center"/>
      <protection locked="0"/>
    </xf>
    <xf numFmtId="0" fontId="2" fillId="0" borderId="11" xfId="0" applyFont="1" applyBorder="1" applyAlignment="1">
      <alignment vertical="center"/>
    </xf>
    <xf numFmtId="1" fontId="5" fillId="3" borderId="12" xfId="0" applyNumberFormat="1" applyFont="1" applyFill="1" applyBorder="1" applyAlignment="1">
      <alignment horizontal="center" vertical="center"/>
    </xf>
    <xf numFmtId="0" fontId="5" fillId="4" borderId="11" xfId="0" applyFont="1" applyFill="1" applyBorder="1" applyAlignment="1">
      <alignment vertical="center"/>
    </xf>
    <xf numFmtId="1" fontId="5" fillId="4" borderId="12" xfId="0" applyNumberFormat="1" applyFont="1" applyFill="1" applyBorder="1" applyAlignment="1">
      <alignment horizontal="center" vertical="center"/>
    </xf>
    <xf numFmtId="0" fontId="8" fillId="0" borderId="16" xfId="0" applyFont="1" applyBorder="1" applyAlignment="1">
      <alignment horizontal="right" vertical="center"/>
    </xf>
    <xf numFmtId="0" fontId="2" fillId="0" borderId="16" xfId="0" applyFont="1" applyBorder="1" applyAlignment="1" applyProtection="1">
      <alignment vertical="center"/>
      <protection locked="0"/>
    </xf>
    <xf numFmtId="44" fontId="2" fillId="0" borderId="9" xfId="1" applyFont="1" applyBorder="1" applyAlignment="1" applyProtection="1">
      <alignment horizontal="center" vertical="center"/>
      <protection locked="0"/>
    </xf>
    <xf numFmtId="44" fontId="2" fillId="0" borderId="9" xfId="1" applyFont="1" applyFill="1" applyBorder="1" applyAlignment="1" applyProtection="1">
      <alignment horizontal="center" vertical="center"/>
      <protection locked="0"/>
    </xf>
    <xf numFmtId="44" fontId="2" fillId="0" borderId="13" xfId="1" applyFont="1" applyBorder="1" applyAlignment="1" applyProtection="1">
      <alignment horizontal="center" vertical="center"/>
      <protection locked="0"/>
    </xf>
    <xf numFmtId="0" fontId="8" fillId="0" borderId="11" xfId="0" applyFont="1" applyBorder="1" applyAlignment="1">
      <alignment horizontal="right" vertical="center"/>
    </xf>
    <xf numFmtId="0" fontId="2" fillId="0" borderId="12" xfId="0" applyFont="1" applyBorder="1" applyAlignment="1">
      <alignment horizontal="center" vertical="center"/>
    </xf>
    <xf numFmtId="1" fontId="2" fillId="0" borderId="12" xfId="0" applyNumberFormat="1" applyFont="1" applyBorder="1" applyAlignment="1">
      <alignment horizontal="center" vertical="center"/>
    </xf>
    <xf numFmtId="44" fontId="2" fillId="0" borderId="9" xfId="1" applyFont="1" applyBorder="1" applyAlignment="1">
      <alignment vertical="center"/>
    </xf>
    <xf numFmtId="0" fontId="8" fillId="0" borderId="18" xfId="0" applyFont="1" applyBorder="1" applyAlignment="1" applyProtection="1">
      <alignment horizontal="right" vertical="center"/>
      <protection locked="0"/>
    </xf>
    <xf numFmtId="0" fontId="8" fillId="0" borderId="11" xfId="0" applyFont="1" applyBorder="1" applyAlignment="1" applyProtection="1">
      <alignment horizontal="right" vertical="center"/>
      <protection locked="0"/>
    </xf>
    <xf numFmtId="0" fontId="2" fillId="0" borderId="5" xfId="0" applyFont="1" applyBorder="1" applyAlignment="1">
      <alignment horizontal="center" vertical="center"/>
    </xf>
    <xf numFmtId="44" fontId="2" fillId="0" borderId="9" xfId="1" applyFont="1" applyFill="1" applyBorder="1" applyAlignment="1">
      <alignment vertical="center"/>
    </xf>
    <xf numFmtId="0" fontId="9" fillId="4" borderId="1" xfId="2" applyFont="1" applyFill="1" applyBorder="1" applyAlignment="1">
      <alignment horizontal="center" vertical="center" wrapText="1"/>
    </xf>
    <xf numFmtId="0" fontId="9" fillId="4" borderId="2"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2"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5" fillId="2" borderId="4" xfId="2" quotePrefix="1" applyFont="1" applyFill="1" applyBorder="1" applyAlignment="1">
      <alignment horizontal="center" vertical="center" wrapText="1"/>
    </xf>
    <xf numFmtId="0" fontId="5" fillId="2" borderId="5" xfId="2" quotePrefix="1" applyFont="1" applyFill="1" applyBorder="1" applyAlignment="1">
      <alignment horizontal="center" vertical="center" wrapText="1"/>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 xfId="2" quotePrefix="1" applyFont="1" applyFill="1" applyBorder="1" applyAlignment="1">
      <alignment horizontal="center" vertical="center" wrapText="1"/>
    </xf>
    <xf numFmtId="0" fontId="5" fillId="2" borderId="2" xfId="2" quotePrefix="1" applyFont="1" applyFill="1" applyBorder="1" applyAlignment="1">
      <alignment horizontal="center" vertical="center" wrapText="1"/>
    </xf>
    <xf numFmtId="0" fontId="5" fillId="2" borderId="3" xfId="2" quotePrefix="1" applyFont="1" applyFill="1" applyBorder="1" applyAlignment="1">
      <alignment horizontal="center" vertical="center" wrapText="1"/>
    </xf>
    <xf numFmtId="0" fontId="5" fillId="2" borderId="19" xfId="0" applyFont="1" applyFill="1" applyBorder="1" applyAlignment="1">
      <alignment horizontal="left" vertical="center"/>
    </xf>
    <xf numFmtId="0" fontId="5" fillId="2" borderId="24" xfId="0" applyFont="1" applyFill="1" applyBorder="1" applyAlignment="1">
      <alignment horizontal="left" vertical="center"/>
    </xf>
    <xf numFmtId="0" fontId="2" fillId="0" borderId="27"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1" fontId="2" fillId="0" borderId="27" xfId="0" applyNumberFormat="1" applyFont="1" applyBorder="1" applyAlignment="1" applyProtection="1">
      <alignment horizontal="center" vertical="center"/>
      <protection locked="0"/>
    </xf>
    <xf numFmtId="1" fontId="2" fillId="0" borderId="30" xfId="0" applyNumberFormat="1" applyFont="1" applyBorder="1" applyAlignment="1" applyProtection="1">
      <alignment horizontal="center" vertical="center"/>
      <protection locked="0"/>
    </xf>
    <xf numFmtId="1" fontId="2" fillId="0" borderId="12" xfId="0" applyNumberFormat="1" applyFont="1" applyBorder="1" applyAlignment="1" applyProtection="1">
      <alignment horizontal="center" vertical="center"/>
      <protection locked="0"/>
    </xf>
    <xf numFmtId="44" fontId="2" fillId="0" borderId="28" xfId="1" applyFont="1" applyFill="1" applyBorder="1" applyAlignment="1" applyProtection="1">
      <alignment horizontal="center" vertical="center"/>
      <protection locked="0"/>
    </xf>
    <xf numFmtId="44" fontId="2" fillId="0" borderId="31" xfId="1" applyFont="1" applyFill="1" applyBorder="1" applyAlignment="1" applyProtection="1">
      <alignment horizontal="center" vertical="center"/>
      <protection locked="0"/>
    </xf>
    <xf numFmtId="44" fontId="2" fillId="0" borderId="9" xfId="1" applyFont="1" applyFill="1" applyBorder="1" applyAlignment="1" applyProtection="1">
      <alignment horizontal="center" vertical="center"/>
      <protection locked="0"/>
    </xf>
    <xf numFmtId="44" fontId="2" fillId="0" borderId="29" xfId="1" applyFont="1" applyBorder="1" applyAlignment="1" applyProtection="1">
      <alignment horizontal="center" vertical="center"/>
      <protection locked="0"/>
    </xf>
    <xf numFmtId="44" fontId="2" fillId="0" borderId="32" xfId="1" applyFont="1" applyBorder="1" applyAlignment="1" applyProtection="1">
      <alignment horizontal="center" vertical="center"/>
      <protection locked="0"/>
    </xf>
    <xf numFmtId="44" fontId="2" fillId="0" borderId="13" xfId="1" applyFont="1" applyBorder="1" applyAlignment="1" applyProtection="1">
      <alignment horizontal="center" vertical="center"/>
      <protection locked="0"/>
    </xf>
  </cellXfs>
  <cellStyles count="3">
    <cellStyle name="__iAO_Titre1" xfId="2" xr:uid="{A5C712D5-28DC-435F-97ED-45F2D6C908AA}"/>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E0699599-226C-4495-A8C2-24ADB2F9B8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2FCFC661-026B-4F26-A194-F5A0B56908E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47F7B85D-14AB-4705-9DC0-C89C131387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54784D5F-7914-44E8-AC77-68E7F2DB7EA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BD1EF961-B40F-461D-9BCA-3DD0DB65A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A2F74B45-E55F-4149-B817-E2F6687DCC1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B41602E9-8D89-4C90-A55F-4932296309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4170" y="179294"/>
          <a:ext cx="4839679" cy="870248"/>
        </a:xfrm>
        <a:prstGeom prst="rect">
          <a:avLst/>
        </a:prstGeom>
      </xdr:spPr>
    </xdr:pic>
    <xdr:clientData/>
  </xdr:oneCellAnchor>
  <xdr:oneCellAnchor>
    <xdr:from>
      <xdr:col>2</xdr:col>
      <xdr:colOff>49259</xdr:colOff>
      <xdr:row>0</xdr:row>
      <xdr:rowOff>449810</xdr:rowOff>
    </xdr:from>
    <xdr:ext cx="3446976" cy="788172"/>
    <xdr:pic>
      <xdr:nvPicPr>
        <xdr:cNvPr id="3" name="Image 2">
          <a:extLst>
            <a:ext uri="{FF2B5EF4-FFF2-40B4-BE49-F238E27FC236}">
              <a16:creationId xmlns:a16="http://schemas.microsoft.com/office/drawing/2014/main" id="{4376149C-0DC3-4A6B-8CF4-8FDAE66DD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83359" y="449810"/>
          <a:ext cx="3446976" cy="788172"/>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43489" cy="866438"/>
    <xdr:pic>
      <xdr:nvPicPr>
        <xdr:cNvPr id="2" name="Image 1">
          <a:extLst>
            <a:ext uri="{FF2B5EF4-FFF2-40B4-BE49-F238E27FC236}">
              <a16:creationId xmlns:a16="http://schemas.microsoft.com/office/drawing/2014/main" id="{B4ED0B84-4CA5-4A85-8179-58690C58E9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43489" cy="866438"/>
        </a:xfrm>
        <a:prstGeom prst="rect">
          <a:avLst/>
        </a:prstGeom>
      </xdr:spPr>
    </xdr:pic>
    <xdr:clientData/>
  </xdr:oneCellAnchor>
  <xdr:oneCellAnchor>
    <xdr:from>
      <xdr:col>2</xdr:col>
      <xdr:colOff>17929</xdr:colOff>
      <xdr:row>0</xdr:row>
      <xdr:rowOff>466017</xdr:rowOff>
    </xdr:from>
    <xdr:ext cx="3220537" cy="776896"/>
    <xdr:pic>
      <xdr:nvPicPr>
        <xdr:cNvPr id="3" name="Image 2">
          <a:extLst>
            <a:ext uri="{FF2B5EF4-FFF2-40B4-BE49-F238E27FC236}">
              <a16:creationId xmlns:a16="http://schemas.microsoft.com/office/drawing/2014/main" id="{ABAF76B8-F037-4050-BC33-FE8C9A18581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01609" y="466017"/>
          <a:ext cx="3220537" cy="776896"/>
        </a:xfrm>
        <a:prstGeom prst="rect">
          <a:avLst/>
        </a:prstGeom>
      </xdr:spPr>
    </xdr:pic>
    <xdr:clientData/>
  </xdr:oneCellAnchor>
  <xdr:twoCellAnchor>
    <xdr:from>
      <xdr:col>2</xdr:col>
      <xdr:colOff>542925</xdr:colOff>
      <xdr:row>20</xdr:row>
      <xdr:rowOff>66675</xdr:rowOff>
    </xdr:from>
    <xdr:to>
      <xdr:col>3</xdr:col>
      <xdr:colOff>190499</xdr:colOff>
      <xdr:row>23</xdr:row>
      <xdr:rowOff>104775</xdr:rowOff>
    </xdr:to>
    <xdr:sp macro="" textlink="">
      <xdr:nvSpPr>
        <xdr:cNvPr id="4" name="Accolade fermante 3">
          <a:extLst>
            <a:ext uri="{FF2B5EF4-FFF2-40B4-BE49-F238E27FC236}">
              <a16:creationId xmlns:a16="http://schemas.microsoft.com/office/drawing/2014/main" id="{17EA3E23-D855-4E45-A32A-69AFF5AA1D63}"/>
            </a:ext>
          </a:extLst>
        </xdr:cNvPr>
        <xdr:cNvSpPr/>
      </xdr:nvSpPr>
      <xdr:spPr>
        <a:xfrm>
          <a:off x="7126605" y="6025515"/>
          <a:ext cx="226694" cy="701040"/>
        </a:xfrm>
        <a:prstGeom prst="rightBrac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96AA74D6-7BD5-4122-B9AC-F5E0E3B050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7235DB96-AB1E-44D7-A5ED-D045A1C7D37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9E135204-39A7-44FA-A804-32E6274A5F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579814D1-2916-44F9-9512-E9D8F2244C5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45CA7986-5F10-4925-9640-E431F6D71E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A925A909-1ED2-416F-A6C1-D23D564DEC5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13589634-B769-4D75-9C26-4A5B63CEDB3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4A86ED56-D108-41CD-8A2F-D3FBADA1562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322170</xdr:colOff>
      <xdr:row>0</xdr:row>
      <xdr:rowOff>179294</xdr:rowOff>
    </xdr:from>
    <xdr:ext cx="4839679" cy="870248"/>
    <xdr:pic>
      <xdr:nvPicPr>
        <xdr:cNvPr id="2" name="Image 1">
          <a:extLst>
            <a:ext uri="{FF2B5EF4-FFF2-40B4-BE49-F238E27FC236}">
              <a16:creationId xmlns:a16="http://schemas.microsoft.com/office/drawing/2014/main" id="{BD52A3F0-6097-4278-87A7-3E563B2ADE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9910" y="179294"/>
          <a:ext cx="4839679" cy="870248"/>
        </a:xfrm>
        <a:prstGeom prst="rect">
          <a:avLst/>
        </a:prstGeom>
      </xdr:spPr>
    </xdr:pic>
    <xdr:clientData/>
  </xdr:oneCellAnchor>
  <xdr:oneCellAnchor>
    <xdr:from>
      <xdr:col>1</xdr:col>
      <xdr:colOff>5503834</xdr:colOff>
      <xdr:row>0</xdr:row>
      <xdr:rowOff>473637</xdr:rowOff>
    </xdr:from>
    <xdr:ext cx="3381980" cy="773310"/>
    <xdr:pic>
      <xdr:nvPicPr>
        <xdr:cNvPr id="3" name="Image 2">
          <a:extLst>
            <a:ext uri="{FF2B5EF4-FFF2-40B4-BE49-F238E27FC236}">
              <a16:creationId xmlns:a16="http://schemas.microsoft.com/office/drawing/2014/main" id="{F3D4FE4F-4F6B-45B1-B4D8-DF4DB563C16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1574" y="473637"/>
          <a:ext cx="3381980" cy="77331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5AB15-8869-40A1-99C6-4EE1B47B399B}">
  <dimension ref="A1:G20"/>
  <sheetViews>
    <sheetView tabSelected="1" view="pageBreakPreview" topLeftCell="A10" zoomScale="115" zoomScaleNormal="85" zoomScaleSheetLayoutView="115" workbookViewId="0">
      <selection activeCell="B21" sqref="B21"/>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169</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11</v>
      </c>
      <c r="C7" s="18"/>
      <c r="D7" s="19"/>
      <c r="E7" s="20"/>
      <c r="F7" s="21"/>
    </row>
    <row r="8" spans="1:7" ht="17.399999999999999">
      <c r="A8" s="22"/>
      <c r="B8" s="23" t="s">
        <v>12</v>
      </c>
      <c r="C8" s="24" t="s">
        <v>13</v>
      </c>
      <c r="D8" s="25"/>
      <c r="E8" s="26"/>
      <c r="F8" s="27">
        <f>D8*E8</f>
        <v>0</v>
      </c>
      <c r="G8" s="28"/>
    </row>
    <row r="9" spans="1:7" ht="17.399999999999999">
      <c r="A9" s="22"/>
      <c r="B9" s="23"/>
      <c r="C9" s="29"/>
      <c r="D9" s="30"/>
      <c r="E9" s="31"/>
      <c r="F9" s="27"/>
    </row>
    <row r="10" spans="1:7" ht="17.399999999999999">
      <c r="A10" s="16"/>
      <c r="B10" s="17" t="s">
        <v>14</v>
      </c>
      <c r="C10" s="18"/>
      <c r="D10" s="19"/>
      <c r="E10" s="20"/>
      <c r="F10" s="21"/>
    </row>
    <row r="11" spans="1:7" ht="17.399999999999999">
      <c r="A11" s="32"/>
      <c r="B11" s="33" t="s">
        <v>190</v>
      </c>
      <c r="C11" s="24" t="s">
        <v>13</v>
      </c>
      <c r="D11" s="25"/>
      <c r="E11" s="34"/>
      <c r="F11" s="35">
        <f t="shared" ref="F11:F12" si="0">D11*E11</f>
        <v>0</v>
      </c>
      <c r="G11" s="28"/>
    </row>
    <row r="12" spans="1:7" ht="17.399999999999999">
      <c r="A12" s="32"/>
      <c r="B12" s="36" t="s">
        <v>170</v>
      </c>
      <c r="C12" s="24" t="s">
        <v>16</v>
      </c>
      <c r="D12" s="25"/>
      <c r="E12" s="25"/>
      <c r="F12" s="27">
        <f t="shared" si="0"/>
        <v>0</v>
      </c>
    </row>
    <row r="13" spans="1:7" ht="18" thickBot="1">
      <c r="A13" s="40"/>
      <c r="B13" s="33"/>
      <c r="C13" s="29"/>
      <c r="D13" s="30"/>
      <c r="E13" s="41"/>
      <c r="F13" s="42"/>
    </row>
    <row r="14" spans="1:7" ht="18" thickBot="1">
      <c r="A14" s="91"/>
      <c r="B14" s="92"/>
      <c r="C14" s="92"/>
      <c r="D14" s="92"/>
      <c r="E14" s="92"/>
      <c r="F14" s="93"/>
    </row>
    <row r="15" spans="1:7" ht="17.399999999999999">
      <c r="A15" s="48"/>
      <c r="B15" s="49"/>
      <c r="C15" s="49"/>
      <c r="D15" s="49"/>
      <c r="E15" s="50" t="s">
        <v>24</v>
      </c>
      <c r="F15" s="51">
        <f>SUBTOTAL(9,F6:F14)</f>
        <v>0</v>
      </c>
    </row>
    <row r="16" spans="1:7" ht="17.399999999999999">
      <c r="A16" s="52"/>
      <c r="B16" s="53"/>
      <c r="C16" s="53"/>
      <c r="D16" s="53"/>
      <c r="E16" s="54" t="s">
        <v>25</v>
      </c>
      <c r="F16" s="55">
        <f>0.2*F15</f>
        <v>0</v>
      </c>
    </row>
    <row r="17" spans="1:6" ht="18" thickBot="1">
      <c r="A17" s="56"/>
      <c r="B17" s="57"/>
      <c r="C17" s="58"/>
      <c r="D17" s="58"/>
      <c r="E17" s="59" t="s">
        <v>26</v>
      </c>
      <c r="F17" s="60">
        <f>F16+F15</f>
        <v>0</v>
      </c>
    </row>
    <row r="19" spans="1:6" ht="17.399999999999999">
      <c r="A19" s="16"/>
      <c r="B19" s="17" t="s">
        <v>192</v>
      </c>
      <c r="C19" s="18"/>
      <c r="D19" s="19"/>
      <c r="E19" s="20"/>
      <c r="F19" s="21"/>
    </row>
    <row r="20" spans="1:6" ht="17.399999999999999">
      <c r="A20" s="32"/>
      <c r="B20" s="33" t="s">
        <v>194</v>
      </c>
      <c r="C20" s="24" t="s">
        <v>13</v>
      </c>
      <c r="D20" s="25"/>
      <c r="E20" s="34"/>
      <c r="F20" s="35">
        <f t="shared" ref="F20" si="1">D20*E20</f>
        <v>0</v>
      </c>
    </row>
  </sheetData>
  <mergeCells count="6">
    <mergeCell ref="A14:F14"/>
    <mergeCell ref="A3:F3"/>
    <mergeCell ref="A4:A5"/>
    <mergeCell ref="B4:B5"/>
    <mergeCell ref="C4:C5"/>
    <mergeCell ref="D4:F4"/>
  </mergeCells>
  <pageMargins left="0.25" right="0.25" top="0.75" bottom="0.75" header="0.3" footer="0.3"/>
  <pageSetup paperSize="9" scale="63"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585D2-21F2-4F36-A7BB-B860E6DD0E18}">
  <dimension ref="A1:G16"/>
  <sheetViews>
    <sheetView view="pageBreakPreview" zoomScaleNormal="85" zoomScaleSheetLayoutView="100" workbookViewId="0">
      <selection activeCell="B16" sqref="B16"/>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163</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164</v>
      </c>
      <c r="C7" s="18"/>
      <c r="D7" s="19"/>
      <c r="E7" s="20"/>
      <c r="F7" s="21"/>
    </row>
    <row r="8" spans="1:7" ht="17.399999999999999">
      <c r="A8" s="32" t="s">
        <v>165</v>
      </c>
      <c r="B8" s="33" t="s">
        <v>166</v>
      </c>
      <c r="C8" s="24" t="s">
        <v>16</v>
      </c>
      <c r="D8" s="25"/>
      <c r="E8" s="34"/>
      <c r="F8" s="35">
        <f>D8*E8</f>
        <v>0</v>
      </c>
    </row>
    <row r="9" spans="1:7" ht="18" thickBot="1">
      <c r="A9" s="32" t="s">
        <v>189</v>
      </c>
      <c r="B9" s="33" t="s">
        <v>167</v>
      </c>
      <c r="C9" s="24" t="s">
        <v>16</v>
      </c>
      <c r="D9" s="25"/>
      <c r="E9" s="34"/>
      <c r="F9" s="35">
        <f>D9*E9</f>
        <v>0</v>
      </c>
      <c r="G9" s="28"/>
    </row>
    <row r="10" spans="1:7" ht="18" thickBot="1">
      <c r="A10" s="91"/>
      <c r="B10" s="92"/>
      <c r="C10" s="92"/>
      <c r="D10" s="92"/>
      <c r="E10" s="92"/>
      <c r="F10" s="93"/>
    </row>
    <row r="11" spans="1:7" ht="17.399999999999999">
      <c r="A11" s="48"/>
      <c r="B11" s="49"/>
      <c r="C11" s="49"/>
      <c r="D11" s="49"/>
      <c r="E11" s="50" t="s">
        <v>24</v>
      </c>
      <c r="F11" s="51">
        <f>SUBTOTAL(9,F6:F10)</f>
        <v>0</v>
      </c>
    </row>
    <row r="12" spans="1:7" ht="17.399999999999999">
      <c r="A12" s="52"/>
      <c r="B12" s="53"/>
      <c r="C12" s="53"/>
      <c r="D12" s="53"/>
      <c r="E12" s="54" t="s">
        <v>25</v>
      </c>
      <c r="F12" s="55">
        <f>0.2*F11</f>
        <v>0</v>
      </c>
    </row>
    <row r="13" spans="1:7" ht="18" thickBot="1">
      <c r="A13" s="56"/>
      <c r="B13" s="57"/>
      <c r="C13" s="58"/>
      <c r="D13" s="58"/>
      <c r="E13" s="59" t="s">
        <v>26</v>
      </c>
      <c r="F13" s="60">
        <f>F12+F11</f>
        <v>0</v>
      </c>
    </row>
    <row r="15" spans="1:7" ht="17.399999999999999">
      <c r="A15" s="16"/>
      <c r="B15" s="17" t="s">
        <v>191</v>
      </c>
      <c r="C15" s="18"/>
      <c r="D15" s="19"/>
      <c r="E15" s="20"/>
      <c r="F15" s="21"/>
    </row>
    <row r="16" spans="1:7" ht="17.399999999999999">
      <c r="A16" s="32" t="s">
        <v>188</v>
      </c>
      <c r="B16" s="36" t="s">
        <v>193</v>
      </c>
      <c r="C16" s="24" t="s">
        <v>16</v>
      </c>
      <c r="D16" s="25"/>
      <c r="E16" s="34"/>
      <c r="F16" s="35">
        <f>D16*E16</f>
        <v>0</v>
      </c>
    </row>
  </sheetData>
  <mergeCells count="6">
    <mergeCell ref="A10:F10"/>
    <mergeCell ref="A3:F3"/>
    <mergeCell ref="A4:A5"/>
    <mergeCell ref="B4:B5"/>
    <mergeCell ref="C4:C5"/>
    <mergeCell ref="D4:F4"/>
  </mergeCells>
  <phoneticPr fontId="14" type="noConversion"/>
  <pageMargins left="0.25" right="0.25" top="0.75" bottom="0.75" header="0.3" footer="0.3"/>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45B38-5909-42D0-8B71-12F5842551F7}">
  <dimension ref="A1:G19"/>
  <sheetViews>
    <sheetView view="pageBreakPreview" zoomScale="115" zoomScaleNormal="85" zoomScaleSheetLayoutView="115" workbookViewId="0">
      <selection activeCell="F21" sqref="F21"/>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11</v>
      </c>
      <c r="C7" s="18"/>
      <c r="D7" s="19"/>
      <c r="E7" s="20"/>
      <c r="F7" s="21"/>
    </row>
    <row r="8" spans="1:7" ht="17.399999999999999">
      <c r="A8" s="22"/>
      <c r="B8" s="23" t="s">
        <v>176</v>
      </c>
      <c r="C8" s="24" t="s">
        <v>13</v>
      </c>
      <c r="D8" s="25"/>
      <c r="E8" s="26"/>
      <c r="F8" s="27">
        <f>D8*E8</f>
        <v>0</v>
      </c>
      <c r="G8" s="28"/>
    </row>
    <row r="9" spans="1:7" ht="17.399999999999999">
      <c r="A9" s="16"/>
      <c r="B9" s="17" t="s">
        <v>14</v>
      </c>
      <c r="C9" s="18"/>
      <c r="D9" s="19"/>
      <c r="E9" s="20"/>
      <c r="F9" s="21"/>
    </row>
    <row r="10" spans="1:7" ht="17.399999999999999">
      <c r="A10" s="32" t="s">
        <v>15</v>
      </c>
      <c r="B10" s="36" t="s">
        <v>17</v>
      </c>
      <c r="C10" s="24" t="s">
        <v>18</v>
      </c>
      <c r="D10" s="25"/>
      <c r="E10" s="34"/>
      <c r="F10" s="35">
        <f t="shared" ref="F10:F15" si="0">D10*E10</f>
        <v>0</v>
      </c>
      <c r="G10" s="28"/>
    </row>
    <row r="11" spans="1:7" ht="17.399999999999999">
      <c r="A11" s="32" t="s">
        <v>15</v>
      </c>
      <c r="B11" s="36" t="s">
        <v>19</v>
      </c>
      <c r="C11" s="24" t="s">
        <v>18</v>
      </c>
      <c r="D11" s="25"/>
      <c r="E11" s="25"/>
      <c r="F11" s="27">
        <f t="shared" si="0"/>
        <v>0</v>
      </c>
    </row>
    <row r="12" spans="1:7" ht="17.399999999999999">
      <c r="A12" s="32" t="s">
        <v>15</v>
      </c>
      <c r="B12" s="36" t="s">
        <v>20</v>
      </c>
      <c r="C12" s="24" t="s">
        <v>18</v>
      </c>
      <c r="D12" s="25"/>
      <c r="E12" s="25"/>
      <c r="F12" s="27">
        <f t="shared" si="0"/>
        <v>0</v>
      </c>
    </row>
    <row r="13" spans="1:7" ht="17.399999999999999">
      <c r="A13" s="32" t="s">
        <v>15</v>
      </c>
      <c r="B13" s="36" t="s">
        <v>21</v>
      </c>
      <c r="C13" s="24" t="s">
        <v>13</v>
      </c>
      <c r="D13" s="25"/>
      <c r="E13" s="37"/>
      <c r="F13" s="27">
        <f t="shared" si="0"/>
        <v>0</v>
      </c>
    </row>
    <row r="14" spans="1:7" ht="17.399999999999999">
      <c r="A14" s="32" t="s">
        <v>15</v>
      </c>
      <c r="B14" s="36" t="s">
        <v>22</v>
      </c>
      <c r="C14" s="24" t="s">
        <v>16</v>
      </c>
      <c r="D14" s="25"/>
      <c r="E14" s="38"/>
      <c r="F14" s="27">
        <f t="shared" si="0"/>
        <v>0</v>
      </c>
    </row>
    <row r="15" spans="1:7" ht="18" thickBot="1">
      <c r="A15" s="32" t="s">
        <v>15</v>
      </c>
      <c r="B15" s="33" t="s">
        <v>23</v>
      </c>
      <c r="C15" s="24" t="s">
        <v>13</v>
      </c>
      <c r="D15" s="25"/>
      <c r="E15" s="39"/>
      <c r="F15" s="27">
        <f t="shared" si="0"/>
        <v>0</v>
      </c>
    </row>
    <row r="16" spans="1:7" ht="18" thickBot="1">
      <c r="A16" s="91"/>
      <c r="B16" s="92"/>
      <c r="C16" s="92"/>
      <c r="D16" s="92"/>
      <c r="E16" s="92"/>
      <c r="F16" s="93"/>
    </row>
    <row r="17" spans="1:6" ht="17.399999999999999">
      <c r="A17" s="48"/>
      <c r="B17" s="49"/>
      <c r="C17" s="49"/>
      <c r="D17" s="49"/>
      <c r="E17" s="50" t="s">
        <v>24</v>
      </c>
      <c r="F17" s="51">
        <f>SUBTOTAL(9,F6:F16)</f>
        <v>0</v>
      </c>
    </row>
    <row r="18" spans="1:6" ht="17.399999999999999">
      <c r="A18" s="52"/>
      <c r="B18" s="53"/>
      <c r="C18" s="53"/>
      <c r="D18" s="53"/>
      <c r="E18" s="54" t="s">
        <v>25</v>
      </c>
      <c r="F18" s="55">
        <f>0.2*F17</f>
        <v>0</v>
      </c>
    </row>
    <row r="19" spans="1:6" ht="18" thickBot="1">
      <c r="A19" s="56"/>
      <c r="B19" s="57"/>
      <c r="C19" s="58"/>
      <c r="D19" s="58"/>
      <c r="E19" s="59" t="s">
        <v>26</v>
      </c>
      <c r="F19" s="60">
        <f>F18+F17</f>
        <v>0</v>
      </c>
    </row>
  </sheetData>
  <mergeCells count="6">
    <mergeCell ref="A16:F16"/>
    <mergeCell ref="A3:F3"/>
    <mergeCell ref="A4:A5"/>
    <mergeCell ref="B4:B5"/>
    <mergeCell ref="C4:C5"/>
    <mergeCell ref="D4:F4"/>
  </mergeCells>
  <pageMargins left="0.25" right="0.25" top="0.75" bottom="0.75" header="0.3" footer="0.3"/>
  <pageSetup paperSize="9"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9FFDF-EB86-4E0D-B53A-C2009AFC5DB9}">
  <dimension ref="A1:F31"/>
  <sheetViews>
    <sheetView view="pageBreakPreview" zoomScale="90" zoomScaleNormal="85" zoomScaleSheetLayoutView="90" workbookViewId="0">
      <selection activeCell="A3" sqref="A3:F3"/>
    </sheetView>
  </sheetViews>
  <sheetFormatPr baseColWidth="10" defaultColWidth="9.09765625" defaultRowHeight="13.8"/>
  <cols>
    <col min="1" max="1" width="11.09765625" customWidth="1"/>
    <col min="2" max="2" width="78.296875" customWidth="1"/>
    <col min="3" max="3" width="8.296875" customWidth="1"/>
    <col min="4" max="4" width="12" customWidth="1"/>
    <col min="5" max="5" width="12.296875" customWidth="1"/>
    <col min="6" max="6" width="18.296875" customWidth="1"/>
  </cols>
  <sheetData>
    <row r="1" spans="1:6" ht="98.25" customHeight="1" thickBot="1">
      <c r="A1" s="1"/>
      <c r="B1" s="1"/>
      <c r="C1" s="2"/>
      <c r="D1" s="2"/>
      <c r="E1" s="1"/>
      <c r="F1" s="1"/>
    </row>
    <row r="2" spans="1:6" ht="22.5" customHeight="1" thickBot="1">
      <c r="A2" s="3" t="s">
        <v>0</v>
      </c>
      <c r="B2" s="4" t="s">
        <v>27</v>
      </c>
      <c r="C2" s="5"/>
      <c r="D2" s="5"/>
      <c r="E2" s="4" t="s">
        <v>2</v>
      </c>
      <c r="F2" s="6">
        <f ca="1">TODAY()</f>
        <v>45772</v>
      </c>
    </row>
    <row r="3" spans="1:6" ht="52.5" customHeight="1" thickBot="1">
      <c r="A3" s="94" t="s">
        <v>3</v>
      </c>
      <c r="B3" s="95"/>
      <c r="C3" s="95"/>
      <c r="D3" s="95"/>
      <c r="E3" s="95"/>
      <c r="F3" s="96"/>
    </row>
    <row r="4" spans="1:6" ht="18" thickBot="1">
      <c r="A4" s="97"/>
      <c r="B4" s="99" t="s">
        <v>4</v>
      </c>
      <c r="C4" s="101" t="s">
        <v>5</v>
      </c>
      <c r="D4" s="103" t="s">
        <v>6</v>
      </c>
      <c r="E4" s="104"/>
      <c r="F4" s="105"/>
    </row>
    <row r="5" spans="1:6" ht="18" thickBot="1">
      <c r="A5" s="98"/>
      <c r="B5" s="100"/>
      <c r="C5" s="102"/>
      <c r="D5" s="7" t="s">
        <v>7</v>
      </c>
      <c r="E5" s="8" t="s">
        <v>8</v>
      </c>
      <c r="F5" s="9" t="s">
        <v>9</v>
      </c>
    </row>
    <row r="6" spans="1:6" ht="17.399999999999999">
      <c r="A6" s="10" t="s">
        <v>10</v>
      </c>
      <c r="B6" s="11"/>
      <c r="C6" s="12"/>
      <c r="D6" s="13"/>
      <c r="E6" s="14"/>
      <c r="F6" s="15"/>
    </row>
    <row r="7" spans="1:6" ht="17.399999999999999">
      <c r="A7" s="16"/>
      <c r="B7" s="17" t="s">
        <v>11</v>
      </c>
      <c r="C7" s="18"/>
      <c r="D7" s="19"/>
      <c r="E7" s="20"/>
      <c r="F7" s="21"/>
    </row>
    <row r="8" spans="1:6" ht="17.399999999999999">
      <c r="A8" s="22"/>
      <c r="B8" s="23" t="s">
        <v>177</v>
      </c>
      <c r="C8" s="24" t="s">
        <v>13</v>
      </c>
      <c r="D8" s="25"/>
      <c r="E8" s="26"/>
      <c r="F8" s="27"/>
    </row>
    <row r="9" spans="1:6" ht="17.399999999999999">
      <c r="A9" s="16" t="s">
        <v>28</v>
      </c>
      <c r="B9" s="17" t="s">
        <v>29</v>
      </c>
      <c r="C9" s="18"/>
      <c r="D9" s="19"/>
      <c r="E9" s="20"/>
      <c r="F9" s="21"/>
    </row>
    <row r="10" spans="1:6" ht="17.399999999999999">
      <c r="A10" s="32"/>
      <c r="B10" s="33" t="s">
        <v>30</v>
      </c>
      <c r="C10" s="24" t="s">
        <v>13</v>
      </c>
      <c r="D10" s="25"/>
      <c r="E10" s="26"/>
      <c r="F10" s="27"/>
    </row>
    <row r="11" spans="1:6" ht="17.399999999999999">
      <c r="A11" s="32"/>
      <c r="B11" s="33" t="s">
        <v>31</v>
      </c>
      <c r="C11" s="24" t="s">
        <v>13</v>
      </c>
      <c r="D11" s="25"/>
      <c r="E11" s="26"/>
      <c r="F11" s="27"/>
    </row>
    <row r="12" spans="1:6" ht="17.399999999999999">
      <c r="A12" s="32"/>
      <c r="B12" s="33" t="s">
        <v>32</v>
      </c>
      <c r="C12" s="24" t="s">
        <v>13</v>
      </c>
      <c r="D12" s="25"/>
      <c r="E12" s="26"/>
      <c r="F12" s="27"/>
    </row>
    <row r="13" spans="1:6" ht="17.399999999999999">
      <c r="A13" s="16" t="s">
        <v>33</v>
      </c>
      <c r="B13" s="17" t="s">
        <v>34</v>
      </c>
      <c r="C13" s="18"/>
      <c r="D13" s="19"/>
      <c r="E13" s="20"/>
      <c r="F13" s="21"/>
    </row>
    <row r="14" spans="1:6" ht="17.399999999999999">
      <c r="A14" s="32"/>
      <c r="B14" s="61" t="s">
        <v>30</v>
      </c>
      <c r="C14" s="44"/>
      <c r="D14" s="45"/>
      <c r="E14" s="46"/>
      <c r="F14" s="47"/>
    </row>
    <row r="15" spans="1:6" ht="17.399999999999999">
      <c r="A15" s="32"/>
      <c r="B15" s="43" t="s">
        <v>35</v>
      </c>
      <c r="C15" s="44" t="s">
        <v>13</v>
      </c>
      <c r="D15" s="45"/>
      <c r="E15" s="26"/>
      <c r="F15" s="27"/>
    </row>
    <row r="16" spans="1:6" ht="17.399999999999999">
      <c r="A16" s="32"/>
      <c r="B16" s="43" t="s">
        <v>36</v>
      </c>
      <c r="C16" s="44" t="s">
        <v>13</v>
      </c>
      <c r="D16" s="45"/>
      <c r="E16" s="26"/>
      <c r="F16" s="27"/>
    </row>
    <row r="17" spans="1:6" ht="17.399999999999999">
      <c r="A17" s="40"/>
      <c r="B17" s="62" t="s">
        <v>37</v>
      </c>
      <c r="C17" s="44" t="s">
        <v>13</v>
      </c>
      <c r="D17" s="45"/>
      <c r="E17" s="26"/>
      <c r="F17" s="27"/>
    </row>
    <row r="18" spans="1:6" ht="17.399999999999999">
      <c r="A18" s="40"/>
      <c r="B18" s="63" t="s">
        <v>38</v>
      </c>
      <c r="C18" s="44" t="s">
        <v>13</v>
      </c>
      <c r="D18" s="45"/>
      <c r="E18" s="26"/>
      <c r="F18" s="27"/>
    </row>
    <row r="19" spans="1:6" ht="17.399999999999999">
      <c r="A19" s="40"/>
      <c r="B19" s="63"/>
      <c r="C19" s="44"/>
      <c r="D19" s="45"/>
      <c r="E19" s="41"/>
      <c r="F19" s="27"/>
    </row>
    <row r="20" spans="1:6" ht="17.399999999999999">
      <c r="A20" s="40"/>
      <c r="B20" s="64" t="s">
        <v>39</v>
      </c>
      <c r="C20" s="44"/>
      <c r="D20" s="45"/>
      <c r="E20" s="41"/>
      <c r="F20" s="27"/>
    </row>
    <row r="21" spans="1:6" ht="17.399999999999999">
      <c r="A21" s="40"/>
      <c r="B21" s="43" t="s">
        <v>35</v>
      </c>
      <c r="C21" s="44" t="s">
        <v>13</v>
      </c>
      <c r="D21" s="45"/>
      <c r="E21" s="26"/>
      <c r="F21" s="27"/>
    </row>
    <row r="22" spans="1:6" ht="17.399999999999999">
      <c r="A22" s="40"/>
      <c r="B22" s="43" t="s">
        <v>36</v>
      </c>
      <c r="C22" s="44" t="s">
        <v>13</v>
      </c>
      <c r="D22" s="45"/>
      <c r="E22" s="26"/>
      <c r="F22" s="27"/>
    </row>
    <row r="23" spans="1:6" ht="17.399999999999999">
      <c r="A23" s="40"/>
      <c r="B23" s="62" t="s">
        <v>37</v>
      </c>
      <c r="C23" s="44" t="s">
        <v>13</v>
      </c>
      <c r="D23" s="45"/>
      <c r="E23" s="26"/>
      <c r="F23" s="27"/>
    </row>
    <row r="24" spans="1:6" ht="17.399999999999999">
      <c r="A24" s="16" t="s">
        <v>40</v>
      </c>
      <c r="B24" s="17" t="s">
        <v>41</v>
      </c>
      <c r="C24" s="18"/>
      <c r="D24" s="19"/>
      <c r="E24" s="20"/>
      <c r="F24" s="21"/>
    </row>
    <row r="25" spans="1:6" ht="17.399999999999999">
      <c r="A25" s="32"/>
      <c r="B25" s="43" t="s">
        <v>42</v>
      </c>
      <c r="C25" s="44" t="s">
        <v>13</v>
      </c>
      <c r="D25" s="45"/>
      <c r="E25" s="46"/>
      <c r="F25" s="27"/>
    </row>
    <row r="26" spans="1:6" ht="17.399999999999999">
      <c r="A26" s="32"/>
      <c r="B26" s="43" t="s">
        <v>43</v>
      </c>
      <c r="C26" s="44" t="s">
        <v>16</v>
      </c>
      <c r="D26" s="45"/>
      <c r="E26" s="46"/>
      <c r="F26" s="27"/>
    </row>
    <row r="27" spans="1:6" ht="18" thickBot="1">
      <c r="A27" s="32"/>
      <c r="B27" s="43" t="s">
        <v>44</v>
      </c>
      <c r="C27" s="44" t="s">
        <v>13</v>
      </c>
      <c r="D27" s="45"/>
      <c r="E27" s="46"/>
      <c r="F27" s="27"/>
    </row>
    <row r="28" spans="1:6" ht="18" thickBot="1">
      <c r="A28" s="91"/>
      <c r="B28" s="92"/>
      <c r="C28" s="92"/>
      <c r="D28" s="92"/>
      <c r="E28" s="92"/>
      <c r="F28" s="93"/>
    </row>
    <row r="29" spans="1:6" ht="17.399999999999999">
      <c r="A29" s="48"/>
      <c r="B29" s="49"/>
      <c r="C29" s="49"/>
      <c r="D29" s="49"/>
      <c r="E29" s="50" t="s">
        <v>24</v>
      </c>
      <c r="F29" s="51">
        <f>+F24+F13+F9+F7</f>
        <v>0</v>
      </c>
    </row>
    <row r="30" spans="1:6" ht="17.399999999999999">
      <c r="A30" s="52"/>
      <c r="B30" s="53"/>
      <c r="C30" s="53"/>
      <c r="D30" s="53"/>
      <c r="E30" s="54" t="s">
        <v>25</v>
      </c>
      <c r="F30" s="55">
        <f>0.2*F29</f>
        <v>0</v>
      </c>
    </row>
    <row r="31" spans="1:6" ht="18" thickBot="1">
      <c r="A31" s="56"/>
      <c r="B31" s="57"/>
      <c r="C31" s="58"/>
      <c r="D31" s="58"/>
      <c r="E31" s="59" t="s">
        <v>26</v>
      </c>
      <c r="F31" s="60">
        <f>F30+F29</f>
        <v>0</v>
      </c>
    </row>
  </sheetData>
  <mergeCells count="6">
    <mergeCell ref="A28:F28"/>
    <mergeCell ref="A3:F3"/>
    <mergeCell ref="A4:A5"/>
    <mergeCell ref="B4:B5"/>
    <mergeCell ref="C4:C5"/>
    <mergeCell ref="D4:F4"/>
  </mergeCells>
  <pageMargins left="0.25" right="0.25" top="0.75" bottom="0.75" header="0.3" footer="0.3"/>
  <pageSetup paperSize="9" scale="6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6EAE0-4618-48B0-8D86-C59BC731F5FC}">
  <dimension ref="A1:F106"/>
  <sheetViews>
    <sheetView view="pageBreakPreview" zoomScale="60" zoomScaleNormal="85" workbookViewId="0">
      <selection activeCell="F2" sqref="F2"/>
    </sheetView>
  </sheetViews>
  <sheetFormatPr baseColWidth="10" defaultColWidth="9.09765625" defaultRowHeight="13.8"/>
  <cols>
    <col min="1" max="1" width="14.09765625" customWidth="1"/>
    <col min="2" max="2" width="81.8984375" customWidth="1"/>
    <col min="3" max="3" width="8.3984375" customWidth="1"/>
    <col min="4" max="4" width="12" customWidth="1"/>
    <col min="5" max="5" width="12.296875" customWidth="1"/>
    <col min="6" max="6" width="14.8984375" customWidth="1"/>
  </cols>
  <sheetData>
    <row r="1" spans="1:6" ht="98.25" customHeight="1" thickBot="1">
      <c r="A1" s="1"/>
      <c r="B1" s="1"/>
      <c r="C1" s="2"/>
      <c r="D1" s="2"/>
      <c r="E1" s="1"/>
      <c r="F1" s="1"/>
    </row>
    <row r="2" spans="1:6" ht="22.5" customHeight="1" thickBot="1">
      <c r="A2" s="3" t="s">
        <v>0</v>
      </c>
      <c r="B2" s="4" t="s">
        <v>45</v>
      </c>
      <c r="C2" s="5"/>
      <c r="D2" s="5"/>
      <c r="E2" s="4" t="s">
        <v>46</v>
      </c>
      <c r="F2" s="6">
        <f ca="1">TODAY()</f>
        <v>45772</v>
      </c>
    </row>
    <row r="3" spans="1:6" ht="52.5" customHeight="1" thickBot="1">
      <c r="A3" s="94" t="s">
        <v>3</v>
      </c>
      <c r="B3" s="95"/>
      <c r="C3" s="95"/>
      <c r="D3" s="95"/>
      <c r="E3" s="95"/>
      <c r="F3" s="96"/>
    </row>
    <row r="4" spans="1:6" ht="18" thickBot="1">
      <c r="A4" s="97"/>
      <c r="B4" s="106" t="s">
        <v>4</v>
      </c>
      <c r="C4" s="101" t="s">
        <v>5</v>
      </c>
      <c r="D4" s="103" t="s">
        <v>6</v>
      </c>
      <c r="E4" s="104"/>
      <c r="F4" s="105"/>
    </row>
    <row r="5" spans="1:6" ht="18" thickBot="1">
      <c r="A5" s="98"/>
      <c r="B5" s="107"/>
      <c r="C5" s="102"/>
      <c r="D5" s="7" t="s">
        <v>7</v>
      </c>
      <c r="E5" s="8" t="s">
        <v>8</v>
      </c>
      <c r="F5" s="9" t="s">
        <v>9</v>
      </c>
    </row>
    <row r="6" spans="1:6" ht="17.399999999999999">
      <c r="A6" s="10" t="s">
        <v>47</v>
      </c>
      <c r="B6" s="66"/>
      <c r="C6" s="13"/>
      <c r="D6" s="13"/>
      <c r="E6" s="14"/>
      <c r="F6" s="15">
        <f>SUM(F7:F11)</f>
        <v>0</v>
      </c>
    </row>
    <row r="7" spans="1:6" ht="17.399999999999999">
      <c r="A7" s="22"/>
      <c r="B7" s="67" t="s">
        <v>48</v>
      </c>
      <c r="C7" s="68" t="s">
        <v>13</v>
      </c>
      <c r="D7" s="69"/>
      <c r="E7" s="34"/>
      <c r="F7" s="27">
        <f>E7*D7</f>
        <v>0</v>
      </c>
    </row>
    <row r="8" spans="1:6" ht="17.399999999999999">
      <c r="A8" s="22"/>
      <c r="B8" s="67" t="s">
        <v>49</v>
      </c>
      <c r="C8" s="68" t="s">
        <v>13</v>
      </c>
      <c r="D8" s="69"/>
      <c r="E8" s="34"/>
      <c r="F8" s="27">
        <f>E8*D8</f>
        <v>0</v>
      </c>
    </row>
    <row r="9" spans="1:6" ht="17.399999999999999">
      <c r="A9" s="22"/>
      <c r="B9" s="67" t="s">
        <v>50</v>
      </c>
      <c r="C9" s="68" t="s">
        <v>13</v>
      </c>
      <c r="D9" s="69"/>
      <c r="E9" s="34"/>
      <c r="F9" s="27">
        <f>E9*D9</f>
        <v>0</v>
      </c>
    </row>
    <row r="10" spans="1:6" ht="17.399999999999999">
      <c r="A10" s="70"/>
      <c r="B10" s="67" t="s">
        <v>51</v>
      </c>
      <c r="C10" s="71" t="s">
        <v>52</v>
      </c>
      <c r="D10" s="72"/>
      <c r="E10" s="73"/>
      <c r="F10" s="27">
        <f>E10*D10</f>
        <v>0</v>
      </c>
    </row>
    <row r="11" spans="1:6" ht="17.399999999999999">
      <c r="A11" s="22"/>
      <c r="B11" s="67" t="s">
        <v>53</v>
      </c>
      <c r="C11" s="71" t="s">
        <v>13</v>
      </c>
      <c r="D11" s="72"/>
      <c r="E11" s="73"/>
      <c r="F11" s="27">
        <f>E11*D11</f>
        <v>0</v>
      </c>
    </row>
    <row r="12" spans="1:6" ht="17.399999999999999">
      <c r="A12" s="70"/>
      <c r="B12" s="74"/>
      <c r="C12" s="71"/>
      <c r="D12" s="72"/>
      <c r="E12" s="73"/>
      <c r="F12" s="42"/>
    </row>
    <row r="13" spans="1:6" ht="17.399999999999999">
      <c r="A13" s="10" t="s">
        <v>54</v>
      </c>
      <c r="B13" s="66"/>
      <c r="C13" s="13"/>
      <c r="D13" s="75"/>
      <c r="E13" s="14"/>
      <c r="F13" s="15">
        <f>F14+F20+F26+F29+F32+F36+F43+F53+F56+F62+F80</f>
        <v>0</v>
      </c>
    </row>
    <row r="14" spans="1:6" ht="17.399999999999999">
      <c r="A14" s="16" t="s">
        <v>55</v>
      </c>
      <c r="B14" s="76" t="s">
        <v>56</v>
      </c>
      <c r="C14" s="19"/>
      <c r="D14" s="77"/>
      <c r="E14" s="20"/>
      <c r="F14" s="21">
        <f>SUM(F15:F18)</f>
        <v>0</v>
      </c>
    </row>
    <row r="15" spans="1:6" ht="17.399999999999999">
      <c r="A15" s="22"/>
      <c r="B15" s="78" t="s">
        <v>57</v>
      </c>
      <c r="C15" s="68" t="s">
        <v>58</v>
      </c>
      <c r="D15" s="69"/>
      <c r="E15" s="34"/>
      <c r="F15" s="27">
        <f>E15*D15</f>
        <v>0</v>
      </c>
    </row>
    <row r="16" spans="1:6" ht="17.399999999999999">
      <c r="A16" s="22"/>
      <c r="B16" s="78" t="s">
        <v>59</v>
      </c>
      <c r="C16" s="68" t="s">
        <v>58</v>
      </c>
      <c r="D16" s="69"/>
      <c r="E16" s="34"/>
      <c r="F16" s="27">
        <f>E16*D16</f>
        <v>0</v>
      </c>
    </row>
    <row r="17" spans="1:6" ht="17.399999999999999">
      <c r="A17" s="22"/>
      <c r="B17" s="78" t="s">
        <v>60</v>
      </c>
      <c r="C17" s="68" t="s">
        <v>13</v>
      </c>
      <c r="D17" s="69"/>
      <c r="E17" s="34"/>
      <c r="F17" s="27">
        <f>E17*D17</f>
        <v>0</v>
      </c>
    </row>
    <row r="18" spans="1:6" ht="17.399999999999999">
      <c r="A18" s="70"/>
      <c r="B18" s="78" t="s">
        <v>61</v>
      </c>
      <c r="C18" s="68" t="s">
        <v>13</v>
      </c>
      <c r="D18" s="72"/>
      <c r="E18" s="73"/>
      <c r="F18" s="27">
        <f>E18*D18</f>
        <v>0</v>
      </c>
    </row>
    <row r="19" spans="1:6" ht="17.399999999999999">
      <c r="A19" s="22"/>
      <c r="B19" s="79"/>
      <c r="C19" s="71"/>
      <c r="D19" s="72"/>
      <c r="E19" s="80"/>
      <c r="F19" s="42"/>
    </row>
    <row r="20" spans="1:6" ht="17.399999999999999">
      <c r="A20" s="16" t="s">
        <v>62</v>
      </c>
      <c r="B20" s="76" t="s">
        <v>63</v>
      </c>
      <c r="C20" s="19"/>
      <c r="D20" s="77"/>
      <c r="E20" s="20"/>
      <c r="F20" s="21">
        <f>F21</f>
        <v>0</v>
      </c>
    </row>
    <row r="21" spans="1:6" ht="17.399999999999999">
      <c r="A21" s="22"/>
      <c r="B21" s="78" t="s">
        <v>64</v>
      </c>
      <c r="C21" s="108" t="s">
        <v>13</v>
      </c>
      <c r="D21" s="111"/>
      <c r="E21" s="114"/>
      <c r="F21" s="117">
        <f>E21*D21</f>
        <v>0</v>
      </c>
    </row>
    <row r="22" spans="1:6" ht="17.399999999999999">
      <c r="A22" s="22"/>
      <c r="B22" s="78" t="s">
        <v>65</v>
      </c>
      <c r="C22" s="109"/>
      <c r="D22" s="112"/>
      <c r="E22" s="115"/>
      <c r="F22" s="118"/>
    </row>
    <row r="23" spans="1:6" ht="17.399999999999999">
      <c r="A23" s="22"/>
      <c r="B23" s="78" t="s">
        <v>66</v>
      </c>
      <c r="C23" s="109"/>
      <c r="D23" s="112"/>
      <c r="E23" s="115"/>
      <c r="F23" s="118"/>
    </row>
    <row r="24" spans="1:6" ht="17.399999999999999">
      <c r="A24" s="22"/>
      <c r="B24" s="78" t="s">
        <v>67</v>
      </c>
      <c r="C24" s="110"/>
      <c r="D24" s="113"/>
      <c r="E24" s="116"/>
      <c r="F24" s="119"/>
    </row>
    <row r="25" spans="1:6" ht="17.399999999999999">
      <c r="A25" s="70"/>
      <c r="B25" s="83"/>
      <c r="C25" s="71"/>
      <c r="D25" s="72"/>
      <c r="E25" s="81"/>
      <c r="F25" s="82"/>
    </row>
    <row r="26" spans="1:6" ht="17.399999999999999">
      <c r="A26" s="16" t="s">
        <v>68</v>
      </c>
      <c r="B26" s="76" t="s">
        <v>69</v>
      </c>
      <c r="C26" s="19"/>
      <c r="D26" s="77"/>
      <c r="E26" s="20"/>
      <c r="F26" s="21"/>
    </row>
    <row r="27" spans="1:6" ht="17.399999999999999">
      <c r="A27" s="22"/>
      <c r="B27" s="78" t="s">
        <v>70</v>
      </c>
      <c r="C27" s="68" t="s">
        <v>71</v>
      </c>
      <c r="D27" s="72"/>
      <c r="E27" s="73"/>
      <c r="F27" s="27"/>
    </row>
    <row r="28" spans="1:6" ht="17.399999999999999">
      <c r="A28" s="70"/>
      <c r="B28" s="83"/>
      <c r="C28" s="71"/>
      <c r="D28" s="72"/>
      <c r="E28" s="73"/>
      <c r="F28" s="42"/>
    </row>
    <row r="29" spans="1:6" ht="17.399999999999999">
      <c r="A29" s="16" t="s">
        <v>68</v>
      </c>
      <c r="B29" s="76" t="s">
        <v>72</v>
      </c>
      <c r="C29" s="19"/>
      <c r="D29" s="77"/>
      <c r="E29" s="20"/>
      <c r="F29" s="21"/>
    </row>
    <row r="30" spans="1:6" ht="17.399999999999999">
      <c r="A30" s="22"/>
      <c r="B30" s="78" t="s">
        <v>73</v>
      </c>
      <c r="C30" s="68" t="s">
        <v>71</v>
      </c>
      <c r="D30" s="72"/>
      <c r="E30" s="73"/>
      <c r="F30" s="27"/>
    </row>
    <row r="31" spans="1:6" ht="17.399999999999999">
      <c r="A31" s="70"/>
      <c r="B31" s="78"/>
      <c r="C31" s="68"/>
      <c r="D31" s="72"/>
      <c r="E31" s="73"/>
      <c r="F31" s="27"/>
    </row>
    <row r="32" spans="1:6" ht="17.399999999999999">
      <c r="A32" s="16" t="s">
        <v>74</v>
      </c>
      <c r="B32" s="76" t="s">
        <v>75</v>
      </c>
      <c r="C32" s="19"/>
      <c r="D32" s="77"/>
      <c r="E32" s="20"/>
      <c r="F32" s="21">
        <f>SUM(F33:F34)</f>
        <v>0</v>
      </c>
    </row>
    <row r="33" spans="1:6" ht="17.399999999999999">
      <c r="A33" s="22"/>
      <c r="B33" s="78" t="s">
        <v>76</v>
      </c>
      <c r="C33" s="68" t="s">
        <v>13</v>
      </c>
      <c r="D33" s="72"/>
      <c r="E33" s="73"/>
      <c r="F33" s="27">
        <f>E33*D33</f>
        <v>0</v>
      </c>
    </row>
    <row r="34" spans="1:6" ht="17.399999999999999">
      <c r="A34" s="22"/>
      <c r="B34" s="78" t="s">
        <v>77</v>
      </c>
      <c r="C34" s="68" t="s">
        <v>13</v>
      </c>
      <c r="D34" s="72"/>
      <c r="E34" s="73"/>
      <c r="F34" s="27">
        <f>E34*D34</f>
        <v>0</v>
      </c>
    </row>
    <row r="35" spans="1:6" ht="17.399999999999999">
      <c r="A35" s="22"/>
      <c r="B35" s="78"/>
      <c r="C35" s="71"/>
      <c r="D35" s="72"/>
      <c r="E35" s="73"/>
      <c r="F35" s="42"/>
    </row>
    <row r="36" spans="1:6" ht="17.399999999999999">
      <c r="A36" s="16" t="s">
        <v>78</v>
      </c>
      <c r="B36" s="76" t="s">
        <v>79</v>
      </c>
      <c r="C36" s="19"/>
      <c r="D36" s="77"/>
      <c r="E36" s="20"/>
      <c r="F36" s="21">
        <f>SUM(F37:F41)</f>
        <v>0</v>
      </c>
    </row>
    <row r="37" spans="1:6" ht="17.399999999999999">
      <c r="A37" s="22"/>
      <c r="B37" s="78" t="s">
        <v>80</v>
      </c>
      <c r="C37" s="68" t="s">
        <v>81</v>
      </c>
      <c r="D37" s="72"/>
      <c r="E37" s="73"/>
      <c r="F37" s="27">
        <f>E37*D37</f>
        <v>0</v>
      </c>
    </row>
    <row r="38" spans="1:6" ht="17.399999999999999">
      <c r="A38" s="22"/>
      <c r="B38" s="78" t="s">
        <v>82</v>
      </c>
      <c r="C38" s="68" t="s">
        <v>81</v>
      </c>
      <c r="D38" s="72"/>
      <c r="E38" s="73"/>
      <c r="F38" s="27">
        <f>E38*D38</f>
        <v>0</v>
      </c>
    </row>
    <row r="39" spans="1:6" ht="17.399999999999999">
      <c r="A39" s="22"/>
      <c r="B39" s="78" t="s">
        <v>83</v>
      </c>
      <c r="C39" s="68" t="s">
        <v>81</v>
      </c>
      <c r="D39" s="72"/>
      <c r="E39" s="73"/>
      <c r="F39" s="27">
        <f>E39*D39</f>
        <v>0</v>
      </c>
    </row>
    <row r="40" spans="1:6" ht="17.399999999999999">
      <c r="A40" s="22"/>
      <c r="B40" s="78" t="s">
        <v>84</v>
      </c>
      <c r="C40" s="68" t="s">
        <v>81</v>
      </c>
      <c r="D40" s="72"/>
      <c r="E40" s="73"/>
      <c r="F40" s="27">
        <f>E40*D40</f>
        <v>0</v>
      </c>
    </row>
    <row r="41" spans="1:6" ht="17.399999999999999">
      <c r="A41" s="22"/>
      <c r="B41" s="78" t="s">
        <v>85</v>
      </c>
      <c r="C41" s="68" t="s">
        <v>81</v>
      </c>
      <c r="D41" s="72"/>
      <c r="E41" s="73"/>
      <c r="F41" s="27">
        <f>E41*D41</f>
        <v>0</v>
      </c>
    </row>
    <row r="42" spans="1:6" ht="17.399999999999999">
      <c r="A42" s="22"/>
      <c r="B42" s="78"/>
      <c r="C42" s="68"/>
      <c r="D42" s="72"/>
      <c r="E42" s="73"/>
      <c r="F42" s="27"/>
    </row>
    <row r="43" spans="1:6" ht="17.399999999999999">
      <c r="A43" s="16" t="s">
        <v>86</v>
      </c>
      <c r="B43" s="76" t="s">
        <v>87</v>
      </c>
      <c r="C43" s="19"/>
      <c r="D43" s="77"/>
      <c r="E43" s="20"/>
      <c r="F43" s="21">
        <f>SUM(F44:F51)</f>
        <v>0</v>
      </c>
    </row>
    <row r="44" spans="1:6" ht="17.399999999999999">
      <c r="A44" s="22"/>
      <c r="B44" s="78" t="s">
        <v>88</v>
      </c>
      <c r="C44" s="68" t="s">
        <v>13</v>
      </c>
      <c r="D44" s="72"/>
      <c r="E44" s="73"/>
      <c r="F44" s="27">
        <f t="shared" ref="F44:F51" si="0">E44*D44</f>
        <v>0</v>
      </c>
    </row>
    <row r="45" spans="1:6" ht="17.399999999999999">
      <c r="A45" s="22"/>
      <c r="B45" s="78" t="s">
        <v>89</v>
      </c>
      <c r="C45" s="71" t="s">
        <v>13</v>
      </c>
      <c r="D45" s="72"/>
      <c r="E45" s="73"/>
      <c r="F45" s="27">
        <f t="shared" si="0"/>
        <v>0</v>
      </c>
    </row>
    <row r="46" spans="1:6" ht="17.399999999999999">
      <c r="A46" s="22"/>
      <c r="B46" s="78" t="s">
        <v>90</v>
      </c>
      <c r="C46" s="71" t="s">
        <v>13</v>
      </c>
      <c r="D46" s="72"/>
      <c r="E46" s="73"/>
      <c r="F46" s="27">
        <f t="shared" si="0"/>
        <v>0</v>
      </c>
    </row>
    <row r="47" spans="1:6" ht="17.399999999999999">
      <c r="A47" s="22"/>
      <c r="B47" s="78" t="s">
        <v>91</v>
      </c>
      <c r="C47" s="71" t="s">
        <v>13</v>
      </c>
      <c r="D47" s="72"/>
      <c r="E47" s="73"/>
      <c r="F47" s="27">
        <f t="shared" si="0"/>
        <v>0</v>
      </c>
    </row>
    <row r="48" spans="1:6" ht="17.399999999999999">
      <c r="A48" s="22"/>
      <c r="B48" s="78" t="s">
        <v>92</v>
      </c>
      <c r="C48" s="71" t="s">
        <v>13</v>
      </c>
      <c r="D48" s="72"/>
      <c r="E48" s="73"/>
      <c r="F48" s="27">
        <f t="shared" si="0"/>
        <v>0</v>
      </c>
    </row>
    <row r="49" spans="1:6" ht="17.399999999999999">
      <c r="A49" s="22"/>
      <c r="B49" s="78" t="s">
        <v>93</v>
      </c>
      <c r="C49" s="71" t="s">
        <v>13</v>
      </c>
      <c r="D49" s="72"/>
      <c r="E49" s="73"/>
      <c r="F49" s="27">
        <f t="shared" si="0"/>
        <v>0</v>
      </c>
    </row>
    <row r="50" spans="1:6" ht="17.399999999999999">
      <c r="A50" s="22"/>
      <c r="B50" s="78" t="s">
        <v>94</v>
      </c>
      <c r="C50" s="71" t="s">
        <v>13</v>
      </c>
      <c r="D50" s="72"/>
      <c r="E50" s="73"/>
      <c r="F50" s="27">
        <f t="shared" si="0"/>
        <v>0</v>
      </c>
    </row>
    <row r="51" spans="1:6" ht="17.399999999999999">
      <c r="A51" s="22"/>
      <c r="B51" s="78" t="s">
        <v>95</v>
      </c>
      <c r="C51" s="71" t="s">
        <v>13</v>
      </c>
      <c r="D51" s="72"/>
      <c r="E51" s="73"/>
      <c r="F51" s="27">
        <f t="shared" si="0"/>
        <v>0</v>
      </c>
    </row>
    <row r="52" spans="1:6" ht="17.399999999999999">
      <c r="A52" s="22"/>
      <c r="B52" s="78"/>
      <c r="C52" s="71"/>
      <c r="D52" s="72"/>
      <c r="E52" s="73"/>
      <c r="F52" s="42"/>
    </row>
    <row r="53" spans="1:6" ht="17.399999999999999">
      <c r="A53" s="16" t="s">
        <v>96</v>
      </c>
      <c r="B53" s="76" t="s">
        <v>97</v>
      </c>
      <c r="C53" s="19"/>
      <c r="D53" s="77"/>
      <c r="E53" s="20"/>
      <c r="F53" s="21"/>
    </row>
    <row r="54" spans="1:6" ht="17.399999999999999">
      <c r="A54" s="22"/>
      <c r="B54" s="78" t="s">
        <v>98</v>
      </c>
      <c r="C54" s="68" t="s">
        <v>71</v>
      </c>
      <c r="D54" s="72"/>
      <c r="E54" s="73"/>
      <c r="F54" s="27">
        <f>E54*D54</f>
        <v>0</v>
      </c>
    </row>
    <row r="55" spans="1:6" ht="17.399999999999999">
      <c r="A55" s="70"/>
      <c r="B55" s="83"/>
      <c r="C55" s="71"/>
      <c r="D55" s="72"/>
      <c r="E55" s="73"/>
      <c r="F55" s="42"/>
    </row>
    <row r="56" spans="1:6" ht="17.399999999999999">
      <c r="A56" s="16" t="s">
        <v>99</v>
      </c>
      <c r="B56" s="76" t="s">
        <v>100</v>
      </c>
      <c r="C56" s="19"/>
      <c r="D56" s="77"/>
      <c r="E56" s="20"/>
      <c r="F56" s="21">
        <f>SUM(F57:F60)</f>
        <v>0</v>
      </c>
    </row>
    <row r="57" spans="1:6" ht="17.399999999999999">
      <c r="A57" s="22"/>
      <c r="B57" s="78" t="s">
        <v>101</v>
      </c>
      <c r="C57" s="68" t="s">
        <v>58</v>
      </c>
      <c r="D57" s="72"/>
      <c r="E57" s="73"/>
      <c r="F57" s="27">
        <f>E57*D57</f>
        <v>0</v>
      </c>
    </row>
    <row r="58" spans="1:6" ht="17.399999999999999">
      <c r="A58" s="22"/>
      <c r="B58" s="78" t="s">
        <v>102</v>
      </c>
      <c r="C58" s="71" t="s">
        <v>58</v>
      </c>
      <c r="D58" s="72"/>
      <c r="E58" s="73"/>
      <c r="F58" s="27">
        <f>E58*D58</f>
        <v>0</v>
      </c>
    </row>
    <row r="59" spans="1:6" ht="17.399999999999999">
      <c r="A59" s="22"/>
      <c r="B59" s="78" t="s">
        <v>103</v>
      </c>
      <c r="C59" s="71" t="s">
        <v>58</v>
      </c>
      <c r="D59" s="72"/>
      <c r="E59" s="73"/>
      <c r="F59" s="27">
        <f>E59*D59</f>
        <v>0</v>
      </c>
    </row>
    <row r="60" spans="1:6" ht="17.399999999999999">
      <c r="A60" s="70"/>
      <c r="B60" s="78" t="s">
        <v>104</v>
      </c>
      <c r="C60" s="71" t="s">
        <v>58</v>
      </c>
      <c r="D60" s="72"/>
      <c r="E60" s="73"/>
      <c r="F60" s="27">
        <f>E60*D60</f>
        <v>0</v>
      </c>
    </row>
    <row r="61" spans="1:6" ht="17.399999999999999">
      <c r="A61" s="70"/>
      <c r="B61" s="83"/>
      <c r="C61" s="71"/>
      <c r="D61" s="72"/>
      <c r="E61" s="73"/>
      <c r="F61" s="42"/>
    </row>
    <row r="62" spans="1:6" ht="17.399999999999999">
      <c r="A62" s="16" t="s">
        <v>105</v>
      </c>
      <c r="B62" s="76" t="s">
        <v>106</v>
      </c>
      <c r="C62" s="19"/>
      <c r="D62" s="77"/>
      <c r="E62" s="20"/>
      <c r="F62" s="21">
        <f>SUM(F63:F78)</f>
        <v>0</v>
      </c>
    </row>
    <row r="63" spans="1:6" ht="17.399999999999999">
      <c r="A63" s="22"/>
      <c r="B63" s="78" t="s">
        <v>107</v>
      </c>
      <c r="C63" s="68" t="s">
        <v>58</v>
      </c>
      <c r="D63" s="72"/>
      <c r="E63" s="73"/>
      <c r="F63" s="27">
        <f>E63*D63</f>
        <v>0</v>
      </c>
    </row>
    <row r="64" spans="1:6" ht="17.399999999999999">
      <c r="A64" s="22"/>
      <c r="B64" s="78" t="s">
        <v>108</v>
      </c>
      <c r="C64" s="68" t="s">
        <v>58</v>
      </c>
      <c r="D64" s="72"/>
      <c r="E64" s="73"/>
      <c r="F64" s="27">
        <f>E64*D64</f>
        <v>0</v>
      </c>
    </row>
    <row r="65" spans="1:6" ht="17.399999999999999">
      <c r="A65" s="22"/>
      <c r="B65" s="78" t="s">
        <v>109</v>
      </c>
      <c r="C65" s="68" t="s">
        <v>58</v>
      </c>
      <c r="D65" s="72"/>
      <c r="E65" s="73"/>
      <c r="F65" s="27">
        <f>E65*D65</f>
        <v>0</v>
      </c>
    </row>
    <row r="66" spans="1:6" ht="17.399999999999999">
      <c r="A66" s="22"/>
      <c r="B66" s="78" t="s">
        <v>110</v>
      </c>
      <c r="C66" s="68" t="s">
        <v>13</v>
      </c>
      <c r="D66" s="72"/>
      <c r="E66" s="73"/>
      <c r="F66" s="27">
        <f>E66*D66</f>
        <v>0</v>
      </c>
    </row>
    <row r="67" spans="1:6" ht="17.399999999999999">
      <c r="A67" s="22"/>
      <c r="B67" s="78"/>
      <c r="C67" s="68"/>
      <c r="D67" s="72"/>
      <c r="E67" s="73"/>
      <c r="F67" s="27"/>
    </row>
    <row r="68" spans="1:6" ht="17.399999999999999">
      <c r="A68" s="22"/>
      <c r="B68" s="78" t="s">
        <v>111</v>
      </c>
      <c r="C68" s="68" t="s">
        <v>58</v>
      </c>
      <c r="D68" s="72"/>
      <c r="E68" s="73"/>
      <c r="F68" s="27">
        <f>E68*D68</f>
        <v>0</v>
      </c>
    </row>
    <row r="69" spans="1:6" ht="17.399999999999999">
      <c r="A69" s="22"/>
      <c r="B69" s="78" t="s">
        <v>110</v>
      </c>
      <c r="C69" s="68" t="s">
        <v>13</v>
      </c>
      <c r="D69" s="72"/>
      <c r="E69" s="73"/>
      <c r="F69" s="27">
        <f>E69*D69</f>
        <v>0</v>
      </c>
    </row>
    <row r="70" spans="1:6" ht="17.399999999999999">
      <c r="A70" s="22"/>
      <c r="B70" s="78"/>
      <c r="C70" s="71"/>
      <c r="D70" s="72"/>
      <c r="E70" s="73"/>
      <c r="F70" s="42"/>
    </row>
    <row r="71" spans="1:6" ht="17.399999999999999">
      <c r="A71" s="22"/>
      <c r="B71" s="78" t="s">
        <v>112</v>
      </c>
      <c r="C71" s="68" t="s">
        <v>58</v>
      </c>
      <c r="D71" s="72"/>
      <c r="E71" s="73"/>
      <c r="F71" s="27">
        <f>E71*D71</f>
        <v>0</v>
      </c>
    </row>
    <row r="72" spans="1:6" ht="17.399999999999999">
      <c r="A72" s="22"/>
      <c r="B72" s="78" t="s">
        <v>110</v>
      </c>
      <c r="C72" s="68" t="s">
        <v>13</v>
      </c>
      <c r="D72" s="72"/>
      <c r="E72" s="73"/>
      <c r="F72" s="27">
        <f>E72*D72</f>
        <v>0</v>
      </c>
    </row>
    <row r="73" spans="1:6" ht="17.399999999999999">
      <c r="A73" s="22"/>
      <c r="B73" s="78"/>
      <c r="C73" s="71"/>
      <c r="D73" s="72"/>
      <c r="E73" s="73"/>
      <c r="F73" s="42"/>
    </row>
    <row r="74" spans="1:6" ht="17.399999999999999">
      <c r="A74" s="22"/>
      <c r="B74" s="78" t="s">
        <v>113</v>
      </c>
      <c r="C74" s="68" t="s">
        <v>58</v>
      </c>
      <c r="D74" s="72"/>
      <c r="E74" s="73"/>
      <c r="F74" s="27">
        <f>E74*D74</f>
        <v>0</v>
      </c>
    </row>
    <row r="75" spans="1:6" ht="17.399999999999999">
      <c r="A75" s="22"/>
      <c r="B75" s="78" t="s">
        <v>110</v>
      </c>
      <c r="C75" s="71" t="s">
        <v>13</v>
      </c>
      <c r="D75" s="72"/>
      <c r="E75" s="73"/>
      <c r="F75" s="27">
        <f>E75*D75</f>
        <v>0</v>
      </c>
    </row>
    <row r="76" spans="1:6" ht="17.399999999999999">
      <c r="A76" s="32"/>
      <c r="B76" s="67"/>
      <c r="C76" s="84"/>
      <c r="D76" s="85"/>
      <c r="E76" s="86"/>
      <c r="F76" s="65"/>
    </row>
    <row r="77" spans="1:6" ht="17.399999999999999">
      <c r="A77" s="22"/>
      <c r="B77" s="78" t="s">
        <v>114</v>
      </c>
      <c r="C77" s="68" t="s">
        <v>58</v>
      </c>
      <c r="D77" s="72"/>
      <c r="E77" s="73"/>
      <c r="F77" s="27">
        <f>E77*D77</f>
        <v>0</v>
      </c>
    </row>
    <row r="78" spans="1:6" ht="17.399999999999999">
      <c r="A78" s="22"/>
      <c r="B78" s="78" t="s">
        <v>110</v>
      </c>
      <c r="C78" s="71" t="s">
        <v>13</v>
      </c>
      <c r="D78" s="72"/>
      <c r="E78" s="73"/>
      <c r="F78" s="27">
        <f>E78*D78</f>
        <v>0</v>
      </c>
    </row>
    <row r="79" spans="1:6" ht="17.399999999999999">
      <c r="A79" s="22"/>
      <c r="B79" s="78"/>
      <c r="C79" s="71"/>
      <c r="D79" s="72"/>
      <c r="E79" s="73"/>
      <c r="F79" s="27"/>
    </row>
    <row r="80" spans="1:6" ht="17.399999999999999">
      <c r="A80" s="16" t="s">
        <v>115</v>
      </c>
      <c r="B80" s="76" t="s">
        <v>116</v>
      </c>
      <c r="C80" s="19"/>
      <c r="D80" s="77"/>
      <c r="E80" s="20"/>
      <c r="F80" s="21">
        <f>SUM(F81:F82)</f>
        <v>0</v>
      </c>
    </row>
    <row r="81" spans="1:6" ht="17.399999999999999">
      <c r="A81" s="22"/>
      <c r="B81" s="87" t="s">
        <v>117</v>
      </c>
      <c r="C81" s="68" t="s">
        <v>58</v>
      </c>
      <c r="D81" s="72"/>
      <c r="E81" s="73"/>
      <c r="F81" s="27">
        <f>E81*D81</f>
        <v>0</v>
      </c>
    </row>
    <row r="82" spans="1:6" ht="17.399999999999999">
      <c r="A82" s="22"/>
      <c r="B82" s="78" t="s">
        <v>110</v>
      </c>
      <c r="C82" s="68" t="s">
        <v>13</v>
      </c>
      <c r="D82" s="72"/>
      <c r="E82" s="73"/>
      <c r="F82" s="27">
        <f>E82*D82</f>
        <v>0</v>
      </c>
    </row>
    <row r="83" spans="1:6" ht="17.399999999999999">
      <c r="A83" s="22"/>
      <c r="B83" s="78"/>
      <c r="C83" s="71"/>
      <c r="D83" s="72"/>
      <c r="E83" s="73"/>
      <c r="F83" s="27"/>
    </row>
    <row r="84" spans="1:6" ht="17.399999999999999">
      <c r="A84" s="10" t="s">
        <v>118</v>
      </c>
      <c r="B84" s="66"/>
      <c r="C84" s="13"/>
      <c r="D84" s="75"/>
      <c r="E84" s="14"/>
      <c r="F84" s="15">
        <f>F85+F95</f>
        <v>0</v>
      </c>
    </row>
    <row r="85" spans="1:6" ht="17.399999999999999">
      <c r="A85" s="16" t="s">
        <v>119</v>
      </c>
      <c r="B85" s="76" t="s">
        <v>120</v>
      </c>
      <c r="C85" s="19"/>
      <c r="D85" s="77"/>
      <c r="E85" s="20"/>
      <c r="F85" s="21">
        <f>SUM(F86:F93)</f>
        <v>0</v>
      </c>
    </row>
    <row r="86" spans="1:6" ht="17.399999999999999">
      <c r="A86" s="22"/>
      <c r="B86" s="87" t="s">
        <v>121</v>
      </c>
      <c r="C86" s="68" t="s">
        <v>58</v>
      </c>
      <c r="D86" s="69"/>
      <c r="E86" s="34"/>
      <c r="F86" s="27">
        <f t="shared" ref="F86:F93" si="1">E86*D86</f>
        <v>0</v>
      </c>
    </row>
    <row r="87" spans="1:6" ht="17.399999999999999">
      <c r="A87" s="22"/>
      <c r="B87" s="87" t="s">
        <v>122</v>
      </c>
      <c r="C87" s="68" t="s">
        <v>58</v>
      </c>
      <c r="D87" s="69"/>
      <c r="E87" s="34"/>
      <c r="F87" s="27">
        <f t="shared" si="1"/>
        <v>0</v>
      </c>
    </row>
    <row r="88" spans="1:6" ht="17.399999999999999">
      <c r="A88" s="22"/>
      <c r="B88" s="87" t="s">
        <v>123</v>
      </c>
      <c r="C88" s="68" t="s">
        <v>58</v>
      </c>
      <c r="D88" s="69"/>
      <c r="E88" s="34"/>
      <c r="F88" s="27">
        <f t="shared" si="1"/>
        <v>0</v>
      </c>
    </row>
    <row r="89" spans="1:6" ht="17.399999999999999">
      <c r="A89" s="22"/>
      <c r="B89" s="87" t="s">
        <v>124</v>
      </c>
      <c r="C89" s="68" t="s">
        <v>58</v>
      </c>
      <c r="D89" s="69"/>
      <c r="E89" s="34"/>
      <c r="F89" s="27">
        <f t="shared" si="1"/>
        <v>0</v>
      </c>
    </row>
    <row r="90" spans="1:6" ht="17.399999999999999">
      <c r="A90" s="22"/>
      <c r="B90" s="87" t="s">
        <v>125</v>
      </c>
      <c r="C90" s="68" t="s">
        <v>13</v>
      </c>
      <c r="D90" s="69"/>
      <c r="E90" s="34"/>
      <c r="F90" s="27">
        <f t="shared" si="1"/>
        <v>0</v>
      </c>
    </row>
    <row r="91" spans="1:6" ht="17.399999999999999">
      <c r="A91" s="22"/>
      <c r="B91" s="87" t="s">
        <v>126</v>
      </c>
      <c r="C91" s="68" t="s">
        <v>13</v>
      </c>
      <c r="D91" s="69"/>
      <c r="E91" s="34"/>
      <c r="F91" s="27">
        <f t="shared" si="1"/>
        <v>0</v>
      </c>
    </row>
    <row r="92" spans="1:6" ht="17.399999999999999">
      <c r="A92" s="22"/>
      <c r="B92" s="87" t="s">
        <v>127</v>
      </c>
      <c r="C92" s="68" t="s">
        <v>13</v>
      </c>
      <c r="D92" s="69"/>
      <c r="E92" s="34"/>
      <c r="F92" s="27">
        <f t="shared" si="1"/>
        <v>0</v>
      </c>
    </row>
    <row r="93" spans="1:6" ht="17.399999999999999">
      <c r="A93" s="22"/>
      <c r="B93" s="87" t="s">
        <v>128</v>
      </c>
      <c r="C93" s="68" t="s">
        <v>13</v>
      </c>
      <c r="D93" s="69"/>
      <c r="E93" s="34"/>
      <c r="F93" s="27">
        <f t="shared" si="1"/>
        <v>0</v>
      </c>
    </row>
    <row r="94" spans="1:6" ht="17.399999999999999">
      <c r="A94" s="70"/>
      <c r="B94" s="88"/>
      <c r="C94" s="71"/>
      <c r="D94" s="72"/>
      <c r="E94" s="73"/>
      <c r="F94" s="42"/>
    </row>
    <row r="95" spans="1:6" ht="17.399999999999999">
      <c r="A95" s="16" t="s">
        <v>119</v>
      </c>
      <c r="B95" s="76" t="s">
        <v>129</v>
      </c>
      <c r="C95" s="19"/>
      <c r="D95" s="77"/>
      <c r="E95" s="20"/>
      <c r="F95" s="21">
        <f>SUM(F96:F101)</f>
        <v>0</v>
      </c>
    </row>
    <row r="96" spans="1:6" ht="17.399999999999999">
      <c r="A96" s="22"/>
      <c r="B96" s="87" t="s">
        <v>130</v>
      </c>
      <c r="C96" s="68" t="s">
        <v>58</v>
      </c>
      <c r="D96" s="69"/>
      <c r="E96" s="34"/>
      <c r="F96" s="27">
        <f t="shared" ref="F96:F101" si="2">E96*D96</f>
        <v>0</v>
      </c>
    </row>
    <row r="97" spans="1:6" ht="17.399999999999999">
      <c r="A97" s="22"/>
      <c r="B97" s="87" t="s">
        <v>131</v>
      </c>
      <c r="C97" s="68" t="s">
        <v>58</v>
      </c>
      <c r="D97" s="69"/>
      <c r="E97" s="34"/>
      <c r="F97" s="27">
        <f t="shared" si="2"/>
        <v>0</v>
      </c>
    </row>
    <row r="98" spans="1:6" ht="17.399999999999999">
      <c r="A98" s="22"/>
      <c r="B98" s="87" t="s">
        <v>132</v>
      </c>
      <c r="C98" s="68" t="s">
        <v>58</v>
      </c>
      <c r="D98" s="69"/>
      <c r="E98" s="34"/>
      <c r="F98" s="27">
        <f t="shared" si="2"/>
        <v>0</v>
      </c>
    </row>
    <row r="99" spans="1:6" ht="17.399999999999999">
      <c r="A99" s="22"/>
      <c r="B99" s="87" t="s">
        <v>133</v>
      </c>
      <c r="C99" s="68" t="s">
        <v>13</v>
      </c>
      <c r="D99" s="69"/>
      <c r="E99" s="34"/>
      <c r="F99" s="27">
        <f t="shared" si="2"/>
        <v>0</v>
      </c>
    </row>
    <row r="100" spans="1:6" ht="17.399999999999999">
      <c r="A100" s="22"/>
      <c r="B100" s="87" t="s">
        <v>134</v>
      </c>
      <c r="C100" s="68" t="s">
        <v>13</v>
      </c>
      <c r="D100" s="69"/>
      <c r="E100" s="34"/>
      <c r="F100" s="27">
        <f t="shared" si="2"/>
        <v>0</v>
      </c>
    </row>
    <row r="101" spans="1:6" ht="17.399999999999999">
      <c r="A101" s="22"/>
      <c r="B101" s="87" t="s">
        <v>135</v>
      </c>
      <c r="C101" s="68" t="s">
        <v>13</v>
      </c>
      <c r="D101" s="69"/>
      <c r="E101" s="34"/>
      <c r="F101" s="27">
        <f t="shared" si="2"/>
        <v>0</v>
      </c>
    </row>
    <row r="102" spans="1:6" ht="18" thickBot="1">
      <c r="A102" s="32"/>
      <c r="B102" s="67"/>
      <c r="C102" s="89"/>
      <c r="D102" s="85"/>
      <c r="E102" s="86"/>
      <c r="F102" s="65"/>
    </row>
    <row r="103" spans="1:6" ht="18" thickBot="1">
      <c r="A103" s="91"/>
      <c r="B103" s="92"/>
      <c r="C103" s="92"/>
      <c r="D103" s="92"/>
      <c r="E103" s="92"/>
      <c r="F103" s="93"/>
    </row>
    <row r="104" spans="1:6" ht="17.399999999999999">
      <c r="A104" s="48"/>
      <c r="B104" s="49"/>
      <c r="C104" s="49"/>
      <c r="D104" s="49"/>
      <c r="E104" s="50" t="s">
        <v>24</v>
      </c>
      <c r="F104" s="51">
        <f>F84+F13+F6</f>
        <v>0</v>
      </c>
    </row>
    <row r="105" spans="1:6" ht="17.399999999999999">
      <c r="A105" s="52"/>
      <c r="B105" s="53"/>
      <c r="C105" s="53"/>
      <c r="D105" s="53"/>
      <c r="E105" s="54" t="s">
        <v>25</v>
      </c>
      <c r="F105" s="55">
        <f>F104*20%</f>
        <v>0</v>
      </c>
    </row>
    <row r="106" spans="1:6" ht="18" thickBot="1">
      <c r="A106" s="56"/>
      <c r="B106" s="57"/>
      <c r="C106" s="58"/>
      <c r="D106" s="58"/>
      <c r="E106" s="59" t="s">
        <v>26</v>
      </c>
      <c r="F106" s="60">
        <f>F104+F105</f>
        <v>0</v>
      </c>
    </row>
  </sheetData>
  <mergeCells count="10">
    <mergeCell ref="A103:F103"/>
    <mergeCell ref="A3:F3"/>
    <mergeCell ref="A4:A5"/>
    <mergeCell ref="B4:B5"/>
    <mergeCell ref="C4:C5"/>
    <mergeCell ref="D4:F4"/>
    <mergeCell ref="C21:C24"/>
    <mergeCell ref="D21:D24"/>
    <mergeCell ref="E21:E24"/>
    <mergeCell ref="F21:F24"/>
  </mergeCells>
  <pageMargins left="0.25" right="0.25" top="0.75" bottom="0.75" header="0.3" footer="0.3"/>
  <pageSetup paperSize="9" scale="6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783C4-C71E-430C-8F00-FB483F055C4C}">
  <dimension ref="A1:G17"/>
  <sheetViews>
    <sheetView view="pageBreakPreview" zoomScale="110" zoomScaleNormal="85" zoomScaleSheetLayoutView="110" workbookViewId="0">
      <selection activeCell="F2" sqref="F2"/>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136</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137</v>
      </c>
      <c r="C7" s="18"/>
      <c r="D7" s="19"/>
      <c r="E7" s="20"/>
      <c r="F7" s="21"/>
      <c r="G7" s="28"/>
    </row>
    <row r="8" spans="1:7" ht="17.399999999999999">
      <c r="A8" s="32" t="s">
        <v>138</v>
      </c>
      <c r="B8" s="33" t="s">
        <v>139</v>
      </c>
      <c r="C8" s="24" t="s">
        <v>16</v>
      </c>
      <c r="D8" s="25"/>
      <c r="E8" s="34"/>
      <c r="F8" s="35">
        <f t="shared" ref="F8:F13" si="0">D8*E8</f>
        <v>0</v>
      </c>
      <c r="G8" s="28"/>
    </row>
    <row r="9" spans="1:7" ht="17.399999999999999">
      <c r="A9" s="32" t="s">
        <v>140</v>
      </c>
      <c r="B9" s="33" t="s">
        <v>141</v>
      </c>
      <c r="C9" s="24" t="s">
        <v>16</v>
      </c>
      <c r="D9" s="25"/>
      <c r="E9" s="34"/>
      <c r="F9" s="27">
        <f t="shared" si="0"/>
        <v>0</v>
      </c>
    </row>
    <row r="10" spans="1:7" ht="17.399999999999999">
      <c r="A10" s="32" t="s">
        <v>142</v>
      </c>
      <c r="B10" s="33" t="s">
        <v>143</v>
      </c>
      <c r="C10" s="24" t="s">
        <v>16</v>
      </c>
      <c r="D10" s="25"/>
      <c r="E10" s="34"/>
      <c r="F10" s="27">
        <f t="shared" si="0"/>
        <v>0</v>
      </c>
    </row>
    <row r="11" spans="1:7" ht="17.399999999999999">
      <c r="A11" s="32" t="s">
        <v>144</v>
      </c>
      <c r="B11" s="36" t="s">
        <v>178</v>
      </c>
      <c r="C11" s="24" t="s">
        <v>16</v>
      </c>
      <c r="D11" s="25"/>
      <c r="E11" s="26"/>
      <c r="F11" s="27">
        <f t="shared" si="0"/>
        <v>0</v>
      </c>
    </row>
    <row r="12" spans="1:7" ht="17.399999999999999">
      <c r="A12" s="32" t="s">
        <v>144</v>
      </c>
      <c r="B12" s="36" t="s">
        <v>179</v>
      </c>
      <c r="C12" s="24" t="s">
        <v>16</v>
      </c>
      <c r="D12" s="25"/>
      <c r="E12" s="34"/>
      <c r="F12" s="27">
        <f t="shared" si="0"/>
        <v>0</v>
      </c>
    </row>
    <row r="13" spans="1:7" ht="18" thickBot="1">
      <c r="A13" s="32" t="s">
        <v>145</v>
      </c>
      <c r="B13" s="33" t="s">
        <v>180</v>
      </c>
      <c r="C13" s="24" t="s">
        <v>16</v>
      </c>
      <c r="D13" s="25"/>
      <c r="E13" s="34"/>
      <c r="F13" s="27">
        <f t="shared" si="0"/>
        <v>0</v>
      </c>
      <c r="G13" s="28"/>
    </row>
    <row r="14" spans="1:7" ht="18" thickBot="1">
      <c r="A14" s="91"/>
      <c r="B14" s="92"/>
      <c r="C14" s="92"/>
      <c r="D14" s="92"/>
      <c r="E14" s="92"/>
      <c r="F14" s="93"/>
    </row>
    <row r="15" spans="1:7" ht="17.399999999999999">
      <c r="A15" s="48"/>
      <c r="B15" s="49"/>
      <c r="C15" s="49"/>
      <c r="D15" s="49"/>
      <c r="E15" s="50" t="s">
        <v>24</v>
      </c>
      <c r="F15" s="51">
        <f>SUBTOTAL(9,F6:F14)</f>
        <v>0</v>
      </c>
    </row>
    <row r="16" spans="1:7" ht="17.399999999999999">
      <c r="A16" s="52"/>
      <c r="B16" s="53"/>
      <c r="C16" s="53"/>
      <c r="D16" s="53"/>
      <c r="E16" s="54" t="s">
        <v>25</v>
      </c>
      <c r="F16" s="55">
        <f>0.2*F15</f>
        <v>0</v>
      </c>
    </row>
    <row r="17" spans="1:6" ht="18" thickBot="1">
      <c r="A17" s="56"/>
      <c r="B17" s="57"/>
      <c r="C17" s="58"/>
      <c r="D17" s="58"/>
      <c r="E17" s="59" t="s">
        <v>26</v>
      </c>
      <c r="F17" s="60">
        <f>F16+F15</f>
        <v>0</v>
      </c>
    </row>
  </sheetData>
  <mergeCells count="6">
    <mergeCell ref="A14:F14"/>
    <mergeCell ref="A3:F3"/>
    <mergeCell ref="A4:A5"/>
    <mergeCell ref="B4:B5"/>
    <mergeCell ref="C4:C5"/>
    <mergeCell ref="D4:F4"/>
  </mergeCells>
  <phoneticPr fontId="14" type="noConversion"/>
  <pageMargins left="0.25" right="0.25" top="0.75" bottom="0.75" header="0.3" footer="0.3"/>
  <pageSetup paperSize="9" scale="6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22E8A-3F73-4F1E-81C6-489278D473F5}">
  <dimension ref="A1:G14"/>
  <sheetViews>
    <sheetView view="pageBreakPreview" zoomScale="115" zoomScaleNormal="85" zoomScaleSheetLayoutView="115" workbookViewId="0">
      <selection activeCell="B19" sqref="B19"/>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146</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20</v>
      </c>
      <c r="C7" s="18"/>
      <c r="D7" s="19"/>
      <c r="E7" s="20"/>
      <c r="F7" s="21"/>
    </row>
    <row r="8" spans="1:7" ht="34.799999999999997">
      <c r="A8" s="32" t="s">
        <v>147</v>
      </c>
      <c r="B8" s="36" t="s">
        <v>181</v>
      </c>
      <c r="C8" s="24" t="s">
        <v>18</v>
      </c>
      <c r="D8" s="25"/>
      <c r="E8" s="26"/>
      <c r="F8" s="27">
        <f>D8*E8</f>
        <v>0</v>
      </c>
      <c r="G8" s="28"/>
    </row>
    <row r="9" spans="1:7" ht="17.399999999999999">
      <c r="A9" s="16"/>
      <c r="B9" s="17" t="s">
        <v>17</v>
      </c>
      <c r="C9" s="18"/>
      <c r="D9" s="19"/>
      <c r="E9" s="20"/>
      <c r="F9" s="21"/>
    </row>
    <row r="10" spans="1:7" ht="18" thickBot="1">
      <c r="A10" s="32" t="s">
        <v>148</v>
      </c>
      <c r="B10" s="43" t="s">
        <v>149</v>
      </c>
      <c r="C10" s="44" t="s">
        <v>18</v>
      </c>
      <c r="D10" s="45"/>
      <c r="E10" s="46"/>
      <c r="F10" s="27">
        <f>D10*E10</f>
        <v>0</v>
      </c>
    </row>
    <row r="11" spans="1:7" ht="18" thickBot="1">
      <c r="A11" s="91"/>
      <c r="B11" s="92"/>
      <c r="C11" s="92"/>
      <c r="D11" s="92"/>
      <c r="E11" s="92"/>
      <c r="F11" s="93"/>
    </row>
    <row r="12" spans="1:7" ht="17.399999999999999">
      <c r="A12" s="48"/>
      <c r="B12" s="49"/>
      <c r="C12" s="49"/>
      <c r="D12" s="49"/>
      <c r="E12" s="50" t="s">
        <v>24</v>
      </c>
      <c r="F12" s="51">
        <f>SUBTOTAL(9,F6:F11)</f>
        <v>0</v>
      </c>
    </row>
    <row r="13" spans="1:7" ht="17.399999999999999">
      <c r="A13" s="52"/>
      <c r="B13" s="53"/>
      <c r="C13" s="53"/>
      <c r="D13" s="53"/>
      <c r="E13" s="54" t="s">
        <v>25</v>
      </c>
      <c r="F13" s="55">
        <f>0.2*F12</f>
        <v>0</v>
      </c>
    </row>
    <row r="14" spans="1:7" ht="18" thickBot="1">
      <c r="A14" s="56"/>
      <c r="B14" s="57"/>
      <c r="C14" s="58"/>
      <c r="D14" s="58"/>
      <c r="E14" s="59" t="s">
        <v>26</v>
      </c>
      <c r="F14" s="60">
        <f>F13+F12</f>
        <v>0</v>
      </c>
    </row>
  </sheetData>
  <mergeCells count="6">
    <mergeCell ref="A11:F11"/>
    <mergeCell ref="A3:F3"/>
    <mergeCell ref="A4:A5"/>
    <mergeCell ref="B4:B5"/>
    <mergeCell ref="C4:C5"/>
    <mergeCell ref="D4:F4"/>
  </mergeCells>
  <pageMargins left="0.25" right="0.25" top="0.75" bottom="0.75" header="0.3" footer="0.3"/>
  <pageSetup paperSize="9" scale="6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D8D97-865E-44A2-8D8B-7C9E5D2DEABF}">
  <dimension ref="A1:G15"/>
  <sheetViews>
    <sheetView view="pageBreakPreview" zoomScale="115" zoomScaleNormal="85" zoomScaleSheetLayoutView="115" workbookViewId="0">
      <selection activeCell="F16" sqref="F16"/>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150</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151</v>
      </c>
      <c r="C7" s="18"/>
      <c r="D7" s="19"/>
      <c r="E7" s="20"/>
      <c r="F7" s="21"/>
    </row>
    <row r="8" spans="1:7" ht="17.399999999999999">
      <c r="A8" s="32" t="s">
        <v>182</v>
      </c>
      <c r="B8" s="33" t="s">
        <v>183</v>
      </c>
      <c r="C8" s="24" t="s">
        <v>18</v>
      </c>
      <c r="D8" s="25"/>
      <c r="E8" s="34"/>
      <c r="F8" s="35">
        <f>D8*E8</f>
        <v>0</v>
      </c>
    </row>
    <row r="9" spans="1:7" ht="17.399999999999999">
      <c r="A9" s="32" t="s">
        <v>171</v>
      </c>
      <c r="B9" s="33" t="s">
        <v>184</v>
      </c>
      <c r="C9" s="24" t="s">
        <v>81</v>
      </c>
      <c r="D9" s="25"/>
      <c r="E9" s="34"/>
      <c r="F9" s="27">
        <f>D9*E9</f>
        <v>0</v>
      </c>
      <c r="G9" s="28"/>
    </row>
    <row r="10" spans="1:7" ht="17.399999999999999">
      <c r="A10" s="32" t="s">
        <v>172</v>
      </c>
      <c r="B10" s="36" t="s">
        <v>168</v>
      </c>
      <c r="C10" s="24" t="s">
        <v>81</v>
      </c>
      <c r="D10" s="25"/>
      <c r="E10" s="34"/>
      <c r="F10" s="27">
        <f>D10*E10</f>
        <v>0</v>
      </c>
      <c r="G10" s="28"/>
    </row>
    <row r="11" spans="1:7" ht="18" thickBot="1">
      <c r="A11" s="32" t="s">
        <v>175</v>
      </c>
      <c r="B11" s="33" t="s">
        <v>185</v>
      </c>
      <c r="C11" s="24" t="s">
        <v>81</v>
      </c>
      <c r="D11" s="45"/>
      <c r="E11" s="46"/>
      <c r="F11" s="27">
        <f>D11*E11</f>
        <v>0</v>
      </c>
    </row>
    <row r="12" spans="1:7" ht="18" thickBot="1">
      <c r="A12" s="91"/>
      <c r="B12" s="92"/>
      <c r="C12" s="92"/>
      <c r="D12" s="92"/>
      <c r="E12" s="92"/>
      <c r="F12" s="93"/>
    </row>
    <row r="13" spans="1:7" ht="17.399999999999999">
      <c r="A13" s="48"/>
      <c r="B13" s="49"/>
      <c r="C13" s="49"/>
      <c r="D13" s="49"/>
      <c r="E13" s="50" t="s">
        <v>24</v>
      </c>
      <c r="F13" s="51">
        <f>SUBTOTAL(9,F6:F12)</f>
        <v>0</v>
      </c>
    </row>
    <row r="14" spans="1:7" ht="17.399999999999999">
      <c r="A14" s="52"/>
      <c r="B14" s="53"/>
      <c r="C14" s="53"/>
      <c r="D14" s="53"/>
      <c r="E14" s="54" t="s">
        <v>25</v>
      </c>
      <c r="F14" s="55">
        <f>0.2*F13</f>
        <v>0</v>
      </c>
    </row>
    <row r="15" spans="1:7" ht="18" thickBot="1">
      <c r="A15" s="56"/>
      <c r="B15" s="57"/>
      <c r="C15" s="58"/>
      <c r="D15" s="58"/>
      <c r="E15" s="59" t="s">
        <v>26</v>
      </c>
      <c r="F15" s="60">
        <f>F14+F13</f>
        <v>0</v>
      </c>
    </row>
  </sheetData>
  <mergeCells count="6">
    <mergeCell ref="A12:F12"/>
    <mergeCell ref="A3:F3"/>
    <mergeCell ref="A4:A5"/>
    <mergeCell ref="B4:B5"/>
    <mergeCell ref="C4:C5"/>
    <mergeCell ref="D4:F4"/>
  </mergeCells>
  <phoneticPr fontId="14" type="noConversion"/>
  <pageMargins left="0.25" right="0.25" top="0.75" bottom="0.75" header="0.3" footer="0.3"/>
  <pageSetup paperSize="9" scale="63"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712CE-2775-4D46-A0FB-7CB7F59DF3A3}">
  <dimension ref="A1:G12"/>
  <sheetViews>
    <sheetView view="pageBreakPreview" zoomScale="115" zoomScaleNormal="85" zoomScaleSheetLayoutView="115" workbookViewId="0">
      <selection activeCell="B27" sqref="B27"/>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152</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153</v>
      </c>
      <c r="C7" s="18"/>
      <c r="D7" s="19"/>
      <c r="E7" s="20"/>
      <c r="F7" s="21"/>
    </row>
    <row r="8" spans="1:7" ht="18" thickBot="1">
      <c r="A8" s="32" t="s">
        <v>186</v>
      </c>
      <c r="B8" s="43" t="s">
        <v>187</v>
      </c>
      <c r="C8" s="44" t="s">
        <v>18</v>
      </c>
      <c r="D8" s="45"/>
      <c r="E8" s="90"/>
      <c r="F8" s="47">
        <f>D8*E8</f>
        <v>0</v>
      </c>
      <c r="G8" s="28"/>
    </row>
    <row r="9" spans="1:7" ht="18" thickBot="1">
      <c r="A9" s="91"/>
      <c r="B9" s="92"/>
      <c r="C9" s="92"/>
      <c r="D9" s="92"/>
      <c r="E9" s="92"/>
      <c r="F9" s="93"/>
    </row>
    <row r="10" spans="1:7" ht="17.399999999999999">
      <c r="A10" s="48"/>
      <c r="B10" s="49"/>
      <c r="C10" s="49"/>
      <c r="D10" s="49"/>
      <c r="E10" s="50" t="s">
        <v>24</v>
      </c>
      <c r="F10" s="51">
        <f>SUBTOTAL(9,F6:F9)</f>
        <v>0</v>
      </c>
    </row>
    <row r="11" spans="1:7" ht="17.399999999999999">
      <c r="A11" s="52"/>
      <c r="B11" s="53"/>
      <c r="C11" s="53"/>
      <c r="D11" s="53"/>
      <c r="E11" s="54" t="s">
        <v>25</v>
      </c>
      <c r="F11" s="55">
        <f>0.2*F10</f>
        <v>0</v>
      </c>
    </row>
    <row r="12" spans="1:7" ht="18" thickBot="1">
      <c r="A12" s="56"/>
      <c r="B12" s="57"/>
      <c r="C12" s="58"/>
      <c r="D12" s="58"/>
      <c r="E12" s="59" t="s">
        <v>26</v>
      </c>
      <c r="F12" s="60">
        <f>F11+F10</f>
        <v>0</v>
      </c>
    </row>
  </sheetData>
  <mergeCells count="6">
    <mergeCell ref="A9:F9"/>
    <mergeCell ref="A3:F3"/>
    <mergeCell ref="A4:A5"/>
    <mergeCell ref="B4:B5"/>
    <mergeCell ref="C4:C5"/>
    <mergeCell ref="D4:F4"/>
  </mergeCells>
  <pageMargins left="0.25" right="0.25" top="0.75" bottom="0.75" header="0.3" footer="0.3"/>
  <pageSetup paperSize="9" scale="63"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FBA0-063B-449C-83FB-2A797976C0B8}">
  <dimension ref="A1:G16"/>
  <sheetViews>
    <sheetView view="pageBreakPreview" zoomScaleNormal="85" zoomScaleSheetLayoutView="100" workbookViewId="0">
      <selection activeCell="E27" sqref="E27"/>
    </sheetView>
  </sheetViews>
  <sheetFormatPr baseColWidth="10" defaultColWidth="9.09765625" defaultRowHeight="13.8"/>
  <cols>
    <col min="1" max="1" width="14.09765625" customWidth="1"/>
    <col min="2" max="2" width="81.8984375" customWidth="1"/>
    <col min="3" max="3" width="8.296875" customWidth="1"/>
    <col min="4" max="4" width="12" customWidth="1"/>
    <col min="5" max="5" width="12.296875" customWidth="1"/>
    <col min="6" max="6" width="14.8984375" customWidth="1"/>
  </cols>
  <sheetData>
    <row r="1" spans="1:7" ht="98.25" customHeight="1" thickBot="1">
      <c r="A1" s="1"/>
      <c r="B1" s="1"/>
      <c r="C1" s="2"/>
      <c r="D1" s="2"/>
      <c r="E1" s="1"/>
      <c r="F1" s="1"/>
    </row>
    <row r="2" spans="1:7" ht="22.5" customHeight="1" thickBot="1">
      <c r="A2" s="3" t="s">
        <v>0</v>
      </c>
      <c r="B2" s="4" t="s">
        <v>154</v>
      </c>
      <c r="C2" s="5"/>
      <c r="D2" s="5"/>
      <c r="E2" s="4" t="s">
        <v>2</v>
      </c>
      <c r="F2" s="6">
        <f ca="1">TODAY()</f>
        <v>45772</v>
      </c>
    </row>
    <row r="3" spans="1:7" ht="52.5" customHeight="1" thickBot="1">
      <c r="A3" s="94" t="s">
        <v>3</v>
      </c>
      <c r="B3" s="95"/>
      <c r="C3" s="95"/>
      <c r="D3" s="95"/>
      <c r="E3" s="95"/>
      <c r="F3" s="96"/>
    </row>
    <row r="4" spans="1:7" ht="18" thickBot="1">
      <c r="A4" s="97"/>
      <c r="B4" s="99" t="s">
        <v>4</v>
      </c>
      <c r="C4" s="101" t="s">
        <v>5</v>
      </c>
      <c r="D4" s="103" t="s">
        <v>6</v>
      </c>
      <c r="E4" s="104"/>
      <c r="F4" s="105"/>
    </row>
    <row r="5" spans="1:7" ht="18" thickBot="1">
      <c r="A5" s="98"/>
      <c r="B5" s="100"/>
      <c r="C5" s="102"/>
      <c r="D5" s="7" t="s">
        <v>7</v>
      </c>
      <c r="E5" s="8" t="s">
        <v>8</v>
      </c>
      <c r="F5" s="9" t="s">
        <v>9</v>
      </c>
    </row>
    <row r="6" spans="1:7" ht="17.399999999999999">
      <c r="A6" s="10" t="s">
        <v>10</v>
      </c>
      <c r="B6" s="11"/>
      <c r="C6" s="12"/>
      <c r="D6" s="13"/>
      <c r="E6" s="14"/>
      <c r="F6" s="15"/>
    </row>
    <row r="7" spans="1:7" ht="17.399999999999999">
      <c r="A7" s="16"/>
      <c r="B7" s="17" t="s">
        <v>155</v>
      </c>
      <c r="C7" s="18"/>
      <c r="D7" s="19"/>
      <c r="E7" s="20"/>
      <c r="F7" s="21"/>
    </row>
    <row r="8" spans="1:7" ht="17.399999999999999">
      <c r="A8" s="32" t="s">
        <v>156</v>
      </c>
      <c r="B8" s="33" t="s">
        <v>157</v>
      </c>
      <c r="C8" s="24" t="s">
        <v>18</v>
      </c>
      <c r="D8" s="25"/>
      <c r="E8" s="34"/>
      <c r="F8" s="35">
        <f t="shared" ref="F8:F10" si="0">D8*E8</f>
        <v>0</v>
      </c>
      <c r="G8" s="28"/>
    </row>
    <row r="9" spans="1:7" ht="17.399999999999999">
      <c r="A9" s="32" t="s">
        <v>173</v>
      </c>
      <c r="B9" s="33" t="s">
        <v>158</v>
      </c>
      <c r="C9" s="24" t="s">
        <v>5</v>
      </c>
      <c r="D9" s="25"/>
      <c r="E9" s="34"/>
      <c r="F9" s="27">
        <f t="shared" si="0"/>
        <v>0</v>
      </c>
    </row>
    <row r="10" spans="1:7" ht="17.399999999999999">
      <c r="A10" s="32" t="s">
        <v>174</v>
      </c>
      <c r="B10" s="33" t="s">
        <v>159</v>
      </c>
      <c r="C10" s="24" t="s">
        <v>13</v>
      </c>
      <c r="D10" s="25"/>
      <c r="E10" s="26"/>
      <c r="F10" s="27">
        <f t="shared" si="0"/>
        <v>0</v>
      </c>
    </row>
    <row r="11" spans="1:7" ht="17.399999999999999">
      <c r="A11" s="16"/>
      <c r="B11" s="17" t="s">
        <v>160</v>
      </c>
      <c r="C11" s="18"/>
      <c r="D11" s="19"/>
      <c r="E11" s="20"/>
      <c r="F11" s="21"/>
    </row>
    <row r="12" spans="1:7" ht="18" thickBot="1">
      <c r="A12" s="32" t="s">
        <v>161</v>
      </c>
      <c r="B12" s="43" t="s">
        <v>162</v>
      </c>
      <c r="C12" s="44" t="s">
        <v>13</v>
      </c>
      <c r="D12" s="45"/>
      <c r="E12" s="90"/>
      <c r="F12" s="27">
        <f>D12*E12</f>
        <v>0</v>
      </c>
    </row>
    <row r="13" spans="1:7" ht="18" thickBot="1">
      <c r="A13" s="91"/>
      <c r="B13" s="92"/>
      <c r="C13" s="92"/>
      <c r="D13" s="92"/>
      <c r="E13" s="92"/>
      <c r="F13" s="93"/>
    </row>
    <row r="14" spans="1:7" ht="17.399999999999999">
      <c r="A14" s="48"/>
      <c r="B14" s="49"/>
      <c r="C14" s="49"/>
      <c r="D14" s="49"/>
      <c r="E14" s="50" t="s">
        <v>24</v>
      </c>
      <c r="F14" s="51">
        <f>SUBTOTAL(9,F6:F13)</f>
        <v>0</v>
      </c>
    </row>
    <row r="15" spans="1:7" ht="17.399999999999999">
      <c r="A15" s="52"/>
      <c r="B15" s="53"/>
      <c r="C15" s="53"/>
      <c r="D15" s="53"/>
      <c r="E15" s="54" t="s">
        <v>25</v>
      </c>
      <c r="F15" s="55">
        <f>0.2*F14</f>
        <v>0</v>
      </c>
    </row>
    <row r="16" spans="1:7" ht="18" thickBot="1">
      <c r="A16" s="56"/>
      <c r="B16" s="57"/>
      <c r="C16" s="58"/>
      <c r="D16" s="58"/>
      <c r="E16" s="59" t="s">
        <v>26</v>
      </c>
      <c r="F16" s="60">
        <f>F15+F14</f>
        <v>0</v>
      </c>
    </row>
  </sheetData>
  <mergeCells count="6">
    <mergeCell ref="A13:F13"/>
    <mergeCell ref="A3:F3"/>
    <mergeCell ref="A4:A5"/>
    <mergeCell ref="B4:B5"/>
    <mergeCell ref="C4:C5"/>
    <mergeCell ref="D4:F4"/>
  </mergeCells>
  <phoneticPr fontId="14" type="noConversion"/>
  <pageMargins left="0.25" right="0.25" top="0.75" bottom="0.75" header="0.3" footer="0.3"/>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10</vt:i4>
      </vt:variant>
    </vt:vector>
  </HeadingPairs>
  <TitlesOfParts>
    <vt:vector size="20" baseType="lpstr">
      <vt:lpstr>Désamiantage</vt:lpstr>
      <vt:lpstr>Curage</vt:lpstr>
      <vt:lpstr>CVC-P</vt:lpstr>
      <vt:lpstr>CFO-CFA</vt:lpstr>
      <vt:lpstr>MIN</vt:lpstr>
      <vt:lpstr>Cloisons-FP</vt:lpstr>
      <vt:lpstr>Sol Souple</vt:lpstr>
      <vt:lpstr>Carrelage</vt:lpstr>
      <vt:lpstr>Peinture</vt:lpstr>
      <vt:lpstr>Serrurerie</vt:lpstr>
      <vt:lpstr>Carrelage!Zone_d_impression</vt:lpstr>
      <vt:lpstr>'CFO-CFA'!Zone_d_impression</vt:lpstr>
      <vt:lpstr>'Cloisons-FP'!Zone_d_impression</vt:lpstr>
      <vt:lpstr>Curage!Zone_d_impression</vt:lpstr>
      <vt:lpstr>'CVC-P'!Zone_d_impression</vt:lpstr>
      <vt:lpstr>Désamiantage!Zone_d_impression</vt:lpstr>
      <vt:lpstr>MIN!Zone_d_impression</vt:lpstr>
      <vt:lpstr>Peinture!Zone_d_impression</vt:lpstr>
      <vt:lpstr>Serrurerie!Zone_d_impression</vt:lpstr>
      <vt:lpstr>'Sol Souple'!Zone_d_impression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FRESNEDA</dc:creator>
  <cp:lastModifiedBy>Germain DANGLEANT</cp:lastModifiedBy>
  <cp:lastPrinted>2025-04-25T07:54:30Z</cp:lastPrinted>
  <dcterms:created xsi:type="dcterms:W3CDTF">2025-01-22T11:46:34Z</dcterms:created>
  <dcterms:modified xsi:type="dcterms:W3CDTF">2025-04-25T07:55:12Z</dcterms:modified>
</cp:coreProperties>
</file>