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f.priv\dfs\Dossiers_Collaboratifs\Marches_Publics\EXPOS\43 - Orson Welles\4 - Travaux\1 - DCE\"/>
    </mc:Choice>
  </mc:AlternateContent>
  <xr:revisionPtr revIDLastSave="0" documentId="13_ncr:1_{B1FF6242-A58C-4A96-980F-A99D9B11F0AF}" xr6:coauthVersionLast="47" xr6:coauthVersionMax="47" xr10:uidLastSave="{00000000-0000-0000-0000-000000000000}"/>
  <bookViews>
    <workbookView xWindow="-120" yWindow="-120" windowWidth="29040" windowHeight="15840" xr2:uid="{A32857C3-336B-463D-BDE2-1AA50DFE5391}"/>
  </bookViews>
  <sheets>
    <sheet name="LOT 2 - Tableau 1-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4" i="1" l="1"/>
  <c r="H44" i="1" s="1"/>
  <c r="F43" i="1"/>
  <c r="H43" i="1" s="1"/>
  <c r="F52" i="1"/>
  <c r="H52" i="1" s="1"/>
  <c r="H49" i="1"/>
  <c r="H53" i="1"/>
  <c r="F46" i="1"/>
  <c r="H46" i="1" s="1"/>
  <c r="F45" i="1"/>
  <c r="H45" i="1" s="1"/>
  <c r="F42" i="1"/>
  <c r="H42" i="1" s="1"/>
  <c r="F41" i="1"/>
  <c r="H41" i="1" s="1"/>
  <c r="F40" i="1"/>
  <c r="H40" i="1" s="1"/>
  <c r="F39" i="1"/>
  <c r="H39" i="1" s="1"/>
  <c r="F38" i="1"/>
  <c r="H38" i="1" s="1"/>
  <c r="H34" i="1"/>
  <c r="F34" i="1"/>
  <c r="F33" i="1"/>
  <c r="H33" i="1" s="1"/>
  <c r="F32" i="1"/>
  <c r="H32" i="1" s="1"/>
  <c r="H28" i="1"/>
  <c r="H27" i="1"/>
  <c r="H26" i="1"/>
  <c r="H25" i="1"/>
  <c r="H21" i="1"/>
  <c r="F21" i="1"/>
  <c r="F20" i="1"/>
  <c r="H20" i="1" s="1"/>
  <c r="F19" i="1"/>
  <c r="H19" i="1" s="1"/>
  <c r="F18" i="1"/>
  <c r="H18" i="1" s="1"/>
  <c r="F17" i="1"/>
  <c r="H17" i="1" s="1"/>
  <c r="F16" i="1"/>
  <c r="H16" i="1" s="1"/>
  <c r="F15" i="1"/>
  <c r="H15" i="1" s="1"/>
  <c r="F14" i="1"/>
  <c r="H14" i="1" s="1"/>
  <c r="F13" i="1"/>
  <c r="H13" i="1" s="1"/>
  <c r="F12" i="1"/>
  <c r="H12" i="1" s="1"/>
  <c r="F11" i="1"/>
  <c r="H11" i="1" s="1"/>
  <c r="F10" i="1"/>
  <c r="H10" i="1" s="1"/>
  <c r="F9" i="1"/>
  <c r="H9" i="1" s="1"/>
  <c r="F8" i="1"/>
  <c r="H8" i="1" s="1"/>
  <c r="F7" i="1"/>
  <c r="H7" i="1" s="1"/>
  <c r="H24" i="1" l="1"/>
  <c r="H51" i="1"/>
  <c r="F37" i="1"/>
  <c r="H31" i="1"/>
  <c r="H6" i="1"/>
  <c r="F6" i="1"/>
  <c r="H37" i="1"/>
  <c r="F31" i="1"/>
  <c r="H55" i="1" l="1"/>
  <c r="H56" i="1" s="1"/>
  <c r="H57" i="1" s="1"/>
</calcChain>
</file>

<file path=xl/sharedStrings.xml><?xml version="1.0" encoding="utf-8"?>
<sst xmlns="http://schemas.openxmlformats.org/spreadsheetml/2006/main" count="126" uniqueCount="91">
  <si>
    <t>LOT 2 - GRAPHISME</t>
  </si>
  <si>
    <t xml:space="preserve">DPGF </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</si>
  <si>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</si>
  <si>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 xml:space="preserve">DESIGNATION DES OUVRAGES ET PRESTATIONS </t>
  </si>
  <si>
    <t>Q</t>
  </si>
  <si>
    <t>H</t>
  </si>
  <si>
    <t>L</t>
  </si>
  <si>
    <t>Surf</t>
  </si>
  <si>
    <t>Prix</t>
  </si>
  <si>
    <t xml:space="preserve">1.  </t>
  </si>
  <si>
    <t>Impression CMJN sur Aquapaper</t>
  </si>
  <si>
    <t>Total</t>
  </si>
  <si>
    <t>1.1</t>
  </si>
  <si>
    <r>
      <rPr>
        <b/>
        <sz val="11"/>
        <color indexed="8"/>
        <rFont val="Helvetica"/>
      </rPr>
      <t>Aquapaper "Times"</t>
    </r>
    <r>
      <rPr>
        <sz val="11"/>
        <color indexed="8"/>
        <rFont val="Helvetica"/>
      </rPr>
      <t xml:space="preserve"> (L.235 x H.285 cm) </t>
    </r>
  </si>
  <si>
    <t>1.2</t>
  </si>
  <si>
    <r>
      <rPr>
        <b/>
        <sz val="11"/>
        <color indexed="8"/>
        <rFont val="Helvetica"/>
      </rPr>
      <t>Aquapaper "Jeune Orson"</t>
    </r>
    <r>
      <rPr>
        <sz val="11"/>
        <color indexed="8"/>
        <rFont val="Helvetica"/>
      </rPr>
      <t xml:space="preserve">(L.200 x H.145 cm) </t>
    </r>
  </si>
  <si>
    <t>1.3</t>
  </si>
  <si>
    <r>
      <rPr>
        <b/>
        <sz val="11"/>
        <color indexed="8"/>
        <rFont val="Helvetica"/>
      </rPr>
      <t>Aquapaper "Lafayette"</t>
    </r>
    <r>
      <rPr>
        <sz val="11"/>
        <color indexed="8"/>
        <rFont val="Helvetica"/>
      </rPr>
      <t xml:space="preserve"> (L.40 x H.30 cm) </t>
    </r>
  </si>
  <si>
    <t>1.4</t>
  </si>
  <si>
    <r>
      <rPr>
        <b/>
        <sz val="11"/>
        <color indexed="8"/>
        <rFont val="Helvetica"/>
      </rPr>
      <t xml:space="preserve">Aquapaper "Invasion from mars" </t>
    </r>
    <r>
      <rPr>
        <sz val="11"/>
        <color indexed="8"/>
        <rFont val="Helvetica"/>
      </rPr>
      <t xml:space="preserve">(L.250 x H.365 cm) </t>
    </r>
  </si>
  <si>
    <t>1.5</t>
  </si>
  <si>
    <r>
      <rPr>
        <b/>
        <sz val="11"/>
        <color indexed="8"/>
        <rFont val="Helvetica"/>
      </rPr>
      <t>Aquapaper "War of the Worlds"</t>
    </r>
    <r>
      <rPr>
        <sz val="11"/>
        <color indexed="8"/>
        <rFont val="Helvetica"/>
      </rPr>
      <t xml:space="preserve"> (L.300 x H.365 cm) </t>
    </r>
  </si>
  <si>
    <t>1.6</t>
  </si>
  <si>
    <r>
      <rPr>
        <b/>
        <sz val="11"/>
        <color indexed="8"/>
        <rFont val="Helvetica"/>
      </rPr>
      <t>Aquapaper "Collage War of the Worlds"</t>
    </r>
    <r>
      <rPr>
        <sz val="11"/>
        <color indexed="8"/>
        <rFont val="Helvetica"/>
      </rPr>
      <t xml:space="preserve"> (L.400 x H.285 cm) </t>
    </r>
  </si>
  <si>
    <t>1.7</t>
  </si>
  <si>
    <r>
      <rPr>
        <b/>
        <sz val="11"/>
        <color indexed="8"/>
        <rFont val="Helvetica"/>
      </rPr>
      <t>Aquapaper "Charles Foster Kane"</t>
    </r>
    <r>
      <rPr>
        <sz val="11"/>
        <color indexed="8"/>
        <rFont val="Helvetica"/>
      </rPr>
      <t xml:space="preserve"> (L.320 x H.285 cm) </t>
    </r>
  </si>
  <si>
    <t>1.8</t>
  </si>
  <si>
    <r>
      <rPr>
        <b/>
        <sz val="11"/>
        <color indexed="8"/>
        <rFont val="Helvetica"/>
      </rPr>
      <t>Aquapaper "FBI"</t>
    </r>
    <r>
      <rPr>
        <sz val="11"/>
        <color indexed="8"/>
        <rFont val="Helvetica"/>
      </rPr>
      <t xml:space="preserve"> (L.255 x H.350 cm) </t>
    </r>
  </si>
  <si>
    <t>1.9</t>
  </si>
  <si>
    <r>
      <rPr>
        <b/>
        <sz val="11"/>
        <color indexed="8"/>
        <rFont val="Helvetica"/>
      </rPr>
      <t>Aquapaper "Cabinet Dr Caligari"</t>
    </r>
    <r>
      <rPr>
        <sz val="11"/>
        <color indexed="8"/>
        <rFont val="Helvetica"/>
      </rPr>
      <t xml:space="preserve"> (L.500 x H.285 cm) </t>
    </r>
  </si>
  <si>
    <t>1.10</t>
  </si>
  <si>
    <r>
      <rPr>
        <b/>
        <sz val="11"/>
        <color indexed="8"/>
        <rFont val="Helvetica"/>
      </rPr>
      <t>Aquapaper "Soif du mal"</t>
    </r>
    <r>
      <rPr>
        <sz val="11"/>
        <color indexed="8"/>
        <rFont val="Helvetica"/>
      </rPr>
      <t xml:space="preserve"> (L.265 x H.350 cm) </t>
    </r>
  </si>
  <si>
    <t>1.11</t>
  </si>
  <si>
    <r>
      <rPr>
        <b/>
        <sz val="11"/>
        <color indexed="8"/>
        <rFont val="Helvetica"/>
      </rPr>
      <t>Aquapaper "Star en Europe"</t>
    </r>
    <r>
      <rPr>
        <sz val="11"/>
        <color indexed="8"/>
        <rFont val="Helvetica"/>
      </rPr>
      <t xml:space="preserve"> (L.410 x H.420 cm) </t>
    </r>
  </si>
  <si>
    <t>1.12</t>
  </si>
  <si>
    <r>
      <rPr>
        <b/>
        <sz val="11"/>
        <color indexed="8"/>
        <rFont val="Helvetica"/>
      </rPr>
      <t xml:space="preserve">Aquapaper "trombinoscope" </t>
    </r>
    <r>
      <rPr>
        <sz val="11"/>
        <color indexed="8"/>
        <rFont val="Helvetica"/>
      </rPr>
      <t xml:space="preserve"> (L.700 x H.370 cm) </t>
    </r>
  </si>
  <si>
    <t>1.13</t>
  </si>
  <si>
    <r>
      <rPr>
        <b/>
        <sz val="11"/>
        <color indexed="8"/>
        <rFont val="Helvetica"/>
      </rPr>
      <t xml:space="preserve">Aquapaper "Rita Hayworth" </t>
    </r>
    <r>
      <rPr>
        <sz val="11"/>
        <color indexed="8"/>
        <rFont val="Helvetica"/>
      </rPr>
      <t xml:space="preserve"> (L.420 x H.300 cm) </t>
    </r>
  </si>
  <si>
    <t>1.14</t>
  </si>
  <si>
    <r>
      <rPr>
        <b/>
        <sz val="11"/>
        <color indexed="8"/>
        <rFont val="Helvetica"/>
      </rPr>
      <t xml:space="preserve">Aquapaper "Paul Masson" </t>
    </r>
    <r>
      <rPr>
        <sz val="11"/>
        <color indexed="8"/>
        <rFont val="Helvetica"/>
      </rPr>
      <t xml:space="preserve"> (L.200 x H.310 cm) </t>
    </r>
  </si>
  <si>
    <t>1.15</t>
  </si>
  <si>
    <r>
      <rPr>
        <b/>
        <sz val="11"/>
        <color indexed="8"/>
        <rFont val="Helvetica"/>
      </rPr>
      <t xml:space="preserve">Aquapaper "F For Fake" </t>
    </r>
    <r>
      <rPr>
        <sz val="11"/>
        <color indexed="8"/>
        <rFont val="Helvetica"/>
      </rPr>
      <t xml:space="preserve"> (L.225 x H.300 cm) </t>
    </r>
  </si>
  <si>
    <t xml:space="preserve">2. </t>
  </si>
  <si>
    <t>Impression directe sur papier/carte teinté masse 250g/m2
Ref: Favini burano 80 vulcan Grey &amp; favini burano 14 stone Grey</t>
  </si>
  <si>
    <t>2.1</t>
  </si>
  <si>
    <r>
      <rPr>
        <b/>
        <sz val="11"/>
        <color indexed="8"/>
        <rFont val="Helvetica"/>
      </rPr>
      <t xml:space="preserve">Cartel Simple </t>
    </r>
    <r>
      <rPr>
        <sz val="11"/>
        <color indexed="8"/>
        <rFont val="Helvetica"/>
      </rPr>
      <t xml:space="preserve">(L.17 x H.13 cm) </t>
    </r>
  </si>
  <si>
    <t>2.2</t>
  </si>
  <si>
    <r>
      <rPr>
        <b/>
        <sz val="11"/>
        <color indexed="8"/>
        <rFont val="Helvetica"/>
      </rPr>
      <t xml:space="preserve">Cartel développé </t>
    </r>
    <r>
      <rPr>
        <sz val="11"/>
        <color indexed="8"/>
        <rFont val="Helvetica"/>
      </rPr>
      <t xml:space="preserve"> (L.17 x H.22,5 cm) </t>
    </r>
  </si>
  <si>
    <t>2.3</t>
  </si>
  <si>
    <r>
      <rPr>
        <b/>
        <sz val="11"/>
        <color indexed="8"/>
        <rFont val="Helvetica"/>
      </rPr>
      <t xml:space="preserve">Cartel audiovisuel  </t>
    </r>
    <r>
      <rPr>
        <sz val="11"/>
        <color indexed="8"/>
        <rFont val="Helvetica"/>
      </rPr>
      <t xml:space="preserve">(L.30 x H.40 cm) </t>
    </r>
  </si>
  <si>
    <t>2.4</t>
  </si>
  <si>
    <r>
      <rPr>
        <b/>
        <sz val="11"/>
        <color indexed="8"/>
        <rFont val="Helvetica"/>
      </rPr>
      <t>Parcours enfant</t>
    </r>
    <r>
      <rPr>
        <sz val="11"/>
        <color indexed="8"/>
        <rFont val="Helvetica"/>
      </rPr>
      <t xml:space="preserve"> (L.17x H.22,7 cm) 
</t>
    </r>
    <r>
      <rPr>
        <sz val="11"/>
        <color indexed="8"/>
        <rFont val="Helvetica"/>
      </rPr>
      <t>Ref Favini Burano 52 Gold</t>
    </r>
    <r>
      <rPr>
        <b/>
        <sz val="11"/>
        <color indexed="8"/>
        <rFont val="Helvetica"/>
      </rPr>
      <t xml:space="preserve">
</t>
    </r>
    <r>
      <rPr>
        <sz val="11"/>
        <color indexed="8"/>
        <rFont val="Helvetica"/>
      </rPr>
      <t>+ découpe plotter</t>
    </r>
  </si>
  <si>
    <t xml:space="preserve">3. </t>
  </si>
  <si>
    <t>3.1</t>
  </si>
  <si>
    <r>
      <rPr>
        <b/>
        <sz val="11"/>
        <color indexed="8"/>
        <rFont val="Helvetica"/>
      </rPr>
      <t>FIG 1</t>
    </r>
    <r>
      <rPr>
        <sz val="11"/>
        <color indexed="8"/>
        <rFont val="Helvetica"/>
      </rPr>
      <t xml:space="preserve"> - Section 1 (L.120 x H.350 cm)</t>
    </r>
  </si>
  <si>
    <t>3.2</t>
  </si>
  <si>
    <r>
      <rPr>
        <b/>
        <sz val="11"/>
        <color indexed="8"/>
        <rFont val="Helvetica"/>
      </rPr>
      <t xml:space="preserve">FIG 2 </t>
    </r>
    <r>
      <rPr>
        <sz val="11"/>
        <color indexed="8"/>
        <rFont val="Helvetica"/>
      </rPr>
      <t>- Section 3 (L.120 x H.350 cm)</t>
    </r>
  </si>
  <si>
    <t>3.3</t>
  </si>
  <si>
    <r>
      <rPr>
        <b/>
        <sz val="11"/>
        <color indexed="8"/>
        <rFont val="Helvetica"/>
      </rPr>
      <t xml:space="preserve">FIG 3 </t>
    </r>
    <r>
      <rPr>
        <sz val="11"/>
        <color indexed="8"/>
        <rFont val="Helvetica"/>
      </rPr>
      <t>- Section 4  (L.120 x H.350 cm)</t>
    </r>
  </si>
  <si>
    <t xml:space="preserve">4.  </t>
  </si>
  <si>
    <t>Adhésif découpé / échenillé</t>
  </si>
  <si>
    <t>4.1</t>
  </si>
  <si>
    <r>
      <rPr>
        <b/>
        <sz val="11"/>
        <color indexed="8"/>
        <rFont val="Helvetica"/>
      </rPr>
      <t>Titre Exposition</t>
    </r>
    <r>
      <rPr>
        <sz val="11"/>
        <color indexed="8"/>
        <rFont val="Helvetica"/>
      </rPr>
      <t xml:space="preserve"> (L.335x H.225 cm)</t>
    </r>
  </si>
  <si>
    <t>4.3</t>
  </si>
  <si>
    <r>
      <rPr>
        <b/>
        <sz val="11"/>
        <color indexed="8"/>
        <rFont val="Helvetica"/>
      </rPr>
      <t>Titre section</t>
    </r>
    <r>
      <rPr>
        <sz val="11"/>
        <color indexed="8"/>
        <rFont val="Helvetica"/>
      </rPr>
      <t xml:space="preserve">  (L. 200 x H. 75 cm)</t>
    </r>
  </si>
  <si>
    <t>4.5</t>
  </si>
  <si>
    <r>
      <rPr>
        <b/>
        <sz val="11"/>
        <color indexed="8"/>
        <rFont val="Helvetica"/>
      </rPr>
      <t xml:space="preserve">Textes section  </t>
    </r>
    <r>
      <rPr>
        <sz val="11"/>
        <color indexed="8"/>
        <rFont val="Helvetica"/>
      </rPr>
      <t>(L. 200 x H. 50 cm)</t>
    </r>
  </si>
  <si>
    <t>4.4</t>
  </si>
  <si>
    <r>
      <rPr>
        <b/>
        <sz val="11"/>
        <color indexed="8"/>
        <rFont val="Helvetica"/>
      </rPr>
      <t>Titres sous section</t>
    </r>
    <r>
      <rPr>
        <sz val="11"/>
        <color indexed="8"/>
        <rFont val="Helvetica"/>
      </rPr>
      <t xml:space="preserve"> (L. 150 x H. 35 cm)</t>
    </r>
  </si>
  <si>
    <t>4.6</t>
  </si>
  <si>
    <r>
      <rPr>
        <b/>
        <sz val="11"/>
        <color indexed="8"/>
        <rFont val="Helvetica"/>
      </rPr>
      <t>Texte sous section</t>
    </r>
    <r>
      <rPr>
        <sz val="11"/>
        <color indexed="8"/>
        <rFont val="Helvetica"/>
      </rPr>
      <t xml:space="preserve"> (L. 200 x H. 50 cm)</t>
    </r>
  </si>
  <si>
    <t>4.7</t>
  </si>
  <si>
    <r>
      <rPr>
        <b/>
        <sz val="11"/>
        <color indexed="8"/>
        <rFont val="Helvetica"/>
      </rPr>
      <t xml:space="preserve">Marquages figures de style + It’s terrific </t>
    </r>
    <r>
      <rPr>
        <sz val="11"/>
        <color indexed="8"/>
        <rFont val="Helvetica"/>
      </rPr>
      <t>(L. 300 x H. 250 cm)</t>
    </r>
  </si>
  <si>
    <t>4.8</t>
  </si>
  <si>
    <r>
      <rPr>
        <b/>
        <sz val="11"/>
        <color indexed="8"/>
        <rFont val="Helvetica"/>
      </rPr>
      <t>Petite signalétique</t>
    </r>
    <r>
      <rPr>
        <sz val="11"/>
        <color indexed="8"/>
        <rFont val="Helvetica"/>
      </rPr>
      <t xml:space="preserve">  (L. 100 x H. 100 cm)</t>
    </r>
  </si>
  <si>
    <t xml:space="preserve">Dépose </t>
  </si>
  <si>
    <t>Contrecollage carton 5mm pour L'ensemble des cartels</t>
  </si>
  <si>
    <t>Total HT</t>
  </si>
  <si>
    <t>TVA</t>
  </si>
  <si>
    <t>Total TTC</t>
  </si>
  <si>
    <t xml:space="preserve">Fait à </t>
  </si>
  <si>
    <t>Le</t>
  </si>
  <si>
    <t>Cachet entreprise</t>
  </si>
  <si>
    <t>Rideaux
Variante Micro-velours 260 gm2 / impression recto image verso noir</t>
  </si>
  <si>
    <t>Impression sur Textile Black back canvas 235 g m2) 
finition Couture surjet sur les 2 cotés 
Tête fourreau + Pied  : fourreau</t>
  </si>
  <si>
    <r>
      <rPr>
        <b/>
        <sz val="11"/>
        <color rgb="FF000000"/>
        <rFont val="Helvetica"/>
      </rPr>
      <t>Ours</t>
    </r>
    <r>
      <rPr>
        <sz val="11"/>
        <color indexed="8"/>
        <rFont val="Helvetica"/>
      </rPr>
      <t xml:space="preserve"> (L. 80 x H.120)</t>
    </r>
  </si>
  <si>
    <r>
      <rPr>
        <b/>
        <sz val="11"/>
        <color rgb="FF000000"/>
        <rFont val="Helvetica"/>
      </rPr>
      <t>Citations</t>
    </r>
    <r>
      <rPr>
        <sz val="11"/>
        <color indexed="8"/>
        <rFont val="Helvetica"/>
      </rPr>
      <t xml:space="preserve"> (L.400 x H. 35)</t>
    </r>
  </si>
  <si>
    <t>4.9</t>
  </si>
  <si>
    <t>5</t>
  </si>
  <si>
    <t>DPGF EXPOSITION 
« MY NAME IS ORSON WELLES"
LA CINEMATHEQUE FRANÇAISE</t>
  </si>
  <si>
    <t>OPTION /VARIANTE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</si>
</sst>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2]\ #,##0.00"/>
    <numFmt numFmtId="165" formatCode="[$€-2]\ 0.00"/>
    <numFmt numFmtId="166" formatCode="0.0"/>
  </numFmts>
  <fonts count="12">
    <font>
      <sz val="11"/>
      <color indexed="8"/>
      <name val="Calibri"/>
    </font>
    <font>
      <b/>
      <sz val="30"/>
      <color indexed="9"/>
      <name val="Helvetica"/>
    </font>
    <font>
      <sz val="25"/>
      <color indexed="8"/>
      <name val="Helvetica"/>
    </font>
    <font>
      <sz val="14"/>
      <color indexed="8"/>
      <name val="Mabry Pro Regular"/>
    </font>
    <font>
      <sz val="11"/>
      <color indexed="8"/>
      <name val="Helvetica"/>
    </font>
    <font>
      <sz val="12"/>
      <color indexed="8"/>
      <name val="Calibri"/>
    </font>
    <font>
      <sz val="12"/>
      <color indexed="8"/>
      <name val="Helvetica"/>
    </font>
    <font>
      <b/>
      <sz val="11"/>
      <color indexed="8"/>
      <name val="Helvetica"/>
    </font>
    <font>
      <i/>
      <sz val="11"/>
      <color indexed="8"/>
      <name val="Helvetica"/>
    </font>
    <font>
      <sz val="12"/>
      <color indexed="8"/>
      <name val="Mabry Pro Bold"/>
    </font>
    <font>
      <sz val="12"/>
      <color indexed="8"/>
      <name val="Mabry Pro Regular"/>
    </font>
    <font>
      <b/>
      <sz val="11"/>
      <color rgb="FF000000"/>
      <name val="Helvetica"/>
    </font>
  </fonts>
  <fills count="6">
    <fill>
      <patternFill patternType="none"/>
    </fill>
    <fill>
      <patternFill patternType="gray125"/>
    </fill>
    <fill>
      <patternFill patternType="solid">
        <fgColor indexed="8"/>
        <bgColor auto="1"/>
      </patternFill>
    </fill>
    <fill>
      <patternFill patternType="solid">
        <fgColor indexed="9"/>
        <bgColor auto="1"/>
      </patternFill>
    </fill>
    <fill>
      <patternFill patternType="solid">
        <fgColor theme="3" tint="0.89999084444715716"/>
        <bgColor indexed="64"/>
      </patternFill>
    </fill>
    <fill>
      <patternFill patternType="solid">
        <fgColor rgb="FFFFFF00"/>
        <bgColor indexed="64"/>
      </patternFill>
    </fill>
  </fills>
  <borders count="4">
    <border>
      <left/>
      <right/>
      <top/>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s>
  <cellStyleXfs count="1">
    <xf numFmtId="0" fontId="0" fillId="0" borderId="0" applyNumberFormat="0" applyFill="0" applyBorder="0" applyProtection="0"/>
  </cellStyleXfs>
  <cellXfs count="52">
    <xf numFmtId="0" fontId="0" fillId="0" borderId="0" xfId="0"/>
    <xf numFmtId="0" fontId="0" fillId="0" borderId="0" xfId="0" applyNumberFormat="1"/>
    <xf numFmtId="49" fontId="7" fillId="3" borderId="2" xfId="0" applyNumberFormat="1" applyFont="1" applyFill="1" applyBorder="1" applyAlignment="1">
      <alignment horizontal="left" vertical="top"/>
    </xf>
    <xf numFmtId="49" fontId="4" fillId="3" borderId="2" xfId="0" applyNumberFormat="1" applyFont="1" applyFill="1" applyBorder="1" applyAlignment="1">
      <alignment horizontal="left" vertical="top"/>
    </xf>
    <xf numFmtId="0" fontId="4" fillId="3" borderId="2" xfId="0" applyNumberFormat="1" applyFont="1" applyFill="1" applyBorder="1" applyAlignment="1">
      <alignment horizontal="left" vertical="top"/>
    </xf>
    <xf numFmtId="2" fontId="4" fillId="3" borderId="2" xfId="0" applyNumberFormat="1" applyFont="1" applyFill="1" applyBorder="1" applyAlignment="1">
      <alignment horizontal="left" vertical="top"/>
    </xf>
    <xf numFmtId="2" fontId="8" fillId="3" borderId="2" xfId="0" applyNumberFormat="1" applyFont="1" applyFill="1" applyBorder="1" applyAlignment="1">
      <alignment horizontal="left" vertical="top"/>
    </xf>
    <xf numFmtId="164" fontId="4" fillId="3" borderId="2" xfId="0" applyNumberFormat="1" applyFont="1" applyFill="1" applyBorder="1" applyAlignment="1">
      <alignment horizontal="left" vertical="top"/>
    </xf>
    <xf numFmtId="164" fontId="4" fillId="3" borderId="2" xfId="0" applyNumberFormat="1" applyFont="1" applyFill="1" applyBorder="1" applyAlignment="1">
      <alignment horizontal="right" vertical="top"/>
    </xf>
    <xf numFmtId="0" fontId="7" fillId="3" borderId="2" xfId="0" applyFont="1" applyFill="1" applyBorder="1" applyAlignment="1">
      <alignment horizontal="left" vertical="top"/>
    </xf>
    <xf numFmtId="165" fontId="7" fillId="3" borderId="2" xfId="0" applyNumberFormat="1" applyFont="1" applyFill="1" applyBorder="1" applyAlignment="1">
      <alignment horizontal="left" vertical="top"/>
    </xf>
    <xf numFmtId="165" fontId="7" fillId="3" borderId="2" xfId="0" applyNumberFormat="1" applyFont="1" applyFill="1" applyBorder="1" applyAlignment="1">
      <alignment horizontal="right" vertical="top"/>
    </xf>
    <xf numFmtId="166" fontId="4" fillId="3" borderId="2" xfId="0" applyNumberFormat="1" applyFont="1" applyFill="1" applyBorder="1" applyAlignment="1">
      <alignment horizontal="left" vertical="top"/>
    </xf>
    <xf numFmtId="166" fontId="8" fillId="3" borderId="2" xfId="0" applyNumberFormat="1" applyFont="1" applyFill="1" applyBorder="1" applyAlignment="1">
      <alignment horizontal="left" vertical="top"/>
    </xf>
    <xf numFmtId="49" fontId="7" fillId="3" borderId="2" xfId="0" applyNumberFormat="1" applyFont="1" applyFill="1" applyBorder="1" applyAlignment="1">
      <alignment horizontal="left" vertical="top" wrapText="1"/>
    </xf>
    <xf numFmtId="0" fontId="4" fillId="3" borderId="2" xfId="0" applyFont="1" applyFill="1" applyBorder="1" applyAlignment="1">
      <alignment horizontal="left" vertical="top"/>
    </xf>
    <xf numFmtId="1" fontId="4" fillId="3" borderId="2" xfId="0" applyNumberFormat="1" applyFont="1" applyFill="1" applyBorder="1" applyAlignment="1">
      <alignment horizontal="left" vertical="top"/>
    </xf>
    <xf numFmtId="49" fontId="7" fillId="0" borderId="2" xfId="0" applyNumberFormat="1" applyFont="1" applyBorder="1" applyAlignment="1">
      <alignment horizontal="left" vertical="top"/>
    </xf>
    <xf numFmtId="0" fontId="4" fillId="0" borderId="2" xfId="0" applyFont="1" applyBorder="1" applyAlignment="1">
      <alignment horizontal="left" vertical="top"/>
    </xf>
    <xf numFmtId="166" fontId="4" fillId="0" borderId="2" xfId="0" applyNumberFormat="1" applyFont="1" applyBorder="1" applyAlignment="1">
      <alignment horizontal="left" vertical="top"/>
    </xf>
    <xf numFmtId="1" fontId="7" fillId="0" borderId="2" xfId="0" applyNumberFormat="1" applyFont="1" applyBorder="1" applyAlignment="1">
      <alignment horizontal="left" vertical="top"/>
    </xf>
    <xf numFmtId="165" fontId="7" fillId="0" borderId="2" xfId="0" applyNumberFormat="1" applyFont="1" applyBorder="1" applyAlignment="1">
      <alignment horizontal="left" vertical="top"/>
    </xf>
    <xf numFmtId="164" fontId="7" fillId="0" borderId="2" xfId="0" applyNumberFormat="1" applyFont="1" applyBorder="1" applyAlignment="1">
      <alignment horizontal="right" vertical="top"/>
    </xf>
    <xf numFmtId="49" fontId="7" fillId="0" borderId="3" xfId="0" applyNumberFormat="1" applyFont="1" applyBorder="1" applyAlignment="1">
      <alignment horizontal="left" vertical="top"/>
    </xf>
    <xf numFmtId="166" fontId="4" fillId="0" borderId="3" xfId="0" applyNumberFormat="1" applyFont="1" applyBorder="1" applyAlignment="1">
      <alignment horizontal="left" vertical="top"/>
    </xf>
    <xf numFmtId="1" fontId="7" fillId="0" borderId="3" xfId="0" applyNumberFormat="1" applyFont="1" applyBorder="1" applyAlignment="1">
      <alignment horizontal="left" vertical="top"/>
    </xf>
    <xf numFmtId="164" fontId="7" fillId="0" borderId="3" xfId="0" applyNumberFormat="1" applyFont="1" applyBorder="1" applyAlignment="1">
      <alignment horizontal="right" vertical="top"/>
    </xf>
    <xf numFmtId="0" fontId="7" fillId="4" borderId="2" xfId="0" applyFont="1" applyFill="1" applyBorder="1" applyAlignment="1">
      <alignment horizontal="left" vertical="top"/>
    </xf>
    <xf numFmtId="49" fontId="7" fillId="4" borderId="2" xfId="0" applyNumberFormat="1" applyFont="1" applyFill="1" applyBorder="1" applyAlignment="1">
      <alignment horizontal="left" vertical="top"/>
    </xf>
    <xf numFmtId="49" fontId="7" fillId="4" borderId="2" xfId="0" applyNumberFormat="1" applyFont="1" applyFill="1" applyBorder="1" applyAlignment="1">
      <alignment horizontal="right" vertical="top"/>
    </xf>
    <xf numFmtId="49" fontId="7" fillId="5" borderId="2" xfId="0" applyNumberFormat="1" applyFont="1" applyFill="1" applyBorder="1" applyAlignment="1">
      <alignment horizontal="left" vertical="top"/>
    </xf>
    <xf numFmtId="0" fontId="7" fillId="5" borderId="2" xfId="0" applyFont="1" applyFill="1" applyBorder="1" applyAlignment="1">
      <alignment horizontal="left" vertical="top"/>
    </xf>
    <xf numFmtId="1" fontId="7" fillId="5" borderId="2" xfId="0" applyNumberFormat="1" applyFont="1" applyFill="1" applyBorder="1" applyAlignment="1">
      <alignment horizontal="left" vertical="top"/>
    </xf>
    <xf numFmtId="164" fontId="7" fillId="5" borderId="2" xfId="0" applyNumberFormat="1" applyFont="1" applyFill="1" applyBorder="1" applyAlignment="1">
      <alignment horizontal="right" vertical="top"/>
    </xf>
    <xf numFmtId="49" fontId="7" fillId="5" borderId="2" xfId="0" applyNumberFormat="1" applyFont="1" applyFill="1" applyBorder="1" applyAlignment="1">
      <alignment horizontal="left" vertical="top" wrapText="1"/>
    </xf>
    <xf numFmtId="0" fontId="4" fillId="5" borderId="2" xfId="0" applyFont="1" applyFill="1" applyBorder="1" applyAlignment="1">
      <alignment horizontal="left" vertical="top"/>
    </xf>
    <xf numFmtId="166" fontId="4" fillId="5" borderId="2" xfId="0" applyNumberFormat="1" applyFont="1" applyFill="1" applyBorder="1" applyAlignment="1">
      <alignment horizontal="left" vertical="top"/>
    </xf>
    <xf numFmtId="165" fontId="7" fillId="5" borderId="2" xfId="0" applyNumberFormat="1" applyFont="1" applyFill="1" applyBorder="1" applyAlignment="1">
      <alignment horizontal="left" vertical="top"/>
    </xf>
    <xf numFmtId="0" fontId="4" fillId="3" borderId="2" xfId="0" applyFont="1" applyFill="1" applyBorder="1" applyAlignment="1">
      <alignment horizontal="left" vertical="top"/>
    </xf>
    <xf numFmtId="0" fontId="10" fillId="3" borderId="2" xfId="0" applyFont="1" applyFill="1" applyBorder="1" applyAlignment="1">
      <alignment horizontal="left" vertical="center"/>
    </xf>
    <xf numFmtId="49" fontId="1" fillId="2" borderId="1" xfId="0" applyNumberFormat="1" applyFont="1" applyFill="1" applyBorder="1" applyAlignment="1">
      <alignment horizontal="left" vertical="top" wrapText="1"/>
    </xf>
    <xf numFmtId="0" fontId="0" fillId="3" borderId="1" xfId="0" applyFill="1" applyBorder="1"/>
    <xf numFmtId="0" fontId="1" fillId="2" borderId="1" xfId="0" applyFont="1" applyFill="1" applyBorder="1" applyAlignment="1">
      <alignment horizontal="left" vertical="top" wrapText="1"/>
    </xf>
    <xf numFmtId="49" fontId="2" fillId="3" borderId="2" xfId="0" applyNumberFormat="1" applyFont="1" applyFill="1" applyBorder="1" applyAlignment="1">
      <alignment horizontal="left" vertical="top"/>
    </xf>
    <xf numFmtId="0" fontId="3" fillId="3" borderId="2" xfId="0" applyFont="1" applyFill="1" applyBorder="1" applyAlignment="1">
      <alignment horizontal="center"/>
    </xf>
    <xf numFmtId="0" fontId="0" fillId="3" borderId="2" xfId="0" applyFill="1" applyBorder="1"/>
    <xf numFmtId="49" fontId="4" fillId="3" borderId="2" xfId="0" applyNumberFormat="1" applyFont="1" applyFill="1" applyBorder="1" applyAlignment="1">
      <alignment horizontal="left" vertical="center" wrapText="1"/>
    </xf>
    <xf numFmtId="0" fontId="5" fillId="3" borderId="2" xfId="0" applyFont="1" applyFill="1" applyBorder="1" applyAlignment="1">
      <alignment horizontal="center" vertical="center" wrapText="1"/>
    </xf>
    <xf numFmtId="0" fontId="6" fillId="3" borderId="2" xfId="0" applyFont="1" applyFill="1" applyBorder="1" applyAlignment="1">
      <alignment horizontal="left" vertical="center" wrapText="1"/>
    </xf>
    <xf numFmtId="49" fontId="7" fillId="3" borderId="2" xfId="0" applyNumberFormat="1" applyFont="1" applyFill="1" applyBorder="1" applyAlignment="1">
      <alignment horizontal="left" vertical="top" wrapText="1"/>
    </xf>
    <xf numFmtId="0" fontId="9" fillId="3" borderId="2" xfId="0" applyFont="1" applyFill="1" applyBorder="1" applyAlignment="1">
      <alignment horizontal="left" vertical="center"/>
    </xf>
    <xf numFmtId="49" fontId="7" fillId="3" borderId="2" xfId="0" applyNumberFormat="1"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46E85-6394-42E2-9423-75B1497AF032}">
  <dimension ref="A1:H59"/>
  <sheetViews>
    <sheetView showGridLines="0" tabSelected="1" workbookViewId="0">
      <selection activeCell="A53" sqref="A53:B53"/>
    </sheetView>
  </sheetViews>
  <sheetFormatPr baseColWidth="10" defaultColWidth="10.85546875" defaultRowHeight="15.4" customHeight="1"/>
  <cols>
    <col min="1" max="1" width="6.28515625" style="1" customWidth="1"/>
    <col min="2" max="2" width="55.42578125" style="1" customWidth="1"/>
    <col min="3" max="7" width="7.85546875" style="1" customWidth="1"/>
    <col min="8" max="8" width="15.7109375" style="1" customWidth="1"/>
    <col min="9" max="9" width="10.85546875" style="1" customWidth="1"/>
    <col min="10" max="16384" width="10.85546875" style="1"/>
  </cols>
  <sheetData>
    <row r="1" spans="1:8" ht="110.65" customHeight="1">
      <c r="A1" s="40" t="s">
        <v>89</v>
      </c>
      <c r="B1" s="41"/>
      <c r="C1" s="41"/>
      <c r="D1" s="41"/>
      <c r="E1" s="41"/>
      <c r="F1" s="41"/>
      <c r="G1" s="41"/>
      <c r="H1" s="42"/>
    </row>
    <row r="2" spans="1:8" ht="33" customHeight="1">
      <c r="A2" s="43" t="s">
        <v>0</v>
      </c>
      <c r="B2" s="44"/>
      <c r="C2" s="45"/>
      <c r="D2" s="44"/>
      <c r="E2" s="44"/>
      <c r="F2" s="44"/>
      <c r="G2" s="44"/>
      <c r="H2" s="44"/>
    </row>
    <row r="3" spans="1:8" ht="33" customHeight="1">
      <c r="A3" s="43" t="s">
        <v>1</v>
      </c>
      <c r="B3" s="44"/>
      <c r="C3" s="45"/>
      <c r="D3" s="44"/>
      <c r="E3" s="44"/>
      <c r="F3" s="44"/>
      <c r="G3" s="44"/>
      <c r="H3" s="44"/>
    </row>
    <row r="4" spans="1:8" ht="42" customHeight="1">
      <c r="A4" s="46" t="s">
        <v>2</v>
      </c>
      <c r="B4" s="47"/>
      <c r="C4" s="47"/>
      <c r="D4" s="47"/>
      <c r="E4" s="47"/>
      <c r="F4" s="47"/>
      <c r="G4" s="47"/>
      <c r="H4" s="48"/>
    </row>
    <row r="5" spans="1:8" ht="19.899999999999999" customHeight="1">
      <c r="A5" s="27"/>
      <c r="B5" s="28" t="s">
        <v>3</v>
      </c>
      <c r="C5" s="28" t="s">
        <v>4</v>
      </c>
      <c r="D5" s="28" t="s">
        <v>5</v>
      </c>
      <c r="E5" s="28" t="s">
        <v>6</v>
      </c>
      <c r="F5" s="28" t="s">
        <v>7</v>
      </c>
      <c r="G5" s="28" t="s">
        <v>8</v>
      </c>
      <c r="H5" s="29" t="s">
        <v>8</v>
      </c>
    </row>
    <row r="6" spans="1:8" ht="18" customHeight="1">
      <c r="A6" s="30" t="s">
        <v>9</v>
      </c>
      <c r="B6" s="30" t="s">
        <v>10</v>
      </c>
      <c r="C6" s="31"/>
      <c r="D6" s="31"/>
      <c r="E6" s="31"/>
      <c r="F6" s="32">
        <f>SUM(F7:F21)</f>
        <v>148.4725</v>
      </c>
      <c r="G6" s="30" t="s">
        <v>11</v>
      </c>
      <c r="H6" s="33">
        <f>SUM(H7:H21)</f>
        <v>0</v>
      </c>
    </row>
    <row r="7" spans="1:8" ht="20.25" customHeight="1">
      <c r="A7" s="2" t="s">
        <v>12</v>
      </c>
      <c r="B7" s="3" t="s">
        <v>13</v>
      </c>
      <c r="C7" s="4">
        <v>1</v>
      </c>
      <c r="D7" s="5">
        <v>2.85</v>
      </c>
      <c r="E7" s="5">
        <v>2.35</v>
      </c>
      <c r="F7" s="6">
        <f t="shared" ref="F7:F21" si="0">C7*(D7*E7)</f>
        <v>6.6975000000000007</v>
      </c>
      <c r="G7" s="7"/>
      <c r="H7" s="8">
        <f t="shared" ref="H7:H21" si="1">F7*G7</f>
        <v>0</v>
      </c>
    </row>
    <row r="8" spans="1:8" ht="20.25" customHeight="1">
      <c r="A8" s="2" t="s">
        <v>14</v>
      </c>
      <c r="B8" s="3" t="s">
        <v>15</v>
      </c>
      <c r="C8" s="4">
        <v>1</v>
      </c>
      <c r="D8" s="5">
        <v>2.85</v>
      </c>
      <c r="E8" s="5">
        <v>2</v>
      </c>
      <c r="F8" s="6">
        <f t="shared" si="0"/>
        <v>5.7</v>
      </c>
      <c r="G8" s="7"/>
      <c r="H8" s="8">
        <f t="shared" si="1"/>
        <v>0</v>
      </c>
    </row>
    <row r="9" spans="1:8" ht="20.25" customHeight="1">
      <c r="A9" s="2" t="s">
        <v>16</v>
      </c>
      <c r="B9" s="3" t="s">
        <v>17</v>
      </c>
      <c r="C9" s="4">
        <v>1</v>
      </c>
      <c r="D9" s="5">
        <v>0.3</v>
      </c>
      <c r="E9" s="5">
        <v>0.4</v>
      </c>
      <c r="F9" s="6">
        <f t="shared" si="0"/>
        <v>0.12</v>
      </c>
      <c r="G9" s="7"/>
      <c r="H9" s="8">
        <f t="shared" si="1"/>
        <v>0</v>
      </c>
    </row>
    <row r="10" spans="1:8" ht="20.25" customHeight="1">
      <c r="A10" s="2" t="s">
        <v>18</v>
      </c>
      <c r="B10" s="3" t="s">
        <v>19</v>
      </c>
      <c r="C10" s="4">
        <v>1</v>
      </c>
      <c r="D10" s="5">
        <v>3.65</v>
      </c>
      <c r="E10" s="5">
        <v>2.5</v>
      </c>
      <c r="F10" s="6">
        <f t="shared" si="0"/>
        <v>9.125</v>
      </c>
      <c r="G10" s="7"/>
      <c r="H10" s="8">
        <f t="shared" si="1"/>
        <v>0</v>
      </c>
    </row>
    <row r="11" spans="1:8" ht="20.25" customHeight="1">
      <c r="A11" s="2" t="s">
        <v>20</v>
      </c>
      <c r="B11" s="3" t="s">
        <v>21</v>
      </c>
      <c r="C11" s="4">
        <v>1</v>
      </c>
      <c r="D11" s="5">
        <v>3.65</v>
      </c>
      <c r="E11" s="5">
        <v>3</v>
      </c>
      <c r="F11" s="6">
        <f t="shared" si="0"/>
        <v>10.95</v>
      </c>
      <c r="G11" s="7"/>
      <c r="H11" s="8">
        <f t="shared" si="1"/>
        <v>0</v>
      </c>
    </row>
    <row r="12" spans="1:8" ht="20.25" customHeight="1">
      <c r="A12" s="2" t="s">
        <v>22</v>
      </c>
      <c r="B12" s="3" t="s">
        <v>23</v>
      </c>
      <c r="C12" s="4">
        <v>1</v>
      </c>
      <c r="D12" s="5">
        <v>2.85</v>
      </c>
      <c r="E12" s="5">
        <v>4</v>
      </c>
      <c r="F12" s="6">
        <f t="shared" si="0"/>
        <v>11.4</v>
      </c>
      <c r="G12" s="7"/>
      <c r="H12" s="8">
        <f t="shared" si="1"/>
        <v>0</v>
      </c>
    </row>
    <row r="13" spans="1:8" ht="20.25" customHeight="1">
      <c r="A13" s="2" t="s">
        <v>24</v>
      </c>
      <c r="B13" s="3" t="s">
        <v>25</v>
      </c>
      <c r="C13" s="4">
        <v>1</v>
      </c>
      <c r="D13" s="5">
        <v>2.85</v>
      </c>
      <c r="E13" s="5">
        <v>3.2</v>
      </c>
      <c r="F13" s="6">
        <f t="shared" si="0"/>
        <v>9.120000000000001</v>
      </c>
      <c r="G13" s="7"/>
      <c r="H13" s="8">
        <f t="shared" si="1"/>
        <v>0</v>
      </c>
    </row>
    <row r="14" spans="1:8" ht="20.25" customHeight="1">
      <c r="A14" s="2" t="s">
        <v>26</v>
      </c>
      <c r="B14" s="3" t="s">
        <v>27</v>
      </c>
      <c r="C14" s="4">
        <v>1</v>
      </c>
      <c r="D14" s="5">
        <v>3.5</v>
      </c>
      <c r="E14" s="5">
        <v>2.5499999999999998</v>
      </c>
      <c r="F14" s="6">
        <f t="shared" si="0"/>
        <v>8.9249999999999989</v>
      </c>
      <c r="G14" s="7"/>
      <c r="H14" s="8">
        <f t="shared" si="1"/>
        <v>0</v>
      </c>
    </row>
    <row r="15" spans="1:8" ht="20.25" customHeight="1">
      <c r="A15" s="2" t="s">
        <v>28</v>
      </c>
      <c r="B15" s="3" t="s">
        <v>29</v>
      </c>
      <c r="C15" s="4">
        <v>1</v>
      </c>
      <c r="D15" s="5">
        <v>2.85</v>
      </c>
      <c r="E15" s="5">
        <v>5</v>
      </c>
      <c r="F15" s="6">
        <f t="shared" si="0"/>
        <v>14.25</v>
      </c>
      <c r="G15" s="7"/>
      <c r="H15" s="8">
        <f t="shared" si="1"/>
        <v>0</v>
      </c>
    </row>
    <row r="16" spans="1:8" ht="20.25" customHeight="1">
      <c r="A16" s="2" t="s">
        <v>30</v>
      </c>
      <c r="B16" s="2" t="s">
        <v>31</v>
      </c>
      <c r="C16" s="4">
        <v>1</v>
      </c>
      <c r="D16" s="5">
        <v>3.5</v>
      </c>
      <c r="E16" s="5">
        <v>2.65</v>
      </c>
      <c r="F16" s="6">
        <f t="shared" si="0"/>
        <v>9.2750000000000004</v>
      </c>
      <c r="G16" s="7"/>
      <c r="H16" s="8">
        <f t="shared" si="1"/>
        <v>0</v>
      </c>
    </row>
    <row r="17" spans="1:8" ht="20.25" customHeight="1">
      <c r="A17" s="2" t="s">
        <v>32</v>
      </c>
      <c r="B17" s="2" t="s">
        <v>33</v>
      </c>
      <c r="C17" s="4">
        <v>1</v>
      </c>
      <c r="D17" s="5">
        <v>4.2</v>
      </c>
      <c r="E17" s="5">
        <v>4.0999999999999996</v>
      </c>
      <c r="F17" s="6">
        <f t="shared" si="0"/>
        <v>17.22</v>
      </c>
      <c r="G17" s="7"/>
      <c r="H17" s="8">
        <f t="shared" si="1"/>
        <v>0</v>
      </c>
    </row>
    <row r="18" spans="1:8" ht="20.25" customHeight="1">
      <c r="A18" s="2" t="s">
        <v>34</v>
      </c>
      <c r="B18" s="3" t="s">
        <v>35</v>
      </c>
      <c r="C18" s="4">
        <v>1</v>
      </c>
      <c r="D18" s="5">
        <v>3.7</v>
      </c>
      <c r="E18" s="5">
        <v>5.2</v>
      </c>
      <c r="F18" s="6">
        <f t="shared" si="0"/>
        <v>19.240000000000002</v>
      </c>
      <c r="G18" s="7"/>
      <c r="H18" s="8">
        <f t="shared" si="1"/>
        <v>0</v>
      </c>
    </row>
    <row r="19" spans="1:8" ht="20.25" customHeight="1">
      <c r="A19" s="2" t="s">
        <v>36</v>
      </c>
      <c r="B19" s="3" t="s">
        <v>37</v>
      </c>
      <c r="C19" s="4">
        <v>1</v>
      </c>
      <c r="D19" s="5">
        <v>3</v>
      </c>
      <c r="E19" s="5">
        <v>4.2</v>
      </c>
      <c r="F19" s="6">
        <f t="shared" si="0"/>
        <v>12.600000000000001</v>
      </c>
      <c r="G19" s="7"/>
      <c r="H19" s="8">
        <f t="shared" si="1"/>
        <v>0</v>
      </c>
    </row>
    <row r="20" spans="1:8" ht="20.25" customHeight="1">
      <c r="A20" s="2" t="s">
        <v>38</v>
      </c>
      <c r="B20" s="3" t="s">
        <v>39</v>
      </c>
      <c r="C20" s="4">
        <v>1</v>
      </c>
      <c r="D20" s="5">
        <v>3.1</v>
      </c>
      <c r="E20" s="5">
        <v>2</v>
      </c>
      <c r="F20" s="6">
        <f t="shared" si="0"/>
        <v>6.2</v>
      </c>
      <c r="G20" s="7"/>
      <c r="H20" s="8">
        <f t="shared" si="1"/>
        <v>0</v>
      </c>
    </row>
    <row r="21" spans="1:8" ht="18" customHeight="1">
      <c r="A21" s="2" t="s">
        <v>40</v>
      </c>
      <c r="B21" s="3" t="s">
        <v>41</v>
      </c>
      <c r="C21" s="4">
        <v>1</v>
      </c>
      <c r="D21" s="5">
        <v>3</v>
      </c>
      <c r="E21" s="5">
        <v>2.5499999999999998</v>
      </c>
      <c r="F21" s="6">
        <f t="shared" si="0"/>
        <v>7.6499999999999995</v>
      </c>
      <c r="G21" s="7"/>
      <c r="H21" s="8">
        <f t="shared" si="1"/>
        <v>0</v>
      </c>
    </row>
    <row r="22" spans="1:8" ht="19.899999999999999" customHeight="1">
      <c r="A22" s="9"/>
      <c r="B22" s="2"/>
      <c r="C22" s="2"/>
      <c r="D22" s="2"/>
      <c r="E22" s="2"/>
      <c r="F22" s="2"/>
      <c r="G22" s="10"/>
      <c r="H22" s="11"/>
    </row>
    <row r="23" spans="1:8" ht="19.899999999999999" customHeight="1">
      <c r="A23" s="27"/>
      <c r="B23" s="28" t="s">
        <v>3</v>
      </c>
      <c r="C23" s="28" t="s">
        <v>4</v>
      </c>
      <c r="D23" s="28" t="s">
        <v>5</v>
      </c>
      <c r="E23" s="28" t="s">
        <v>6</v>
      </c>
      <c r="F23" s="28" t="s">
        <v>7</v>
      </c>
      <c r="G23" s="28" t="s">
        <v>8</v>
      </c>
      <c r="H23" s="29" t="s">
        <v>8</v>
      </c>
    </row>
    <row r="24" spans="1:8" ht="42" customHeight="1">
      <c r="A24" s="34" t="s">
        <v>42</v>
      </c>
      <c r="B24" s="34" t="s">
        <v>43</v>
      </c>
      <c r="C24" s="31"/>
      <c r="D24" s="31"/>
      <c r="E24" s="31"/>
      <c r="F24" s="31"/>
      <c r="G24" s="30" t="s">
        <v>11</v>
      </c>
      <c r="H24" s="33">
        <f>SUM(H25:H28)</f>
        <v>0</v>
      </c>
    </row>
    <row r="25" spans="1:8" ht="20.25" customHeight="1">
      <c r="A25" s="2" t="s">
        <v>44</v>
      </c>
      <c r="B25" s="3" t="s">
        <v>45</v>
      </c>
      <c r="C25" s="4">
        <v>300</v>
      </c>
      <c r="D25" s="12"/>
      <c r="E25" s="12"/>
      <c r="F25" s="13"/>
      <c r="G25" s="7"/>
      <c r="H25" s="8">
        <f>G25*C25</f>
        <v>0</v>
      </c>
    </row>
    <row r="26" spans="1:8" ht="20.25" customHeight="1">
      <c r="A26" s="2" t="s">
        <v>46</v>
      </c>
      <c r="B26" s="3" t="s">
        <v>47</v>
      </c>
      <c r="C26" s="4">
        <v>100</v>
      </c>
      <c r="D26" s="12"/>
      <c r="E26" s="12"/>
      <c r="F26" s="13"/>
      <c r="G26" s="7"/>
      <c r="H26" s="8">
        <f>G26*C26</f>
        <v>0</v>
      </c>
    </row>
    <row r="27" spans="1:8" ht="16.899999999999999" customHeight="1">
      <c r="A27" s="2" t="s">
        <v>48</v>
      </c>
      <c r="B27" s="3" t="s">
        <v>49</v>
      </c>
      <c r="C27" s="4">
        <v>25</v>
      </c>
      <c r="D27" s="12"/>
      <c r="E27" s="12"/>
      <c r="F27" s="13"/>
      <c r="G27" s="7"/>
      <c r="H27" s="8">
        <f>G27*C27</f>
        <v>0</v>
      </c>
    </row>
    <row r="28" spans="1:8" ht="55.15" customHeight="1">
      <c r="A28" s="2" t="s">
        <v>50</v>
      </c>
      <c r="B28" s="14" t="s">
        <v>51</v>
      </c>
      <c r="C28" s="4">
        <v>15</v>
      </c>
      <c r="D28" s="15"/>
      <c r="E28" s="15"/>
      <c r="F28" s="13"/>
      <c r="G28" s="7"/>
      <c r="H28" s="8">
        <f>G28*C28</f>
        <v>0</v>
      </c>
    </row>
    <row r="29" spans="1:8" ht="19.899999999999999" customHeight="1">
      <c r="A29" s="9"/>
      <c r="B29" s="2"/>
      <c r="C29" s="2"/>
      <c r="D29" s="2"/>
      <c r="E29" s="2"/>
      <c r="F29" s="2"/>
      <c r="G29" s="10"/>
      <c r="H29" s="11"/>
    </row>
    <row r="30" spans="1:8" ht="19.899999999999999" customHeight="1">
      <c r="A30" s="27"/>
      <c r="B30" s="28" t="s">
        <v>3</v>
      </c>
      <c r="C30" s="28" t="s">
        <v>4</v>
      </c>
      <c r="D30" s="28" t="s">
        <v>5</v>
      </c>
      <c r="E30" s="28" t="s">
        <v>6</v>
      </c>
      <c r="F30" s="28" t="s">
        <v>7</v>
      </c>
      <c r="G30" s="28" t="s">
        <v>8</v>
      </c>
      <c r="H30" s="29" t="s">
        <v>8</v>
      </c>
    </row>
    <row r="31" spans="1:8" ht="42" customHeight="1">
      <c r="A31" s="34" t="s">
        <v>52</v>
      </c>
      <c r="B31" s="34" t="s">
        <v>84</v>
      </c>
      <c r="C31" s="31"/>
      <c r="D31" s="31"/>
      <c r="E31" s="31"/>
      <c r="F31" s="32">
        <f>SUM(F32:F34)</f>
        <v>42</v>
      </c>
      <c r="G31" s="30" t="s">
        <v>11</v>
      </c>
      <c r="H31" s="33">
        <f>H32+H33+H34</f>
        <v>0</v>
      </c>
    </row>
    <row r="32" spans="1:8" ht="20.25" customHeight="1">
      <c r="A32" s="2" t="s">
        <v>53</v>
      </c>
      <c r="B32" s="3" t="s">
        <v>54</v>
      </c>
      <c r="C32" s="4">
        <v>3</v>
      </c>
      <c r="D32" s="12">
        <v>3.5</v>
      </c>
      <c r="E32" s="12">
        <v>1.2</v>
      </c>
      <c r="F32" s="13">
        <f>C32*(D32*E32)</f>
        <v>12.600000000000001</v>
      </c>
      <c r="G32" s="7"/>
      <c r="H32" s="8">
        <f>F32*G32</f>
        <v>0</v>
      </c>
    </row>
    <row r="33" spans="1:8" ht="20.25" customHeight="1">
      <c r="A33" s="2" t="s">
        <v>55</v>
      </c>
      <c r="B33" s="2" t="s">
        <v>56</v>
      </c>
      <c r="C33" s="4">
        <v>4</v>
      </c>
      <c r="D33" s="12">
        <v>3.5</v>
      </c>
      <c r="E33" s="12">
        <v>1.2</v>
      </c>
      <c r="F33" s="13">
        <f>C33*(D33*E33)</f>
        <v>16.8</v>
      </c>
      <c r="G33" s="7"/>
      <c r="H33" s="8">
        <f>F33*G33</f>
        <v>0</v>
      </c>
    </row>
    <row r="34" spans="1:8" ht="20.25" customHeight="1">
      <c r="A34" s="2" t="s">
        <v>57</v>
      </c>
      <c r="B34" s="3" t="s">
        <v>58</v>
      </c>
      <c r="C34" s="4">
        <v>3</v>
      </c>
      <c r="D34" s="12">
        <v>3.5</v>
      </c>
      <c r="E34" s="12">
        <v>1.2</v>
      </c>
      <c r="F34" s="13">
        <f>C34*(D34*E34)</f>
        <v>12.600000000000001</v>
      </c>
      <c r="G34" s="7"/>
      <c r="H34" s="8">
        <f>F34*G34</f>
        <v>0</v>
      </c>
    </row>
    <row r="35" spans="1:8" ht="19.899999999999999" customHeight="1">
      <c r="A35" s="9"/>
      <c r="B35" s="2"/>
      <c r="C35" s="2"/>
      <c r="D35" s="2"/>
      <c r="E35" s="2"/>
      <c r="F35" s="2"/>
      <c r="G35" s="10"/>
      <c r="H35" s="11"/>
    </row>
    <row r="36" spans="1:8" ht="19.899999999999999" customHeight="1">
      <c r="A36" s="27"/>
      <c r="B36" s="28" t="s">
        <v>3</v>
      </c>
      <c r="C36" s="28" t="s">
        <v>4</v>
      </c>
      <c r="D36" s="28" t="s">
        <v>5</v>
      </c>
      <c r="E36" s="28" t="s">
        <v>6</v>
      </c>
      <c r="F36" s="28" t="s">
        <v>7</v>
      </c>
      <c r="G36" s="28" t="s">
        <v>8</v>
      </c>
      <c r="H36" s="29" t="s">
        <v>8</v>
      </c>
    </row>
    <row r="37" spans="1:8" ht="19.899999999999999" customHeight="1">
      <c r="A37" s="30" t="s">
        <v>59</v>
      </c>
      <c r="B37" s="30" t="s">
        <v>60</v>
      </c>
      <c r="C37" s="31"/>
      <c r="D37" s="31"/>
      <c r="E37" s="31"/>
      <c r="F37" s="32">
        <f>SUM(F38:F46)</f>
        <v>92.882499999999993</v>
      </c>
      <c r="G37" s="30" t="s">
        <v>11</v>
      </c>
      <c r="H37" s="33">
        <f>SUM(H38:H46)</f>
        <v>0</v>
      </c>
    </row>
    <row r="38" spans="1:8" ht="22.15" customHeight="1">
      <c r="A38" s="2" t="s">
        <v>61</v>
      </c>
      <c r="B38" s="2" t="s">
        <v>62</v>
      </c>
      <c r="C38" s="4">
        <v>1</v>
      </c>
      <c r="D38" s="12">
        <v>2.25</v>
      </c>
      <c r="E38" s="12">
        <v>3.35</v>
      </c>
      <c r="F38" s="13">
        <f t="shared" ref="F38:F46" si="2">C38*(D38*E38)</f>
        <v>7.5375000000000005</v>
      </c>
      <c r="G38" s="7"/>
      <c r="H38" s="8">
        <f t="shared" ref="H38:H46" si="3">F38*G38</f>
        <v>0</v>
      </c>
    </row>
    <row r="39" spans="1:8" ht="20.25" customHeight="1">
      <c r="A39" s="2" t="s">
        <v>63</v>
      </c>
      <c r="B39" s="3" t="s">
        <v>64</v>
      </c>
      <c r="C39" s="4">
        <v>5</v>
      </c>
      <c r="D39" s="12">
        <v>0.75</v>
      </c>
      <c r="E39" s="12">
        <v>2</v>
      </c>
      <c r="F39" s="13">
        <f t="shared" si="2"/>
        <v>7.5</v>
      </c>
      <c r="G39" s="7"/>
      <c r="H39" s="8">
        <f t="shared" si="3"/>
        <v>0</v>
      </c>
    </row>
    <row r="40" spans="1:8" ht="20.25" customHeight="1">
      <c r="A40" s="2" t="s">
        <v>65</v>
      </c>
      <c r="B40" s="2" t="s">
        <v>66</v>
      </c>
      <c r="C40" s="4">
        <v>5</v>
      </c>
      <c r="D40" s="12">
        <v>0.5</v>
      </c>
      <c r="E40" s="12">
        <v>2</v>
      </c>
      <c r="F40" s="13">
        <f t="shared" si="2"/>
        <v>5</v>
      </c>
      <c r="G40" s="7"/>
      <c r="H40" s="8">
        <f t="shared" si="3"/>
        <v>0</v>
      </c>
    </row>
    <row r="41" spans="1:8" ht="20.25" customHeight="1">
      <c r="A41" s="2" t="s">
        <v>67</v>
      </c>
      <c r="B41" s="3" t="s">
        <v>68</v>
      </c>
      <c r="C41" s="4">
        <v>17</v>
      </c>
      <c r="D41" s="12">
        <v>0.35</v>
      </c>
      <c r="E41" s="12">
        <v>1.5</v>
      </c>
      <c r="F41" s="13">
        <f t="shared" si="2"/>
        <v>8.9249999999999989</v>
      </c>
      <c r="G41" s="7"/>
      <c r="H41" s="8">
        <f t="shared" si="3"/>
        <v>0</v>
      </c>
    </row>
    <row r="42" spans="1:8" ht="20.25" customHeight="1">
      <c r="A42" s="2" t="s">
        <v>65</v>
      </c>
      <c r="B42" s="3" t="s">
        <v>70</v>
      </c>
      <c r="C42" s="4">
        <v>17</v>
      </c>
      <c r="D42" s="12">
        <v>0.5</v>
      </c>
      <c r="E42" s="12">
        <v>2</v>
      </c>
      <c r="F42" s="13">
        <f t="shared" si="2"/>
        <v>17</v>
      </c>
      <c r="G42" s="7"/>
      <c r="H42" s="8">
        <f t="shared" si="3"/>
        <v>0</v>
      </c>
    </row>
    <row r="43" spans="1:8" ht="20.25" customHeight="1">
      <c r="A43" s="2" t="s">
        <v>69</v>
      </c>
      <c r="B43" s="3" t="s">
        <v>85</v>
      </c>
      <c r="C43" s="4">
        <v>2</v>
      </c>
      <c r="D43" s="12">
        <v>1.2</v>
      </c>
      <c r="E43" s="12">
        <v>0.8</v>
      </c>
      <c r="F43" s="13">
        <f t="shared" si="2"/>
        <v>1.92</v>
      </c>
      <c r="G43" s="7"/>
      <c r="H43" s="8">
        <f t="shared" si="3"/>
        <v>0</v>
      </c>
    </row>
    <row r="44" spans="1:8" ht="20.25" customHeight="1">
      <c r="A44" s="2" t="s">
        <v>71</v>
      </c>
      <c r="B44" s="3" t="s">
        <v>86</v>
      </c>
      <c r="C44" s="4">
        <v>10</v>
      </c>
      <c r="D44" s="12">
        <v>0.35</v>
      </c>
      <c r="E44" s="12">
        <v>4</v>
      </c>
      <c r="F44" s="13">
        <f t="shared" si="2"/>
        <v>14</v>
      </c>
      <c r="G44" s="7"/>
      <c r="H44" s="8">
        <f t="shared" si="3"/>
        <v>0</v>
      </c>
    </row>
    <row r="45" spans="1:8" ht="20.25" customHeight="1">
      <c r="A45" s="2" t="s">
        <v>73</v>
      </c>
      <c r="B45" s="2" t="s">
        <v>72</v>
      </c>
      <c r="C45" s="4">
        <v>4</v>
      </c>
      <c r="D45" s="12">
        <v>2.5</v>
      </c>
      <c r="E45" s="12">
        <v>3</v>
      </c>
      <c r="F45" s="13">
        <f t="shared" si="2"/>
        <v>30</v>
      </c>
      <c r="G45" s="7"/>
      <c r="H45" s="8">
        <f t="shared" si="3"/>
        <v>0</v>
      </c>
    </row>
    <row r="46" spans="1:8" ht="20.25" customHeight="1">
      <c r="A46" s="2" t="s">
        <v>87</v>
      </c>
      <c r="B46" s="3" t="s">
        <v>74</v>
      </c>
      <c r="C46" s="4">
        <v>1</v>
      </c>
      <c r="D46" s="12">
        <v>1</v>
      </c>
      <c r="E46" s="12">
        <v>1</v>
      </c>
      <c r="F46" s="13">
        <f t="shared" si="2"/>
        <v>1</v>
      </c>
      <c r="G46" s="7"/>
      <c r="H46" s="8">
        <f t="shared" si="3"/>
        <v>0</v>
      </c>
    </row>
    <row r="47" spans="1:8" ht="19.899999999999999" customHeight="1">
      <c r="A47" s="9"/>
      <c r="B47" s="2"/>
      <c r="C47" s="2"/>
      <c r="D47" s="2"/>
      <c r="E47" s="2"/>
      <c r="F47" s="2"/>
      <c r="G47" s="10"/>
      <c r="H47" s="11"/>
    </row>
    <row r="48" spans="1:8" ht="19.899999999999999" customHeight="1">
      <c r="A48" s="27"/>
      <c r="B48" s="28" t="s">
        <v>3</v>
      </c>
      <c r="C48" s="28" t="s">
        <v>4</v>
      </c>
      <c r="D48" s="28" t="s">
        <v>5</v>
      </c>
      <c r="E48" s="28" t="s">
        <v>6</v>
      </c>
      <c r="F48" s="28" t="s">
        <v>7</v>
      </c>
      <c r="G48" s="28" t="s">
        <v>8</v>
      </c>
      <c r="H48" s="29" t="s">
        <v>8</v>
      </c>
    </row>
    <row r="49" spans="1:8" ht="20.25" customHeight="1">
      <c r="A49" s="30" t="s">
        <v>88</v>
      </c>
      <c r="B49" s="30" t="s">
        <v>75</v>
      </c>
      <c r="C49" s="35"/>
      <c r="D49" s="36"/>
      <c r="E49" s="36"/>
      <c r="F49" s="32"/>
      <c r="G49" s="37"/>
      <c r="H49" s="33">
        <f>SUM(H50)</f>
        <v>0</v>
      </c>
    </row>
    <row r="50" spans="1:8" ht="20.25" customHeight="1">
      <c r="A50" s="15"/>
      <c r="B50" s="15"/>
      <c r="C50" s="15"/>
      <c r="D50" s="15"/>
      <c r="E50" s="15"/>
      <c r="F50" s="15"/>
      <c r="G50" s="7"/>
      <c r="H50" s="8"/>
    </row>
    <row r="51" spans="1:8" ht="20.25" customHeight="1">
      <c r="A51" s="30" t="s">
        <v>90</v>
      </c>
      <c r="B51" s="30"/>
      <c r="C51" s="35"/>
      <c r="D51" s="36"/>
      <c r="E51" s="36"/>
      <c r="F51" s="32"/>
      <c r="G51" s="30" t="s">
        <v>11</v>
      </c>
      <c r="H51" s="33">
        <f>SUM(H52:H53)</f>
        <v>0</v>
      </c>
    </row>
    <row r="52" spans="1:8" ht="42.6" customHeight="1">
      <c r="A52" s="49" t="s">
        <v>83</v>
      </c>
      <c r="B52" s="50"/>
      <c r="C52" s="4">
        <v>10</v>
      </c>
      <c r="D52" s="12">
        <v>3.5</v>
      </c>
      <c r="E52" s="12">
        <v>1.2</v>
      </c>
      <c r="F52" s="13">
        <f>C52*(D52*E52)</f>
        <v>42</v>
      </c>
      <c r="G52" s="7"/>
      <c r="H52" s="8">
        <f>F52*G52</f>
        <v>0</v>
      </c>
    </row>
    <row r="53" spans="1:8" ht="20.25" customHeight="1">
      <c r="A53" s="51" t="s">
        <v>76</v>
      </c>
      <c r="B53" s="50"/>
      <c r="C53" s="16">
        <v>465</v>
      </c>
      <c r="D53" s="12"/>
      <c r="E53" s="12"/>
      <c r="F53" s="13"/>
      <c r="G53" s="7"/>
      <c r="H53" s="8">
        <f>G53*C53</f>
        <v>0</v>
      </c>
    </row>
    <row r="54" spans="1:8" ht="20.25" customHeight="1">
      <c r="A54" s="38"/>
      <c r="B54" s="39"/>
      <c r="C54" s="16"/>
      <c r="D54" s="12"/>
      <c r="E54" s="12"/>
      <c r="F54" s="13"/>
      <c r="G54" s="7"/>
      <c r="H54" s="8"/>
    </row>
    <row r="55" spans="1:8" ht="20.25" customHeight="1">
      <c r="A55" s="30"/>
      <c r="B55" s="30" t="s">
        <v>77</v>
      </c>
      <c r="C55" s="36"/>
      <c r="D55" s="36"/>
      <c r="E55" s="36"/>
      <c r="F55" s="32"/>
      <c r="G55" s="30" t="s">
        <v>11</v>
      </c>
      <c r="H55" s="33" t="e">
        <f>H6+H24+H31+H37+#REF!+H49</f>
        <v>#REF!</v>
      </c>
    </row>
    <row r="56" spans="1:8" ht="20.25" customHeight="1">
      <c r="A56" s="9"/>
      <c r="B56" s="2" t="s">
        <v>78</v>
      </c>
      <c r="C56" s="12"/>
      <c r="D56" s="12"/>
      <c r="E56" s="12"/>
      <c r="F56" s="12"/>
      <c r="G56" s="7"/>
      <c r="H56" s="8" t="e">
        <f>SUM(H55*0.2)</f>
        <v>#REF!</v>
      </c>
    </row>
    <row r="57" spans="1:8" ht="20.25" customHeight="1">
      <c r="A57" s="30"/>
      <c r="B57" s="30" t="s">
        <v>79</v>
      </c>
      <c r="C57" s="35"/>
      <c r="D57" s="36"/>
      <c r="E57" s="36"/>
      <c r="F57" s="32"/>
      <c r="G57" s="37"/>
      <c r="H57" s="33" t="e">
        <f>H55+H56</f>
        <v>#REF!</v>
      </c>
    </row>
    <row r="58" spans="1:8" ht="20.25" customHeight="1">
      <c r="A58" s="17"/>
      <c r="B58" s="17"/>
      <c r="C58" s="18"/>
      <c r="D58" s="19"/>
      <c r="E58" s="19"/>
      <c r="F58" s="20"/>
      <c r="G58" s="21"/>
      <c r="H58" s="22"/>
    </row>
    <row r="59" spans="1:8" ht="90" customHeight="1">
      <c r="A59" s="23"/>
      <c r="B59" s="23" t="s">
        <v>80</v>
      </c>
      <c r="C59" s="23" t="s">
        <v>81</v>
      </c>
      <c r="D59" s="24"/>
      <c r="E59" s="24"/>
      <c r="F59" s="25"/>
      <c r="G59" s="23" t="s">
        <v>82</v>
      </c>
      <c r="H59" s="26"/>
    </row>
  </sheetData>
  <mergeCells count="7">
    <mergeCell ref="A54:B54"/>
    <mergeCell ref="A1:H1"/>
    <mergeCell ref="A2:H2"/>
    <mergeCell ref="A3:H3"/>
    <mergeCell ref="A4:H4"/>
    <mergeCell ref="A52:B52"/>
    <mergeCell ref="A53:B53"/>
  </mergeCells>
  <pageMargins left="0.48611100000000002" right="0.27777800000000002" top="0" bottom="0" header="0.27777800000000002" footer="0.27777800000000002"/>
  <pageSetup scale="76"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2 - Tableau 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Froidevaux Hannah</dc:creator>
  <cp:lastModifiedBy>Horre Hanna</cp:lastModifiedBy>
  <dcterms:created xsi:type="dcterms:W3CDTF">2025-04-20T11:06:04Z</dcterms:created>
  <dcterms:modified xsi:type="dcterms:W3CDTF">2025-04-28T09:35:05Z</dcterms:modified>
</cp:coreProperties>
</file>