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3-06-CAF TARBES CS/06-PRO-DCE/DCE pour mise en ligne/01-PIECES ECRITES/03- CDPGF/01- CDPGF EXCEL/"/>
    </mc:Choice>
  </mc:AlternateContent>
  <xr:revisionPtr revIDLastSave="0" documentId="13_ncr:1_{E834826C-1036-8348-A8BA-F962022D939D}" xr6:coauthVersionLast="47" xr6:coauthVersionMax="47" xr10:uidLastSave="{00000000-0000-0000-0000-000000000000}"/>
  <bookViews>
    <workbookView xWindow="4480" yWindow="500" windowWidth="3136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1'!$A$2:$G$36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3" l="1"/>
  <c r="G31" i="3"/>
  <c r="G30" i="3" s="1"/>
  <c r="G20" i="3"/>
  <c r="G14" i="3"/>
  <c r="G19" i="3"/>
  <c r="G18" i="3"/>
  <c r="G17" i="3"/>
  <c r="G16" i="3"/>
  <c r="G29" i="3"/>
  <c r="G27" i="3"/>
  <c r="G26" i="3"/>
  <c r="G21" i="3"/>
  <c r="G12" i="3"/>
  <c r="G13" i="3"/>
  <c r="G15" i="3"/>
  <c r="G9" i="3"/>
  <c r="G8" i="3" s="1"/>
  <c r="G23" i="3"/>
  <c r="G24" i="3" l="1"/>
  <c r="G22" i="3"/>
  <c r="G10" i="3"/>
  <c r="G34" i="3" l="1"/>
  <c r="G35" i="3"/>
  <c r="G36" i="3" s="1"/>
</calcChain>
</file>

<file path=xl/sharedStrings.xml><?xml version="1.0" encoding="utf-8"?>
<sst xmlns="http://schemas.openxmlformats.org/spreadsheetml/2006/main" count="61" uniqueCount="47">
  <si>
    <t>U</t>
  </si>
  <si>
    <t>Q</t>
  </si>
  <si>
    <t>PU</t>
  </si>
  <si>
    <t>Montant HT</t>
  </si>
  <si>
    <t>INSTALLATION DE CHANTIER</t>
  </si>
  <si>
    <t>F</t>
  </si>
  <si>
    <t>ens</t>
  </si>
  <si>
    <t>TVA à 20,00 %</t>
  </si>
  <si>
    <t>TOTAL T.T.C.</t>
  </si>
  <si>
    <t>Désignation lots / postes / ouvrages</t>
  </si>
  <si>
    <t>ESTIMATION MAITRISE D'OEUVRE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</si>
  <si>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</si>
  <si>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EXTENSION DU CENTRE SOCIAL ARC EN SOLEIL à TARBES - CAF 65</t>
  </si>
  <si>
    <t>TOTAL H.T.  LOT  hors PSE</t>
  </si>
  <si>
    <t>Etudes d'exécution (EXE) entreprise</t>
  </si>
  <si>
    <t>4.1</t>
  </si>
  <si>
    <t>4.2</t>
  </si>
  <si>
    <t xml:space="preserve"> LOT 4 - MENUISERIE EXTERIEURE - FERMETURE - PROTECTION SOLAIRE</t>
  </si>
  <si>
    <t>MENUISERIE EXTERIEURE ALUMINIUM</t>
  </si>
  <si>
    <t>4.3</t>
  </si>
  <si>
    <t>FERMETURE</t>
  </si>
  <si>
    <t>4.4</t>
  </si>
  <si>
    <t>BRISE SOLEIL ORIENTABLE</t>
  </si>
  <si>
    <r>
      <rPr>
        <b/>
        <sz val="10"/>
        <color theme="1"/>
        <rFont val="Helvetica Neue"/>
        <family val="2"/>
      </rPr>
      <t>PE 02</t>
    </r>
    <r>
      <rPr>
        <sz val="10"/>
        <color theme="1"/>
        <rFont val="Helvetica Neue"/>
        <family val="2"/>
      </rPr>
      <t xml:space="preserve"> - Porte intérieure sas entrée vitrée avec ferme porte dans EM2 </t>
    </r>
  </si>
  <si>
    <r>
      <rPr>
        <b/>
        <sz val="10"/>
        <color theme="1"/>
        <rFont val="Helvetica Neue"/>
        <family val="2"/>
      </rPr>
      <t>EM2</t>
    </r>
    <r>
      <rPr>
        <sz val="10"/>
        <color theme="1"/>
        <rFont val="Helvetica Neue"/>
        <family val="2"/>
      </rPr>
      <t xml:space="preserve"> - Ensemble menuisé  sas - paroi intérieure séparatif avec hall  comprenant : 1 chassis fixe h= 2200 x  l=1400 mm avec bandes vitrophanie pour insertion porte PE 02 ci-avant </t>
    </r>
  </si>
  <si>
    <r>
      <rPr>
        <b/>
        <sz val="10"/>
        <color theme="1"/>
        <rFont val="Helvetica Neue"/>
        <family val="2"/>
      </rPr>
      <t>EM4</t>
    </r>
    <r>
      <rPr>
        <sz val="10"/>
        <color theme="1"/>
        <rFont val="Helvetica Neue"/>
        <family val="2"/>
      </rPr>
      <t xml:space="preserve"> - Ensemble menuisé bureau partenaire sud   h= 2200 x  l=900 mm comprenant :  allège fixe vitrée + ouvrant oscillo battant </t>
    </r>
  </si>
  <si>
    <t>Les menuiseries ci-après  sont comprises avec insertion des grilles d'entrées d'air  du lot CVC et avec fourniture et pose de bavettes d'appui en alu thermolaqué et vitrages stadip 44/2 selon réglementation ERP ( vitrage des portes et des allèges moins de 1 mètre de haut). finition Thermolaquée blanc RAL 9010. UW 1,5 selon note thermique</t>
  </si>
  <si>
    <r>
      <rPr>
        <b/>
        <sz val="10"/>
        <color theme="1"/>
        <rFont val="Helvetica Neue"/>
        <family val="2"/>
      </rPr>
      <t>EM5</t>
    </r>
    <r>
      <rPr>
        <sz val="10"/>
        <color theme="1"/>
        <rFont val="Helvetica Neue"/>
        <family val="2"/>
      </rPr>
      <t xml:space="preserve"> - Ensemble menuisé  bureau partenaire est  h= 1300 x  l=1750 mm comprenant : 1 chassis ouvrant à la française 2 vantaux + entrebailleur.</t>
    </r>
  </si>
  <si>
    <r>
      <rPr>
        <b/>
        <sz val="10"/>
        <color theme="1"/>
        <rFont val="Helvetica Neue"/>
        <family val="2"/>
      </rPr>
      <t>EM6</t>
    </r>
    <r>
      <rPr>
        <sz val="10"/>
        <color theme="1"/>
        <rFont val="Helvetica Neue"/>
        <family val="2"/>
      </rPr>
      <t xml:space="preserve"> - Ensemble menuisé  consultations 1 et 2  h= 1300 x  l=2760 mm comprenant : 2 chassis fixes latéraux + 1 ouvrant oscillo battant</t>
    </r>
  </si>
  <si>
    <t>sur EM4 bureau partenaire : h= 2200 x  l=900 mm</t>
  </si>
  <si>
    <t>sur EM6  consultations 1 et 2 : h= 1300 x  l=2760 mm</t>
  </si>
  <si>
    <t>sur EM5 bureau partenaire : h= 1300 x  l=1750 mm</t>
  </si>
  <si>
    <t>sur CL 01 : h= 2200 x  l=3950 mm</t>
  </si>
  <si>
    <t>4.5</t>
  </si>
  <si>
    <t>VOLET ROULANT</t>
  </si>
  <si>
    <t>sur EM3 salle d'attente : h= 2200 x  l=2270 mm  Volets roulants motorisés (en 3 parties) en lame aluminium isolées ral  9010</t>
  </si>
  <si>
    <r>
      <rPr>
        <b/>
        <sz val="10"/>
        <color theme="1"/>
        <rFont val="Helvetica Neue"/>
        <family val="2"/>
      </rPr>
      <t xml:space="preserve">PE 01 </t>
    </r>
    <r>
      <rPr>
        <sz val="10"/>
        <color theme="1"/>
        <rFont val="Helvetica Neue"/>
        <family val="2"/>
      </rPr>
      <t>- Porte extérieure sas entrée vitrée avec ferme porte et bandeau ventouse pour contrôle accès dans EM1</t>
    </r>
  </si>
  <si>
    <t>Avertissements sur l'utilisation du présent cdpgf</t>
  </si>
  <si>
    <r>
      <t>• Les quantités indiquées par la MOE le sont à titre indicatif. Elles doivent être vérifiées et contrôlées par l'entreprise qui doit les corriger si nécessaire et en avertir la MOE en cas d'écart significatif. 
• L'entreprise devra répondre impérativement en respectant ce cadre, le cas échéant si elle le juge nécessaire, elle pourra le détailler en joignant à son offre son  propre devis tout en remplissant sans modification le présent cadre. 
• L'entreprise doit remettre impérativement avec son offre le présent CDPGF complété au format PDF</t>
    </r>
    <r>
      <rPr>
        <i/>
        <u/>
        <sz val="9"/>
        <rFont val="Helvetica Neue"/>
        <family val="2"/>
      </rPr>
      <t xml:space="preserve"> et</t>
    </r>
    <r>
      <rPr>
        <i/>
        <sz val="9"/>
        <rFont val="Helvetica Neue"/>
        <family val="2"/>
      </rPr>
      <t xml:space="preserve"> Excel. La vérification des calculs de la présente feuille excel reste de sa responsabilité.</t>
    </r>
  </si>
  <si>
    <r>
      <t>CDPGF</t>
    </r>
    <r>
      <rPr>
        <sz val="12"/>
        <color indexed="8"/>
        <rFont val="Helvetica Neue"/>
        <family val="2"/>
      </rPr>
      <t xml:space="preserve"> - Cadre de Devis du Prix Global et Forfaitaire </t>
    </r>
  </si>
  <si>
    <r>
      <t xml:space="preserve">PRO-DCE </t>
    </r>
    <r>
      <rPr>
        <sz val="9"/>
        <color theme="4"/>
        <rFont val="Helvetica Neue Fin"/>
      </rPr>
      <t>- AVRIL 2025-</t>
    </r>
    <r>
      <rPr>
        <b/>
        <sz val="9"/>
        <color theme="4"/>
        <rFont val="Helvetica Neue Fin"/>
      </rPr>
      <t xml:space="preserve"> </t>
    </r>
    <r>
      <rPr>
        <b/>
        <sz val="9"/>
        <color rgb="FF0070C0"/>
        <rFont val="Helvetica Neue Fin"/>
      </rPr>
      <t>V02</t>
    </r>
  </si>
  <si>
    <t>Sans objet.</t>
  </si>
  <si>
    <r>
      <rPr>
        <b/>
        <sz val="10"/>
        <color theme="1"/>
        <rFont val="Helvetica Neue"/>
        <family val="2"/>
      </rPr>
      <t>EM1 -</t>
    </r>
    <r>
      <rPr>
        <sz val="10"/>
        <color theme="1"/>
        <rFont val="Helvetica Neue"/>
        <family val="2"/>
      </rPr>
      <t xml:space="preserve"> Ensemble menuisé  sas - paroi extérieure comprenant : 2 chassis fixes h= 2200 x  l=800 mm avec bandes vitrophanie pour insertion porte PE 01 ci-après + 1 chassis fixe en retour latéral h= 2200 x  l=800 mm avec bandes vitrophanie compris capot alu blanc habillage extérieur poteau GO d'angle 145 X 15 cms. Compris double vitrage SP 10 de tous les vitrages extérieurs.</t>
    </r>
  </si>
  <si>
    <r>
      <rPr>
        <b/>
        <sz val="10"/>
        <color theme="1"/>
        <rFont val="Helvetica Neue"/>
        <family val="2"/>
      </rPr>
      <t>PE 03</t>
    </r>
    <r>
      <rPr>
        <sz val="10"/>
        <color theme="1"/>
        <rFont val="Helvetica Neue"/>
        <family val="2"/>
      </rPr>
      <t xml:space="preserve"> - Porte  entrée panneaux sandwich pleins ral 9010 avec ferme-porte pour sortie secours salle activité.</t>
    </r>
  </si>
  <si>
    <t xml:space="preserve">Fourniture et pose de BSO motorisés thermolaqués RAL 9010  type METALLUNIC de GRIESSER , compris raccordement (commande filaire murale à charge du lot élec) : </t>
  </si>
  <si>
    <r>
      <rPr>
        <b/>
        <sz val="10"/>
        <color theme="1"/>
        <rFont val="Helvetica Neue"/>
        <family val="2"/>
      </rPr>
      <t>CL1</t>
    </r>
    <r>
      <rPr>
        <sz val="10"/>
        <color theme="1"/>
        <rFont val="Helvetica Neue"/>
        <family val="2"/>
      </rPr>
      <t xml:space="preserve"> - double coulissant  h= 2200 x  l=3950 mm de la salle d'activité, compris 2 bandes vitrophanie. Compris fermerture à clé.</t>
    </r>
  </si>
  <si>
    <r>
      <rPr>
        <b/>
        <sz val="10"/>
        <color theme="1"/>
        <rFont val="Helvetica Neue"/>
        <family val="2"/>
      </rPr>
      <t>EM3</t>
    </r>
    <r>
      <rPr>
        <sz val="10"/>
        <color theme="1"/>
        <rFont val="Helvetica Neue"/>
        <family val="2"/>
      </rPr>
      <t xml:space="preserve"> - Ensemble menuisé  salle d'attente h= 2200 x  l=2340 mm comprenant : 2 chassis fixes latéraux (sur allèges maçonnées) + Ouvrant oscillo battant central avec clé sur allège fixe vitrée. Compris fermeture à clé sur ouvrant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</si>
</sst>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_-* #,##0.00\ [$€-40C]_-;\-* #,##0.00\ [$€-40C]_-;_-* &quot;-&quot;??\ [$€-40C]_-;_-@_-"/>
    <numFmt numFmtId="168" formatCode="#,##0.00\ &quot;€&quot;"/>
  </numFmts>
  <fonts count="32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sz val="10"/>
      <color theme="1"/>
      <name val="Helvetica Neue"/>
      <family val="2"/>
    </font>
    <font>
      <i/>
      <sz val="9"/>
      <color theme="1"/>
      <name val="Helvetica Neue"/>
      <family val="2"/>
    </font>
    <font>
      <b/>
      <sz val="9"/>
      <color rgb="FF0070C0"/>
      <name val="Helvetica Neue Fin"/>
    </font>
    <font>
      <i/>
      <sz val="9"/>
      <name val="Helvetica Neue"/>
      <family val="2"/>
    </font>
    <font>
      <i/>
      <u/>
      <sz val="9"/>
      <name val="Helvetica Neue"/>
      <family val="2"/>
    </font>
    <font>
      <b/>
      <sz val="12"/>
      <color indexed="8"/>
      <name val="Helvetica Neue"/>
      <family val="2"/>
    </font>
    <font>
      <sz val="12"/>
      <color indexed="8"/>
      <name val="Helvetica Neue"/>
      <family val="2"/>
    </font>
    <font>
      <i/>
      <sz val="10"/>
      <color theme="1"/>
      <name val="Helvetica Neue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top" wrapText="1"/>
      <protection locked="0"/>
    </xf>
  </cellStyleXfs>
  <cellXfs count="90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8" fillId="0" borderId="1" xfId="0" applyFont="1" applyBorder="1" applyAlignment="1">
      <alignment horizontal="left" vertical="center" wrapText="1"/>
      <protection locked="0"/>
    </xf>
    <xf numFmtId="0" fontId="8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9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9" fillId="0" borderId="10" xfId="0" applyFont="1" applyBorder="1" applyAlignment="1">
      <alignment horizontal="center" vertical="center" wrapText="1"/>
      <protection locked="0"/>
    </xf>
    <xf numFmtId="0" fontId="9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0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0" fillId="0" borderId="18" xfId="0" applyFont="1" applyBorder="1" applyAlignment="1">
      <alignment horizontal="left" vertical="center"/>
      <protection locked="0"/>
    </xf>
    <xf numFmtId="0" fontId="10" fillId="0" borderId="18" xfId="0" applyFont="1" applyBorder="1" applyAlignment="1">
      <alignment horizontal="center" vertical="center"/>
      <protection locked="0"/>
    </xf>
    <xf numFmtId="0" fontId="10" fillId="0" borderId="18" xfId="0" applyFont="1" applyBorder="1" applyAlignment="1">
      <alignment horizontal="right" vertical="center"/>
      <protection locked="0"/>
    </xf>
    <xf numFmtId="164" fontId="10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1" fillId="0" borderId="0" xfId="0" applyFont="1" applyAlignment="1">
      <alignment vertical="center"/>
      <protection locked="0"/>
    </xf>
    <xf numFmtId="0" fontId="12" fillId="0" borderId="0" xfId="0" applyFont="1" applyAlignment="1">
      <alignment vertical="center"/>
      <protection locked="0"/>
    </xf>
    <xf numFmtId="0" fontId="11" fillId="0" borderId="0" xfId="0" applyFont="1" applyAlignment="1">
      <alignment vertical="top"/>
      <protection locked="0"/>
    </xf>
    <xf numFmtId="0" fontId="11" fillId="0" borderId="0" xfId="0" applyFont="1" applyAlignment="1">
      <alignment horizontal="center" vertical="top"/>
      <protection locked="0"/>
    </xf>
    <xf numFmtId="0" fontId="13" fillId="0" borderId="21" xfId="0" applyFont="1" applyBorder="1" applyAlignment="1">
      <alignment horizontal="center" vertical="center" wrapText="1"/>
      <protection locked="0"/>
    </xf>
    <xf numFmtId="0" fontId="13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4" fillId="0" borderId="4" xfId="0" applyFont="1" applyBorder="1" applyAlignment="1">
      <alignment horizontal="center" vertical="center"/>
      <protection locked="0"/>
    </xf>
    <xf numFmtId="165" fontId="14" fillId="0" borderId="5" xfId="0" applyNumberFormat="1" applyFont="1" applyBorder="1" applyAlignment="1">
      <alignment horizontal="center" vertical="center"/>
      <protection locked="0"/>
    </xf>
    <xf numFmtId="2" fontId="14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19" fillId="0" borderId="0" xfId="0" applyFont="1" applyAlignment="1">
      <alignment horizontal="right" vertical="center"/>
      <protection locked="0"/>
    </xf>
    <xf numFmtId="0" fontId="10" fillId="0" borderId="15" xfId="0" applyFont="1" applyBorder="1" applyAlignment="1">
      <alignment horizontal="left" vertical="center"/>
      <protection locked="0"/>
    </xf>
    <xf numFmtId="0" fontId="10" fillId="0" borderId="15" xfId="0" applyFont="1" applyBorder="1" applyAlignment="1">
      <alignment horizontal="center" vertical="center"/>
      <protection locked="0"/>
    </xf>
    <xf numFmtId="0" fontId="10" fillId="0" borderId="15" xfId="0" applyFont="1" applyBorder="1" applyAlignment="1">
      <alignment horizontal="right" vertical="center"/>
      <protection locked="0"/>
    </xf>
    <xf numFmtId="164" fontId="10" fillId="0" borderId="16" xfId="0" applyNumberFormat="1" applyFont="1" applyBorder="1" applyAlignment="1">
      <alignment horizontal="right" vertical="center"/>
      <protection locked="0"/>
    </xf>
    <xf numFmtId="0" fontId="20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2" fillId="0" borderId="5" xfId="0" applyNumberFormat="1" applyFont="1" applyBorder="1" applyAlignment="1">
      <alignment horizontal="center" vertical="center"/>
      <protection locked="0"/>
    </xf>
    <xf numFmtId="2" fontId="22" fillId="0" borderId="5" xfId="0" applyNumberFormat="1" applyFont="1" applyBorder="1" applyAlignment="1">
      <alignment horizontal="right" vertical="center"/>
      <protection locked="0"/>
    </xf>
    <xf numFmtId="0" fontId="22" fillId="0" borderId="12" xfId="0" applyFont="1" applyBorder="1" applyAlignment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3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0" fontId="23" fillId="0" borderId="4" xfId="0" applyFont="1" applyBorder="1" applyAlignment="1">
      <alignment horizontal="center" vertical="center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166" fontId="23" fillId="0" borderId="8" xfId="0" applyNumberFormat="1" applyFont="1" applyBorder="1" applyAlignment="1">
      <alignment horizontal="center" vertical="center"/>
      <protection locked="0"/>
    </xf>
    <xf numFmtId="2" fontId="23" fillId="0" borderId="8" xfId="0" applyNumberFormat="1" applyFont="1" applyBorder="1" applyAlignment="1">
      <alignment horizontal="right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164" fontId="23" fillId="0" borderId="6" xfId="0" applyNumberFormat="1" applyFont="1" applyBorder="1" applyAlignment="1">
      <alignment horizontal="right" vertical="center"/>
      <protection locked="0"/>
    </xf>
    <xf numFmtId="164" fontId="21" fillId="0" borderId="6" xfId="0" applyNumberFormat="1" applyFont="1" applyBorder="1" applyAlignment="1">
      <alignment horizontal="right" vertical="center"/>
      <protection locked="0"/>
    </xf>
    <xf numFmtId="164" fontId="23" fillId="0" borderId="9" xfId="0" applyNumberFormat="1" applyFont="1" applyBorder="1" applyAlignment="1">
      <alignment horizontal="right" vertical="center"/>
      <protection locked="0"/>
    </xf>
    <xf numFmtId="167" fontId="9" fillId="0" borderId="0" xfId="0" applyNumberFormat="1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168" fontId="15" fillId="0" borderId="0" xfId="0" applyNumberFormat="1" applyFont="1" applyAlignment="1">
      <alignment horizontal="right" vertical="center"/>
      <protection locked="0"/>
    </xf>
    <xf numFmtId="0" fontId="29" fillId="0" borderId="0" xfId="0" applyFont="1">
      <alignment vertical="top" wrapText="1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10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0" fillId="0" borderId="1" xfId="0" applyFont="1" applyBorder="1" applyAlignment="1">
      <alignment horizontal="left" vertical="center" wrapText="1"/>
      <protection locked="0"/>
    </xf>
    <xf numFmtId="0" fontId="21" fillId="0" borderId="3" xfId="0" applyFont="1" applyBorder="1" applyAlignment="1">
      <alignment horizontal="left" vertical="center" wrapText="1"/>
      <protection locked="0"/>
    </xf>
    <xf numFmtId="0" fontId="23" fillId="0" borderId="11" xfId="0" applyFont="1" applyBorder="1" applyAlignment="1">
      <alignment horizontal="left" vertical="center" wrapText="1"/>
      <protection locked="0"/>
    </xf>
    <xf numFmtId="0" fontId="23" fillId="0" borderId="3" xfId="0" applyFont="1" applyBorder="1" applyAlignment="1">
      <alignment horizontal="left" vertical="center" wrapText="1"/>
      <protection locked="0"/>
    </xf>
    <xf numFmtId="0" fontId="23" fillId="0" borderId="7" xfId="0" applyFont="1" applyBorder="1" applyAlignment="1">
      <alignment horizontal="left" vertical="top" wrapText="1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  <protection locked="0"/>
    </xf>
    <xf numFmtId="0" fontId="22" fillId="0" borderId="3" xfId="0" applyFont="1" applyBorder="1" applyAlignment="1">
      <alignment horizontal="left" vertical="top" wrapText="1"/>
      <protection locked="0"/>
    </xf>
    <xf numFmtId="0" fontId="13" fillId="0" borderId="20" xfId="0" applyFont="1" applyBorder="1" applyAlignment="1">
      <alignment horizontal="left" vertical="center" wrapText="1"/>
      <protection locked="0"/>
    </xf>
    <xf numFmtId="0" fontId="25" fillId="0" borderId="7" xfId="0" applyFont="1" applyBorder="1" applyAlignment="1">
      <alignment horizontal="left" vertical="center" wrapText="1"/>
      <protection locked="0"/>
    </xf>
    <xf numFmtId="0" fontId="25" fillId="0" borderId="3" xfId="0" applyFont="1" applyBorder="1" applyAlignment="1">
      <alignment horizontal="left" vertical="center" wrapText="1"/>
      <protection locked="0"/>
    </xf>
    <xf numFmtId="0" fontId="20" fillId="0" borderId="22" xfId="0" applyFont="1" applyBorder="1" applyAlignment="1">
      <alignment horizontal="left" vertical="center" wrapText="1"/>
      <protection locked="0"/>
    </xf>
    <xf numFmtId="0" fontId="20" fillId="0" borderId="23" xfId="0" applyFont="1" applyBorder="1" applyAlignment="1">
      <alignment horizontal="left" vertical="center" wrapText="1"/>
      <protection locked="0"/>
    </xf>
    <xf numFmtId="0" fontId="27" fillId="0" borderId="0" xfId="0" applyFont="1" applyAlignment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  <protection locked="0"/>
    </xf>
    <xf numFmtId="0" fontId="31" fillId="0" borderId="11" xfId="0" applyFont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topLeftCell="A15" zoomScale="162" zoomScaleNormal="162" workbookViewId="0">
      <selection activeCell="B20" sqref="B20:C20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0" customWidth="1"/>
    <col min="6" max="6" width="17.5" style="2" customWidth="1"/>
    <col min="7" max="7" width="21.5" style="31" customWidth="1"/>
    <col min="8" max="8" width="3.75" style="2" customWidth="1"/>
    <col min="9" max="9" width="13.25" style="2" bestFit="1" customWidth="1"/>
    <col min="10" max="16384" width="10.75" style="2"/>
  </cols>
  <sheetData>
    <row r="1" spans="1:9" ht="23" customHeight="1">
      <c r="A1" s="32" t="s">
        <v>12</v>
      </c>
      <c r="B1" s="32"/>
      <c r="C1" s="33"/>
      <c r="D1" s="34"/>
      <c r="E1" s="35"/>
    </row>
    <row r="2" spans="1:9" s="1" customFormat="1" ht="17" customHeight="1">
      <c r="D2" s="38"/>
      <c r="E2" s="42" t="s">
        <v>11</v>
      </c>
      <c r="F2" s="18"/>
      <c r="G2" s="43" t="s">
        <v>40</v>
      </c>
    </row>
    <row r="3" spans="1:9" ht="18.75" customHeight="1">
      <c r="C3" s="69" t="s">
        <v>39</v>
      </c>
      <c r="D3" s="80" t="s">
        <v>10</v>
      </c>
      <c r="E3" s="80"/>
      <c r="F3" s="80"/>
      <c r="G3" s="80"/>
    </row>
    <row r="4" spans="1:9" s="4" customFormat="1" ht="23.25" customHeight="1">
      <c r="A4" s="3"/>
      <c r="B4" s="82" t="s">
        <v>9</v>
      </c>
      <c r="C4" s="82"/>
      <c r="D4" s="36" t="s">
        <v>0</v>
      </c>
      <c r="E4" s="37" t="s">
        <v>1</v>
      </c>
      <c r="F4" s="37" t="s">
        <v>2</v>
      </c>
      <c r="G4" s="36" t="s">
        <v>3</v>
      </c>
    </row>
    <row r="5" spans="1:9" ht="30" customHeight="1">
      <c r="A5" s="48"/>
      <c r="B5" s="85" t="s">
        <v>17</v>
      </c>
      <c r="C5" s="85"/>
      <c r="D5" s="85"/>
      <c r="E5" s="85"/>
      <c r="F5" s="85"/>
      <c r="G5" s="86"/>
    </row>
    <row r="6" spans="1:9" s="1" customFormat="1" ht="19" customHeight="1">
      <c r="A6" s="67" t="s">
        <v>37</v>
      </c>
      <c r="D6" s="38"/>
      <c r="E6" s="38"/>
      <c r="F6" s="18"/>
      <c r="G6" s="68"/>
    </row>
    <row r="7" spans="1:9" s="1" customFormat="1" ht="80" customHeight="1">
      <c r="A7" s="87" t="s">
        <v>38</v>
      </c>
      <c r="B7" s="88"/>
      <c r="C7" s="88"/>
      <c r="D7" s="88"/>
      <c r="E7" s="88"/>
      <c r="F7" s="88"/>
      <c r="G7" s="88"/>
    </row>
    <row r="8" spans="1:9" ht="22.5" customHeight="1" outlineLevel="1">
      <c r="A8" s="5" t="s">
        <v>15</v>
      </c>
      <c r="B8" s="72" t="s">
        <v>4</v>
      </c>
      <c r="C8" s="72"/>
      <c r="D8" s="6"/>
      <c r="E8" s="7"/>
      <c r="F8" s="8"/>
      <c r="G8" s="9">
        <f>SUM(G9:G9)</f>
        <v>0</v>
      </c>
    </row>
    <row r="9" spans="1:9" s="12" customFormat="1" ht="22.5" customHeight="1" outlineLevel="1">
      <c r="A9" s="10"/>
      <c r="B9" s="79" t="s">
        <v>14</v>
      </c>
      <c r="C9" s="79"/>
      <c r="D9" s="53" t="s">
        <v>5</v>
      </c>
      <c r="E9" s="55">
        <v>1</v>
      </c>
      <c r="F9" s="56"/>
      <c r="G9" s="54">
        <f t="shared" ref="G9" si="0">E9*F9</f>
        <v>0</v>
      </c>
      <c r="I9" s="66"/>
    </row>
    <row r="10" spans="1:9" ht="22.5" customHeight="1" outlineLevel="1">
      <c r="A10" s="5" t="s">
        <v>16</v>
      </c>
      <c r="B10" s="74" t="s">
        <v>18</v>
      </c>
      <c r="C10" s="74"/>
      <c r="D10" s="11"/>
      <c r="E10" s="7"/>
      <c r="F10" s="13"/>
      <c r="G10" s="9">
        <f>SUM(G12:G21)</f>
        <v>0</v>
      </c>
    </row>
    <row r="11" spans="1:9" ht="42" customHeight="1" outlineLevel="1">
      <c r="A11" s="5"/>
      <c r="B11" s="83" t="s">
        <v>26</v>
      </c>
      <c r="C11" s="84"/>
      <c r="D11" s="11"/>
      <c r="E11" s="7"/>
      <c r="F11" s="13"/>
      <c r="G11" s="9"/>
    </row>
    <row r="12" spans="1:9" ht="56" customHeight="1" outlineLevel="2">
      <c r="A12" s="49"/>
      <c r="B12" s="78" t="s">
        <v>42</v>
      </c>
      <c r="C12" s="78"/>
      <c r="D12" s="57" t="s">
        <v>6</v>
      </c>
      <c r="E12" s="55">
        <v>1</v>
      </c>
      <c r="F12" s="62"/>
      <c r="G12" s="63">
        <f t="shared" ref="G12:G21" si="1">F12*E12</f>
        <v>0</v>
      </c>
    </row>
    <row r="13" spans="1:9" ht="20" customHeight="1" outlineLevel="2">
      <c r="A13" s="49"/>
      <c r="B13" s="78" t="s">
        <v>36</v>
      </c>
      <c r="C13" s="78"/>
      <c r="D13" s="57" t="s">
        <v>0</v>
      </c>
      <c r="E13" s="55">
        <v>1</v>
      </c>
      <c r="F13" s="62"/>
      <c r="G13" s="63">
        <f t="shared" si="1"/>
        <v>0</v>
      </c>
    </row>
    <row r="14" spans="1:9" ht="22" customHeight="1" outlineLevel="1">
      <c r="A14" s="49"/>
      <c r="B14" s="78" t="s">
        <v>23</v>
      </c>
      <c r="C14" s="78"/>
      <c r="D14" s="57" t="s">
        <v>0</v>
      </c>
      <c r="E14" s="55">
        <v>1</v>
      </c>
      <c r="F14" s="62"/>
      <c r="G14" s="63">
        <f t="shared" ref="G14" si="2">F14*E14</f>
        <v>0</v>
      </c>
    </row>
    <row r="15" spans="1:9" ht="24" customHeight="1" outlineLevel="1">
      <c r="A15" s="49"/>
      <c r="B15" s="78" t="s">
        <v>43</v>
      </c>
      <c r="C15" s="78"/>
      <c r="D15" s="57" t="s">
        <v>0</v>
      </c>
      <c r="E15" s="55">
        <v>1</v>
      </c>
      <c r="F15" s="62"/>
      <c r="G15" s="63">
        <f t="shared" si="1"/>
        <v>0</v>
      </c>
    </row>
    <row r="16" spans="1:9" ht="39" customHeight="1" outlineLevel="1">
      <c r="A16" s="49"/>
      <c r="B16" s="78" t="s">
        <v>24</v>
      </c>
      <c r="C16" s="78"/>
      <c r="D16" s="57" t="s">
        <v>6</v>
      </c>
      <c r="E16" s="55">
        <v>1</v>
      </c>
      <c r="F16" s="62"/>
      <c r="G16" s="63">
        <f t="shared" ref="G16:G20" si="3">F16*E16</f>
        <v>0</v>
      </c>
    </row>
    <row r="17" spans="1:7" ht="39" customHeight="1" outlineLevel="1">
      <c r="A17" s="49"/>
      <c r="B17" s="78" t="s">
        <v>46</v>
      </c>
      <c r="C17" s="78"/>
      <c r="D17" s="57" t="s">
        <v>6</v>
      </c>
      <c r="E17" s="55">
        <v>1</v>
      </c>
      <c r="F17" s="62"/>
      <c r="G17" s="63">
        <f t="shared" si="3"/>
        <v>0</v>
      </c>
    </row>
    <row r="18" spans="1:7" ht="39" customHeight="1" outlineLevel="1">
      <c r="A18" s="49"/>
      <c r="B18" s="78" t="s">
        <v>25</v>
      </c>
      <c r="C18" s="78"/>
      <c r="D18" s="57" t="s">
        <v>6</v>
      </c>
      <c r="E18" s="55">
        <v>1</v>
      </c>
      <c r="F18" s="62"/>
      <c r="G18" s="63">
        <f t="shared" si="3"/>
        <v>0</v>
      </c>
    </row>
    <row r="19" spans="1:7" ht="39" customHeight="1" outlineLevel="1">
      <c r="A19" s="49"/>
      <c r="B19" s="78" t="s">
        <v>27</v>
      </c>
      <c r="C19" s="78"/>
      <c r="D19" s="57" t="s">
        <v>6</v>
      </c>
      <c r="E19" s="55">
        <v>1</v>
      </c>
      <c r="F19" s="62"/>
      <c r="G19" s="63">
        <f t="shared" si="3"/>
        <v>0</v>
      </c>
    </row>
    <row r="20" spans="1:7" ht="39" customHeight="1" outlineLevel="1">
      <c r="A20" s="49"/>
      <c r="B20" s="78" t="s">
        <v>28</v>
      </c>
      <c r="C20" s="78"/>
      <c r="D20" s="57" t="s">
        <v>6</v>
      </c>
      <c r="E20" s="55">
        <v>2</v>
      </c>
      <c r="F20" s="62"/>
      <c r="G20" s="63">
        <f t="shared" si="3"/>
        <v>0</v>
      </c>
    </row>
    <row r="21" spans="1:7" ht="26" customHeight="1" outlineLevel="1">
      <c r="A21" s="49"/>
      <c r="B21" s="78" t="s">
        <v>45</v>
      </c>
      <c r="C21" s="78"/>
      <c r="D21" s="57" t="s">
        <v>6</v>
      </c>
      <c r="E21" s="55">
        <v>1</v>
      </c>
      <c r="F21" s="62"/>
      <c r="G21" s="63">
        <f t="shared" si="1"/>
        <v>0</v>
      </c>
    </row>
    <row r="22" spans="1:7" ht="22.5" customHeight="1" outlineLevel="1">
      <c r="A22" s="5" t="s">
        <v>19</v>
      </c>
      <c r="B22" s="74" t="s">
        <v>20</v>
      </c>
      <c r="C22" s="74"/>
      <c r="D22" s="39"/>
      <c r="E22" s="40"/>
      <c r="F22" s="41"/>
      <c r="G22" s="64">
        <f>SUM(G23:G23)</f>
        <v>0</v>
      </c>
    </row>
    <row r="23" spans="1:7" ht="20" customHeight="1" outlineLevel="1">
      <c r="A23" s="14"/>
      <c r="B23" s="89" t="s">
        <v>41</v>
      </c>
      <c r="C23" s="75"/>
      <c r="D23" s="59"/>
      <c r="E23" s="60"/>
      <c r="F23" s="61"/>
      <c r="G23" s="65">
        <f t="shared" ref="G23:G26" si="4">F23*E23</f>
        <v>0</v>
      </c>
    </row>
    <row r="24" spans="1:7" ht="22.5" customHeight="1" outlineLevel="1">
      <c r="A24" s="5" t="s">
        <v>21</v>
      </c>
      <c r="B24" s="74" t="s">
        <v>22</v>
      </c>
      <c r="C24" s="74"/>
      <c r="D24" s="39"/>
      <c r="E24" s="40"/>
      <c r="F24" s="41"/>
      <c r="G24" s="64">
        <f>SUM(G25:G29)</f>
        <v>0</v>
      </c>
    </row>
    <row r="25" spans="1:7" ht="29" customHeight="1" outlineLevel="1">
      <c r="A25" s="15"/>
      <c r="B25" s="76" t="s">
        <v>44</v>
      </c>
      <c r="C25" s="76"/>
      <c r="D25" s="59"/>
      <c r="E25" s="58"/>
      <c r="F25" s="62"/>
      <c r="G25" s="63"/>
    </row>
    <row r="26" spans="1:7" ht="18" customHeight="1" outlineLevel="2">
      <c r="A26" s="15"/>
      <c r="B26" s="77" t="s">
        <v>29</v>
      </c>
      <c r="C26" s="78"/>
      <c r="D26" s="59" t="s">
        <v>0</v>
      </c>
      <c r="E26" s="58">
        <v>1</v>
      </c>
      <c r="F26" s="62"/>
      <c r="G26" s="63">
        <f t="shared" si="4"/>
        <v>0</v>
      </c>
    </row>
    <row r="27" spans="1:7" ht="22" customHeight="1" outlineLevel="2">
      <c r="A27" s="15"/>
      <c r="B27" s="77" t="s">
        <v>31</v>
      </c>
      <c r="C27" s="78"/>
      <c r="D27" s="59" t="s">
        <v>0</v>
      </c>
      <c r="E27" s="58">
        <v>1</v>
      </c>
      <c r="F27" s="62"/>
      <c r="G27" s="63">
        <f t="shared" ref="G27" si="5">F27*E27</f>
        <v>0</v>
      </c>
    </row>
    <row r="28" spans="1:7" ht="21" customHeight="1" outlineLevel="2">
      <c r="A28" s="15"/>
      <c r="B28" s="78" t="s">
        <v>30</v>
      </c>
      <c r="C28" s="78"/>
      <c r="D28" s="59" t="s">
        <v>0</v>
      </c>
      <c r="E28" s="58">
        <v>2</v>
      </c>
      <c r="F28" s="62"/>
      <c r="G28" s="63">
        <f t="shared" ref="G28" si="6">E28*F28</f>
        <v>0</v>
      </c>
    </row>
    <row r="29" spans="1:7" ht="21" customHeight="1" outlineLevel="2">
      <c r="A29" s="15"/>
      <c r="B29" s="78" t="s">
        <v>32</v>
      </c>
      <c r="C29" s="78"/>
      <c r="D29" s="59" t="s">
        <v>0</v>
      </c>
      <c r="E29" s="58">
        <v>1</v>
      </c>
      <c r="F29" s="62"/>
      <c r="G29" s="63">
        <f t="shared" ref="G29" si="7">E29*F29</f>
        <v>0</v>
      </c>
    </row>
    <row r="30" spans="1:7" ht="22.5" customHeight="1" outlineLevel="1">
      <c r="A30" s="5" t="s">
        <v>33</v>
      </c>
      <c r="B30" s="74" t="s">
        <v>34</v>
      </c>
      <c r="C30" s="74"/>
      <c r="D30" s="39"/>
      <c r="E30" s="40"/>
      <c r="F30" s="41"/>
      <c r="G30" s="64">
        <f>SUM(G31)</f>
        <v>0</v>
      </c>
    </row>
    <row r="31" spans="1:7" ht="27" customHeight="1" outlineLevel="2">
      <c r="A31" s="15"/>
      <c r="B31" s="77" t="s">
        <v>35</v>
      </c>
      <c r="C31" s="78"/>
      <c r="D31" s="59" t="s">
        <v>0</v>
      </c>
      <c r="E31" s="58">
        <v>3</v>
      </c>
      <c r="F31" s="62"/>
      <c r="G31" s="63">
        <f t="shared" ref="G31" si="8">F31*E31</f>
        <v>0</v>
      </c>
    </row>
    <row r="32" spans="1:7" ht="17" customHeight="1" outlineLevel="2">
      <c r="A32" s="15"/>
      <c r="B32" s="81"/>
      <c r="C32" s="81"/>
      <c r="D32" s="52"/>
      <c r="E32" s="50"/>
      <c r="F32" s="51"/>
      <c r="G32" s="63"/>
    </row>
    <row r="33" spans="1:7" ht="12.75" customHeight="1">
      <c r="A33" s="16"/>
      <c r="B33" s="16"/>
      <c r="C33" s="16"/>
      <c r="E33" s="17"/>
      <c r="F33" s="18"/>
      <c r="G33" s="19"/>
    </row>
    <row r="34" spans="1:7" ht="30" customHeight="1">
      <c r="A34" s="20"/>
      <c r="B34" s="73" t="s">
        <v>13</v>
      </c>
      <c r="C34" s="73"/>
      <c r="D34" s="44"/>
      <c r="E34" s="45"/>
      <c r="F34" s="46"/>
      <c r="G34" s="47">
        <f>G8+G10+G22+G24+G30</f>
        <v>0</v>
      </c>
    </row>
    <row r="35" spans="1:7" ht="15" customHeight="1">
      <c r="A35" s="21"/>
      <c r="B35" s="70" t="s">
        <v>7</v>
      </c>
      <c r="C35" s="70"/>
      <c r="D35" s="22"/>
      <c r="E35" s="23"/>
      <c r="F35" s="24"/>
      <c r="G35" s="25">
        <f>0.2*G34</f>
        <v>0</v>
      </c>
    </row>
    <row r="36" spans="1:7" ht="16" customHeight="1">
      <c r="A36" s="20"/>
      <c r="B36" s="71" t="s">
        <v>8</v>
      </c>
      <c r="C36" s="71"/>
      <c r="D36" s="26"/>
      <c r="E36" s="27"/>
      <c r="F36" s="28"/>
      <c r="G36" s="29">
        <f>G34+G35</f>
        <v>0</v>
      </c>
    </row>
  </sheetData>
  <sheetProtection selectLockedCells="1" selectUnlockedCells="1"/>
  <mergeCells count="32">
    <mergeCell ref="D3:G3"/>
    <mergeCell ref="B32:C32"/>
    <mergeCell ref="B4:C4"/>
    <mergeCell ref="B21:C21"/>
    <mergeCell ref="B11:C11"/>
    <mergeCell ref="B12:C12"/>
    <mergeCell ref="B15:C15"/>
    <mergeCell ref="B13:C13"/>
    <mergeCell ref="B5:G5"/>
    <mergeCell ref="B27:C27"/>
    <mergeCell ref="B16:C16"/>
    <mergeCell ref="B17:C17"/>
    <mergeCell ref="B18:C18"/>
    <mergeCell ref="B19:C19"/>
    <mergeCell ref="B14:C14"/>
    <mergeCell ref="A7:G7"/>
    <mergeCell ref="B35:C35"/>
    <mergeCell ref="B36:C36"/>
    <mergeCell ref="B8:C8"/>
    <mergeCell ref="B34:C34"/>
    <mergeCell ref="B22:C22"/>
    <mergeCell ref="B23:C23"/>
    <mergeCell ref="B24:C24"/>
    <mergeCell ref="B25:C25"/>
    <mergeCell ref="B26:C26"/>
    <mergeCell ref="B9:C9"/>
    <mergeCell ref="B29:C29"/>
    <mergeCell ref="B10:C10"/>
    <mergeCell ref="B20:C20"/>
    <mergeCell ref="B31:C31"/>
    <mergeCell ref="B28:C28"/>
    <mergeCell ref="B30:C30"/>
  </mergeCells>
  <phoneticPr fontId="1" type="noConversion"/>
  <pageMargins left="0.75" right="0.75" top="1.05" bottom="0.98" header="0.3" footer="0.3"/>
  <pageSetup paperSize="8" scale="94" firstPageNumber="0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ertaveau@gmail.com</cp:lastModifiedBy>
  <cp:lastPrinted>2024-02-05T09:08:55Z</cp:lastPrinted>
  <dcterms:created xsi:type="dcterms:W3CDTF">2020-04-01T12:35:50Z</dcterms:created>
  <dcterms:modified xsi:type="dcterms:W3CDTF">2025-04-14T12:40:49Z</dcterms:modified>
</cp:coreProperties>
</file>