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Opérations\AUFO Le Fort\07 - Maîtrise d'oeuvre\ATMO Economie circulaire\ANNEXES\ANNEXE 2 - Socles\"/>
    </mc:Choice>
  </mc:AlternateContent>
  <xr:revisionPtr revIDLastSave="0" documentId="13_ncr:1_{FD70524D-1C4F-4849-A0E8-8BFD58898592}" xr6:coauthVersionLast="47" xr6:coauthVersionMax="47" xr10:uidLastSave="{00000000-0000-0000-0000-000000000000}"/>
  <bookViews>
    <workbookView xWindow="-110" yWindow="-110" windowWidth="19420" windowHeight="10420" tabRatio="702" xr2:uid="{00000000-000D-0000-FFFF-FFFF00000000}"/>
  </bookViews>
  <sheets>
    <sheet name="SOCLES LOGEMENTS NEUFS" sheetId="2" r:id="rId1"/>
    <sheet name="SOCLES COMMERCE RDC" sheetId="10" r:id="rId2"/>
    <sheet name="LIVRABLES PAR PHASE" sheetId="17" r:id="rId3"/>
    <sheet name="table" sheetId="9" r:id="rId4"/>
    <sheet name="Version" sheetId="18" r:id="rId5"/>
  </sheets>
  <definedNames>
    <definedName name="_xlnm._FilterDatabase" localSheetId="1" hidden="1">'SOCLES COMMERCE RDC'!$K$1:$O$5</definedName>
    <definedName name="_xlnm._FilterDatabase" localSheetId="0" hidden="1">'SOCLES LOGEMENTS NEUFS'!$J$4:$S$138</definedName>
    <definedName name="Des_espaces_agréables_à_vivre_pratiques_et_confortables" localSheetId="4">#REF!</definedName>
    <definedName name="Des_espaces_agréables_à_vivre_pratiques_et_confortables">#REF!</definedName>
    <definedName name="Des_lieux_de_vie_plus_sûrs_et_qui_favorisent_la_santé" localSheetId="4">#REF!</definedName>
    <definedName name="Des_lieux_de_vie_plus_sûrs_et_qui_favorisent_la_santé">#REF!</definedName>
    <definedName name="Des_services_qui_facilitent_le_bien_vivre_ensemble" localSheetId="4">#REF!</definedName>
    <definedName name="Des_services_qui_facilitent_le_bien_vivre_ensemble">#REF!</definedName>
    <definedName name="GENERALITES_SMR_CHANTIER" localSheetId="4">#REF!</definedName>
    <definedName name="GENERALITES_SMR_CHANTIER">#REF!</definedName>
    <definedName name="PERFORMANCE_ECONOMIQUE" localSheetId="4">#REF!</definedName>
    <definedName name="PERFORMANCE_ECONOMIQUE">#REF!</definedName>
    <definedName name="QUALITE_DE_VIE" localSheetId="4">#REF!</definedName>
    <definedName name="QUALITE_DE_VIE">#REF!</definedName>
    <definedName name="RESPECT_ENVIRONNEMENT" localSheetId="4">#REF!</definedName>
    <definedName name="RESPECT_ENVIRONNEMENT">#REF!</definedName>
    <definedName name="Une_contribution_au_dynamisme_et_au_développement_des_territoires" localSheetId="4">#REF!</definedName>
    <definedName name="Une_contribution_au_dynamisme_et_au_développement_des_territoires">#REF!</definedName>
    <definedName name="Une_limitation_des_pollutions_et_la_lutte_contre_le_changement_climatique" localSheetId="4">#REF!</definedName>
    <definedName name="Une_limitation_des_pollutions_et_la_lutte_contre_le_changement_climatique">#REF!</definedName>
    <definedName name="Une_optimisation_des_charges_et_des_coûts" localSheetId="4">#REF!</definedName>
    <definedName name="Une_optimisation_des_charges_et_des_coûts">#REF!</definedName>
    <definedName name="Une_prise_en_compte_de_la_nature_et_de_la_biodiversité" localSheetId="4">#REF!</definedName>
    <definedName name="Une_prise_en_compte_de_la_nature_et_de_la_biodiversité">#REF!</definedName>
    <definedName name="Une_utilisation_raisonnée_des_énergies_et_des_ressources_naturelles" localSheetId="4">#REF!</definedName>
    <definedName name="Une_utilisation_raisonnée_des_énergies_et_des_ressources_naturelles">#REF!</definedName>
    <definedName name="_xlnm.Print_Area" localSheetId="1">'SOCLES COMMERCE RDC'!$A$2:$D$5</definedName>
    <definedName name="_xlnm.Print_Area" localSheetId="0">'SOCLES LOGEMENTS NEUFS'!$B$4:$F$126</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2" l="1"/>
  <c r="L119" i="2"/>
  <c r="L118" i="2"/>
  <c r="L117" i="2"/>
  <c r="L112" i="2"/>
  <c r="L111" i="2"/>
  <c r="L110" i="2"/>
  <c r="L108" i="2"/>
  <c r="L107" i="2"/>
  <c r="L106" i="2"/>
  <c r="L102" i="2"/>
  <c r="L98" i="2"/>
  <c r="L97" i="2"/>
  <c r="L96" i="2"/>
  <c r="L95" i="2"/>
  <c r="L94" i="2"/>
  <c r="L93" i="2"/>
  <c r="L88" i="2"/>
  <c r="L86" i="2"/>
  <c r="L85" i="2"/>
  <c r="L77" i="2"/>
  <c r="L73" i="2"/>
  <c r="L69" i="2"/>
  <c r="L68" i="2"/>
  <c r="L67" i="2"/>
  <c r="L60" i="2"/>
  <c r="L57" i="2"/>
  <c r="L56" i="2"/>
  <c r="L55" i="2"/>
  <c r="L54" i="2"/>
  <c r="L44" i="2"/>
  <c r="L42" i="2"/>
  <c r="L41" i="2"/>
  <c r="L38" i="2"/>
  <c r="L37" i="2"/>
  <c r="L36" i="2"/>
  <c r="L32" i="2"/>
  <c r="L29" i="2"/>
  <c r="L25" i="2"/>
  <c r="L22" i="2"/>
  <c r="L19" i="2"/>
  <c r="L17" i="2"/>
  <c r="L14" i="2"/>
  <c r="L13" i="2"/>
  <c r="L89" i="2"/>
  <c r="L92" i="2"/>
  <c r="L87" i="2"/>
  <c r="L84" i="2"/>
  <c r="L83" i="2"/>
  <c r="L81" i="2"/>
  <c r="L80" i="2"/>
  <c r="L79" i="2"/>
  <c r="L53" i="2"/>
  <c r="L16" i="2"/>
</calcChain>
</file>

<file path=xl/sharedStrings.xml><?xml version="1.0" encoding="utf-8"?>
<sst xmlns="http://schemas.openxmlformats.org/spreadsheetml/2006/main" count="2279" uniqueCount="619">
  <si>
    <t>Grands objectifs</t>
  </si>
  <si>
    <r>
      <rPr>
        <b/>
        <sz val="10"/>
        <color theme="1"/>
        <rFont val="Calibri"/>
        <family val="2"/>
        <scheme val="minor"/>
      </rPr>
      <t>LGT.1 -</t>
    </r>
    <r>
      <rPr>
        <sz val="10"/>
        <color theme="1"/>
        <rFont val="Calibri"/>
        <family val="2"/>
        <scheme val="minor"/>
      </rPr>
      <t xml:space="preserve"> Articulation avec le projet urbain (aménagement des espaces extérieurs prévus en options contextuelles),
</t>
    </r>
    <r>
      <rPr>
        <b/>
        <sz val="10"/>
        <color theme="1"/>
        <rFont val="Calibri"/>
        <family val="2"/>
        <scheme val="minor"/>
      </rPr>
      <t>LGT.2 -</t>
    </r>
    <r>
      <rPr>
        <sz val="10"/>
        <color theme="1"/>
        <rFont val="Calibri"/>
        <family val="2"/>
        <scheme val="minor"/>
      </rPr>
      <t xml:space="preserve"> Confort des usagers thermique, acoustique, visuel (intérieur et extérieurs),
</t>
    </r>
    <r>
      <rPr>
        <b/>
        <sz val="10"/>
        <color theme="1"/>
        <rFont val="Calibri"/>
        <family val="2"/>
        <scheme val="minor"/>
      </rPr>
      <t xml:space="preserve">LGT.3 - </t>
    </r>
    <r>
      <rPr>
        <sz val="10"/>
        <color theme="1"/>
        <rFont val="Calibri"/>
        <family val="2"/>
        <scheme val="minor"/>
      </rPr>
      <t xml:space="preserve">Mutabilité / Réversibilité des ouvrages (poteau poutre, transformation des RDc, etc),
</t>
    </r>
    <r>
      <rPr>
        <b/>
        <sz val="10"/>
        <color theme="1"/>
        <rFont val="Calibri"/>
        <family val="2"/>
        <scheme val="minor"/>
      </rPr>
      <t>LGT.4 -</t>
    </r>
    <r>
      <rPr>
        <sz val="10"/>
        <color theme="1"/>
        <rFont val="Calibri"/>
        <family val="2"/>
        <scheme val="minor"/>
      </rPr>
      <t xml:space="preserve"> Usage, gestion, maintenance et pérennité des ouvrages (Copro durable, gestion des espaces extérieurs),
</t>
    </r>
    <r>
      <rPr>
        <b/>
        <sz val="10"/>
        <color theme="1"/>
        <rFont val="Calibri"/>
        <family val="2"/>
        <scheme val="minor"/>
      </rPr>
      <t xml:space="preserve">LGT.5 - </t>
    </r>
    <r>
      <rPr>
        <sz val="10"/>
        <color theme="1"/>
        <rFont val="Calibri"/>
        <family val="2"/>
        <scheme val="minor"/>
      </rPr>
      <t>Les pratiques de construction (Hors site / filières).</t>
    </r>
  </si>
  <si>
    <t>ordre</t>
  </si>
  <si>
    <t>ID</t>
  </si>
  <si>
    <t>Thématique</t>
  </si>
  <si>
    <t>Champ d'action</t>
  </si>
  <si>
    <t>Libellé</t>
  </si>
  <si>
    <t>Exigence</t>
  </si>
  <si>
    <t>Nature de l'exigence</t>
  </si>
  <si>
    <t>Type de valeur</t>
  </si>
  <si>
    <t>Valeurs possibles si Liste (séparé par des ";")</t>
  </si>
  <si>
    <t>Valeur en points de l'exigence optionnelle</t>
  </si>
  <si>
    <t>Valeur calibrée pour le projet</t>
  </si>
  <si>
    <t>points obtenus</t>
  </si>
  <si>
    <t>demande dérogation</t>
  </si>
  <si>
    <t>Niveau de dérogation</t>
  </si>
  <si>
    <t>PC
mode de preuve</t>
  </si>
  <si>
    <t>MARCHE
mode de preuve</t>
  </si>
  <si>
    <t>RECEPTION
mode de preuve</t>
  </si>
  <si>
    <t>EXPLOITATION
mode de preuve</t>
  </si>
  <si>
    <t xml:space="preserve">PC
qui produit l'avis </t>
  </si>
  <si>
    <t>MARCHE
qui produit l'avis</t>
  </si>
  <si>
    <t>RECEPTION qui produit l'avis</t>
  </si>
  <si>
    <t>EXPLOITATION
qui produit l'avis</t>
  </si>
  <si>
    <t>GEN.1.1</t>
  </si>
  <si>
    <t>0/GENERALITES</t>
  </si>
  <si>
    <t>Certification</t>
  </si>
  <si>
    <t>Niveau de certification NF Habitat HQE visé</t>
  </si>
  <si>
    <r>
      <rPr>
        <b/>
        <sz val="8"/>
        <color theme="1"/>
        <rFont val="Calibri"/>
        <family val="2"/>
        <scheme val="minor"/>
      </rPr>
      <t>Certification NF Habitat HQE - Générique</t>
    </r>
    <r>
      <rPr>
        <sz val="8"/>
        <color theme="1"/>
        <rFont val="Calibri"/>
        <family val="2"/>
        <scheme val="minor"/>
      </rPr>
      <t xml:space="preserve">
L'opération est certifiée NF Habitat HQE, selon le dernier référentiel en vigueur et atteint le niveau Très Performant, Excellent ou Exceptionnel selon la fiche d'emprise : 
• Très performant : 6 étoiles
• Excellent : 7 à 9 étoiles
• Exceptionnel : 10 à 12 étoiles</t>
    </r>
  </si>
  <si>
    <t>2/exigence obligatoire à valeurs multiples</t>
  </si>
  <si>
    <t>liste</t>
  </si>
  <si>
    <t>Très performant : 6 étoiles;
Excellent : 7 à 9 étoiles;
Exceptionnel : 10 à 12 étoiles</t>
  </si>
  <si>
    <t xml:space="preserve">Très performant : 6 étoiles
</t>
  </si>
  <si>
    <t>DG</t>
  </si>
  <si>
    <t>PC04 Notice architecturale paysagère</t>
  </si>
  <si>
    <t>Certificat provisoire NF Habitat HQE délivré par CERQUAL</t>
  </si>
  <si>
    <t>Certificat définitif NF Habitat HQE délivré par CERQUAL + rapport d'audit</t>
  </si>
  <si>
    <t>SANS OBJET</t>
  </si>
  <si>
    <t>AMO SOCLE</t>
  </si>
  <si>
    <t>CERQUAL</t>
  </si>
  <si>
    <t>GEN.1.2</t>
  </si>
  <si>
    <t>Valorisation d'exigences optionnelles</t>
  </si>
  <si>
    <r>
      <rPr>
        <b/>
        <sz val="8"/>
        <color theme="1"/>
        <rFont val="Calibri"/>
        <family val="2"/>
        <scheme val="minor"/>
      </rPr>
      <t>Valorisation d'exigences optionnelles</t>
    </r>
    <r>
      <rPr>
        <sz val="8"/>
        <color theme="1"/>
        <rFont val="Calibri"/>
        <family val="2"/>
        <scheme val="minor"/>
      </rPr>
      <t xml:space="preserve">
-L'opération vérifie les exigences obligatoires et valorise des exigences optionnelles à hauteur du nombre de points défini dans la fiche d'emprise.
-L'opération valorise des exigences optionnelles prévues dans l'Annexe "Territorialisation Grand Paris Aménagement" de CERQUAL à hauteur du nombre de points défini dans la fiche d'emprise.
Ex : 35 points au total, dont 20 points dans l'Annexe "Territorialisation GPA" de CERQUAL</t>
    </r>
  </si>
  <si>
    <t>points [entier]</t>
  </si>
  <si>
    <t>GEN.2.1</t>
  </si>
  <si>
    <t>Relations aux parties prenantes</t>
  </si>
  <si>
    <t>Attribution d'une mission complète à l'architecte</t>
  </si>
  <si>
    <r>
      <rPr>
        <b/>
        <sz val="8"/>
        <color theme="1"/>
        <rFont val="Calibri"/>
        <family val="2"/>
        <scheme val="minor"/>
      </rPr>
      <t>Attribution d'une mission complète à l'architecte</t>
    </r>
    <r>
      <rPr>
        <sz val="8"/>
        <color theme="1"/>
        <rFont val="Calibri"/>
        <family val="2"/>
        <scheme val="minor"/>
      </rPr>
      <t xml:space="preserve">
L'architecte en charge de la conception bénéficie d'une mission complète. Le contrat signé de l'architecte détaillant les missions qui lui sont confiées et son niveau de rémunération est transmis au plus tard lors de la pré-instruction du dossier de demande de permis de construire. Le contrat signé constitue une annexe à la promesse puis à l'acte de vente.</t>
    </r>
  </si>
  <si>
    <t>1/exigence obligatoire simple</t>
  </si>
  <si>
    <t>/</t>
  </si>
  <si>
    <t>Exigence obligatoire</t>
  </si>
  <si>
    <t>pièces contractuelles</t>
  </si>
  <si>
    <t>GPA</t>
  </si>
  <si>
    <t>GEN.2.2</t>
  </si>
  <si>
    <t>Rémunération des architectes en phase concours</t>
  </si>
  <si>
    <r>
      <rPr>
        <b/>
        <sz val="8"/>
        <color theme="1"/>
        <rFont val="Calibri"/>
        <family val="2"/>
        <scheme val="minor"/>
      </rPr>
      <t>Rémunération des architectes en phase concours</t>
    </r>
    <r>
      <rPr>
        <sz val="8"/>
        <color theme="1"/>
        <rFont val="Calibri"/>
        <family val="2"/>
        <scheme val="minor"/>
      </rPr>
      <t xml:space="preserve">
Lorsque l'opérateur immobilier organise un concours privé pour retenir un architecte ou lorsque l'opérateur immobilier fait travailler un architecte dans le cadre de sa réponse à une consultation organisée par l'aménageur, l'architecte est systématiquement payé pour son intervention et le montant de ses honoraires est communiqué</t>
    </r>
  </si>
  <si>
    <t>Comité</t>
  </si>
  <si>
    <t>CDV.2.1</t>
  </si>
  <si>
    <t>1/Cadre de Vie</t>
  </si>
  <si>
    <t>Commercialisation</t>
  </si>
  <si>
    <t>Politique prix</t>
  </si>
  <si>
    <r>
      <rPr>
        <b/>
        <sz val="8"/>
        <color rgb="FF000000"/>
        <rFont val="Calibri"/>
        <family val="2"/>
      </rPr>
      <t xml:space="preserve">Politique prix
Choix 1 : Plafonnement du prix de vente des logements
</t>
    </r>
    <r>
      <rPr>
        <sz val="8"/>
        <color rgb="FF000000"/>
        <rFont val="Calibri"/>
        <family val="2"/>
      </rPr>
      <t>Le prix de vente moyen (en € HT/m² SHAB hors parking, extérieurs, locaux de rangement situés en dehors du logement, et mesures d'accompagnement du vendeur) ne pourra excéder un montant défini opération par opération.
En cas de dépassement, une clause pénale correspondant à 70% de l'excédent de prix</t>
    </r>
    <r>
      <rPr>
        <sz val="8"/>
        <rFont val="Calibri"/>
        <family val="2"/>
      </rPr>
      <t xml:space="preserve"> est due à l'aménageur.
Le ratio retenu est utilisé pour définir le chiffre d'affaire de l'opération à partir duquel la clause de retour à meilleure fortune </t>
    </r>
    <r>
      <rPr>
        <sz val="8"/>
        <color rgb="FF000000"/>
        <rFont val="Calibri"/>
        <family val="2"/>
      </rPr>
      <t xml:space="preserve">se déclenche.
</t>
    </r>
    <r>
      <rPr>
        <b/>
        <sz val="8"/>
        <color rgb="FF000000"/>
        <rFont val="Calibri"/>
        <family val="2"/>
      </rPr>
      <t>Choix 2 : Clause de retour à meilleure fortune sur le prix de vente des logements</t>
    </r>
    <r>
      <rPr>
        <sz val="8"/>
        <color rgb="FF000000"/>
        <rFont val="Calibri"/>
        <family val="2"/>
      </rPr>
      <t xml:space="preserve">
En contrepartie des charges foncières fixes pratiquées, le dépassement du prix de vente moyen (en € HT/m² SHAB hors parking et hors extérieurs) donnera lieu à intéressement de l'aménageur à hauteur de 30%.
Le ratio retenu est utilisé pour définir le chiffre d'affaire de l'opération à partir duquel la clause de retour à meilleure fortune se déclenche.</t>
    </r>
  </si>
  <si>
    <t>Plafonnement du prix de vente;
Clause de retour à meilleure fortune sur le prix de vente</t>
  </si>
  <si>
    <t>Plafonnement du prix de vente</t>
  </si>
  <si>
    <t>pièce contractuelle</t>
  </si>
  <si>
    <t>CDV.2.3</t>
  </si>
  <si>
    <t>Limitation de la vente en bloc</t>
  </si>
  <si>
    <r>
      <rPr>
        <b/>
        <sz val="8"/>
        <color rgb="FF000000"/>
        <rFont val="Calibri"/>
        <family val="2"/>
      </rPr>
      <t xml:space="preserve">Limitation des ventes en bloc
</t>
    </r>
    <r>
      <rPr>
        <sz val="8"/>
        <color rgb="FF000000"/>
        <rFont val="Calibri"/>
        <family val="2"/>
      </rPr>
      <t>Aucune vente en bloc (au-delà de 3 logements en accession acquis par investisseur) n'est autorisée. En cas de non respect de cette exigence, un complément de charge foncière correspondant à 25% de la charge foncière initiale est du à titre de clause pénale.</t>
    </r>
  </si>
  <si>
    <t>3/exigence contextualisée</t>
  </si>
  <si>
    <t>Applicable;
Non applicable</t>
  </si>
  <si>
    <t>Applicable</t>
  </si>
  <si>
    <t>CDV.2.4</t>
  </si>
  <si>
    <t>Limitation des ventes en défiscalisation</t>
  </si>
  <si>
    <r>
      <rPr>
        <b/>
        <sz val="8"/>
        <color theme="1"/>
        <rFont val="Calibri"/>
        <family val="2"/>
        <scheme val="minor"/>
      </rPr>
      <t>Limitation des ventes en défiscalisation</t>
    </r>
    <r>
      <rPr>
        <sz val="8"/>
        <color theme="1"/>
        <rFont val="Calibri"/>
        <family val="2"/>
        <scheme val="minor"/>
      </rPr>
      <t xml:space="preserve">
Le pourcentage maximum de vente </t>
    </r>
    <r>
      <rPr>
        <b/>
        <sz val="8"/>
        <color theme="1"/>
        <rFont val="Calibri"/>
        <family val="2"/>
        <scheme val="minor"/>
      </rPr>
      <t>en défiscalisation</t>
    </r>
    <r>
      <rPr>
        <sz val="8"/>
        <color theme="1"/>
        <rFont val="Calibri"/>
        <family val="2"/>
        <scheme val="minor"/>
      </rPr>
      <t xml:space="preserve"> est limité au pourcentage défini ci-contre (30% par défaut, calculé en surface). Une pénalité de 25% de la charge foncière unitaire est due pour chaque m² de logement vendu en défiscalisation excédant ce seuil.</t>
    </r>
  </si>
  <si>
    <t>% [%]</t>
  </si>
  <si>
    <t>XX%</t>
  </si>
  <si>
    <t xml:space="preserve">Comité </t>
  </si>
  <si>
    <t>CDV.2.5</t>
  </si>
  <si>
    <t>Information des acquéreurs sur les chantiers avoisinants</t>
  </si>
  <si>
    <r>
      <rPr>
        <b/>
        <sz val="8"/>
        <color theme="1"/>
        <rFont val="Calibri"/>
        <family val="2"/>
        <scheme val="minor"/>
      </rPr>
      <t>Information des acquéreurs sur les chantiers avoisinants</t>
    </r>
    <r>
      <rPr>
        <sz val="8"/>
        <color theme="1"/>
        <rFont val="Calibri"/>
        <family val="2"/>
        <scheme val="minor"/>
      </rPr>
      <t xml:space="preserve">
Intégration de l'ensemble des programmes voisins et du calendrier des chantiers voisins dans les documents de commercialisation</t>
    </r>
  </si>
  <si>
    <t>DT</t>
  </si>
  <si>
    <t>Notice commerciale</t>
  </si>
  <si>
    <t>BIODIV.1.1</t>
  </si>
  <si>
    <t>2/Biodiversité</t>
  </si>
  <si>
    <t>Label biodiversité</t>
  </si>
  <si>
    <r>
      <rPr>
        <b/>
        <sz val="8"/>
        <rFont val="Calibri"/>
        <family val="2"/>
        <scheme val="minor"/>
      </rPr>
      <t>Biodivercity (CIBI) ou Effinature (2 points)</t>
    </r>
    <r>
      <rPr>
        <sz val="8"/>
        <rFont val="Calibri"/>
        <family val="2"/>
        <scheme val="minor"/>
      </rPr>
      <t xml:space="preserve">
Obtention de la certification Biodivercity ou Effinature (au choix de l'opérateur)</t>
    </r>
  </si>
  <si>
    <t>4/exigence optionnelle</t>
  </si>
  <si>
    <t>Non retenue</t>
  </si>
  <si>
    <t>Pièces justificatives nécessaires au label en exploitation</t>
  </si>
  <si>
    <t>ORGANISME CERTIFICATEUR</t>
  </si>
  <si>
    <t>BIODIV.2.1</t>
  </si>
  <si>
    <t>Conception paysagère</t>
  </si>
  <si>
    <t>Production d'espaces favorables à la biodiversité 2 points</t>
  </si>
  <si>
    <r>
      <rPr>
        <b/>
        <sz val="8"/>
        <color theme="1"/>
        <rFont val="Calibri"/>
        <family val="2"/>
        <scheme val="minor"/>
      </rPr>
      <t xml:space="preserve">Production d'espaces favorables à la biodiversité </t>
    </r>
    <r>
      <rPr>
        <sz val="8"/>
        <color theme="1"/>
        <rFont val="Calibri"/>
        <family val="2"/>
        <scheme val="minor"/>
      </rPr>
      <t>(HQE BDV.3.5)</t>
    </r>
    <r>
      <rPr>
        <b/>
        <sz val="8"/>
        <color theme="1"/>
        <rFont val="Calibri"/>
        <family val="2"/>
        <scheme val="minor"/>
      </rPr>
      <t xml:space="preserve"> (2 points)</t>
    </r>
    <r>
      <rPr>
        <sz val="8"/>
        <color theme="1"/>
        <rFont val="Calibri"/>
        <family val="2"/>
        <scheme val="minor"/>
      </rPr>
      <t xml:space="preserve">
L'indice de valorisation écologique du site (IVE) et/ou l'indice des Témoins de Cohérences Ecologiques (ITCE) sont calculés (1) et  :  IVE projet&gt; IVE initial </t>
    </r>
    <r>
      <rPr>
        <b/>
        <sz val="8"/>
        <color theme="1"/>
        <rFont val="Calibri"/>
        <family val="2"/>
        <scheme val="minor"/>
      </rPr>
      <t xml:space="preserve">OU </t>
    </r>
    <r>
      <rPr>
        <sz val="8"/>
        <color theme="1"/>
        <rFont val="Calibri"/>
        <family val="2"/>
        <scheme val="minor"/>
      </rPr>
      <t>(ITCE) ≥ 4.
IVE est un calcul du nombre d'espèces végétales par type d'habitat ITCE permet d'évaluer les espaces végétalisés en termes de rôle écologique Les modalités de calcul de l'indice de valorisation écologique (IVE) et l'indice des Témoins de Cohérences Ecologiques (ITCE) sont détaillées dans l'annexe Biodiversité.</t>
    </r>
  </si>
  <si>
    <t>PC2.1 Plan de masse</t>
  </si>
  <si>
    <t>BIODIV.2.10</t>
  </si>
  <si>
    <t>Pourcentage des toitures terrasses végétalisées</t>
  </si>
  <si>
    <r>
      <rPr>
        <b/>
        <sz val="8"/>
        <rFont val="Calibri"/>
        <family val="2"/>
        <scheme val="minor"/>
      </rPr>
      <t xml:space="preserve">Superficie des toitures terrasses végétalisées
</t>
    </r>
    <r>
      <rPr>
        <sz val="8"/>
        <rFont val="Calibri"/>
        <family val="2"/>
        <scheme val="minor"/>
      </rPr>
      <t>Le projet respecte le pourcentage minimum de superficie de toitures végétalisées, défini dans la fiche emprise.
Nota : la fiche d'emprise doit être fournie par le maître d'ouvrage.</t>
    </r>
  </si>
  <si>
    <t>BIODIV.2.11</t>
  </si>
  <si>
    <t>Epaisseur de substrat minimum</t>
  </si>
  <si>
    <r>
      <rPr>
        <b/>
        <sz val="8"/>
        <rFont val="Calibri"/>
        <family val="2"/>
        <scheme val="minor"/>
      </rPr>
      <t>Epaisseur de substrat de toiture végétalisée</t>
    </r>
    <r>
      <rPr>
        <sz val="8"/>
        <rFont val="Calibri"/>
        <family val="2"/>
        <scheme val="minor"/>
      </rPr>
      <t xml:space="preserve">
Pour les toitures végétalisées, l'épaisseur de substrat minimale est de </t>
    </r>
    <r>
      <rPr>
        <b/>
        <sz val="8"/>
        <rFont val="Calibri"/>
        <family val="2"/>
        <scheme val="minor"/>
      </rPr>
      <t xml:space="preserve">15cm / 30cm </t>
    </r>
    <r>
      <rPr>
        <sz val="8"/>
        <rFont val="Calibri"/>
        <family val="2"/>
        <scheme val="minor"/>
      </rPr>
      <t>telle qu'imposée ci-contre</t>
    </r>
  </si>
  <si>
    <r>
      <t xml:space="preserve">ép. substrat </t>
    </r>
    <r>
      <rPr>
        <sz val="8"/>
        <rFont val="Aptos Narrow"/>
        <family val="2"/>
      </rPr>
      <t>≥</t>
    </r>
    <r>
      <rPr>
        <sz val="8"/>
        <rFont val="Calibri"/>
        <family val="2"/>
        <scheme val="minor"/>
      </rPr>
      <t xml:space="preserve"> 15cm;
ép. substrat ≥ 30cm</t>
    </r>
  </si>
  <si>
    <t>0;2</t>
  </si>
  <si>
    <t>ép. substrat ≥ 15cm</t>
  </si>
  <si>
    <t>PC3 Plan en coupe</t>
  </si>
  <si>
    <t>BIODIV.2.13</t>
  </si>
  <si>
    <t>Emploi de terres végétales recyclées (terre fertile, technosol…)</t>
  </si>
  <si>
    <r>
      <rPr>
        <b/>
        <sz val="8"/>
        <rFont val="Calibri"/>
        <family val="2"/>
        <scheme val="minor"/>
      </rPr>
      <t>Qualité des terres végétales employées (2 points)</t>
    </r>
    <r>
      <rPr>
        <sz val="8"/>
        <rFont val="Calibri"/>
        <family val="2"/>
        <scheme val="minor"/>
      </rPr>
      <t xml:space="preserve">
Recours à de la terre végétale issue des terres réemployees in situ ou excavées (pour recréation de technosols) dans un rayon de 300km du site de l’opération (avec un fond géochimique équivalent), sans utilisation de terres agricoles.</t>
    </r>
  </si>
  <si>
    <t>CCTP espaces verts</t>
  </si>
  <si>
    <t>DOE espaces verts;
Carnet d'entretien-maintenance</t>
  </si>
  <si>
    <t>BIODIV.2.14</t>
  </si>
  <si>
    <t>Articulation du projet paysager avec le projet paysager du quartier</t>
  </si>
  <si>
    <r>
      <rPr>
        <b/>
        <sz val="8"/>
        <rFont val="Calibri"/>
        <family val="2"/>
        <scheme val="minor"/>
      </rPr>
      <t>Articulation du projet paysager avec le projet paysager du quartier</t>
    </r>
    <r>
      <rPr>
        <sz val="8"/>
        <rFont val="Calibri"/>
        <family val="2"/>
        <scheme val="minor"/>
      </rPr>
      <t xml:space="preserve">
Projet paysager des espaces extérieurs au lot immobilier articulé avec le projet paysager du quartier et favorisant la fraîcheur au sein des logements. Pour cela, le projet paysager du lot est validé par le paysagiste de l'opération préalablement au dépôt de la demande de PC</t>
    </r>
  </si>
  <si>
    <t>CCTP espaces verts;
Plan des espaces extérieurs</t>
  </si>
  <si>
    <t>MOEU</t>
  </si>
  <si>
    <t>BIODIV.2.15</t>
  </si>
  <si>
    <t>Projet paysager du lot avec cobénéfices pour le quartier</t>
  </si>
  <si>
    <r>
      <rPr>
        <b/>
        <sz val="8"/>
        <rFont val="Calibri"/>
        <family val="2"/>
        <scheme val="minor"/>
      </rPr>
      <t>Projet paysager du lot avec cobénéfices pour le quartier (2 points)</t>
    </r>
    <r>
      <rPr>
        <sz val="8"/>
        <rFont val="Calibri"/>
        <family val="2"/>
        <scheme val="minor"/>
      </rPr>
      <t xml:space="preserve">
Projet paysager du lot intégrant des co-bénéfices pour le quartier (accessibilité aux habitants du quartier, cheminements ouverts au public ombragés…).</t>
    </r>
  </si>
  <si>
    <t>Carnet de vie du logement;
DOE espaces verts;
Carnet d'entretien-maintenance</t>
  </si>
  <si>
    <t>BIODIV.2.16</t>
  </si>
  <si>
    <t>Espace de rafraîchissement</t>
  </si>
  <si>
    <r>
      <rPr>
        <b/>
        <sz val="8"/>
        <rFont val="Calibri"/>
        <family val="2"/>
        <scheme val="minor"/>
      </rPr>
      <t xml:space="preserve">Espace de rafraichissement </t>
    </r>
    <r>
      <rPr>
        <sz val="8"/>
        <rFont val="Calibri"/>
        <family val="2"/>
        <scheme val="minor"/>
      </rPr>
      <t>(HQE CH.3.5.1)</t>
    </r>
    <r>
      <rPr>
        <b/>
        <sz val="8"/>
        <rFont val="Calibri"/>
        <family val="2"/>
        <scheme val="minor"/>
      </rPr>
      <t xml:space="preserve">
</t>
    </r>
    <r>
      <rPr>
        <sz val="8"/>
        <rFont val="Calibri"/>
        <family val="2"/>
        <scheme val="minor"/>
      </rPr>
      <t>Les bâtiments disposent d’un espace extérieur de rafraichissement hors bâti, intégré à l’opération.
On entend par espace extérieur de rafraichissement, un espace situé dans l’environnement attenant à l’opération, destiné au confort des usagers en période chaude ou caniculaire.
Ce peut être un espace ombragé végétalisé, un petit parc aménagé, une allée arborée avec un banc, un bassin ou étendue d’eau, des ombrières végétalisées ou tous autres dispositions équivalentes.
Attention, les bassins à eau stagnante sont à éviter. Le traitement des eaux pour éviter la prolifération des moustiques est privilégié.
Préciser ici si exigence applicable ou non en fonction des enjeux du projet et de la capacité (taille, morphologie du lot) du projet à intégrer un tel espace.</t>
    </r>
  </si>
  <si>
    <t>BIODIV.2.17</t>
  </si>
  <si>
    <t xml:space="preserve">Entretien - maintenance des aménagements paysagers </t>
  </si>
  <si>
    <r>
      <rPr>
        <b/>
        <sz val="8"/>
        <rFont val="Calibri"/>
        <family val="2"/>
        <scheme val="minor"/>
      </rPr>
      <t xml:space="preserve">Programme d’entretien et de maintenance des aménagements paysagers </t>
    </r>
    <r>
      <rPr>
        <sz val="8"/>
        <rFont val="Calibri"/>
        <family val="2"/>
        <scheme val="minor"/>
      </rPr>
      <t>(HQE BDV.4.5)
Dans le cas d’aménagements paysagers, le programme d’entretien et de maintenance est fourni aux gestionnaires.</t>
    </r>
  </si>
  <si>
    <t>BIODIV.2.2</t>
  </si>
  <si>
    <t>Production d'espaces favorables à la biodiversité 3 points</t>
  </si>
  <si>
    <r>
      <t xml:space="preserve">Production d'espaces favorables à la biodiversité </t>
    </r>
    <r>
      <rPr>
        <sz val="8"/>
        <color theme="1"/>
        <rFont val="Calibri"/>
        <family val="2"/>
        <scheme val="minor"/>
      </rPr>
      <t>(HQE BDV.3.5)</t>
    </r>
    <r>
      <rPr>
        <b/>
        <sz val="8"/>
        <color theme="1"/>
        <rFont val="Calibri"/>
        <family val="2"/>
        <scheme val="minor"/>
      </rPr>
      <t xml:space="preserve"> (3 points)
</t>
    </r>
    <r>
      <rPr>
        <sz val="8"/>
        <color theme="1"/>
        <rFont val="Calibri"/>
        <family val="2"/>
        <scheme val="minor"/>
      </rPr>
      <t xml:space="preserve">L'indice de valorisation écologique du site (IVE) et/ou l'indice des Témoins de Cohérences Ecologiques (ITCE) sont calculés (1) et  :  IVE projet&gt; IVE initial </t>
    </r>
    <r>
      <rPr>
        <b/>
        <sz val="8"/>
        <color theme="1"/>
        <rFont val="Calibri"/>
        <family val="2"/>
        <scheme val="minor"/>
      </rPr>
      <t>ET</t>
    </r>
    <r>
      <rPr>
        <sz val="8"/>
        <color theme="1"/>
        <rFont val="Calibri"/>
        <family val="2"/>
        <scheme val="minor"/>
      </rPr>
      <t xml:space="preserve"> (ITCE) ≥ 4.</t>
    </r>
  </si>
  <si>
    <t>BIODIV.2.3</t>
  </si>
  <si>
    <t>Palette végétale</t>
  </si>
  <si>
    <r>
      <rPr>
        <b/>
        <sz val="8"/>
        <color theme="1"/>
        <rFont val="Calibri"/>
        <family val="2"/>
        <scheme val="minor"/>
      </rPr>
      <t xml:space="preserve">Palette végétale </t>
    </r>
    <r>
      <rPr>
        <sz val="8"/>
        <color theme="1"/>
        <rFont val="Calibri"/>
        <family val="2"/>
        <scheme val="minor"/>
      </rPr>
      <t>(HQE BDV.4.3)
Les espèces plantées sont :
- non invasives ;
- peu allergènes : l’introduction d’espèces allergènes ne dépasse pas 25% , en particulier les allergènes classés à risque 4 et 5 ;
- adaptées au climat et au terrain ;
- s’appuyant sur des strates végétales diversifiées.</t>
    </r>
  </si>
  <si>
    <t>PC04 Notice architecturale paysagère;
PC2.1 Plan de masse</t>
  </si>
  <si>
    <t>BIODIV.2.4</t>
  </si>
  <si>
    <t>Qualité des sols en cas de verger ou potager</t>
  </si>
  <si>
    <r>
      <rPr>
        <b/>
        <sz val="8"/>
        <rFont val="Calibri"/>
        <family val="2"/>
        <scheme val="minor"/>
      </rPr>
      <t>Qualité des sols en cas de verger ou potager</t>
    </r>
    <r>
      <rPr>
        <sz val="8"/>
        <rFont val="Calibri"/>
        <family val="2"/>
        <scheme val="minor"/>
      </rPr>
      <t xml:space="preserve">
En cas de réalisation de potager ou verger en pleine terre au sein du lot immobilier, réalisation systématique d’une EQRS (évaluation quantitative des risques sanitaires, analyse des risques résiduels et interprétation de l'état des milieux)</t>
    </r>
  </si>
  <si>
    <t>EQRS</t>
  </si>
  <si>
    <t>NC</t>
  </si>
  <si>
    <t>BET VRD</t>
  </si>
  <si>
    <t>BIODIV.2.5</t>
  </si>
  <si>
    <t>Toitures jardins accessibles</t>
  </si>
  <si>
    <r>
      <rPr>
        <b/>
        <sz val="8"/>
        <rFont val="Calibri"/>
        <family val="2"/>
        <scheme val="minor"/>
      </rPr>
      <t>Toitures jardins accessibles</t>
    </r>
    <r>
      <rPr>
        <sz val="8"/>
        <rFont val="Calibri"/>
        <family val="2"/>
        <scheme val="minor"/>
      </rPr>
      <t xml:space="preserve">
Sur proposition de l'opérateur immobilier</t>
    </r>
  </si>
  <si>
    <t xml:space="preserve">Plans de niveaux </t>
  </si>
  <si>
    <t>BIODIV.2.6</t>
  </si>
  <si>
    <t>Pourcentage de pleine terre minimum</t>
  </si>
  <si>
    <r>
      <rPr>
        <b/>
        <sz val="8"/>
        <rFont val="Calibri"/>
        <family val="2"/>
        <scheme val="minor"/>
      </rPr>
      <t xml:space="preserve">Surface de pleine terre
</t>
    </r>
    <r>
      <rPr>
        <sz val="8"/>
        <rFont val="Calibri"/>
        <family val="2"/>
        <scheme val="minor"/>
      </rPr>
      <t>Afin de favoriser la végétalisation, le projet respecte le pourcentage minimum de surface de la parcelle en espaces verts pleine terre (c'est à dire sans construction dessous), défini ci-contre.</t>
    </r>
  </si>
  <si>
    <t xml:space="preserve">PC2.1 Plan de masse </t>
  </si>
  <si>
    <t>BIODIV.2.7</t>
  </si>
  <si>
    <t>Diagnostic écologique et préconisations pour le projet immobilier</t>
  </si>
  <si>
    <r>
      <rPr>
        <b/>
        <sz val="8"/>
        <color theme="1"/>
        <rFont val="Calibri"/>
        <family val="2"/>
        <scheme val="minor"/>
      </rPr>
      <t xml:space="preserve">Mise en oeuvre de mesures favorables à la biodiversité - Diagnostic écologique </t>
    </r>
    <r>
      <rPr>
        <sz val="8"/>
        <color theme="1"/>
        <rFont val="Calibri"/>
        <family val="2"/>
        <scheme val="minor"/>
      </rPr>
      <t>(HQE BDV.3.2)
Dans le cas d'enjeux écologiques prégnants sur le secteur et si demandé par la fiche d'emprise, le site initial fait l'objet d'un diagnostic écologique réalisé par un écologue ou une personne compétente qui fournit également un rapport de préconisations. Une mission de suivi de la bonne mise en œuvre des engagements pris suite à ce rapport  est confiée à l'équipe de conception.</t>
    </r>
  </si>
  <si>
    <t>Non applicable</t>
  </si>
  <si>
    <t>Rapport de diagnostic écologique</t>
  </si>
  <si>
    <t>BIODIV.2.8</t>
  </si>
  <si>
    <t>Définition des moyens mis en place en exploitation, favorables au maintien de la biodiversité</t>
  </si>
  <si>
    <r>
      <rPr>
        <b/>
        <sz val="8"/>
        <rFont val="Calibri"/>
        <family val="2"/>
        <scheme val="minor"/>
      </rPr>
      <t>Mise en oeuvre de mesures favorables à la biodiversité - moyens juridiques</t>
    </r>
    <r>
      <rPr>
        <sz val="8"/>
        <rFont val="Calibri"/>
        <family val="2"/>
        <scheme val="minor"/>
      </rPr>
      <t xml:space="preserve">
Mise en place de moyens juridiques (règlements de copropriété notamment) pour préserver les mesures favorables à la biodiversité intégrées à la construction. Définition des moyens d’entretien et formation du premier syndic.</t>
    </r>
  </si>
  <si>
    <t>Règlement de copropriété</t>
  </si>
  <si>
    <t>BIODIV.2.9</t>
  </si>
  <si>
    <t>sujets végétaux matures</t>
  </si>
  <si>
    <r>
      <rPr>
        <b/>
        <sz val="8"/>
        <color rgb="FF000000"/>
        <rFont val="Calibri"/>
        <family val="2"/>
      </rPr>
      <t xml:space="preserve">Mise en œuvre de sujets végétaux matures (2 points)
</t>
    </r>
    <r>
      <rPr>
        <sz val="8"/>
        <color rgb="FF000000"/>
        <rFont val="Calibri"/>
        <family val="2"/>
      </rPr>
      <t>Mise en place de stratégies de préverdissement ou de pré-achats en pépinières afin de disposer dès l’origine de sujets matures pour les espaces verts de l’opération immobilière.
Pour les arbres de haute tige, minimum 25% de sujets &gt; 15 ans, le reste &gt; 10 ans</t>
    </r>
  </si>
  <si>
    <t>BIODIV.3.1</t>
  </si>
  <si>
    <t>Copropriété durable</t>
  </si>
  <si>
    <t>Suppression des produits phytosanitaires</t>
  </si>
  <si>
    <r>
      <rPr>
        <b/>
        <sz val="8"/>
        <rFont val="Calibri"/>
        <family val="2"/>
        <scheme val="minor"/>
      </rPr>
      <t>Suppression des produits phytosanitaires</t>
    </r>
    <r>
      <rPr>
        <sz val="8"/>
        <rFont val="Calibri"/>
        <family val="2"/>
        <scheme val="minor"/>
      </rPr>
      <t xml:space="preserve">
Engagement, via un bail vert ou le règlement de copropriété, à mettre en place une gestion différenciée et zéro phyto des espaces végétalisés de l’opération</t>
    </r>
  </si>
  <si>
    <t>Règlement de copropriété;
Carnet de vie du logement</t>
  </si>
  <si>
    <t>Rapport annuel de mesures et vérifications des consommations et de vérification du maintien des qualités environnementales de l'immeuble</t>
  </si>
  <si>
    <t>BIODIV.4.1</t>
  </si>
  <si>
    <t>Performance environnementale</t>
  </si>
  <si>
    <t>Calcul du coefficient d'imperméabilisation de la parcelle</t>
  </si>
  <si>
    <r>
      <rPr>
        <b/>
        <sz val="8"/>
        <color theme="1"/>
        <rFont val="Calibri"/>
        <family val="2"/>
        <scheme val="minor"/>
      </rPr>
      <t xml:space="preserve">Calcul du coefficient d'imperméabilisation de la parcelle
</t>
    </r>
    <r>
      <rPr>
        <sz val="8"/>
        <color theme="1"/>
        <rFont val="Calibri"/>
        <family val="2"/>
        <scheme val="minor"/>
      </rPr>
      <t>Le coefficient d’imperméabilisation de la parcelle concernée est inférieur ou égal au pourcentage défini dans la fiche d'emprise.
Nota : la fiche d'emprise doit être fournie par le maître d'ouvrage.</t>
    </r>
  </si>
  <si>
    <t>PC2.1 Plan de masse;
Calcul de coéfficient d'impérméabilisation</t>
  </si>
  <si>
    <t>BIODIV.4.2</t>
  </si>
  <si>
    <t>Système de rétention écologique des EP</t>
  </si>
  <si>
    <r>
      <rPr>
        <b/>
        <sz val="8"/>
        <color theme="1"/>
        <rFont val="Calibri"/>
        <family val="2"/>
        <scheme val="minor"/>
      </rPr>
      <t xml:space="preserve">Système de rétention écologique des EP </t>
    </r>
    <r>
      <rPr>
        <sz val="8"/>
        <color theme="1"/>
        <rFont val="Calibri"/>
        <family val="2"/>
        <scheme val="minor"/>
      </rPr>
      <t>(HQE SOL.3.1)</t>
    </r>
    <r>
      <rPr>
        <b/>
        <sz val="8"/>
        <color theme="1"/>
        <rFont val="Calibri"/>
        <family val="2"/>
        <scheme val="minor"/>
      </rPr>
      <t xml:space="preserve"> (3 points)</t>
    </r>
    <r>
      <rPr>
        <sz val="8"/>
        <color theme="1"/>
        <rFont val="Calibri"/>
        <family val="2"/>
        <scheme val="minor"/>
      </rPr>
      <t xml:space="preserve">
Un système de rétention écologique des eaux de pluie est présent. Son mode de gestion est défini (entretien, maintenance)  (1).
1. Par exemple, les eaux de ruissellement peuvent être récupérées dans des noues, notamment au niveau des parkings extérieurs et aux abords des bâtiments. Il est possible de connecter un réseau de noues à un bassin de phyto-épuration. Des mares, avec des berges en pente douce (10 à 20 %) favorisent l’implantation spontanée de plantes adaptées aux rives.</t>
    </r>
  </si>
  <si>
    <t>BIODIV.4.3</t>
  </si>
  <si>
    <t>Abattement des premières pluies courantes</t>
  </si>
  <si>
    <r>
      <rPr>
        <b/>
        <sz val="8"/>
        <rFont val="Calibri"/>
        <family val="2"/>
        <scheme val="minor"/>
      </rPr>
      <t>Infiltration à la parcelle</t>
    </r>
    <r>
      <rPr>
        <sz val="8"/>
        <rFont val="Calibri"/>
        <family val="2"/>
        <scheme val="minor"/>
      </rPr>
      <t xml:space="preserve">
Respecter la </t>
    </r>
    <r>
      <rPr>
        <b/>
        <sz val="8"/>
        <rFont val="Calibri"/>
        <family val="2"/>
        <scheme val="minor"/>
      </rPr>
      <t>lame d'eau à abattre</t>
    </r>
    <r>
      <rPr>
        <sz val="8"/>
        <rFont val="Calibri"/>
        <family val="2"/>
        <scheme val="minor"/>
      </rPr>
      <t xml:space="preserve"> indiquée ci-contre. Ex : 100% d'une pluie de 4mm.</t>
    </r>
  </si>
  <si>
    <t>100% d'une pluie de 16mm;
100% d'une pluie de 12mm ou 80% d'une pluie de 16mm;
100% d'une pluie de 8mm ou 55% d'une pluie de 16mm
100% d'une pluie de 4mm ou 30% d'une pluie de 16mm</t>
  </si>
  <si>
    <t>100% d'une pluie de 4mm ou 30% d'une pluie de 16mm</t>
  </si>
  <si>
    <t>PC04 Notice architecturale  paysagère; 
Notice de gestion des EP</t>
  </si>
  <si>
    <t>Notice de gestion des EP</t>
  </si>
  <si>
    <t>DOE VRD;
DOE Espaces verts</t>
  </si>
  <si>
    <t>BIODIV.4.4</t>
  </si>
  <si>
    <t>Rétention restitution</t>
  </si>
  <si>
    <r>
      <rPr>
        <b/>
        <sz val="8"/>
        <rFont val="Calibri"/>
        <family val="2"/>
        <scheme val="minor"/>
      </rPr>
      <t>Rétention restitution</t>
    </r>
    <r>
      <rPr>
        <sz val="8"/>
        <rFont val="Calibri"/>
        <family val="2"/>
        <scheme val="minor"/>
      </rPr>
      <t xml:space="preserve">
Respect du débit de fuite maximal en L/s/ha, indiqué ci-contre</t>
    </r>
  </si>
  <si>
    <t>L/s/ha [nombre avec une décimale]</t>
  </si>
  <si>
    <t>XX L/s/ha</t>
  </si>
  <si>
    <r>
      <rPr>
        <b/>
        <i/>
        <sz val="8"/>
        <color rgb="FF0070C0"/>
        <rFont val="Calibri"/>
        <family val="2"/>
        <scheme val="minor"/>
      </rPr>
      <t>Rétention restitution</t>
    </r>
    <r>
      <rPr>
        <i/>
        <sz val="8"/>
        <color rgb="FF0070C0"/>
        <rFont val="Calibri"/>
        <family val="2"/>
        <scheme val="minor"/>
      </rPr>
      <t xml:space="preserve">
Respect du débit de fuite maximal en L/s/ha, indiqué ci-contre</t>
    </r>
  </si>
  <si>
    <t>ans [entier]</t>
  </si>
  <si>
    <t>XX ans</t>
  </si>
  <si>
    <t>BIODIV.4.5</t>
  </si>
  <si>
    <t>Récupération de l'eau pour arrosage espaces verts</t>
  </si>
  <si>
    <r>
      <rPr>
        <b/>
        <sz val="8"/>
        <color theme="1"/>
        <rFont val="Calibri"/>
        <family val="2"/>
        <scheme val="minor"/>
      </rPr>
      <t>Récupération de l'eau pour arrosage espaces verts (1 point)</t>
    </r>
    <r>
      <rPr>
        <sz val="8"/>
        <color theme="1"/>
        <rFont val="Calibri"/>
        <family val="2"/>
        <scheme val="minor"/>
      </rPr>
      <t xml:space="preserve">
Présence de systèmes de récupération des eaux de pluie en gravitaire permettant de couvrir 40% de l’arrosage des espaces verts.</t>
    </r>
  </si>
  <si>
    <t>BIODIV.4.6</t>
  </si>
  <si>
    <t>Récupération et réutilisation des eaux pluviales</t>
  </si>
  <si>
    <r>
      <rPr>
        <b/>
        <sz val="8"/>
        <color theme="1"/>
        <rFont val="Calibri"/>
        <family val="2"/>
        <scheme val="minor"/>
      </rPr>
      <t>Récupération et réutilisation des eaux pluviales (3 points)</t>
    </r>
    <r>
      <rPr>
        <sz val="8"/>
        <color theme="1"/>
        <rFont val="Calibri"/>
        <family val="2"/>
        <scheme val="minor"/>
      </rPr>
      <t xml:space="preserve">
Les eaux pluviales sont récupérées et réutilisées pour un usage interne au logement. Une signalétique est mise en place pour différencier le réseau d'eau non potable du réseau d'eau sanitaire conformément à la réglementation. </t>
    </r>
  </si>
  <si>
    <t>CARB.1.1</t>
  </si>
  <si>
    <t>4/Décarboner</t>
  </si>
  <si>
    <t>Chantier</t>
  </si>
  <si>
    <t>Consommation en eau et énergie lors du chantier</t>
  </si>
  <si>
    <r>
      <rPr>
        <b/>
        <sz val="8"/>
        <rFont val="Calibri"/>
        <family val="2"/>
        <scheme val="minor"/>
      </rPr>
      <t>Consommation en eau et énergie lors du chantier (1 point)</t>
    </r>
    <r>
      <rPr>
        <sz val="8"/>
        <rFont val="Calibri"/>
        <family val="2"/>
        <scheme val="minor"/>
      </rPr>
      <t xml:space="preserve">
Des compteurs d'énergie et d'eau permettent de mesurer les consommations de chantier. Les données de consommation du chantier sont régulièrement transmises à l'aménageur sous forme de bilan mensuel et demeurent inférieures à des seuils maximum, tel que précisé dans le ROIC.</t>
    </r>
  </si>
  <si>
    <t>Bilan chantier</t>
  </si>
  <si>
    <t>REC</t>
  </si>
  <si>
    <t>CARB.2.1</t>
  </si>
  <si>
    <t xml:space="preserve">Estimation des charges d'exploitation </t>
  </si>
  <si>
    <r>
      <rPr>
        <b/>
        <sz val="8"/>
        <color theme="1"/>
        <rFont val="Calibri"/>
        <family val="2"/>
        <scheme val="minor"/>
      </rPr>
      <t xml:space="preserve">Estimation des charges d'exploitation </t>
    </r>
    <r>
      <rPr>
        <sz val="8"/>
        <color theme="1"/>
        <rFont val="Calibri"/>
        <family val="2"/>
        <scheme val="minor"/>
      </rPr>
      <t xml:space="preserve">(HQE MCC.1)
Une estimation prévisionnelle des charges d'exploitation du bâtiment, sur une année, est réalisée.
</t>
    </r>
    <r>
      <rPr>
        <i/>
        <sz val="8"/>
        <color theme="1"/>
        <rFont val="Calibri"/>
        <family val="2"/>
        <scheme val="minor"/>
      </rPr>
      <t>Un calculateur de charges est disponible sur https://nf-habitat.qualitel.meilleurecopro.com (uniquement pour les logements en accession localisés en Ile-de-France)</t>
    </r>
  </si>
  <si>
    <t>Note de calcul à partir de l'outil https://nf-habitat.qualitel.meilleurecopro.com</t>
  </si>
  <si>
    <t>CARB.2.2</t>
  </si>
  <si>
    <t>Information sur les charges d'exploitation</t>
  </si>
  <si>
    <r>
      <rPr>
        <b/>
        <sz val="8"/>
        <color theme="1"/>
        <rFont val="Calibri"/>
        <family val="2"/>
        <scheme val="minor"/>
      </rPr>
      <t>Estimation des charges d'exploitation</t>
    </r>
    <r>
      <rPr>
        <sz val="8"/>
        <color theme="1"/>
        <rFont val="Calibri"/>
        <family val="2"/>
        <scheme val="minor"/>
      </rPr>
      <t xml:space="preserve">
L'estimation des charges d'exploitation, devra être achevée au moment du pré-PC, puis communiquée dans les documents de commercialisation des logements.</t>
    </r>
  </si>
  <si>
    <t>Note estimation des charges en €/m²/an</t>
  </si>
  <si>
    <t>CARB.2.3</t>
  </si>
  <si>
    <t>Estimation des charges d'exploitation - contrôle à 2 ans</t>
  </si>
  <si>
    <r>
      <rPr>
        <b/>
        <sz val="8"/>
        <color theme="1"/>
        <rFont val="Calibri"/>
        <family val="2"/>
        <scheme val="minor"/>
      </rPr>
      <t>Estimation des charges d'exploitation - contrôle à 2 ans (2 points)</t>
    </r>
    <r>
      <rPr>
        <sz val="8"/>
        <color theme="1"/>
        <rFont val="Calibri"/>
        <family val="2"/>
        <scheme val="minor"/>
      </rPr>
      <t xml:space="preserve">
L'estimation devra être contrôlée dans la deuxième année suivant mise à l'habitat de l'immeuble.
Ce suivi se fera durant les 2 années suivant la livraison. Un rapport d'activité annuel sera transmis aux copropriétaires et à GPA et devra comporter :  
-une comparaison des consommations et charges mesurées aux consommations et charges estimées en conception</t>
    </r>
  </si>
  <si>
    <t>CARB.2.4</t>
  </si>
  <si>
    <t>Estimation des charges d'exploitation - commissionnement sur 5 ans</t>
  </si>
  <si>
    <r>
      <rPr>
        <b/>
        <sz val="8"/>
        <rFont val="Calibri"/>
        <family val="2"/>
        <scheme val="minor"/>
      </rPr>
      <t xml:space="preserve">Estimation des charges d'exploitation - commissionnement sur 5 ans (3 points)
</t>
    </r>
    <r>
      <rPr>
        <sz val="8"/>
        <rFont val="Calibri"/>
        <family val="2"/>
        <scheme val="minor"/>
      </rPr>
      <t>Mandatement d'un prestataire chargé :
- d'accompagner la prise en main technique de l'immeuble
- de former les habitants à l'usage économe de l'énergie et des ressources en eau
- de suivre les consommations et les charges mesurées (gaz, électricité, chaleur, eau, contrat de maintenance, réparation)
Ce suivi se fera durant les 5 années suivant la livraison. Un rapport d'activité annuel sera transmis aux copropriétaires et à GPA et devra comporter :  
-une synthèse des pathologies et dysfonctionnements rencontrés
-une synthèse sur le maintien des qualités environnementales du bâtiment et de sa bonne appropriation par les occupants
-une comparaison des consommations et charges mesurées aux consommations et charges estimées en conception</t>
    </r>
  </si>
  <si>
    <t>Prestation pour une copropriété durable complète conforme aux attentes</t>
  </si>
  <si>
    <t>CARB.2.5</t>
  </si>
  <si>
    <t>AMO copropriété durable sur 2ans</t>
  </si>
  <si>
    <r>
      <rPr>
        <b/>
        <sz val="8"/>
        <rFont val="Calibri"/>
        <family val="2"/>
        <scheme val="minor"/>
      </rPr>
      <t>AMO copropriété durable sur 2ans</t>
    </r>
    <r>
      <rPr>
        <sz val="8"/>
        <rFont val="Calibri"/>
        <family val="2"/>
        <scheme val="minor"/>
      </rPr>
      <t xml:space="preserve">
Le promoteur  devra retenir un AMO "copropriété" pour réaliser les missions suivantes : 
- Un accompagnement des copropriétaires sur 2 ans, en vue de la mise en place de la copropriété ainsi que l'appropriation des dispositifs techniques de l'immeuble de façon, notamment, à optimiser les consommations de toutes natures (énergie, eau,…)
- un réseau social de la copropriété ;
- un livret copropriétaire  réalisé avec l'outil CLEA (https://clea.qualitel.org/) ou équivalent
- une fiche pratique sur la Copropriété à diffuser dans les bulles vente ;
- un accompagnement à la mise en place d’un syndic et d’un Conseil Syndical (Le premier syndic de l'immeuble est formé aux spécificités relatives à la conception de l'immeuble afin de lui permettre de jouer son rôle de conseil auprès de la copropriété) ;
- Une vidéo de présentation des impacts environnementaux et financiers de la gestion de la copropriété ;
</t>
    </r>
  </si>
  <si>
    <t>Certificat définitif NF Habitat HQE délivré par CERQUAL + rapport d'audit;
Carnet de vie du logement</t>
  </si>
  <si>
    <t>Rapport d'activité annuel copro durable;
Carnet de vie du logement</t>
  </si>
  <si>
    <t>CARB.2.6</t>
  </si>
  <si>
    <t>Visualisation des consommations</t>
  </si>
  <si>
    <r>
      <rPr>
        <b/>
        <sz val="8"/>
        <rFont val="Calibri"/>
        <family val="2"/>
        <scheme val="minor"/>
      </rPr>
      <t>Visualisation des consommations (3 points)</t>
    </r>
    <r>
      <rPr>
        <sz val="8"/>
        <rFont val="Calibri"/>
        <family val="2"/>
        <scheme val="minor"/>
      </rPr>
      <t xml:space="preserve">
Mise en place dans les parties communes de dispositifs permettant de visualiser la consommation de l’immeuble (consignes, sensibilisation ecogestes, suivi de la conso, etc.)</t>
    </r>
  </si>
  <si>
    <t>CARB.3.1</t>
  </si>
  <si>
    <t>Locaux techniques et stationnement</t>
  </si>
  <si>
    <t>Locaux vélos/poussettes</t>
  </si>
  <si>
    <r>
      <rPr>
        <b/>
        <sz val="8"/>
        <rFont val="Calibri"/>
        <family val="2"/>
        <scheme val="minor"/>
      </rPr>
      <t xml:space="preserve">Locaux vélos/poussettes </t>
    </r>
    <r>
      <rPr>
        <sz val="8"/>
        <rFont val="Calibri"/>
        <family val="2"/>
        <scheme val="minor"/>
      </rPr>
      <t>(HQE ST.4.1.9)
Le local vélos/poussettes est situé au RDC :
    •  il est couvert, clos et sécurisé;
    •  il dispose d'un système d'attaches par le cadre et au moins une roue;
    •  il est dimensionné conformément à la réglementation;
    •  l'accès à ce local par des vélos est aisé : le nombre de portes à franchir ne doit pas dépasser 3 et une zone est dégagée devant la porte du local correspondant à un cercle de 1,50 m de diamètre minimum.</t>
    </r>
  </si>
  <si>
    <t>CARB.3.2</t>
  </si>
  <si>
    <t>Places de stationnement pour vélo cargo</t>
  </si>
  <si>
    <r>
      <rPr>
        <b/>
        <sz val="8"/>
        <color theme="1"/>
        <rFont val="Calibri"/>
        <family val="2"/>
        <scheme val="minor"/>
      </rPr>
      <t>Places de stationnement pour vélo cargo</t>
    </r>
    <r>
      <rPr>
        <sz val="8"/>
        <color theme="1"/>
        <rFont val="Calibri"/>
        <family val="2"/>
        <scheme val="minor"/>
      </rPr>
      <t xml:space="preserve">
Intégration systématique d'un nombre minimum de places pour vélo cargo (1,4 x 2,6 m) défini dans la fiche d'emprise.
</t>
    </r>
    <r>
      <rPr>
        <i/>
        <sz val="8"/>
        <color theme="1"/>
        <rFont val="Calibri"/>
        <family val="2"/>
        <scheme val="minor"/>
      </rPr>
      <t>Nota : la fiche d'emprise doit être fournie par le maître d'ouvrage.</t>
    </r>
  </si>
  <si>
    <t>places [entier]</t>
  </si>
  <si>
    <t>XX places</t>
  </si>
  <si>
    <t>CARB.3.3</t>
  </si>
  <si>
    <t>Réalisation de places de stationnement en rez-de-chaussée ou en étage</t>
  </si>
  <si>
    <r>
      <rPr>
        <b/>
        <sz val="8"/>
        <rFont val="Calibri"/>
        <family val="2"/>
        <scheme val="minor"/>
      </rPr>
      <t>Réalisation de places de stationnement en rez-de-chaussée ou en étage</t>
    </r>
    <r>
      <rPr>
        <sz val="8"/>
        <rFont val="Calibri"/>
        <family val="2"/>
        <scheme val="minor"/>
      </rPr>
      <t xml:space="preserve">
Sous réserves des contraintes du site, la réalisation des stationnements est privilégiée en rez-de-chaussée ou en étage du bâtiment</t>
    </r>
  </si>
  <si>
    <t>Plans de niveaux</t>
  </si>
  <si>
    <t>CARB.3.4</t>
  </si>
  <si>
    <t>Mutabilité des espaces dédiés au stationnement en étage ou en rez-de-chaussée</t>
  </si>
  <si>
    <r>
      <rPr>
        <b/>
        <sz val="8"/>
        <color theme="1"/>
        <rFont val="Calibri"/>
        <family val="2"/>
        <scheme val="minor"/>
      </rPr>
      <t>Mutabilité des espaces dédiés au stationnement en étage ou en rez-de-chaussée</t>
    </r>
    <r>
      <rPr>
        <sz val="8"/>
        <color theme="1"/>
        <rFont val="Calibri"/>
        <family val="2"/>
        <scheme val="minor"/>
      </rPr>
      <t xml:space="preserve">
Les espaces de stationnement en superstructure sont conçus de façon à permettre une transformation ultérieure en logement. Une notice démontrant la capacité de mutation de ces espaces est jointe au dossier de préinstruction du dossier de demande de permis de construire</t>
    </r>
  </si>
  <si>
    <t>Etude du potentiel de changement de destination et d’évolution d’un bâtiment</t>
  </si>
  <si>
    <t>Plans de coupe</t>
  </si>
  <si>
    <t>Plans de coupe EXE</t>
  </si>
  <si>
    <t>CARB.3.5</t>
  </si>
  <si>
    <t>Mutualisation du stationnement pour le 2nd véhicule</t>
  </si>
  <si>
    <r>
      <rPr>
        <b/>
        <sz val="8"/>
        <color theme="1"/>
        <rFont val="Calibri"/>
        <family val="2"/>
        <scheme val="minor"/>
      </rPr>
      <t>Mutualisation du stationnement pour le 2nd véhicule</t>
    </r>
    <r>
      <rPr>
        <sz val="8"/>
        <color theme="1"/>
        <rFont val="Calibri"/>
        <family val="2"/>
        <scheme val="minor"/>
      </rPr>
      <t xml:space="preserve">
Lorsque le programme prévoit plus d'une voiture par logement, et qu'un parking public ou privé mutualisé est disponible à moins de 300 mètres du bâtiment, le besoin de stationnement correspondant au 2nd véhicule de chaque logement est satisfait par un contrat long terme conclut avec l'opérateur de ce parking.</t>
    </r>
  </si>
  <si>
    <t>CARB.3.6</t>
  </si>
  <si>
    <t>Intégration des locaux techniques au volume bâti</t>
  </si>
  <si>
    <r>
      <rPr>
        <b/>
        <sz val="8"/>
        <color theme="1"/>
        <rFont val="Calibri"/>
        <family val="2"/>
        <scheme val="minor"/>
      </rPr>
      <t>Intégration des locaux techniques au volume bâti</t>
    </r>
    <r>
      <rPr>
        <sz val="8"/>
        <color theme="1"/>
        <rFont val="Calibri"/>
        <family val="2"/>
        <scheme val="minor"/>
      </rPr>
      <t xml:space="preserve">
Les locaux techniques (armoires et locaux concessionnaires dont local télécom et poste transformateur, sous-station de chauffage urbain, colonnes sèches…) seront intégrés à la construction ou au volume bâti et disposeront d’un accès direct depuis l’espace public.   </t>
    </r>
  </si>
  <si>
    <t>PC 5 Elevation;
Plans de niveaux</t>
  </si>
  <si>
    <t>Plans de niveaux EXE</t>
  </si>
  <si>
    <t>CARB.3.7</t>
  </si>
  <si>
    <t>Qualité de la strate haute - émergence</t>
  </si>
  <si>
    <r>
      <rPr>
        <b/>
        <sz val="8"/>
        <color theme="1"/>
        <rFont val="Calibri"/>
        <family val="2"/>
        <scheme val="minor"/>
      </rPr>
      <t>Qualité de la strate haute - émergence</t>
    </r>
    <r>
      <rPr>
        <sz val="8"/>
        <color theme="1"/>
        <rFont val="Calibri"/>
        <family val="2"/>
        <scheme val="minor"/>
      </rPr>
      <t xml:space="preserve">
Toutes les émergences techniques (ascenseurs, souches, trainasses horizontales, caissons VMC) seront intégrées à la construction et dessinés sur les plans PC.</t>
    </r>
  </si>
  <si>
    <t xml:space="preserve">PC 5 Elevation </t>
  </si>
  <si>
    <t>Elévations;
Plan de toitures</t>
  </si>
  <si>
    <t>Elévations EXE</t>
  </si>
  <si>
    <t>CARB.3.8</t>
  </si>
  <si>
    <t>Qualité de la strate haute - GC</t>
  </si>
  <si>
    <r>
      <rPr>
        <b/>
        <sz val="8"/>
        <color theme="1"/>
        <rFont val="Calibri"/>
        <family val="2"/>
        <scheme val="minor"/>
      </rPr>
      <t>Qualité de la strate haute - GC</t>
    </r>
    <r>
      <rPr>
        <sz val="8"/>
        <color theme="1"/>
        <rFont val="Calibri"/>
        <family val="2"/>
        <scheme val="minor"/>
      </rPr>
      <t xml:space="preserve">
Les garde-corps techniques sont interdits, les protections collectives seront traitées par des dispositifs architecturaux (acrotères hauts, « vrais » garde-corps…).</t>
    </r>
  </si>
  <si>
    <t>Elévations;
Plan de toitures;
CCTP étanchéité;
CCTP serrurerie;</t>
  </si>
  <si>
    <t>CARB.4.1</t>
  </si>
  <si>
    <t>RE2020</t>
  </si>
  <si>
    <r>
      <rPr>
        <b/>
        <sz val="8"/>
        <color theme="1"/>
        <rFont val="Calibri"/>
        <family val="2"/>
        <scheme val="minor"/>
      </rPr>
      <t xml:space="preserve">RE2020 </t>
    </r>
    <r>
      <rPr>
        <sz val="8"/>
        <color theme="1"/>
        <rFont val="Calibri"/>
        <family val="2"/>
        <scheme val="minor"/>
      </rPr>
      <t>(HQE CC.11 et CC.12. + SEUIL2025.1 + SEUIL2025.2)
Le projet est conçu de façon à respecter les exigences de la RE2020 - jalon 2025 / 2028 / 2031</t>
    </r>
  </si>
  <si>
    <t>RE2020 - jalon 2025;
RE2020 - jalon 2028;
RE2020 - jalon 2031</t>
  </si>
  <si>
    <t>0;
2;
3</t>
  </si>
  <si>
    <t>RE2020 - jalon 2025</t>
  </si>
  <si>
    <t>Bilan carbone RSEE complet ou pré-bilan ou engagement de l'opérateur sur le jalon attendu</t>
  </si>
  <si>
    <t>CARB.4.4</t>
  </si>
  <si>
    <t>Label BBCA</t>
  </si>
  <si>
    <r>
      <rPr>
        <b/>
        <sz val="8"/>
        <rFont val="Calibri"/>
        <family val="2"/>
        <scheme val="minor"/>
      </rPr>
      <t xml:space="preserve">Label BBCA </t>
    </r>
    <r>
      <rPr>
        <sz val="8"/>
        <rFont val="Calibri"/>
        <family val="2"/>
        <scheme val="minor"/>
      </rPr>
      <t>(HQE BBCA.1)</t>
    </r>
    <r>
      <rPr>
        <b/>
        <sz val="8"/>
        <rFont val="Calibri"/>
        <family val="2"/>
        <scheme val="minor"/>
      </rPr>
      <t xml:space="preserve"> (3 points)</t>
    </r>
    <r>
      <rPr>
        <sz val="8"/>
        <rFont val="Calibri"/>
        <family val="2"/>
        <scheme val="minor"/>
      </rPr>
      <t xml:space="preserve">
Obtention du label BBCA neuf</t>
    </r>
  </si>
  <si>
    <t>CARB.4.5</t>
  </si>
  <si>
    <t>Label Effinergie RE2020</t>
  </si>
  <si>
    <r>
      <rPr>
        <b/>
        <sz val="8"/>
        <rFont val="Calibri"/>
        <family val="2"/>
        <scheme val="minor"/>
      </rPr>
      <t xml:space="preserve">Label Effinergie RE2020 </t>
    </r>
    <r>
      <rPr>
        <sz val="8"/>
        <rFont val="Calibri"/>
        <family val="2"/>
        <scheme val="minor"/>
      </rPr>
      <t>(RE2020 EFFI.1)</t>
    </r>
    <r>
      <rPr>
        <b/>
        <sz val="8"/>
        <rFont val="Calibri"/>
        <family val="2"/>
        <scheme val="minor"/>
      </rPr>
      <t xml:space="preserve"> (3 points)</t>
    </r>
    <r>
      <rPr>
        <sz val="8"/>
        <rFont val="Calibri"/>
        <family val="2"/>
        <scheme val="minor"/>
      </rPr>
      <t xml:space="preserve">
Obtention du label Effinergie RE2020 neuf.</t>
    </r>
  </si>
  <si>
    <t>Notice thermique réglementaire RSET</t>
  </si>
  <si>
    <t>CARB.4.6</t>
  </si>
  <si>
    <t>Taux d'ENR mini : cepnrmax - 10%</t>
  </si>
  <si>
    <r>
      <rPr>
        <b/>
        <sz val="8"/>
        <color theme="1"/>
        <rFont val="Calibri"/>
        <family val="2"/>
        <scheme val="minor"/>
      </rPr>
      <t>Taux d'ENR minimum (1 point)</t>
    </r>
    <r>
      <rPr>
        <sz val="8"/>
        <color theme="1"/>
        <rFont val="Calibri"/>
        <family val="2"/>
        <scheme val="minor"/>
      </rPr>
      <t xml:space="preserve">
L'indicateur CepNR est inférieur ou égal à CepNRmax - 10%.</t>
    </r>
  </si>
  <si>
    <t>CARB.4.7</t>
  </si>
  <si>
    <t>Taux d'ENR mini : cepnrmax - 20%</t>
  </si>
  <si>
    <r>
      <rPr>
        <b/>
        <sz val="8"/>
        <color theme="1"/>
        <rFont val="Calibri"/>
        <family val="2"/>
        <scheme val="minor"/>
      </rPr>
      <t>Taux d'ENR minimum (3 points)</t>
    </r>
    <r>
      <rPr>
        <sz val="8"/>
        <color theme="1"/>
        <rFont val="Calibri"/>
        <family val="2"/>
        <scheme val="minor"/>
      </rPr>
      <t xml:space="preserve">
L'indicateur CepNR est inférieur ou égal à CepNRmax - 20%.</t>
    </r>
  </si>
  <si>
    <t>CARB.4.8</t>
  </si>
  <si>
    <t>Récupération de chaleur sur eaux grises</t>
  </si>
  <si>
    <r>
      <rPr>
        <b/>
        <sz val="8"/>
        <color theme="1"/>
        <rFont val="Calibri"/>
        <family val="2"/>
        <scheme val="minor"/>
      </rPr>
      <t>Récupération de chaleur sur eaux grises</t>
    </r>
    <r>
      <rPr>
        <sz val="8"/>
        <color theme="1"/>
        <rFont val="Calibri"/>
        <family val="2"/>
        <scheme val="minor"/>
      </rPr>
      <t xml:space="preserve">
Pour les bâtiments de 3ème famille, mise en place d'un système de récupération de chaleur sur les eaux usées ou les eaux grises.</t>
    </r>
  </si>
  <si>
    <t>CDV.1.1</t>
  </si>
  <si>
    <t>Qualité de l'air</t>
  </si>
  <si>
    <r>
      <rPr>
        <b/>
        <sz val="8"/>
        <rFont val="Calibri"/>
        <family val="2"/>
        <scheme val="minor"/>
      </rPr>
      <t>Qualité de l'air</t>
    </r>
    <r>
      <rPr>
        <sz val="8"/>
        <rFont val="Calibri"/>
        <family val="2"/>
        <scheme val="minor"/>
      </rPr>
      <t xml:space="preserve">
Respect de toutes les exigences NF Habitat, HQE 1 point et HQE 2 points de la rubrique Qualité de l'air à l'exception de l'exigence QAI.1.1.9 - Hotte de cuisine (HQE 2 points)</t>
    </r>
  </si>
  <si>
    <t>CDV.1.2</t>
  </si>
  <si>
    <t>Certification santé</t>
  </si>
  <si>
    <r>
      <rPr>
        <b/>
        <sz val="8"/>
        <rFont val="Calibri"/>
        <family val="2"/>
        <scheme val="minor"/>
      </rPr>
      <t>Certification santé (3 points)</t>
    </r>
    <r>
      <rPr>
        <sz val="8"/>
        <rFont val="Calibri"/>
        <family val="2"/>
        <scheme val="minor"/>
      </rPr>
      <t xml:space="preserve">
Obtention d'une certification logement Santé </t>
    </r>
  </si>
  <si>
    <t>CDV.1.3</t>
  </si>
  <si>
    <t>Qualité acoustique</t>
  </si>
  <si>
    <r>
      <rPr>
        <b/>
        <sz val="8"/>
        <color theme="1"/>
        <rFont val="Calibri"/>
        <family val="2"/>
        <scheme val="minor"/>
      </rPr>
      <t>Qualité acoustique</t>
    </r>
    <r>
      <rPr>
        <sz val="8"/>
        <color theme="1"/>
        <rFont val="Calibri"/>
        <family val="2"/>
        <scheme val="minor"/>
      </rPr>
      <t xml:space="preserve">
Respect des exigences NF Habitat et NF Habitat HQE 1 point.</t>
    </r>
  </si>
  <si>
    <t>CDV.3.1</t>
  </si>
  <si>
    <t>Albédo des surfaces extérieures</t>
  </si>
  <si>
    <r>
      <rPr>
        <b/>
        <sz val="8"/>
        <rFont val="Calibri"/>
        <family val="2"/>
        <scheme val="minor"/>
      </rPr>
      <t>Albédo des surfaces extérieures</t>
    </r>
    <r>
      <rPr>
        <sz val="8"/>
        <rFont val="Calibri"/>
        <family val="2"/>
        <scheme val="minor"/>
      </rPr>
      <t xml:space="preserve">
Les façades et revêtements de sol extérieurs seront conçus de façon à éviter l'absorption de chaleur et la réverbération du rayonnement solaire (éviter les couleurs trop sombres et trop claires). A l'inverse, les toitures terrasses seront très claires ou végétalisées. </t>
    </r>
  </si>
  <si>
    <t>CCTP GOE;
CCTP façades;
CCTP étanchéité;
CCTP espaces verts;
Plan des espaces extérieurs; 
Elévations</t>
  </si>
  <si>
    <t>Notice matériaux;
CCTP espaces verts;
Plan des espaces extérieurs; 
Elévations</t>
  </si>
  <si>
    <t>CDV.4.1</t>
  </si>
  <si>
    <t>Limiter la taille des copropriétés</t>
  </si>
  <si>
    <r>
      <rPr>
        <b/>
        <sz val="8"/>
        <rFont val="Calibri"/>
        <family val="2"/>
        <scheme val="minor"/>
      </rPr>
      <t>Limiter la taille des copropriétés</t>
    </r>
    <r>
      <rPr>
        <sz val="8"/>
        <rFont val="Calibri"/>
        <family val="2"/>
        <scheme val="minor"/>
      </rPr>
      <t xml:space="preserve">
Pour les immeubles collectifs de 3ème famille ou de famille inférieure, la taille de chaque copropriété, hors régime de copropriété liée aux parkings, est plafonnée entre 50 et 70 logements environ.</t>
    </r>
  </si>
  <si>
    <t>logements [entier]</t>
  </si>
  <si>
    <t>XX logements</t>
  </si>
  <si>
    <t>Tableau récapitulatif logements;
Tableau de surfaces des logements</t>
  </si>
  <si>
    <t>DOE;</t>
  </si>
  <si>
    <t>CDV.5.1</t>
  </si>
  <si>
    <t>Matériaux et modes constructifs</t>
  </si>
  <si>
    <t>Garde-corps des balcons et loggias</t>
  </si>
  <si>
    <r>
      <rPr>
        <b/>
        <sz val="8"/>
        <color theme="1"/>
        <rFont val="Calibri"/>
        <family val="2"/>
        <scheme val="minor"/>
      </rPr>
      <t>Garde-corps des balcons et loggias</t>
    </r>
    <r>
      <rPr>
        <sz val="8"/>
        <color theme="1"/>
        <rFont val="Calibri"/>
        <family val="2"/>
        <scheme val="minor"/>
      </rPr>
      <t xml:space="preserve">
Les garde-corps doivent être suffisamment opaques pour intimiser les balcons et loggias depuis l’espace public sans qu’il soit nécessaire d’ajouter de dispositifs occultants.</t>
    </r>
  </si>
  <si>
    <t>Elévations;
Plans de coupe</t>
  </si>
  <si>
    <t>Plan de détail garde-corps en élévation, Echelle 1/20ème</t>
  </si>
  <si>
    <t>CDV.6.1</t>
  </si>
  <si>
    <t>Nombre d'heures d'inconfort - climat standard</t>
  </si>
  <si>
    <r>
      <rPr>
        <b/>
        <sz val="8"/>
        <color theme="1"/>
        <rFont val="Calibri"/>
        <family val="2"/>
        <scheme val="minor"/>
      </rPr>
      <t>Nombre d'heures d'inconfort</t>
    </r>
    <r>
      <rPr>
        <sz val="8"/>
        <color theme="1"/>
        <rFont val="Calibri"/>
        <family val="2"/>
        <scheme val="minor"/>
      </rPr>
      <t xml:space="preserve"> (HQE CH.4.1)
Le nombre d'heures d'inconfort en dehors de la zone de confort de Givoni, calcul basé sur une STD, est : Inférieur ou égal à 70 heures en zone de bruit BR1; Inférieur ou égal à 60 heures en zone de bruit BR2; Inférieur ou égal à 50 heures en zone de bruit BR3.</t>
    </r>
  </si>
  <si>
    <t>Rapport de STD</t>
  </si>
  <si>
    <t>CDV.6.10</t>
  </si>
  <si>
    <t>Protections solaires : occultations extérieures</t>
  </si>
  <si>
    <r>
      <rPr>
        <b/>
        <sz val="8"/>
        <rFont val="Calibri"/>
        <family val="2"/>
        <scheme val="minor"/>
      </rPr>
      <t xml:space="preserve">Protections solaires : occultations extérieures </t>
    </r>
    <r>
      <rPr>
        <sz val="8"/>
        <rFont val="Calibri"/>
        <family val="2"/>
        <scheme val="minor"/>
      </rPr>
      <t>(NF Habitat CH.2.2)
Toutes les baies verticales possèdent des occultations extérieures :
• Pour toutes les orientations en séjour, cuisine ouverte sur séjour et chambre ;
• Pour les orientations Est à Ouest via le Sud en cuisine fermée.
Toutes les baies horizontales ou inclinées (fenêtres de toit ou équivalent) possèdent des occultations extérieures.</t>
    </r>
  </si>
  <si>
    <t>CDV.6.11</t>
  </si>
  <si>
    <t xml:space="preserve">Porosité à l'air des protections solaires </t>
  </si>
  <si>
    <r>
      <rPr>
        <b/>
        <sz val="8"/>
        <rFont val="Calibri"/>
        <family val="2"/>
        <scheme val="minor"/>
      </rPr>
      <t xml:space="preserve">Porosité à l'air des protections solaires (3 points)
</t>
    </r>
    <r>
      <rPr>
        <sz val="8"/>
        <rFont val="Calibri"/>
        <family val="2"/>
        <scheme val="minor"/>
      </rPr>
      <t>Les protections mobiles présentent une porosité permettant la ventilation naturelle même descendues : volets à persiennes, stores à lames BSO.</t>
    </r>
  </si>
  <si>
    <t>CDV.6.12</t>
  </si>
  <si>
    <t>Protections solaires : vitrage solaire neutre</t>
  </si>
  <si>
    <r>
      <rPr>
        <b/>
        <sz val="8"/>
        <rFont val="Calibri"/>
        <family val="2"/>
        <scheme val="minor"/>
      </rPr>
      <t xml:space="preserve">Protections solaires : vitrage solaire neutre (2 points)
</t>
    </r>
    <r>
      <rPr>
        <sz val="8"/>
        <rFont val="Calibri"/>
        <family val="2"/>
        <scheme val="minor"/>
      </rPr>
      <t>Les surfaces vitrées les plus exposées au soleil de Sud à Ouest et donnant sur rue, et sans protections solaires fixes (casquettes), sont équipées de vitrage à sélectivité renforcée (vitrage solaire neutre 70/40)</t>
    </r>
  </si>
  <si>
    <t>PC 5 Elevation;
Rapport de STD;
Notice thermique réglementaire RSET</t>
  </si>
  <si>
    <t>CDV.6.13</t>
  </si>
  <si>
    <t xml:space="preserve">Inertie thermique </t>
  </si>
  <si>
    <r>
      <rPr>
        <b/>
        <sz val="8"/>
        <color theme="1"/>
        <rFont val="Calibri"/>
        <family val="2"/>
        <scheme val="minor"/>
      </rPr>
      <t>Inertie thermique (3 points)</t>
    </r>
    <r>
      <rPr>
        <sz val="8"/>
        <color theme="1"/>
        <rFont val="Calibri"/>
        <family val="2"/>
        <scheme val="minor"/>
      </rPr>
      <t xml:space="preserve">
Les contre-cloisons et les cloisonnements sont en matériaux à force inertie thermique (briques de terre crue, cuite, béton de chanvre, fermacell, plaque de terre)</t>
    </r>
  </si>
  <si>
    <t xml:space="preserve">PC10-1 Notice matériaux </t>
  </si>
  <si>
    <t>CDV.6.2</t>
  </si>
  <si>
    <t>Nombre d'heures d'inconfort - climat 2050</t>
  </si>
  <si>
    <r>
      <rPr>
        <b/>
        <sz val="8"/>
        <rFont val="Calibri"/>
        <family val="2"/>
        <scheme val="minor"/>
      </rPr>
      <t xml:space="preserve">Nombre moyen d'heures d'inconfort "climat 2050"
</t>
    </r>
    <r>
      <rPr>
        <sz val="8"/>
        <rFont val="Calibri"/>
        <family val="2"/>
        <scheme val="minor"/>
      </rPr>
      <t>En climat "scénario prospectif RCP4.5 2050", le nombre moyen d'heures d'inconfort en dehors de la zone de confort de Givoni, calcul basé sur une STD, est : Inférieur ou égal à 90 heures en zone de bruit BR1; Inférieur ou égal à 80 heures en zone de bruit BR2; Inférieur ou égal à 70 heures en zone de bruit BR3.</t>
    </r>
  </si>
  <si>
    <t>CDV.6.3</t>
  </si>
  <si>
    <t>Ensoleillement</t>
  </si>
  <si>
    <r>
      <rPr>
        <b/>
        <sz val="8"/>
        <rFont val="Calibri"/>
        <family val="2"/>
        <scheme val="minor"/>
      </rPr>
      <t>Ensoleillement</t>
    </r>
    <r>
      <rPr>
        <sz val="8"/>
        <rFont val="Calibri"/>
        <family val="2"/>
        <scheme val="minor"/>
      </rPr>
      <t xml:space="preserve">
Une étude d’ensoleillement est obligatoirement produite. Elle tient compte du masque engendré par les immeubles construits ou à construire. Cette étude doit permettre de démontrer :
o   Que chaque logement bénéficie d’au moins 2h d’ensoleillement le 21 décembre
o   Que les espaces extérieurs comportent des zones ensoleillées en hiver et des zones d’ombre en été</t>
    </r>
  </si>
  <si>
    <t>Etude d'ensoleillement</t>
  </si>
  <si>
    <t>CDV.6.4</t>
  </si>
  <si>
    <t>Brasseurs d'air en plafond</t>
  </si>
  <si>
    <r>
      <t xml:space="preserve">Brasseurs d'air en plafond
</t>
    </r>
    <r>
      <rPr>
        <sz val="8"/>
        <rFont val="Calibri"/>
        <family val="2"/>
        <scheme val="minor"/>
      </rPr>
      <t>Mise en oeuvre de brasseurs d'air si nécessaire.</t>
    </r>
    <r>
      <rPr>
        <b/>
        <sz val="8"/>
        <rFont val="Calibri"/>
        <family val="2"/>
        <scheme val="minor"/>
      </rPr>
      <t xml:space="preserve"> </t>
    </r>
    <r>
      <rPr>
        <sz val="8"/>
        <rFont val="Calibri"/>
        <family val="2"/>
        <scheme val="minor"/>
      </rPr>
      <t>(HQE CH2.1.23)</t>
    </r>
  </si>
  <si>
    <t>CDV.6.5</t>
  </si>
  <si>
    <t xml:space="preserve">Mise en œuvre d'un puit provencal </t>
  </si>
  <si>
    <r>
      <t xml:space="preserve">Mise en œuvre d'un puit provencal </t>
    </r>
    <r>
      <rPr>
        <sz val="8"/>
        <rFont val="Calibri"/>
        <family val="2"/>
        <scheme val="minor"/>
      </rPr>
      <t>(HQE CH.2.1.5)</t>
    </r>
    <r>
      <rPr>
        <b/>
        <sz val="8"/>
        <rFont val="Calibri"/>
        <family val="2"/>
        <scheme val="minor"/>
      </rPr>
      <t xml:space="preserve"> (3 points)</t>
    </r>
  </si>
  <si>
    <t>CDV.6.6</t>
  </si>
  <si>
    <t>Facteur solaire baie maxi.</t>
  </si>
  <si>
    <r>
      <t xml:space="preserve">Exigence facteur solaire </t>
    </r>
    <r>
      <rPr>
        <sz val="8"/>
        <rFont val="Calibri"/>
        <family val="2"/>
        <scheme val="minor"/>
      </rPr>
      <t xml:space="preserve">(HQE CH.1.18)
Le facteur solaire 'window' protections mobiles descendues est tel que :  Sws_AP ≤ </t>
    </r>
    <r>
      <rPr>
        <b/>
        <sz val="8"/>
        <rFont val="Calibri"/>
        <family val="2"/>
        <scheme val="minor"/>
      </rPr>
      <t xml:space="preserve">15% </t>
    </r>
  </si>
  <si>
    <t>CDV.6.7</t>
  </si>
  <si>
    <t>Indice d'ouverture en collectif</t>
  </si>
  <si>
    <r>
      <rPr>
        <b/>
        <sz val="8"/>
        <rFont val="Calibri"/>
        <family val="2"/>
        <scheme val="minor"/>
      </rPr>
      <t xml:space="preserve">Indice d'ouverture en collectif </t>
    </r>
    <r>
      <rPr>
        <sz val="8"/>
        <rFont val="Calibri"/>
        <family val="2"/>
        <scheme val="minor"/>
      </rPr>
      <t>(HQE CV.1.1.1.1)
Les séjours avec ou sans cuisine ouverte ont un indice d’ouverture supérieur ou égal à 15%.
Les cuisines fermées ont un indice d’ouverture supérieur ou égal à 10%.
Les chambres ont un indice d’ouverture supérieur ou égal à 12%.
Dans 20% des logements, la valeur de l'Io minorée au maximum de 20%  est tolérée  pour une des pièces</t>
    </r>
  </si>
  <si>
    <t>PC 5 Elevation;
Tableau des surfaces de baie et indice d'ouverture</t>
  </si>
  <si>
    <t>CDV.6.8</t>
  </si>
  <si>
    <t>Surface totale des baies</t>
  </si>
  <si>
    <r>
      <rPr>
        <b/>
        <sz val="8"/>
        <rFont val="Calibri"/>
        <family val="2"/>
        <scheme val="minor"/>
      </rPr>
      <t xml:space="preserve">Surface totale des baies </t>
    </r>
    <r>
      <rPr>
        <sz val="8"/>
        <rFont val="Calibri"/>
        <family val="2"/>
        <scheme val="minor"/>
      </rPr>
      <t>(HQE CV.1.1.1.3)
La surface totale des baies du ou des logements, mesurée en tableau est supérieure ou égale à 1/5 ème de la surface habitable.</t>
    </r>
  </si>
  <si>
    <t>CDV.6.9</t>
  </si>
  <si>
    <t>BBIOmax - 20%</t>
  </si>
  <si>
    <r>
      <t xml:space="preserve">Maîtrise des besoins bioclimatiques (chaud, froid, éclairage) </t>
    </r>
    <r>
      <rPr>
        <sz val="8"/>
        <rFont val="Calibri"/>
        <family val="2"/>
        <scheme val="minor"/>
      </rPr>
      <t>(HQE RE2020A.1 BBIO)</t>
    </r>
    <r>
      <rPr>
        <b/>
        <sz val="8"/>
        <rFont val="Calibri"/>
        <family val="2"/>
        <scheme val="minor"/>
      </rPr>
      <t xml:space="preserve"> (3 points)
</t>
    </r>
    <r>
      <rPr>
        <sz val="8"/>
        <rFont val="Calibri"/>
        <family val="2"/>
        <scheme val="minor"/>
      </rPr>
      <t xml:space="preserve">L'indicateur Bbio (chaud, froid, éclairage) est inférieur ou égal à </t>
    </r>
    <r>
      <rPr>
        <b/>
        <sz val="8"/>
        <rFont val="Calibri"/>
        <family val="2"/>
        <scheme val="minor"/>
      </rPr>
      <t xml:space="preserve">Bbio_max -20 %. </t>
    </r>
    <r>
      <rPr>
        <sz val="8"/>
        <rFont val="Calibri"/>
        <family val="2"/>
        <scheme val="minor"/>
      </rPr>
      <t xml:space="preserve">Nota : Cet objectif permet d'obtenir le </t>
    </r>
    <r>
      <rPr>
        <b/>
        <sz val="8"/>
        <rFont val="Calibri"/>
        <family val="2"/>
        <scheme val="minor"/>
      </rPr>
      <t>CEE BAR-TH-130</t>
    </r>
    <r>
      <rPr>
        <sz val="8"/>
        <rFont val="Calibri"/>
        <family val="2"/>
        <scheme val="minor"/>
      </rPr>
      <t>.</t>
    </r>
  </si>
  <si>
    <t>CDV.7.1</t>
  </si>
  <si>
    <t>Plan d'étage</t>
  </si>
  <si>
    <t>Hauteur sous plafond pour le stationnement en rez-de-chaussée ou en étage</t>
  </si>
  <si>
    <r>
      <rPr>
        <b/>
        <sz val="8"/>
        <color theme="1"/>
        <rFont val="Calibri"/>
        <family val="2"/>
        <scheme val="minor"/>
      </rPr>
      <t>Hauteur sous plafond pour le stationnement en rez-de-chaussée ou en étage</t>
    </r>
    <r>
      <rPr>
        <sz val="8"/>
        <color theme="1"/>
        <rFont val="Calibri"/>
        <family val="2"/>
        <scheme val="minor"/>
      </rPr>
      <t xml:space="preserve">
Lorsque du stationnement est intégré en rez-de-chaussée ou en étage du bâtiment, les hauteurs sous plafond de ces espaces sont au minimum égales aux hauteurs sous plafond des autres étages courants.</t>
    </r>
  </si>
  <si>
    <t>CDV.7.11</t>
  </si>
  <si>
    <t>Taille minimale de l'ensemble séjour + cuisine</t>
  </si>
  <si>
    <r>
      <rPr>
        <b/>
        <sz val="8"/>
        <color theme="1"/>
        <rFont val="Calibri"/>
        <family val="2"/>
        <scheme val="minor"/>
      </rPr>
      <t>Taille minimale de l'ensemble séjour + cuisine</t>
    </r>
    <r>
      <rPr>
        <sz val="8"/>
        <color theme="1"/>
        <rFont val="Calibri"/>
        <family val="2"/>
        <scheme val="minor"/>
      </rPr>
      <t xml:space="preserve">
80% ou 100% des logements respectent les tailles minimales suivantes pour l'ensemble séjour + cuisine (SHAB) : 
T1 : 23 m²
T2 : 25 m²
T3 : 27 m²
T4 : 29 m²
T5 : 31 m²</t>
    </r>
  </si>
  <si>
    <t>80% des logements;
100% des logements</t>
  </si>
  <si>
    <t>0;
3</t>
  </si>
  <si>
    <t>80% des logements</t>
  </si>
  <si>
    <t xml:space="preserve">Plans de niveaux;
Tableau de surface des logements </t>
  </si>
  <si>
    <t xml:space="preserve">Plans de niveaux 
Tableau de surface des logements </t>
  </si>
  <si>
    <t>CDV.7.13</t>
  </si>
  <si>
    <t>Taille minimale des chambres</t>
  </si>
  <si>
    <r>
      <rPr>
        <b/>
        <sz val="8"/>
        <color theme="1"/>
        <rFont val="Calibri"/>
        <family val="2"/>
        <scheme val="minor"/>
      </rPr>
      <t xml:space="preserve">Taille minimale des chambres
</t>
    </r>
    <r>
      <rPr>
        <sz val="8"/>
        <color theme="1"/>
        <rFont val="Calibri"/>
        <family val="2"/>
        <scheme val="minor"/>
      </rPr>
      <t>80% ou 100% des logements respectent les tailles minimales de chambres suivants :
Première chambre : au moins 12 m²
Autres chambres : au moins 10,5 m²</t>
    </r>
  </si>
  <si>
    <t>CDV.7.15</t>
  </si>
  <si>
    <t>Hauteur sous plafond minimum</t>
  </si>
  <si>
    <r>
      <rPr>
        <b/>
        <sz val="8"/>
        <color theme="1"/>
        <rFont val="Calibri"/>
        <family val="2"/>
        <scheme val="minor"/>
      </rPr>
      <t>Hauteur sous plafond</t>
    </r>
    <r>
      <rPr>
        <sz val="8"/>
        <color theme="1"/>
        <rFont val="Calibri"/>
        <family val="2"/>
        <scheme val="minor"/>
      </rPr>
      <t xml:space="preserve">
Sauf à ce que les règles de PLU impliquent la perte d'un étage, les niveaux précisés ci-contre présentent une hauteur sous plafond de 2,70m.</t>
    </r>
  </si>
  <si>
    <t>Pour le RDC, R+1 et R+2;
Pour tous les niveaux;
Non applicable</t>
  </si>
  <si>
    <t>Pour le RDC, R+1 et R+2</t>
  </si>
  <si>
    <t>CDV.7.17</t>
  </si>
  <si>
    <t>Hauteur sous plafond au RDC</t>
  </si>
  <si>
    <r>
      <rPr>
        <b/>
        <sz val="8"/>
        <rFont val="Calibri"/>
        <family val="2"/>
        <scheme val="minor"/>
      </rPr>
      <t>Hauteur sous plafond</t>
    </r>
    <r>
      <rPr>
        <sz val="8"/>
        <rFont val="Calibri"/>
        <family val="2"/>
        <scheme val="minor"/>
      </rPr>
      <t xml:space="preserve">
Dans un environnement urbain où des socles actifs peuvent occuper les RDC, la hauteur sous plafond  de ceux-ci doit permettre un autre usage que du logement, soit une hsp &gt; ou = à 3.50m ou disposer de planchers fusibles.</t>
    </r>
  </si>
  <si>
    <t>CDV.7.18</t>
  </si>
  <si>
    <t>Mutabilité des espaces cuisine / séjour</t>
  </si>
  <si>
    <r>
      <rPr>
        <b/>
        <sz val="8"/>
        <color theme="1"/>
        <rFont val="Calibri"/>
        <family val="2"/>
        <scheme val="minor"/>
      </rPr>
      <t>Mutabilité des espaces cuisine / séjour</t>
    </r>
    <r>
      <rPr>
        <sz val="8"/>
        <color theme="1"/>
        <rFont val="Calibri"/>
        <family val="2"/>
        <scheme val="minor"/>
      </rPr>
      <t xml:space="preserve">
</t>
    </r>
    <r>
      <rPr>
        <sz val="8"/>
        <rFont val="Calibri"/>
        <family val="2"/>
        <scheme val="minor"/>
      </rPr>
      <t>A partir du T3, 80% à 100% des cuisines sont fermables et conçues de la façon suivante :
• si elle est livrée fermée, elle dispose de cloisons démontables ou abattables qui ne nécessitent pas d'intervention sur les réseaux d'eau et d'électricité;
• disposant d'une fenêtre.</t>
    </r>
  </si>
  <si>
    <t>80% des cuisines;
100% des cuisines</t>
  </si>
  <si>
    <t>80% des cuisines</t>
  </si>
  <si>
    <t>CDV.7.2</t>
  </si>
  <si>
    <t>Limiter le nombre de logements par palier</t>
  </si>
  <si>
    <r>
      <rPr>
        <b/>
        <sz val="8"/>
        <color theme="1"/>
        <rFont val="Calibri"/>
        <family val="2"/>
        <scheme val="minor"/>
      </rPr>
      <t>Limiter le nombre de logements par palier</t>
    </r>
    <r>
      <rPr>
        <sz val="8"/>
        <color theme="1"/>
        <rFont val="Calibri"/>
        <family val="2"/>
        <scheme val="minor"/>
      </rPr>
      <t xml:space="preserve">
Dans les immeubles collectifs, les plans d'étage et le positionnement des circulations sont conçus pour limiter à un maximum de</t>
    </r>
    <r>
      <rPr>
        <b/>
        <sz val="8"/>
        <color theme="1"/>
        <rFont val="Calibri"/>
        <family val="2"/>
        <scheme val="minor"/>
      </rPr>
      <t xml:space="preserve"> 6/5/4 le nombre</t>
    </r>
    <r>
      <rPr>
        <sz val="8"/>
        <color theme="1"/>
        <rFont val="Calibri"/>
        <family val="2"/>
        <scheme val="minor"/>
      </rPr>
      <t xml:space="preserve"> de logements par palier.</t>
    </r>
  </si>
  <si>
    <t>6;
5;
4</t>
  </si>
  <si>
    <t>0;2;3</t>
  </si>
  <si>
    <t>CDV.7.21</t>
  </si>
  <si>
    <t>Accès à l'éclairage naturel des pièces humides</t>
  </si>
  <si>
    <r>
      <rPr>
        <b/>
        <sz val="8"/>
        <color theme="1"/>
        <rFont val="Calibri"/>
        <family val="2"/>
        <scheme val="minor"/>
      </rPr>
      <t>Eclairage naturel des pièces humides (1 point)</t>
    </r>
    <r>
      <rPr>
        <sz val="8"/>
        <color theme="1"/>
        <rFont val="Calibri"/>
        <family val="2"/>
        <scheme val="minor"/>
      </rPr>
      <t xml:space="preserve">
Un éclairement naturel en 1er ou 2nd jour dans toutes les salles de bains et WC est prévu (imposte vitrée ou hublot dans porte intérieure, donnant sur le couloir ou séjour).</t>
    </r>
  </si>
  <si>
    <t>CDV.7.22</t>
  </si>
  <si>
    <t>Surfaces minimales de baie en pièces humides</t>
  </si>
  <si>
    <r>
      <rPr>
        <b/>
        <sz val="8"/>
        <color theme="1"/>
        <rFont val="Calibri"/>
        <family val="2"/>
        <scheme val="minor"/>
      </rPr>
      <t>Eclairage naturel en salle d'eau (2 points)</t>
    </r>
    <r>
      <rPr>
        <sz val="8"/>
        <color theme="1"/>
        <rFont val="Calibri"/>
        <family val="2"/>
        <scheme val="minor"/>
      </rPr>
      <t xml:space="preserve">
100%  des logements disposent d'une salle d'eau avec une surface de baie, mesurée en tableau [1], d'au moins 1/6 ème de sa surface au sol [2].</t>
    </r>
  </si>
  <si>
    <t>CDV.7.23</t>
  </si>
  <si>
    <t>Espaces extérieurs accessibles</t>
  </si>
  <si>
    <r>
      <rPr>
        <b/>
        <sz val="8"/>
        <color theme="1"/>
        <rFont val="Calibri"/>
        <family val="2"/>
        <scheme val="minor"/>
      </rPr>
      <t>Espaces extérieurs accessibles</t>
    </r>
    <r>
      <rPr>
        <sz val="8"/>
        <color theme="1"/>
        <rFont val="Calibri"/>
        <family val="2"/>
        <scheme val="minor"/>
      </rPr>
      <t xml:space="preserve">
Hors zones de bruit, 80% à 100% des logements sont pourvus d'un espace extérieur privatif d'une profondeur minimale de </t>
    </r>
    <r>
      <rPr>
        <b/>
        <sz val="8"/>
        <color theme="1"/>
        <rFont val="Calibri"/>
        <family val="2"/>
        <scheme val="minor"/>
      </rPr>
      <t>1,8m</t>
    </r>
    <r>
      <rPr>
        <sz val="8"/>
        <color theme="1"/>
        <rFont val="Calibri"/>
        <family val="2"/>
        <scheme val="minor"/>
      </rPr>
      <t xml:space="preserve"> et une surface minimale fonctionnelle :
- T1 et T2 : 3,3 m²
- T3 : 5 m²
- T4 : 7 m²
- T5 : 9 m²</t>
    </r>
  </si>
  <si>
    <t>CDV.7.25</t>
  </si>
  <si>
    <t>Loggias</t>
  </si>
  <si>
    <r>
      <rPr>
        <b/>
        <sz val="8"/>
        <color theme="1"/>
        <rFont val="Calibri"/>
        <family val="2"/>
        <scheme val="minor"/>
      </rPr>
      <t>Loggias (3 points)</t>
    </r>
    <r>
      <rPr>
        <sz val="8"/>
        <color theme="1"/>
        <rFont val="Calibri"/>
        <family val="2"/>
        <scheme val="minor"/>
      </rPr>
      <t xml:space="preserve">
Plus de 80% des espaces extérieurs privatifs de l'immeuble sont constitués de loggias ou jardins privatifs en RDC.</t>
    </r>
  </si>
  <si>
    <t>CDV.7.5</t>
  </si>
  <si>
    <t>Eclairage naturel circulations communes</t>
  </si>
  <si>
    <r>
      <rPr>
        <b/>
        <sz val="8"/>
        <color theme="1"/>
        <rFont val="Calibri"/>
        <family val="2"/>
        <scheme val="minor"/>
      </rPr>
      <t xml:space="preserve">Eclairage naturel circulations communes </t>
    </r>
    <r>
      <rPr>
        <sz val="8"/>
        <color theme="1"/>
        <rFont val="Calibri"/>
        <family val="2"/>
        <scheme val="minor"/>
      </rPr>
      <t>(HQE CV.1.2.1.1)
L'une ou les deux dispositions suivantes sont respectées : 
• Les circulations horizontales desservant les logements disposent d'un éclairage naturel direct ou en second jour ;
• Les circulations verticales disposent d'un éclairage naturel direct.</t>
    </r>
  </si>
  <si>
    <t>L'une des deux dispositions est respectée;
Les deux dispositions sont respectées</t>
  </si>
  <si>
    <t>0;3</t>
  </si>
  <si>
    <t>L'une des deux dispositions est respectée</t>
  </si>
  <si>
    <t>CDV.7.7</t>
  </si>
  <si>
    <t>Logements multi-orientés et traversants</t>
  </si>
  <si>
    <r>
      <rPr>
        <b/>
        <sz val="8"/>
        <color theme="1"/>
        <rFont val="Calibri"/>
        <family val="2"/>
        <scheme val="minor"/>
      </rPr>
      <t>Logements multi-orientés et traversants</t>
    </r>
    <r>
      <rPr>
        <sz val="8"/>
        <color theme="1"/>
        <rFont val="Calibri"/>
        <family val="2"/>
        <scheme val="minor"/>
      </rPr>
      <t xml:space="preserve">
-A partir du T4, tous les logements sont traversants (ouvrants présents sur deux façades opposées)
-Tous les T3 sont au minimum bi-orientés
-Aucun logement mono-orienté, n'est orienté au nord</t>
    </r>
  </si>
  <si>
    <t>CDV.7.8</t>
  </si>
  <si>
    <t>Chambres</t>
  </si>
  <si>
    <r>
      <rPr>
        <b/>
        <sz val="8"/>
        <color theme="1"/>
        <rFont val="Calibri"/>
        <family val="2"/>
        <scheme val="minor"/>
      </rPr>
      <t>Chambres</t>
    </r>
    <r>
      <rPr>
        <sz val="8"/>
        <color theme="1"/>
        <rFont val="Calibri"/>
        <family val="2"/>
        <scheme val="minor"/>
      </rPr>
      <t xml:space="preserve">
Aucune chambre n'est commandée par une autre chambre</t>
    </r>
  </si>
  <si>
    <t>CDV.7.9</t>
  </si>
  <si>
    <t>Taille minimale des logements</t>
  </si>
  <si>
    <r>
      <rPr>
        <b/>
        <sz val="8"/>
        <color theme="1"/>
        <rFont val="Calibri"/>
        <family val="2"/>
        <scheme val="minor"/>
      </rPr>
      <t>Taille minimale des logements</t>
    </r>
    <r>
      <rPr>
        <sz val="8"/>
        <color theme="1"/>
        <rFont val="Calibri"/>
        <family val="2"/>
        <scheme val="minor"/>
      </rPr>
      <t xml:space="preserve">
80% ou 100% des logements respectent les tailles minimales par typologie de logements suivantes (SHAB) :
T1 : 28 m²
T2 : 45 m²
T3 : 62 m²
T4 : 79 m²
T5 : 96 m²</t>
    </r>
  </si>
  <si>
    <t>CDV.8.1</t>
  </si>
  <si>
    <t>Programme</t>
  </si>
  <si>
    <t>Espace collectif partagé supplémentaire</t>
  </si>
  <si>
    <r>
      <rPr>
        <b/>
        <sz val="8"/>
        <color theme="1"/>
        <rFont val="Calibri"/>
        <family val="2"/>
        <scheme val="minor"/>
      </rPr>
      <t>Espace collectif (3 points)</t>
    </r>
    <r>
      <rPr>
        <sz val="8"/>
        <color theme="1"/>
        <rFont val="Calibri"/>
        <family val="2"/>
        <scheme val="minor"/>
      </rPr>
      <t xml:space="preserve">
Un espace collectif supplémentaire est créé [1] [2].
1. Par exemple : jardin partagé, laverie collective, salle polyvalente, buanderie, séchoir, conciergerie, aire de jeux extérieure, toiture terrasse
accessible, local encombrant espace de troc...
2. Cet espace pourra permettre de favoriser l'économie de partage au sein du bâtiment ou entre le bâtiment et son voisinage.</t>
    </r>
  </si>
  <si>
    <t>CDV.8.2</t>
  </si>
  <si>
    <t>Logement évolutif adapté au vieillissement</t>
  </si>
  <si>
    <r>
      <rPr>
        <b/>
        <sz val="8"/>
        <rFont val="Calibri"/>
        <family val="2"/>
        <scheme val="minor"/>
      </rPr>
      <t>Développement de logements évolutifs capables de s’adapter au vieillissement (2 points)</t>
    </r>
    <r>
      <rPr>
        <sz val="8"/>
        <rFont val="Calibri"/>
        <family val="2"/>
        <scheme val="minor"/>
      </rPr>
      <t xml:space="preserve">
Sur proposition de l'opérateur immobilier</t>
    </r>
  </si>
  <si>
    <t>Notice justificative</t>
  </si>
  <si>
    <t>Carnet de vie du logement</t>
  </si>
  <si>
    <t>CDV.8.3</t>
  </si>
  <si>
    <t>Logement adapté à un public fragile</t>
  </si>
  <si>
    <r>
      <rPr>
        <b/>
        <sz val="8"/>
        <rFont val="Calibri"/>
        <family val="2"/>
        <scheme val="minor"/>
      </rPr>
      <t>Développement de logements et/ou services spécifiquement adaptés à certaines personnes fragiles (2 points)</t>
    </r>
    <r>
      <rPr>
        <sz val="8"/>
        <rFont val="Calibri"/>
        <family val="2"/>
        <scheme val="minor"/>
      </rPr>
      <t xml:space="preserve">
Sur proposition de l'opérateur immobilier</t>
    </r>
  </si>
  <si>
    <t>CDV.9.1</t>
  </si>
  <si>
    <t>Rangement</t>
  </si>
  <si>
    <t>Rangements</t>
  </si>
  <si>
    <r>
      <rPr>
        <b/>
        <sz val="8"/>
        <color theme="1"/>
        <rFont val="Calibri"/>
        <family val="2"/>
        <scheme val="minor"/>
      </rPr>
      <t xml:space="preserve">Rangements </t>
    </r>
    <r>
      <rPr>
        <sz val="8"/>
        <color theme="1"/>
        <rFont val="Calibri"/>
        <family val="2"/>
        <scheme val="minor"/>
      </rPr>
      <t>(HQE FL.1.6.1.1)</t>
    </r>
    <r>
      <rPr>
        <b/>
        <sz val="8"/>
        <color theme="1"/>
        <rFont val="Calibri"/>
        <family val="2"/>
        <scheme val="minor"/>
      </rPr>
      <t xml:space="preserve"> (2 points)</t>
    </r>
    <r>
      <rPr>
        <sz val="8"/>
        <color theme="1"/>
        <rFont val="Calibri"/>
        <family val="2"/>
        <scheme val="minor"/>
      </rPr>
      <t xml:space="preserve">
Les logements possèdent au moins en chambres et/ou couloirs (1) (2)(3) un placard fourni posé d'un volume minimum de :
- T1/T2 : 1m3
- T3/T4 : 1,5m3
- T5 et + : 2m3. 
Ces rangements peuvent être composés de plusieurs modules de 0,5m3 minimum.
1. Il est admis une tolérance de 5% sur les volumes et les dimensions demandées.
2. Cet espace s'entend hors rangement des salles d'eau et cuisines, en dehors des gabarits imposés par la réglementation Handicapés et, est dégagé de tout équipement technique qui doit rester accessible (chaudière, ballon eau chaude …).
3. Pour les studios, la position en pièce principale est admise, cet espace pouvant être positionné sur le linéaire demandé dans les séjours. </t>
    </r>
  </si>
  <si>
    <t>CDV.9.2</t>
  </si>
  <si>
    <t>Rangements dans chambres</t>
  </si>
  <si>
    <r>
      <rPr>
        <b/>
        <sz val="8"/>
        <color theme="1"/>
        <rFont val="Calibri"/>
        <family val="2"/>
        <scheme val="minor"/>
      </rPr>
      <t xml:space="preserve">Rangements - Chambre </t>
    </r>
    <r>
      <rPr>
        <sz val="8"/>
        <color theme="1"/>
        <rFont val="Calibri"/>
        <family val="2"/>
        <scheme val="minor"/>
      </rPr>
      <t>(HQE FL.1.6.1.1)</t>
    </r>
    <r>
      <rPr>
        <b/>
        <sz val="8"/>
        <color theme="1"/>
        <rFont val="Calibri"/>
        <family val="2"/>
        <scheme val="minor"/>
      </rPr>
      <t xml:space="preserve"> (3 points)</t>
    </r>
    <r>
      <rPr>
        <sz val="8"/>
        <color theme="1"/>
        <rFont val="Calibri"/>
        <family val="2"/>
        <scheme val="minor"/>
      </rPr>
      <t xml:space="preserve">
Toutes les chambres possèdent un espace de rangement d'un volume de 1,5 m3 (1)(2)(3).
1. Il n'est pas demandé la fourniture de mobilier de rangement. L'espace de rangement est une représentation sur plan d'une installation possible par l'occupant.
2. Il est admis une tolérance de 5% sur les volumes et les dimensions demandées.
3. Cet espace de rangement s'entend hors gabarits imposés par la réglementation handicapés et, est dégagé de tout équipement technique.</t>
    </r>
  </si>
  <si>
    <t>CDV.9.3</t>
  </si>
  <si>
    <t>Rangements supplémentaires</t>
  </si>
  <si>
    <r>
      <rPr>
        <b/>
        <sz val="8"/>
        <color theme="1"/>
        <rFont val="Calibri"/>
        <family val="2"/>
        <scheme val="minor"/>
      </rPr>
      <t xml:space="preserve">Rangements supplémentaires </t>
    </r>
    <r>
      <rPr>
        <sz val="8"/>
        <color theme="1"/>
        <rFont val="Calibri"/>
        <family val="2"/>
        <scheme val="minor"/>
      </rPr>
      <t>(HQE FL.1.6.1.2)</t>
    </r>
    <r>
      <rPr>
        <b/>
        <sz val="8"/>
        <color theme="1"/>
        <rFont val="Calibri"/>
        <family val="2"/>
        <scheme val="minor"/>
      </rPr>
      <t xml:space="preserve"> (3 points)</t>
    </r>
    <r>
      <rPr>
        <sz val="8"/>
        <color theme="1"/>
        <rFont val="Calibri"/>
        <family val="2"/>
        <scheme val="minor"/>
      </rPr>
      <t xml:space="preserve">
Des espaces de rangements d'une superficie au moins égale à 5% de la surface habitable du logement sont prévus (1) (2).
1. L'espace de rangement minimal demandé en niveau NF Habitat peut être intégré pour l'obtention de la surface de rangement demandée dans cette exigence.
2. Ces espaces s'entendent hors rangement des salle d'eau et cuisine. Ils sont dégagés de tout équipement technique ou sanitaire (chaudière, ballon eau chaude, machines à laver) et en dehors des gabarits imposés par la réglementation handicapés et débattements de portes.</t>
    </r>
  </si>
  <si>
    <t>DYN.1.1</t>
  </si>
  <si>
    <t>5/Dynamiques territoriales</t>
  </si>
  <si>
    <t>Heures d'insertion</t>
  </si>
  <si>
    <r>
      <rPr>
        <b/>
        <sz val="8"/>
        <color theme="1"/>
        <rFont val="Calibri"/>
        <family val="2"/>
        <scheme val="minor"/>
      </rPr>
      <t>Heures d'insertion</t>
    </r>
    <r>
      <rPr>
        <sz val="8"/>
        <color theme="1"/>
        <rFont val="Calibri"/>
        <family val="2"/>
        <scheme val="minor"/>
      </rPr>
      <t xml:space="preserve">
Le chantier est réalisé pour un minimum</t>
    </r>
    <r>
      <rPr>
        <sz val="8"/>
        <rFont val="Calibri"/>
        <family val="2"/>
        <scheme val="minor"/>
      </rPr>
      <t xml:space="preserve"> de 8%</t>
    </r>
    <r>
      <rPr>
        <sz val="8"/>
        <color theme="1"/>
        <rFont val="Calibri"/>
        <family val="2"/>
        <scheme val="minor"/>
      </rPr>
      <t xml:space="preserve"> des heures travaillées par des personnes en situation d'insertion professionnelle. Passage à 10% en 2025.</t>
    </r>
  </si>
  <si>
    <t>AMO INSERTION</t>
  </si>
  <si>
    <t>DYN.2.1</t>
  </si>
  <si>
    <t>Activation des rez-de-chaussée en lien avec la hiérarchisation des espaces publics</t>
  </si>
  <si>
    <r>
      <rPr>
        <b/>
        <sz val="8"/>
        <color theme="1"/>
        <rFont val="Calibri"/>
        <family val="2"/>
        <scheme val="minor"/>
      </rPr>
      <t>Activation des rez-de-chaussée en lien avec la hiérarchisation des espaces publics</t>
    </r>
    <r>
      <rPr>
        <sz val="8"/>
        <color theme="1"/>
        <rFont val="Calibri"/>
        <family val="2"/>
        <scheme val="minor"/>
      </rPr>
      <t xml:space="preserve">
Dans les immeubles collectifs adressés sur des espaces publics ayant vocation à être activés, chaque immeuble disposera d'au moins un local commercial ou à destination d'artisanat ou de bureau.</t>
    </r>
  </si>
  <si>
    <t>EC.1.1</t>
  </si>
  <si>
    <t>3/Economie circulaire</t>
  </si>
  <si>
    <t xml:space="preserve">Forêt écocertifiée </t>
  </si>
  <si>
    <r>
      <rPr>
        <b/>
        <sz val="8"/>
        <rFont val="Calibri"/>
        <family val="2"/>
        <scheme val="minor"/>
      </rPr>
      <t>Forêt écocertifiée (HQE REM.1.2.2)</t>
    </r>
    <r>
      <rPr>
        <sz val="8"/>
        <rFont val="Calibri"/>
        <family val="2"/>
        <scheme val="minor"/>
      </rPr>
      <t xml:space="preserve">
Les produits de construction neufs à base de bois sont issus de forêts éco-certifiées (PEFC ou FSC).</t>
    </r>
  </si>
  <si>
    <t>EC.1.2</t>
  </si>
  <si>
    <t xml:space="preserve">Obtention du label Bois de France ou équivalent </t>
  </si>
  <si>
    <r>
      <rPr>
        <b/>
        <sz val="8"/>
        <rFont val="Calibri"/>
        <family val="2"/>
        <scheme val="minor"/>
      </rPr>
      <t>Obtention du label Bois de France ou équivalent (3 points)</t>
    </r>
    <r>
      <rPr>
        <sz val="8"/>
        <rFont val="Calibri"/>
        <family val="2"/>
        <scheme val="minor"/>
      </rPr>
      <t xml:space="preserve">
La fiche d'emprise peut imposer l'obtention du label Bois de France ou les preuves de l'emploi de bois français transformé en France.</t>
    </r>
  </si>
  <si>
    <t>EC.2.1</t>
  </si>
  <si>
    <t>Limitation des déblais et remblais</t>
  </si>
  <si>
    <r>
      <rPr>
        <b/>
        <sz val="8"/>
        <color theme="1"/>
        <rFont val="Calibri"/>
        <family val="2"/>
        <scheme val="minor"/>
      </rPr>
      <t>Limitation des déblais et remblais</t>
    </r>
    <r>
      <rPr>
        <sz val="8"/>
        <color theme="1"/>
        <rFont val="Calibri"/>
        <family val="2"/>
        <scheme val="minor"/>
      </rPr>
      <t xml:space="preserve">
Production d'une note précisant les solutions mises en œuvre afin de limiter les déblais / remblais à l’échelle du lot. Mode de preuve : note par le BE VRD du lot vérifiée par le BE VRD de GPA.</t>
    </r>
  </si>
  <si>
    <t>Note de calcul des déblais / remblais;
CCTP espaces verts;
CCTP VRD</t>
  </si>
  <si>
    <t>DOE espaces verts;
DOE VRD</t>
  </si>
  <si>
    <t>EC.2.2</t>
  </si>
  <si>
    <t>Elaboration du PIC dès la phase PC</t>
  </si>
  <si>
    <r>
      <rPr>
        <b/>
        <sz val="8"/>
        <rFont val="Calibri"/>
        <family val="2"/>
        <scheme val="minor"/>
      </rPr>
      <t>Elaboration du PIC dès la phase PC</t>
    </r>
    <r>
      <rPr>
        <sz val="8"/>
        <rFont val="Calibri"/>
        <family val="2"/>
        <scheme val="minor"/>
      </rPr>
      <t xml:space="preserve">
Tout projet intégrant de la construction hors-site, le plan d'installation de chantier (PIC) est défini dès le dossier de demande de permis de construire.</t>
    </r>
  </si>
  <si>
    <t>Projet de PIC</t>
  </si>
  <si>
    <t>PIC</t>
  </si>
  <si>
    <t>EC.3.1</t>
  </si>
  <si>
    <t>Durabilité de l'enveloppe</t>
  </si>
  <si>
    <r>
      <rPr>
        <b/>
        <sz val="8"/>
        <rFont val="Calibri"/>
        <family val="2"/>
        <scheme val="minor"/>
      </rPr>
      <t>Durabilité de l'enveloppe</t>
    </r>
    <r>
      <rPr>
        <sz val="8"/>
        <rFont val="Calibri"/>
        <family val="2"/>
        <scheme val="minor"/>
      </rPr>
      <t xml:space="preserve"> (HQE CDE.1.1)
Sur l’ensemble des façades : les matériaux utilisés auront une durabilité très longue avec une fréquence d’entretien limitée, un niveau de pérennité de classe B selon calcul Cerqual.</t>
    </r>
  </si>
  <si>
    <t>PC10-1 Notice matériaux;
PC04 Notice architecturale paysagère</t>
  </si>
  <si>
    <t>Note de calcul avec outil CERQUAL</t>
  </si>
  <si>
    <t>EC.3.10</t>
  </si>
  <si>
    <t xml:space="preserve">Construction hors site - pièces humides </t>
  </si>
  <si>
    <r>
      <rPr>
        <b/>
        <sz val="8"/>
        <rFont val="Calibri"/>
        <family val="2"/>
        <scheme val="minor"/>
      </rPr>
      <t>Construction hors site - pièces humides (2 points)</t>
    </r>
    <r>
      <rPr>
        <sz val="8"/>
        <rFont val="Calibri"/>
        <family val="2"/>
        <scheme val="minor"/>
      </rPr>
      <t xml:space="preserve">
Tout ou partie (au moins 30%) des pièces humides sont réalisées de façon modulaire.</t>
    </r>
  </si>
  <si>
    <t>EC.3.11</t>
  </si>
  <si>
    <t xml:space="preserve">Réduction de la quantité de matériaux mis en œuvre </t>
  </si>
  <si>
    <r>
      <rPr>
        <b/>
        <sz val="8"/>
        <rFont val="Calibri"/>
        <family val="2"/>
        <scheme val="minor"/>
      </rPr>
      <t>Réduction de la quantité de matériaux mis en œuvre (2 points)</t>
    </r>
    <r>
      <rPr>
        <sz val="8"/>
        <rFont val="Calibri"/>
        <family val="2"/>
        <scheme val="minor"/>
      </rPr>
      <t xml:space="preserve">
La stratégie mise en œuvre pour réduire de façon globale la quantité de matériaux mis en œuvre est formalisée et précisée au moment du dépôt de la demande de permis de construire :</t>
    </r>
    <r>
      <rPr>
        <b/>
        <sz val="8"/>
        <rFont val="Calibri"/>
        <family val="2"/>
        <scheme val="minor"/>
      </rPr>
      <t xml:space="preserve"> note de sobriété matière</t>
    </r>
    <r>
      <rPr>
        <sz val="8"/>
        <rFont val="Calibri"/>
        <family val="2"/>
        <scheme val="minor"/>
      </rPr>
      <t xml:space="preserve"> au dépôt de PC</t>
    </r>
  </si>
  <si>
    <t>EC.3.12</t>
  </si>
  <si>
    <t xml:space="preserve">Intégration de matériaux recyclés et issus du réemploi </t>
  </si>
  <si>
    <r>
      <rPr>
        <b/>
        <sz val="8"/>
        <rFont val="Calibri"/>
        <family val="2"/>
        <scheme val="minor"/>
      </rPr>
      <t>Intégration de matériaux recyclés et issus du réemploi (3 points)</t>
    </r>
    <r>
      <rPr>
        <sz val="8"/>
        <rFont val="Calibri"/>
        <family val="2"/>
        <scheme val="minor"/>
      </rPr>
      <t xml:space="preserve">
Au moins 10% du budget travaux consacré à la fourniture de matériaux recyclés et au minimum 1% de matériaux de réemploi (fourniture). Ces matériaux devront concerner un minimum de 3 lots différents.</t>
    </r>
  </si>
  <si>
    <t>EC.3.13</t>
  </si>
  <si>
    <t>Label bâtiment biosourcé</t>
  </si>
  <si>
    <r>
      <rPr>
        <b/>
        <sz val="8"/>
        <color theme="1"/>
        <rFont val="Calibri"/>
        <family val="2"/>
        <scheme val="minor"/>
      </rPr>
      <t xml:space="preserve">Label bâtiment biosourcé </t>
    </r>
    <r>
      <rPr>
        <sz val="8"/>
        <color theme="1"/>
        <rFont val="Calibri"/>
        <family val="2"/>
        <scheme val="minor"/>
      </rPr>
      <t>(HQE BIOSOURCE.1.1)
Le niveau 1 / 2 / 3 du label biosourcé  sera obtenu par l'opérateur immobilier.</t>
    </r>
  </si>
  <si>
    <t>Niveau 1;
Niveau 2;
Niveau 3</t>
  </si>
  <si>
    <t>Niveau 1</t>
  </si>
  <si>
    <t>EC.3.16</t>
  </si>
  <si>
    <t>Utilisation de béton bas carbone</t>
  </si>
  <si>
    <r>
      <rPr>
        <b/>
        <sz val="8"/>
        <rFont val="Calibri"/>
        <family val="2"/>
        <scheme val="minor"/>
      </rPr>
      <t>Utilisation de béton bas carbone (2 points)</t>
    </r>
    <r>
      <rPr>
        <sz val="8"/>
        <rFont val="Calibri"/>
        <family val="2"/>
        <scheme val="minor"/>
      </rPr>
      <t xml:space="preserve">
Du béton bas carbone (&lt;200 kg.éq.CO2/m3) sur plus de 80% des éléments construits en béton</t>
    </r>
  </si>
  <si>
    <t>EC.3.17</t>
  </si>
  <si>
    <t>Utilisation de béton très bas carbone</t>
  </si>
  <si>
    <r>
      <rPr>
        <b/>
        <sz val="8"/>
        <rFont val="Calibri"/>
        <family val="2"/>
        <scheme val="minor"/>
      </rPr>
      <t>Utilisation de béton bas carbone (3 points)</t>
    </r>
    <r>
      <rPr>
        <sz val="8"/>
        <rFont val="Calibri"/>
        <family val="2"/>
        <scheme val="minor"/>
      </rPr>
      <t xml:space="preserve">
Du béton bas carbone sans clinker (&lt;100 kg.éq.CO2/m3) sur plus de 80% des éléments construits en béton</t>
    </r>
  </si>
  <si>
    <t>EC.3.18</t>
  </si>
  <si>
    <t>Utilisation de béton à base de granulats recyclés</t>
  </si>
  <si>
    <r>
      <rPr>
        <b/>
        <sz val="8"/>
        <rFont val="Calibri"/>
        <family val="2"/>
        <scheme val="minor"/>
      </rPr>
      <t>Utilisation de béton recyclé (2 points)</t>
    </r>
    <r>
      <rPr>
        <sz val="8"/>
        <rFont val="Calibri"/>
        <family val="2"/>
        <scheme val="minor"/>
      </rPr>
      <t xml:space="preserve">
Utilisation de</t>
    </r>
    <r>
      <rPr>
        <b/>
        <sz val="8"/>
        <rFont val="Calibri"/>
        <family val="2"/>
        <scheme val="minor"/>
      </rPr>
      <t xml:space="preserve"> béton recyclé</t>
    </r>
    <r>
      <rPr>
        <sz val="8"/>
        <rFont val="Calibri"/>
        <family val="2"/>
        <scheme val="minor"/>
      </rPr>
      <t xml:space="preserve"> dans le béton selon les recommandations du PN RECYBETON en termes de taux d'incorporation</t>
    </r>
  </si>
  <si>
    <t>EC.3.19</t>
  </si>
  <si>
    <t>Soutien aux filières locales</t>
  </si>
  <si>
    <r>
      <rPr>
        <b/>
        <sz val="8"/>
        <rFont val="Calibri"/>
        <family val="2"/>
        <scheme val="minor"/>
      </rPr>
      <t>Soutien aux filières locales</t>
    </r>
    <r>
      <rPr>
        <sz val="8"/>
        <rFont val="Calibri"/>
        <family val="2"/>
        <scheme val="minor"/>
      </rPr>
      <t xml:space="preserve">
Pour certains projets localisés à proximité de sites de production de certains matériaux bio ou gésourcés (maximum 100km à vol d'oiseau), la fiche d'emprise peut préciser l'imposition d'un minimum d'incorporation de ces matériaux (en budget fourniture et mise en oeuvre).</t>
    </r>
  </si>
  <si>
    <t>Notice Materiaux</t>
  </si>
  <si>
    <t>DOE;
Bons de livraisons</t>
  </si>
  <si>
    <r>
      <rPr>
        <b/>
        <i/>
        <sz val="8"/>
        <color rgb="FF0070C0"/>
        <rFont val="Calibri"/>
        <family val="2"/>
        <scheme val="minor"/>
      </rPr>
      <t>Soutien aux filières locales</t>
    </r>
    <r>
      <rPr>
        <i/>
        <sz val="8"/>
        <color rgb="FF0070C0"/>
        <rFont val="Calibri"/>
        <family val="2"/>
        <scheme val="minor"/>
      </rPr>
      <t xml:space="preserve">
Pour certains projets localisés à proximité de sites de production de certains matériaux bio ou gésourcés (maximum 100km à vol d'oiseau), la fiche d'emprise peut préciser l'imposition d'un minimum d'incorporation de ces matériaux (en budget fourniture et mise en oeuvre).</t>
    </r>
  </si>
  <si>
    <t>texte</t>
  </si>
  <si>
    <t>Préciser ici pour quel(s) matériaux</t>
  </si>
  <si>
    <t>XXXXXXX</t>
  </si>
  <si>
    <t>EC.3.2</t>
  </si>
  <si>
    <t>Pérennité des matériaux des façades</t>
  </si>
  <si>
    <r>
      <rPr>
        <b/>
        <sz val="8"/>
        <rFont val="Calibri"/>
        <family val="2"/>
        <scheme val="minor"/>
      </rPr>
      <t>Pérennité des matériaux des façades</t>
    </r>
    <r>
      <rPr>
        <sz val="8"/>
        <rFont val="Calibri"/>
        <family val="2"/>
        <scheme val="minor"/>
      </rPr>
      <t xml:space="preserve">
•	Pour les façades en fonds de loggias, sous balcons filants ou non visibles depuis l’espace public, les parements doivent être durables, adaptés à l’exposition aux intempéries, et faciles d’entretien - réparation. 
•	Pour les façades visibles depuis l’espace public, sont interdits : 
o	Matériaux agrafés
o	Enduits et bardages bois non protégés des intempéries 
o	Enduits et bardages sur isolation par l’extérieur
•	Les façades au RDC accessibles depuis l’espace public disposent de parements lourds, robustes et durables. Sont interdits :  
o	Matériaux agrafés
o	Enduits
o	Tous types de bardages</t>
    </r>
  </si>
  <si>
    <t>CCTP GOE;
CCTP façades;
CCTP étanchéité;
Elévations</t>
  </si>
  <si>
    <t>DOE;
Carnet d'entretien-maintenance;</t>
  </si>
  <si>
    <t>EC.3.20</t>
  </si>
  <si>
    <t>Traçabilité de l'origine des matériaux</t>
  </si>
  <si>
    <r>
      <rPr>
        <b/>
        <sz val="8"/>
        <rFont val="Calibri"/>
        <family val="2"/>
        <scheme val="minor"/>
      </rPr>
      <t>Traçabilité de l'origine des matériaux</t>
    </r>
    <r>
      <rPr>
        <sz val="8"/>
        <rFont val="Calibri"/>
        <family val="2"/>
        <scheme val="minor"/>
      </rPr>
      <t xml:space="preserve">
Pour les filières alternatives (biosourcés, géosourcés, issus de l'économie circulaire, hors-site), l'origine et le lieu de transformation des matériaux intervenant dans la structure et dans l'enveloppe du bâtiment (y compris isolation) est communiquée à l'aménageur.</t>
    </r>
  </si>
  <si>
    <t>EC.3.21</t>
  </si>
  <si>
    <t>Filières locales : prélèvement et transformation</t>
  </si>
  <si>
    <r>
      <rPr>
        <b/>
        <sz val="8"/>
        <rFont val="Calibri"/>
        <family val="2"/>
        <scheme val="minor"/>
      </rPr>
      <t>Filières locales : prélèvement et transformation (3 points)</t>
    </r>
    <r>
      <rPr>
        <sz val="8"/>
        <rFont val="Calibri"/>
        <family val="2"/>
        <scheme val="minor"/>
      </rPr>
      <t xml:space="preserve">
Au moins 20% du budget travaux (fourniture et mise en oeuvre) correspond à des matériaux et produits à base de ressources primaires prélevées et transformées dans un rayon de moins de 300 km à vol d'oiseau du site de projet.</t>
    </r>
  </si>
  <si>
    <t>EC.3.22</t>
  </si>
  <si>
    <t xml:space="preserve">Filières locales : transformation </t>
  </si>
  <si>
    <r>
      <rPr>
        <b/>
        <sz val="8"/>
        <rFont val="Calibri"/>
        <family val="2"/>
        <scheme val="minor"/>
      </rPr>
      <t>Filières locales : transformation (3 points)</t>
    </r>
    <r>
      <rPr>
        <sz val="8"/>
        <rFont val="Calibri"/>
        <family val="2"/>
        <scheme val="minor"/>
      </rPr>
      <t xml:space="preserve">
Au moins 60% du budget des matériaux et produits utilisés (fourniture et mise en oeuvre) sont issus de filières locales (transformation localisée à moins de 300 km à vol d'oiseau du site de projet)</t>
    </r>
  </si>
  <si>
    <t>EC.3.23</t>
  </si>
  <si>
    <t>Origine locale des matériaux biosourcés, géosourcés, ou assemblés hors-site</t>
  </si>
  <si>
    <r>
      <rPr>
        <b/>
        <sz val="8"/>
        <rFont val="Calibri"/>
        <family val="2"/>
        <scheme val="minor"/>
      </rPr>
      <t>Origine locale des matériaux biosourcés, géosourcés, ou assemblés hors-site (3 points)</t>
    </r>
    <r>
      <rPr>
        <sz val="8"/>
        <rFont val="Calibri"/>
        <family val="2"/>
        <scheme val="minor"/>
      </rPr>
      <t xml:space="preserve">
Plus de 70% du budget des matériaux biosourcés, géosourcés ou assemblés hors site sont à base de ressources primaires prélevées et transformées dans un rayon de moins de 300 km à vol d'oiseau du site de projet.</t>
    </r>
  </si>
  <si>
    <t>EC.3.3</t>
  </si>
  <si>
    <t>Traitement des façades visibles depuis l'espace public</t>
  </si>
  <si>
    <r>
      <rPr>
        <b/>
        <sz val="8"/>
        <rFont val="Calibri"/>
        <family val="2"/>
        <scheme val="minor"/>
      </rPr>
      <t>Traitement des façades visibles depuis l'espace public</t>
    </r>
    <r>
      <rPr>
        <sz val="8"/>
        <rFont val="Calibri"/>
        <family val="2"/>
        <scheme val="minor"/>
      </rPr>
      <t xml:space="preserve">
Les modénatures seront conçues pour limiter le vieillissement (coulures,…) et le besoin d’entretien.</t>
    </r>
  </si>
  <si>
    <t>Elévations</t>
  </si>
  <si>
    <t xml:space="preserve">Notice Materiaux
Visite de site </t>
  </si>
  <si>
    <t>EC.3.4</t>
  </si>
  <si>
    <t>PVC proscrit</t>
  </si>
  <si>
    <r>
      <rPr>
        <b/>
        <sz val="8"/>
        <rFont val="Calibri"/>
        <family val="2"/>
        <scheme val="minor"/>
      </rPr>
      <t>PVC proscrit</t>
    </r>
    <r>
      <rPr>
        <sz val="8"/>
        <rFont val="Calibri"/>
        <family val="2"/>
        <scheme val="minor"/>
      </rPr>
      <t xml:space="preserve">
Le PVC est proscrit pour tous les éléments extérieurs (sols des parties communes, menuiseries, occultations, volets, clôtures) hors éléments techniques non visibles (type canalisation). Ainsi les gouttières, cheneaux et descentes EP visibles seront uniquement en zinc, aluminium ou fonte.</t>
    </r>
  </si>
  <si>
    <t>EC.3.5</t>
  </si>
  <si>
    <t>Etude du potentiel de changement de destination</t>
  </si>
  <si>
    <r>
      <rPr>
        <b/>
        <sz val="8"/>
        <rFont val="Calibri"/>
        <family val="2"/>
        <scheme val="minor"/>
      </rPr>
      <t>Neutralité structurelle vis-à-vis des usages et plans d'étages</t>
    </r>
    <r>
      <rPr>
        <sz val="8"/>
        <rFont val="Calibri"/>
        <family val="2"/>
        <scheme val="minor"/>
      </rPr>
      <t xml:space="preserve">
L'étude du potentiel de changement de destination et d'évolution du bâtiment prévue par l'article L.122-1-1 du code de la construction et de l'habitation jointe au dossier de demande de permis de construire expose les mesures mises en oeuvre ainsi que les limites en termes de flexibilité des plans d'étages et usages futurs.</t>
    </r>
  </si>
  <si>
    <t>EC.3.6</t>
  </si>
  <si>
    <t>Neutralité structurelle vis-à-vis des usages et plans d'étages</t>
  </si>
  <si>
    <r>
      <rPr>
        <b/>
        <sz val="8"/>
        <color theme="1"/>
        <rFont val="Calibri"/>
        <family val="2"/>
        <scheme val="minor"/>
      </rPr>
      <t>Neutralité structurelle vis-à-vis des usages et plans d'étages</t>
    </r>
    <r>
      <rPr>
        <sz val="8"/>
        <color theme="1"/>
        <rFont val="Calibri"/>
        <family val="2"/>
        <scheme val="minor"/>
      </rPr>
      <t xml:space="preserve">
Dès la conception un objectif de neutralité structurelle vis-à-vis des usages et plans d’étages est poursuivie (poteaux-dalles, poteaux-poutres, façades rapportées, séparatif avec partie fusible pour adaptabilité, rationalisation des distributions, suppression des murs de refend…).</t>
    </r>
  </si>
  <si>
    <t>EC.3.7</t>
  </si>
  <si>
    <t>Mutabilité du logement</t>
  </si>
  <si>
    <r>
      <rPr>
        <b/>
        <sz val="8"/>
        <color theme="1"/>
        <rFont val="Calibri"/>
        <family val="2"/>
        <scheme val="minor"/>
      </rPr>
      <t>Mutabilité du logement</t>
    </r>
    <r>
      <rPr>
        <sz val="8"/>
        <color theme="1"/>
        <rFont val="Calibri"/>
        <family val="2"/>
        <scheme val="minor"/>
      </rPr>
      <t xml:space="preserve">
Recours systématisé à des structures poteaux poutres  / poteaux dalles. Le recours au voile béton ou au mur de refend est à proscrire ou limiter strictement. Un accompagnement par un BE Acoustique s'avère important.</t>
    </r>
  </si>
  <si>
    <t>EC.3.8</t>
  </si>
  <si>
    <t>Recours au BIM</t>
  </si>
  <si>
    <r>
      <rPr>
        <b/>
        <sz val="8"/>
        <rFont val="Calibri"/>
        <family val="2"/>
        <scheme val="minor"/>
      </rPr>
      <t>Recours au BIM</t>
    </r>
    <r>
      <rPr>
        <sz val="8"/>
        <rFont val="Calibri"/>
        <family val="2"/>
        <scheme val="minor"/>
      </rPr>
      <t xml:space="preserve">
Systématisation du recours au BIM en phase de conception pour les immeubles de 3</t>
    </r>
    <r>
      <rPr>
        <vertAlign val="superscript"/>
        <sz val="8"/>
        <rFont val="Calibri"/>
        <family val="2"/>
        <scheme val="minor"/>
      </rPr>
      <t>ème</t>
    </r>
    <r>
      <rPr>
        <sz val="8"/>
        <rFont val="Calibri"/>
        <family val="2"/>
        <scheme val="minor"/>
      </rPr>
      <t xml:space="preserve"> famille et plus.</t>
    </r>
  </si>
  <si>
    <t>EC.3.9</t>
  </si>
  <si>
    <t>Construction hors site</t>
  </si>
  <si>
    <r>
      <rPr>
        <b/>
        <sz val="8"/>
        <rFont val="Calibri"/>
        <family val="2"/>
        <scheme val="minor"/>
      </rPr>
      <t>Construction hors site</t>
    </r>
    <r>
      <rPr>
        <sz val="8"/>
        <rFont val="Calibri"/>
        <family val="2"/>
        <scheme val="minor"/>
      </rPr>
      <t xml:space="preserve">
Le projet fait largement appel aux </t>
    </r>
    <r>
      <rPr>
        <b/>
        <sz val="8"/>
        <rFont val="Calibri"/>
        <family val="2"/>
        <scheme val="minor"/>
      </rPr>
      <t>filières de construction hors site :</t>
    </r>
    <r>
      <rPr>
        <sz val="8"/>
        <rFont val="Calibri"/>
        <family val="2"/>
        <scheme val="minor"/>
      </rPr>
      <t xml:space="preserve">
- Réalisation d’au moins 75% des façades et éléments rapportés en préfabrication (2D ou 3D)
- Réalisation d’au moins 30% des éléments de structure en préfabrication (2D ou 3D)
</t>
    </r>
    <r>
      <rPr>
        <b/>
        <sz val="8"/>
        <rFont val="Calibri"/>
        <family val="2"/>
        <scheme val="minor"/>
      </rPr>
      <t>NOTA BENE  : Objectifs établissement, 80% des projets ont recours massivement aux filières de construction hors site d'ici 2030.</t>
    </r>
  </si>
  <si>
    <t>Valeurs possibles si Liste
(séparé par des ";")</t>
  </si>
  <si>
    <t>valeur en points de l'exigence optionnelle</t>
  </si>
  <si>
    <t>niveau de dérogation</t>
  </si>
  <si>
    <t>ACT.1.1</t>
  </si>
  <si>
    <t>Contractualisation entre l'opérateur immobilier et l'investisseur "socles actifs"</t>
  </si>
  <si>
    <r>
      <rPr>
        <b/>
        <sz val="8"/>
        <color theme="1"/>
        <rFont val="Calibri"/>
        <family val="2"/>
        <scheme val="minor"/>
      </rPr>
      <t>Contractualisation entre l'opérateur immobilier et l'investisseur "socles actifs" dès la désignation de l'opérateur immobilier</t>
    </r>
    <r>
      <rPr>
        <sz val="8"/>
        <color theme="1"/>
        <rFont val="Calibri"/>
        <family val="2"/>
        <scheme val="minor"/>
      </rPr>
      <t xml:space="preserve">
Lorsque l'immeuble intègre un ou plusieurs locaux à destination de commerce, d'artisanat ou d'emploi (rez-de-chaussée actif), l'opérateur immobilier et l'investisseur futur acquéreur du ou des locaux concluent un protocole d'exclusivité précisant le prix d'acquisition du local (prix coque nue, fluides en attente, façade en attente cf. CPAUPE ou fiche d'emprise) et son programme.
Ce prix est fixé par l'aménageur en cohérence avec le plan de merchandisage retenu et d'engagements de plafonnement de loyers de la part de l'investisseur.</t>
    </r>
  </si>
  <si>
    <t>ACT.1.2</t>
  </si>
  <si>
    <t>Association de l'investisseur "socles actifs" dès le stade de la conception</t>
  </si>
  <si>
    <r>
      <rPr>
        <b/>
        <sz val="8"/>
        <color theme="1"/>
        <rFont val="Calibri"/>
        <family val="2"/>
        <scheme val="minor"/>
      </rPr>
      <t>Association de l'investisseur "socles actifs" dès le stade de la conception du projet</t>
    </r>
    <r>
      <rPr>
        <sz val="8"/>
        <color theme="1"/>
        <rFont val="Calibri"/>
        <family val="2"/>
        <scheme val="minor"/>
      </rPr>
      <t xml:space="preserve">
Lorsque l'immeuble intègre un rez-de-chaussée actif, l'investisseur futur acquéreur du ou des locaux est associé dès la phase de conception afin d'intégrer au projet les besoins liés à la future programmation du local.</t>
    </r>
  </si>
  <si>
    <t>ACT.1.3</t>
  </si>
  <si>
    <t>Activation des rez-de-chausséeen lien avec la hiérarchisation des espaces publics</t>
  </si>
  <si>
    <r>
      <rPr>
        <b/>
        <sz val="8"/>
        <color rgb="FF000000"/>
        <rFont val="Calibri"/>
        <family val="2"/>
        <scheme val="minor"/>
      </rPr>
      <t xml:space="preserve">Activation des rez-de-chaussée en lien avec la hiérarchisation des espaces publics
</t>
    </r>
    <r>
      <rPr>
        <sz val="8"/>
        <color rgb="FF000000"/>
        <rFont val="Calibri"/>
        <family val="2"/>
        <scheme val="minor"/>
      </rPr>
      <t>Dans les immeubles collectifs adressés sur des espaces publics ayant vocation à être activés, chaque immeuble disposera d'au moins un local commercial ou à destination d'artisanat ou de bureau.</t>
    </r>
  </si>
  <si>
    <t>Pièces justificatives</t>
  </si>
  <si>
    <t>nature de mode de preuves</t>
  </si>
  <si>
    <t>Pièces contractuelles</t>
  </si>
  <si>
    <t>PE</t>
  </si>
  <si>
    <t>PC10-1 Notice matériaux</t>
  </si>
  <si>
    <t>PG</t>
  </si>
  <si>
    <t>Plan de toitures</t>
  </si>
  <si>
    <t>Plan des espaces extérieurs</t>
  </si>
  <si>
    <t>PC 5 Elevation</t>
  </si>
  <si>
    <t>Tableau des surfaces de baie et indice d'ouverture</t>
  </si>
  <si>
    <t>TAB</t>
  </si>
  <si>
    <t>Calcul de coéfficient d'impérméabilisation</t>
  </si>
  <si>
    <t>NDC</t>
  </si>
  <si>
    <t>Bons de livraisons</t>
  </si>
  <si>
    <t>AUTRE</t>
  </si>
  <si>
    <t>Attestation de conformité à la réglementation environnementale RE2020 à dépôt de PC</t>
  </si>
  <si>
    <t>Note de calcul des déblais / remblais</t>
  </si>
  <si>
    <t>Tableau récapitulatif logements</t>
  </si>
  <si>
    <t>CCTP étanchéité</t>
  </si>
  <si>
    <t>CCTP façades</t>
  </si>
  <si>
    <t>CCTP serrurerie</t>
  </si>
  <si>
    <t>Attestation de conformité à la réglementation environnementale RE2020 à la livraison</t>
  </si>
  <si>
    <t>Carnet d'entretien-maintenance</t>
  </si>
  <si>
    <t>CCTP GOE</t>
  </si>
  <si>
    <t>DOE</t>
  </si>
  <si>
    <t>DOE espaces verts</t>
  </si>
  <si>
    <t>DOE VRD</t>
  </si>
  <si>
    <t>Rapport d'activité annuel copro durable</t>
  </si>
  <si>
    <t>Plan de détail garde-corps</t>
  </si>
  <si>
    <t>nature de l'exigence</t>
  </si>
  <si>
    <t>contextuelle</t>
  </si>
  <si>
    <t>Part de logements</t>
  </si>
  <si>
    <t>Part de cuisines</t>
  </si>
  <si>
    <t>100% d'une pluie de 16mm</t>
  </si>
  <si>
    <t>Retenue</t>
  </si>
  <si>
    <t>Excellent : 7 à 9 étoiles</t>
  </si>
  <si>
    <t>ép. substrat ≥ 30cm</t>
  </si>
  <si>
    <t>100% d'une pluie de 12mm ou 80% d'une pluie de 16mm</t>
  </si>
  <si>
    <t>RE2020 - jalon 2028</t>
  </si>
  <si>
    <t>Clause de retour à meilleure fortune sur le prix de vente</t>
  </si>
  <si>
    <t>100% des logements</t>
  </si>
  <si>
    <t>Pour tous les niveaux</t>
  </si>
  <si>
    <t>100% des cuisines</t>
  </si>
  <si>
    <t>Les deux dispositions sont respectées</t>
  </si>
  <si>
    <t>Niveau 2</t>
  </si>
  <si>
    <t>Exceptionnel : 10 à 12 étoiles</t>
  </si>
  <si>
    <t>100% d'une pluie de 8mm ou 55% d'une pluie de 16mm</t>
  </si>
  <si>
    <t>RE2020 - jalon 2031</t>
  </si>
  <si>
    <t>Niveau 3</t>
  </si>
  <si>
    <t>Intitulé</t>
  </si>
  <si>
    <t>Objet</t>
  </si>
  <si>
    <t>Définition</t>
  </si>
  <si>
    <t>Jalon</t>
  </si>
  <si>
    <t>Propriétaire</t>
  </si>
  <si>
    <t xml:space="preserve">Valideur </t>
  </si>
  <si>
    <t>Etape(s) du processus</t>
  </si>
  <si>
    <t xml:space="preserve">Fichier Socle d'exigences (excel interne) </t>
  </si>
  <si>
    <t>Doctrine</t>
  </si>
  <si>
    <r>
      <t xml:space="preserve">Commercialisation : </t>
    </r>
    <r>
      <rPr>
        <sz val="10"/>
        <color rgb="FF000000"/>
        <rFont val="Calibri"/>
        <family val="2"/>
        <scheme val="minor"/>
      </rPr>
      <t>Cadrage de la commercialisation</t>
    </r>
  </si>
  <si>
    <t>Version</t>
  </si>
  <si>
    <t>Date</t>
  </si>
  <si>
    <t>Nature des modifications</t>
  </si>
  <si>
    <t>V0</t>
  </si>
  <si>
    <t>Création du document en 2023, modifications antérieures : suppression d'une exigence biodiversité redondante, qui contrôle, formule onglet image</t>
  </si>
  <si>
    <t>V1</t>
  </si>
  <si>
    <t>Mise à jour de forme à la suite de la migration du SMQE vers SharePoint</t>
  </si>
  <si>
    <t>V2</t>
  </si>
  <si>
    <t>Mise à jour à la suite de la nouvelle mécanique induite par le document "exR6_3.1.2_Annexe 3 - Socle d'exigences applicable v1" produit par Stephan le 7 février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</si>
</sst>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8" x14ac:knownFonts="1">
    <font>
      <sz val="11"/>
      <color theme="1"/>
      <name val="Calibri"/>
      <family val="2"/>
      <scheme val="minor"/>
    </font>
    <font>
      <b/>
      <sz val="8"/>
      <color theme="1"/>
      <name val="Calibri"/>
      <family val="2"/>
      <scheme val="minor"/>
    </font>
    <font>
      <i/>
      <sz val="8"/>
      <color theme="1"/>
      <name val="Calibri"/>
      <family val="2"/>
      <scheme val="minor"/>
    </font>
    <font>
      <sz val="8"/>
      <color theme="1"/>
      <name val="Calibri"/>
      <family val="2"/>
      <scheme val="minor"/>
    </font>
    <font>
      <sz val="8"/>
      <color rgb="FF000000"/>
      <name val="Calibri"/>
      <family val="2"/>
      <scheme val="minor"/>
    </font>
    <font>
      <sz val="8"/>
      <name val="Calibri"/>
      <family val="2"/>
      <scheme val="minor"/>
    </font>
    <font>
      <i/>
      <sz val="10.5"/>
      <color rgb="FF221454"/>
      <name val="Calibri"/>
      <family val="2"/>
      <scheme val="minor"/>
    </font>
    <font>
      <b/>
      <sz val="8"/>
      <name val="Calibri"/>
      <family val="2"/>
      <scheme val="minor"/>
    </font>
    <font>
      <b/>
      <sz val="8"/>
      <color rgb="FF000000"/>
      <name val="Calibri"/>
      <family val="2"/>
    </font>
    <font>
      <sz val="8"/>
      <color rgb="FF000000"/>
      <name val="Calibri"/>
      <family val="2"/>
    </font>
    <font>
      <vertAlign val="superscript"/>
      <sz val="8"/>
      <name val="Calibri"/>
      <family val="2"/>
      <scheme val="minor"/>
    </font>
    <font>
      <sz val="8"/>
      <color theme="1"/>
      <name val="Calibri"/>
      <family val="2"/>
    </font>
    <font>
      <sz val="8"/>
      <name val="Calibri"/>
      <family val="2"/>
    </font>
    <font>
      <sz val="11"/>
      <color theme="1"/>
      <name val="Calibri"/>
      <family val="2"/>
      <scheme val="minor"/>
    </font>
    <font>
      <b/>
      <i/>
      <sz val="8"/>
      <color rgb="FF0070C0"/>
      <name val="Calibri"/>
      <family val="2"/>
      <scheme val="minor"/>
    </font>
    <font>
      <i/>
      <sz val="8"/>
      <color rgb="FF0070C0"/>
      <name val="Calibri"/>
      <family val="2"/>
      <scheme val="minor"/>
    </font>
    <font>
      <sz val="8"/>
      <color rgb="FF0070C0"/>
      <name val="Calibri"/>
      <family val="2"/>
      <scheme val="minor"/>
    </font>
    <font>
      <sz val="8"/>
      <name val="Aptos Narrow"/>
      <family val="2"/>
    </font>
    <font>
      <b/>
      <sz val="8"/>
      <color rgb="FF000000"/>
      <name val="Calibri"/>
      <family val="2"/>
      <scheme val="minor"/>
    </font>
    <font>
      <sz val="10"/>
      <color theme="1"/>
      <name val="Calibri"/>
      <family val="2"/>
      <scheme val="minor"/>
    </font>
    <font>
      <sz val="22"/>
      <color theme="1"/>
      <name val="Calibri"/>
      <family val="2"/>
      <scheme val="minor"/>
    </font>
    <font>
      <b/>
      <sz val="10"/>
      <color theme="1"/>
      <name val="Calibri"/>
      <family val="2"/>
      <scheme val="minor"/>
    </font>
    <font>
      <b/>
      <sz val="11"/>
      <color rgb="FFFFFFFF"/>
      <name val="Calibri"/>
      <family val="2"/>
      <scheme val="minor"/>
    </font>
    <font>
      <b/>
      <sz val="13"/>
      <color rgb="FF000000"/>
      <name val="Calibri"/>
      <family val="2"/>
      <scheme val="minor"/>
    </font>
    <font>
      <sz val="11"/>
      <color rgb="FF000000"/>
      <name val="Calibri"/>
      <family val="2"/>
      <scheme val="minor"/>
    </font>
    <font>
      <b/>
      <sz val="10"/>
      <color rgb="FFC0504D"/>
      <name val="Calibri"/>
      <family val="2"/>
      <scheme val="minor"/>
    </font>
    <font>
      <sz val="10"/>
      <color rgb="FF000000"/>
      <name val="Calibri"/>
      <family val="2"/>
      <scheme val="minor"/>
    </font>
    <font>
      <i/>
      <sz val="11"/>
      <color rgb="FF00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1F497D"/>
        <bgColor rgb="FF000000"/>
      </patternFill>
    </fill>
    <fill>
      <patternFill patternType="solid">
        <fgColor rgb="FFBFBFBF"/>
        <bgColor rgb="FF000000"/>
      </patternFill>
    </fill>
    <fill>
      <patternFill patternType="solid">
        <fgColor rgb="FFFFFFFF"/>
        <bgColor rgb="FF000000"/>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s>
  <cellStyleXfs count="2">
    <xf numFmtId="0" fontId="0" fillId="0" borderId="0"/>
    <xf numFmtId="43" fontId="13" fillId="0" borderId="0" applyFont="0" applyFill="0" applyBorder="0" applyAlignment="0" applyProtection="0"/>
  </cellStyleXfs>
  <cellXfs count="7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justify" vertical="center" wrapText="1"/>
    </xf>
    <xf numFmtId="0" fontId="1" fillId="0" borderId="0" xfId="0" applyFont="1" applyAlignment="1">
      <alignment vertical="center" wrapText="1"/>
    </xf>
    <xf numFmtId="0" fontId="0" fillId="0" borderId="1" xfId="0" applyBorder="1"/>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xf numFmtId="0" fontId="1"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center" wrapText="1"/>
    </xf>
    <xf numFmtId="0" fontId="3" fillId="0" borderId="0" xfId="0" applyFont="1" applyAlignment="1">
      <alignment horizontal="center"/>
    </xf>
    <xf numFmtId="0" fontId="3" fillId="0" borderId="0" xfId="0" applyFont="1" applyAlignment="1">
      <alignment wrapText="1"/>
    </xf>
    <xf numFmtId="0" fontId="6" fillId="0" borderId="0" xfId="0" applyFont="1" applyAlignment="1">
      <alignment horizontal="left" vertical="center" readingOrder="1"/>
    </xf>
    <xf numFmtId="0" fontId="6" fillId="0" borderId="0" xfId="0" applyFont="1" applyAlignment="1">
      <alignment horizontal="left" vertical="center" indent="5" readingOrder="1"/>
    </xf>
    <xf numFmtId="0" fontId="4"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19" fillId="0" borderId="0" xfId="0" applyFont="1" applyAlignment="1">
      <alignment horizontal="left"/>
    </xf>
    <xf numFmtId="0" fontId="19" fillId="0" borderId="0" xfId="0" applyFont="1" applyAlignment="1">
      <alignment horizontal="left" wrapText="1"/>
    </xf>
    <xf numFmtId="0" fontId="7" fillId="0" borderId="0" xfId="0" applyFont="1" applyAlignment="1">
      <alignment vertical="center" wrapText="1"/>
    </xf>
    <xf numFmtId="0" fontId="5" fillId="0" borderId="0" xfId="0" applyFont="1" applyAlignment="1">
      <alignment horizontal="center" vertical="center"/>
    </xf>
    <xf numFmtId="0" fontId="3" fillId="0" borderId="0" xfId="0" quotePrefix="1"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justify" vertical="center" wrapText="1"/>
    </xf>
    <xf numFmtId="0" fontId="11" fillId="0" borderId="0" xfId="0" applyFont="1" applyAlignment="1">
      <alignment vertical="center" wrapText="1"/>
    </xf>
    <xf numFmtId="9" fontId="3" fillId="0" borderId="0" xfId="0" applyNumberFormat="1" applyFont="1" applyAlignment="1">
      <alignment horizontal="left" vertical="center" wrapText="1"/>
    </xf>
    <xf numFmtId="0" fontId="14" fillId="0" borderId="0" xfId="0" applyFont="1" applyAlignment="1">
      <alignment horizontal="center" vertical="center"/>
    </xf>
    <xf numFmtId="0" fontId="15"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horizontal="left" vertical="center" wrapText="1"/>
    </xf>
    <xf numFmtId="0" fontId="16" fillId="0" borderId="0" xfId="0" applyFont="1" applyAlignment="1">
      <alignment vertical="center" wrapText="1"/>
    </xf>
    <xf numFmtId="0" fontId="9" fillId="0" borderId="0" xfId="0" applyFont="1" applyAlignment="1">
      <alignment vertical="center" wrapText="1"/>
    </xf>
    <xf numFmtId="0" fontId="1" fillId="0" borderId="0" xfId="0" applyFont="1" applyAlignment="1">
      <alignment horizontal="center" vertical="center" wrapText="1"/>
    </xf>
    <xf numFmtId="0" fontId="5" fillId="0" borderId="0" xfId="0" quotePrefix="1" applyFont="1" applyAlignment="1">
      <alignment horizontal="left" vertical="center" wrapText="1"/>
    </xf>
    <xf numFmtId="0" fontId="15" fillId="0" borderId="0" xfId="0" applyFont="1" applyAlignment="1">
      <alignment horizontal="justify" vertical="center" wrapText="1"/>
    </xf>
    <xf numFmtId="0" fontId="7" fillId="0" borderId="0" xfId="0" applyFont="1" applyAlignment="1">
      <alignment horizontal="justify" vertical="center" wrapText="1"/>
    </xf>
    <xf numFmtId="0" fontId="5" fillId="0" borderId="0" xfId="0" applyFont="1" applyAlignment="1">
      <alignment horizontal="center" vertical="center" wrapText="1"/>
    </xf>
    <xf numFmtId="0" fontId="9" fillId="0" borderId="0" xfId="0" applyFont="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3" fillId="0" borderId="5" xfId="0" applyFont="1" applyBorder="1" applyAlignment="1">
      <alignment horizontal="center" vertical="center"/>
    </xf>
    <xf numFmtId="0" fontId="5" fillId="0" borderId="5" xfId="0" applyFont="1" applyBorder="1" applyAlignment="1">
      <alignment horizontal="center" vertical="center"/>
    </xf>
    <xf numFmtId="0" fontId="3" fillId="0" borderId="5" xfId="0" applyFont="1" applyBorder="1" applyAlignment="1">
      <alignment horizontal="center" vertical="center" wrapText="1"/>
    </xf>
    <xf numFmtId="0" fontId="14" fillId="0" borderId="5" xfId="0" applyFont="1" applyBorder="1" applyAlignment="1">
      <alignment horizontal="center" vertical="center"/>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3" xfId="0" applyFont="1" applyBorder="1" applyAlignment="1">
      <alignment horizontal="center" vertical="center"/>
    </xf>
    <xf numFmtId="0" fontId="14" fillId="0" borderId="3" xfId="0" applyFont="1" applyBorder="1" applyAlignment="1">
      <alignment horizontal="center" vertical="center" wrapText="1"/>
    </xf>
    <xf numFmtId="0" fontId="14" fillId="0" borderId="0" xfId="0" applyFont="1" applyAlignment="1">
      <alignment horizontal="center" vertical="center" wrapText="1"/>
    </xf>
    <xf numFmtId="0" fontId="14" fillId="2" borderId="4"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22" fillId="3" borderId="2" xfId="0" applyFont="1" applyFill="1" applyBorder="1" applyAlignment="1">
      <alignment vertical="center" wrapText="1"/>
    </xf>
    <xf numFmtId="0" fontId="22" fillId="3" borderId="2" xfId="0" applyFont="1" applyFill="1" applyBorder="1" applyAlignment="1">
      <alignment vertical="center"/>
    </xf>
    <xf numFmtId="0" fontId="23" fillId="4" borderId="2" xfId="0" applyFont="1" applyFill="1" applyBorder="1" applyAlignment="1">
      <alignment horizontal="center" vertical="center" wrapText="1"/>
    </xf>
    <xf numFmtId="0" fontId="24" fillId="0" borderId="2" xfId="0" applyFont="1" applyBorder="1" applyAlignment="1">
      <alignment vertical="center"/>
    </xf>
    <xf numFmtId="0" fontId="25" fillId="0" borderId="2" xfId="0" applyFont="1" applyBorder="1" applyAlignment="1">
      <alignment vertical="center" wrapText="1"/>
    </xf>
    <xf numFmtId="0" fontId="24" fillId="0" borderId="0" xfId="0" applyFont="1"/>
    <xf numFmtId="0" fontId="24" fillId="0" borderId="0" xfId="0" applyFont="1" applyAlignment="1">
      <alignment vertical="center"/>
    </xf>
    <xf numFmtId="0" fontId="27" fillId="5" borderId="2" xfId="0" applyFont="1" applyFill="1" applyBorder="1" applyAlignment="1">
      <alignment vertical="center" wrapText="1"/>
    </xf>
    <xf numFmtId="14" fontId="27" fillId="0" borderId="2" xfId="0" applyNumberFormat="1" applyFont="1" applyBorder="1" applyAlignment="1">
      <alignment horizontal="center" vertical="center"/>
    </xf>
    <xf numFmtId="0" fontId="24" fillId="5" borderId="2" xfId="0" applyFont="1" applyFill="1" applyBorder="1" applyAlignment="1">
      <alignment vertical="center" wrapText="1"/>
    </xf>
    <xf numFmtId="14" fontId="24" fillId="0" borderId="2" xfId="0" applyNumberFormat="1"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19" fillId="0" borderId="3" xfId="0" quotePrefix="1" applyFont="1" applyBorder="1" applyAlignment="1">
      <alignment horizontal="left" vertical="center" wrapText="1"/>
    </xf>
    <xf numFmtId="0" fontId="19" fillId="0" borderId="0" xfId="0" quotePrefix="1" applyFont="1" applyAlignment="1">
      <alignment horizontal="left" vertical="center" wrapText="1"/>
    </xf>
    <xf numFmtId="0" fontId="27" fillId="0" borderId="2" xfId="0" applyFont="1" applyBorder="1" applyAlignment="1">
      <alignment vertical="center" wrapText="1"/>
    </xf>
    <xf numFmtId="0" fontId="24" fillId="0" borderId="2" xfId="0" applyFont="1" applyBorder="1" applyAlignment="1">
      <alignment vertical="center" wrapText="1"/>
    </xf>
  </cellXfs>
  <cellStyles count="2">
    <cellStyle name="Milliers 2" xfId="1" xr:uid="{0356940E-113C-47CC-953F-C2E2E03FCDEF}"/>
    <cellStyle name="Normal" xfId="0" builtinId="0"/>
  </cellStyles>
  <dxfs count="45">
    <dxf>
      <numFmt numFmtId="0" formatCode="General"/>
    </dxf>
    <dxf>
      <numFmt numFmtId="0" formatCode="General"/>
    </dxf>
    <dxf>
      <numFmt numFmtId="0" formatCode="General"/>
    </dxf>
    <dxf>
      <numFmt numFmtId="0" formatCode="General"/>
    </dxf>
    <dxf>
      <alignment horizontal="general" vertical="bottom" textRotation="0" wrapText="1" indent="0" justifyLastLine="0" shrinkToFit="0" readingOrder="0"/>
    </dxf>
    <dxf>
      <numFmt numFmtId="0" formatCode="General"/>
    </dxf>
    <dxf>
      <alignment horizontal="left" vertical="center" textRotation="0" wrapText="1" indent="0" justifyLastLine="0" shrinkToFit="0" readingOrder="0"/>
    </dxf>
    <dxf>
      <fill>
        <patternFill patternType="none">
          <fgColor indexed="64"/>
          <bgColor auto="1"/>
        </patternFill>
      </fill>
    </dxf>
    <dxf>
      <font>
        <b val="0"/>
        <i val="0"/>
        <strike val="0"/>
        <condense val="0"/>
        <extend val="0"/>
        <outline val="0"/>
        <shadow val="0"/>
        <u val="none"/>
        <vertAlign val="baseline"/>
        <sz val="8"/>
        <color theme="1"/>
        <name val="Calibri"/>
        <family val="2"/>
        <scheme val="minor"/>
      </font>
      <fill>
        <patternFill patternType="none">
          <fgColor indexed="64"/>
          <bgColor auto="1"/>
        </patternFill>
      </fill>
    </dxf>
    <dxf>
      <font>
        <b val="0"/>
        <i val="0"/>
        <strike val="0"/>
        <condense val="0"/>
        <extend val="0"/>
        <outline val="0"/>
        <shadow val="0"/>
        <u val="none"/>
        <vertAlign val="baseline"/>
        <sz val="8"/>
        <color theme="1"/>
        <name val="Calibri"/>
        <family val="2"/>
        <scheme val="minor"/>
      </font>
      <fill>
        <patternFill patternType="none">
          <fgColor indexed="64"/>
          <bgColor auto="1"/>
        </patternFill>
      </fill>
    </dxf>
    <dxf>
      <font>
        <b val="0"/>
        <i val="0"/>
        <strike val="0"/>
        <condense val="0"/>
        <extend val="0"/>
        <outline val="0"/>
        <shadow val="0"/>
        <u val="none"/>
        <vertAlign val="baseline"/>
        <sz val="8"/>
        <color theme="1"/>
        <name val="Calibri"/>
        <family val="2"/>
        <scheme val="minor"/>
      </font>
      <fill>
        <patternFill patternType="none">
          <fgColor indexed="64"/>
          <bgColor auto="1"/>
        </patternFill>
      </fill>
    </dxf>
    <dxf>
      <font>
        <b val="0"/>
        <i val="0"/>
        <strike val="0"/>
        <condense val="0"/>
        <extend val="0"/>
        <outline val="0"/>
        <shadow val="0"/>
        <u val="none"/>
        <vertAlign val="baseline"/>
        <sz val="8"/>
        <color theme="1"/>
        <name val="Calibri"/>
        <family val="2"/>
        <scheme val="minor"/>
      </font>
      <fill>
        <patternFill patternType="none">
          <fgColor indexed="64"/>
          <bgColor auto="1"/>
        </patternFill>
      </fill>
    </dxf>
    <dxf>
      <font>
        <b val="0"/>
        <i val="0"/>
        <strike val="0"/>
        <condense val="0"/>
        <extend val="0"/>
        <outline val="0"/>
        <shadow val="0"/>
        <u val="none"/>
        <vertAlign val="baseline"/>
        <sz val="8"/>
        <color theme="1"/>
        <name val="Calibri"/>
        <family val="2"/>
        <scheme val="minor"/>
      </font>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theme="1"/>
        <name val="Calibri"/>
        <family val="2"/>
        <scheme val="minor"/>
      </font>
      <fill>
        <patternFill patternType="none">
          <fgColor indexed="64"/>
          <bgColor auto="1"/>
        </patternFill>
      </fill>
    </dxf>
    <dxf>
      <font>
        <b/>
        <i val="0"/>
        <strike val="0"/>
        <condense val="0"/>
        <extend val="0"/>
        <outline val="0"/>
        <shadow val="0"/>
        <u val="none"/>
        <vertAlign val="baseline"/>
        <sz val="8"/>
        <color theme="1"/>
        <name val="Calibri"/>
        <family val="2"/>
        <scheme val="minor"/>
      </font>
      <fill>
        <patternFill patternType="none">
          <fgColor indexed="64"/>
          <bgColor auto="1"/>
        </patternFill>
      </fill>
      <alignment horizontal="center" vertical="center" textRotation="0" wrapText="0" indent="0" justifyLastLine="0" shrinkToFit="0" readingOrder="0"/>
    </dxf>
    <dxf>
      <border outline="0">
        <top style="thin">
          <color indexed="64"/>
        </top>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8"/>
        <color theme="1"/>
        <name val="Calibri"/>
        <family val="2"/>
        <scheme val="minor"/>
      </font>
      <fill>
        <patternFill patternType="none">
          <fgColor indexed="64"/>
          <bgColor auto="1"/>
        </patternFill>
      </fill>
    </dxf>
    <dxf>
      <font>
        <b/>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numFmt numFmtId="0" formatCode="General"/>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numFmt numFmtId="0" formatCode="General"/>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numFmt numFmtId="0" formatCode="General"/>
      <alignment horizontal="center" vertical="center" textRotation="0" wrapText="0" indent="0" justifyLastLine="0" shrinkToFit="0" readingOrder="0"/>
    </dxf>
    <dxf>
      <font>
        <b/>
        <i/>
        <strike val="0"/>
        <condense val="0"/>
        <extend val="0"/>
        <outline val="0"/>
        <shadow val="0"/>
        <u val="none"/>
        <vertAlign val="baseline"/>
        <sz val="8"/>
        <color rgb="FF0070C0"/>
        <name val="Calibri"/>
        <family val="2"/>
        <scheme val="minor"/>
      </font>
      <alignment horizontal="center" vertical="center" textRotation="0" wrapText="0" indent="0" justifyLastLine="0" shrinkToFit="0" readingOrder="0"/>
      <border diagonalUp="0" diagonalDown="0">
        <right style="thin">
          <color indexed="64"/>
        </right>
        <top/>
        <bottom/>
        <vertical/>
        <horizontal/>
      </border>
    </dxf>
    <dxf>
      <font>
        <b/>
        <i/>
        <strike val="0"/>
        <condense val="0"/>
        <extend val="0"/>
        <outline val="0"/>
        <shadow val="0"/>
        <u val="none"/>
        <vertAlign val="baseline"/>
        <sz val="8"/>
        <color rgb="FF0070C0"/>
        <name val="Calibri"/>
        <family val="2"/>
        <scheme val="minor"/>
      </font>
      <alignment horizontal="center" vertical="center" textRotation="0" wrapText="0" indent="0" justifyLastLine="0" shrinkToFit="0" readingOrder="0"/>
      <border diagonalUp="0" diagonalDown="0" outline="0">
        <left/>
        <right style="thin">
          <color indexed="64"/>
        </right>
        <top/>
        <bottom/>
      </border>
    </dxf>
    <dxf>
      <font>
        <b/>
        <i/>
        <strike val="0"/>
        <condense val="0"/>
        <extend val="0"/>
        <outline val="0"/>
        <shadow val="0"/>
        <u val="none"/>
        <vertAlign val="baseline"/>
        <sz val="8"/>
        <color rgb="FF0070C0"/>
        <name val="Calibri"/>
        <family val="2"/>
        <scheme val="minor"/>
      </font>
      <alignment horizontal="center" vertical="center"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justify"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scheme val="minor"/>
      </font>
      <fill>
        <patternFill patternType="none">
          <fgColor indexed="64"/>
          <bgColor indexed="65"/>
        </patternFill>
      </fill>
      <alignment horizontal="general" vertical="center" textRotation="0" wrapText="1" indent="0" justifyLastLine="0" shrinkToFit="0" readingOrder="0"/>
    </dxf>
    <dxf>
      <alignment horizontal="center" vertical="center" textRotation="0" wrapText="1" indent="0" justifyLastLine="0" shrinkToFit="0" readingOrder="0"/>
    </dxf>
    <dxf>
      <font>
        <b/>
        <i val="0"/>
        <strike val="0"/>
        <condense val="0"/>
        <extend val="0"/>
        <outline val="0"/>
        <shadow val="0"/>
        <u val="none"/>
        <vertAlign val="baseline"/>
        <sz val="8"/>
        <color theme="1"/>
        <name val="Calibri"/>
        <family val="2"/>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8"/>
        <color theme="1"/>
        <name val="Calibri"/>
        <family val="2"/>
        <scheme val="minor"/>
      </font>
      <alignment horizontal="general" vertical="center" textRotation="0" wrapText="1" indent="0" justifyLastLine="0" shrinkToFit="0" readingOrder="0"/>
    </dxf>
    <dxf>
      <alignment vertical="center" textRotation="0" indent="0" justifyLastLine="0" shrinkToFit="0" readingOrder="0"/>
    </dxf>
    <dxf>
      <alignment horizontal="lef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923925</xdr:colOff>
      <xdr:row>0</xdr:row>
      <xdr:rowOff>123825</xdr:rowOff>
    </xdr:from>
    <xdr:to>
      <xdr:col>2</xdr:col>
      <xdr:colOff>638175</xdr:colOff>
      <xdr:row>4</xdr:row>
      <xdr:rowOff>161925</xdr:rowOff>
    </xdr:to>
    <xdr:pic>
      <xdr:nvPicPr>
        <xdr:cNvPr id="2" name="Image 1" descr="Une image contenant texte, Police, Graphique, graphisme&#10;&#10;Description générée automatiquement">
          <a:extLst>
            <a:ext uri="{FF2B5EF4-FFF2-40B4-BE49-F238E27FC236}">
              <a16:creationId xmlns:a16="http://schemas.microsoft.com/office/drawing/2014/main" id="{047FCE88-EDFC-47B2-8A53-9E07EF278E49}"/>
            </a:ext>
            <a:ext uri="{147F2762-F138-4A5C-976F-8EAC2B608ADB}">
              <a16:predDERef xmlns:a16="http://schemas.microsoft.com/office/drawing/2014/main" pred="{78D6E483-4C07-4D72-BBD9-EE681ED6CF73}"/>
            </a:ext>
          </a:extLst>
        </xdr:cNvPr>
        <xdr:cNvPicPr>
          <a:picLocks noChangeAspect="1"/>
        </xdr:cNvPicPr>
      </xdr:nvPicPr>
      <xdr:blipFill>
        <a:blip xmlns:r="http://schemas.openxmlformats.org/officeDocument/2006/relationships" r:embed="rId1"/>
        <a:stretch>
          <a:fillRect/>
        </a:stretch>
      </xdr:blipFill>
      <xdr:spPr>
        <a:xfrm>
          <a:off x="1504950" y="123825"/>
          <a:ext cx="657225" cy="800100"/>
        </a:xfrm>
        <a:prstGeom prst="rect">
          <a:avLst/>
        </a:prstGeom>
      </xdr:spPr>
    </xdr:pic>
    <xdr:clientData/>
  </xdr:twoCellAnchor>
  <xdr:twoCellAnchor editAs="oneCell">
    <xdr:from>
      <xdr:col>2</xdr:col>
      <xdr:colOff>752475</xdr:colOff>
      <xdr:row>2</xdr:row>
      <xdr:rowOff>95250</xdr:rowOff>
    </xdr:from>
    <xdr:to>
      <xdr:col>4</xdr:col>
      <xdr:colOff>542925</xdr:colOff>
      <xdr:row>4</xdr:row>
      <xdr:rowOff>66675</xdr:rowOff>
    </xdr:to>
    <xdr:pic>
      <xdr:nvPicPr>
        <xdr:cNvPr id="3" name="Image 2" descr="Une image contenant texte, Police, Graphique, capture d’écran&#10;&#10;Description générée automatiquement">
          <a:extLst>
            <a:ext uri="{FF2B5EF4-FFF2-40B4-BE49-F238E27FC236}">
              <a16:creationId xmlns:a16="http://schemas.microsoft.com/office/drawing/2014/main" id="{E4EE3DBE-8CFF-48FB-8788-FBECCF5614D3}"/>
            </a:ext>
            <a:ext uri="{147F2762-F138-4A5C-976F-8EAC2B608ADB}">
              <a16:predDERef xmlns:a16="http://schemas.microsoft.com/office/drawing/2014/main" pred="{C0E252DC-4658-33BC-B0A2-4822F4B76F86}"/>
            </a:ext>
          </a:extLst>
        </xdr:cNvPr>
        <xdr:cNvPicPr>
          <a:picLocks noChangeAspect="1"/>
        </xdr:cNvPicPr>
      </xdr:nvPicPr>
      <xdr:blipFill>
        <a:blip xmlns:r="http://schemas.openxmlformats.org/officeDocument/2006/relationships" r:embed="rId2"/>
        <a:stretch>
          <a:fillRect/>
        </a:stretch>
      </xdr:blipFill>
      <xdr:spPr>
        <a:xfrm>
          <a:off x="2276475" y="476250"/>
          <a:ext cx="1314450" cy="352425"/>
        </a:xfrm>
        <a:prstGeom prst="rect">
          <a:avLst/>
        </a:prstGeom>
      </xdr:spPr>
    </xdr:pic>
    <xdr:clientData/>
  </xdr:twoCellAnchor>
  <xdr:twoCellAnchor editAs="oneCell">
    <xdr:from>
      <xdr:col>1</xdr:col>
      <xdr:colOff>0</xdr:colOff>
      <xdr:row>3</xdr:row>
      <xdr:rowOff>0</xdr:rowOff>
    </xdr:from>
    <xdr:to>
      <xdr:col>1</xdr:col>
      <xdr:colOff>885825</xdr:colOff>
      <xdr:row>4</xdr:row>
      <xdr:rowOff>133350</xdr:rowOff>
    </xdr:to>
    <xdr:pic>
      <xdr:nvPicPr>
        <xdr:cNvPr id="4" name="Image 3" descr="Une image contenant Police, Graphique, texte, graphisme&#10;&#10;Description générée automatiquement">
          <a:extLst>
            <a:ext uri="{FF2B5EF4-FFF2-40B4-BE49-F238E27FC236}">
              <a16:creationId xmlns:a16="http://schemas.microsoft.com/office/drawing/2014/main" id="{E65F045D-BD15-411B-BE41-69328C98F40F}"/>
            </a:ext>
            <a:ext uri="{147F2762-F138-4A5C-976F-8EAC2B608ADB}">
              <a16:predDERef xmlns:a16="http://schemas.microsoft.com/office/drawing/2014/main" pred="{BDC4B354-CBCD-CDE4-B8F8-0947C0EF073E}"/>
            </a:ext>
          </a:extLst>
        </xdr:cNvPr>
        <xdr:cNvPicPr>
          <a:picLocks noChangeAspect="1"/>
        </xdr:cNvPicPr>
      </xdr:nvPicPr>
      <xdr:blipFill>
        <a:blip xmlns:r="http://schemas.openxmlformats.org/officeDocument/2006/relationships" r:embed="rId3"/>
        <a:stretch>
          <a:fillRect/>
        </a:stretch>
      </xdr:blipFill>
      <xdr:spPr>
        <a:xfrm>
          <a:off x="581025" y="571500"/>
          <a:ext cx="885825" cy="3238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1726718-87BA-441F-BC57-C3C4303E2882}" name="Tableau1" displayName="Tableau1" ref="A4:V126" totalsRowShown="0" headerRowDxfId="44" dataDxfId="43">
  <autoFilter ref="A4:V126" xr:uid="{71726718-87BA-441F-BC57-C3C4303E2882}">
    <filterColumn colId="2">
      <filters>
        <filter val="3/Economie circulaire"/>
      </filters>
    </filterColumn>
    <filterColumn colId="6">
      <filters>
        <filter val="1/exigence obligatoire simple"/>
        <filter val="2/exigence obligatoire à valeurs multiples"/>
        <filter val="3/exigence contextualisée"/>
      </filters>
    </filterColumn>
  </autoFilter>
  <sortState xmlns:xlrd2="http://schemas.microsoft.com/office/spreadsheetml/2017/richdata2" ref="B5:V126">
    <sortCondition ref="B4:B126"/>
  </sortState>
  <tableColumns count="22">
    <tableColumn id="5" xr3:uid="{FEC8C840-E29B-4594-B9B2-C373C889B018}" name="ordre" dataDxfId="42"/>
    <tableColumn id="42" xr3:uid="{3C8934B3-E3D6-4D80-B3BA-D42F0307BA33}" name="ID" dataDxfId="41"/>
    <tableColumn id="9" xr3:uid="{6FD390D4-C483-47AB-9A42-073AD77F2C51}" name="Thématique" dataDxfId="40"/>
    <tableColumn id="10" xr3:uid="{611EA148-2C09-4A37-8775-18FAB40074ED}" name="Champ d'action" dataDxfId="39"/>
    <tableColumn id="16" xr3:uid="{EF0432A9-78DC-442F-A80A-105F4CAEF9D0}" name="Libellé" dataDxfId="38"/>
    <tableColumn id="17" xr3:uid="{8E05DA2A-930C-4E20-AB10-7047C9F69B19}" name="Exigence" dataDxfId="37"/>
    <tableColumn id="21" xr3:uid="{ACB4F286-B28D-48FD-8516-C644CE64C7F4}" name="Nature de l'exigence" dataDxfId="36"/>
    <tableColumn id="23" xr3:uid="{912EF8CD-6FFD-4902-9E00-C35DE7082EB4}" name="Type de valeur" dataDxfId="35"/>
    <tableColumn id="22" xr3:uid="{02436932-6562-418D-9191-58DBF16A6A69}" name="Valeurs possibles si Liste (séparé par des &quot;;&quot;)" dataDxfId="34"/>
    <tableColumn id="13" xr3:uid="{C256B15A-20FC-4D56-8626-425BF5A7CDD0}" name="Valeur en points de l'exigence optionnelle" dataDxfId="33"/>
    <tableColumn id="4" xr3:uid="{4F5C8309-4A99-4C60-B12C-5A4B0F8F22F9}" name="Valeur calibrée pour le projet" dataDxfId="32"/>
    <tableColumn id="3" xr3:uid="{8C143071-E62D-4355-A61E-2963CFF0408F}" name="points obtenus" dataDxfId="31"/>
    <tableColumn id="6" xr3:uid="{28127AE0-1977-4F5B-BAAA-93875835D3E8}" name="demande dérogation" dataDxfId="30"/>
    <tableColumn id="30" xr3:uid="{420031C9-8498-4487-BBB6-10B38B274A9B}" name="Niveau de dérogation" dataDxfId="29"/>
    <tableColumn id="24" xr3:uid="{47DAAC97-9A76-4574-85CD-41041AB2D18D}" name="PC_x000a_mode de preuve" dataDxfId="28"/>
    <tableColumn id="25" xr3:uid="{FE4CD046-2891-408F-81C9-C53450469FB6}" name="MARCHE_x000a_mode de preuve" dataDxfId="27"/>
    <tableColumn id="28" xr3:uid="{C9A3CC5E-508E-405F-AFCF-34A82BF8E11D}" name="RECEPTION_x000a_mode de preuve" dataDxfId="26"/>
    <tableColumn id="1" xr3:uid="{8D3A4AB9-1C65-4A1F-A68C-87FBC5EE9382}" name="EXPLOITATION_x000a_mode de preuve" dataDxfId="25"/>
    <tableColumn id="26" xr3:uid="{DCE3ECC0-91AB-40A7-8B06-2B95D993C9BC}" name="PC_x000a_qui produit l'avis " dataDxfId="24"/>
    <tableColumn id="27" xr3:uid="{0C9DCF02-88DF-4586-9894-26C9372D0754}" name="MARCHE_x000a_qui produit l'avis" dataDxfId="23"/>
    <tableColumn id="29" xr3:uid="{6A0E6D7C-4C94-4F22-9D51-1F14699A9A48}" name="RECEPTION qui produit l'avis" dataDxfId="22"/>
    <tableColumn id="2" xr3:uid="{C63B2D16-52EC-442E-9375-BF29F9D6B4CC}" name="EXPLOITATION_x000a_qui produit l'avis" dataDxfId="21"/>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8EADE55-A038-4287-B750-9DB8C4019876}" name="Tableau4" displayName="Tableau4" ref="A2:J5" totalsRowShown="0" headerRowDxfId="20" dataDxfId="19" tableBorderDxfId="18" totalsRowBorderDxfId="17">
  <autoFilter ref="A2:J5" xr:uid="{E8EADE55-A038-4287-B750-9DB8C4019876}"/>
  <tableColumns count="10">
    <tableColumn id="1" xr3:uid="{E11F4703-674E-4A70-B4DB-18785293DF72}" name="ID" dataDxfId="16"/>
    <tableColumn id="3" xr3:uid="{3AC002A9-9D5A-4D19-AB2A-9F3B40F1D431}" name="Champ d'action" dataDxfId="15"/>
    <tableColumn id="4" xr3:uid="{FE932075-7326-4329-AFB0-A47BD5AD5DD4}" name="Libellé" dataDxfId="14"/>
    <tableColumn id="5" xr3:uid="{0B839A3A-C259-48EC-A22E-2976ECBA33B6}" name="Exigence" dataDxfId="13"/>
    <tableColumn id="6" xr3:uid="{725BC167-41A5-4FAD-A0AA-391A8D39BAA9}" name="Nature de l'exigence" dataDxfId="12"/>
    <tableColumn id="7" xr3:uid="{D0540A93-AEFA-4055-9B31-A7D8DA547202}" name="Type de valeur" dataDxfId="11"/>
    <tableColumn id="8" xr3:uid="{C10CBABC-4800-4335-BAED-59ECD49B5DED}" name="Valeurs possibles si Liste_x000a_(séparé par des &quot;;&quot;)" dataDxfId="10"/>
    <tableColumn id="9" xr3:uid="{2E970397-FB90-4BE9-B581-9A89014BEE53}" name="valeur en points de l'exigence optionnelle" dataDxfId="9"/>
    <tableColumn id="10" xr3:uid="{C39C437B-43FD-4864-8B5F-9273AE3FABB1}" name="niveau de dérogation" dataDxfId="8"/>
    <tableColumn id="11" xr3:uid="{370168B7-2510-45A7-8505-DA23447095CA}" name="PC_x000a_mode de preuve" dataDxfId="7"/>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85E1B7B-E2F7-49A9-A06B-C08FC2EB69F4}" name="Tableau6" displayName="Tableau6" ref="A1:G56" totalsRowShown="0" headerRowDxfId="6">
  <autoFilter ref="A1:G56" xr:uid="{585E1B7B-E2F7-49A9-A06B-C08FC2EB69F4}"/>
  <sortState xmlns:xlrd2="http://schemas.microsoft.com/office/spreadsheetml/2017/richdata2" ref="A2:G56">
    <sortCondition ref="A1:A56"/>
  </sortState>
  <tableColumns count="7">
    <tableColumn id="8" xr3:uid="{2CEE59D7-167F-423C-9FA7-0EDCFA2CE6DD}" name="ordre" dataDxfId="5"/>
    <tableColumn id="1" xr3:uid="{B5F5B4BF-236F-4157-B1EC-CD2AE6F8F197}" name="Pièces justificatives" dataDxfId="4"/>
    <tableColumn id="9" xr3:uid="{C23E885C-FC1F-438B-85B8-2F4C682C8976}" name="nature de mode de preuves"/>
    <tableColumn id="3" xr3:uid="{5C809B6F-8B71-4682-BE65-1B27BFBEE9F6}" name="PC_x000a_mode de preuve" dataDxfId="3"/>
    <tableColumn id="4" xr3:uid="{8A7BDA19-A633-4F04-A9DF-B4B93071F659}" name="MARCHE_x000a_mode de preuve" dataDxfId="2"/>
    <tableColumn id="5" xr3:uid="{85914F8E-3F4C-42D6-9D2C-489BFEF69121}" name="RECEPTION_x000a_mode de preuve" dataDxfId="1"/>
    <tableColumn id="6" xr3:uid="{DD2B0F83-A09D-4B62-9DB6-D476E4E86382}" name="EXPLOITATION_x000a_mode de preuve"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E0D5D-B3E5-4F9C-A76F-C65AAD3404A2}">
  <sheetPr>
    <pageSetUpPr fitToPage="1"/>
  </sheetPr>
  <dimension ref="A1:V140"/>
  <sheetViews>
    <sheetView tabSelected="1" zoomScale="73" zoomScaleNormal="100" workbookViewId="0">
      <selection activeCell="F7" sqref="F7"/>
    </sheetView>
  </sheetViews>
  <sheetFormatPr baseColWidth="10" defaultColWidth="11.54296875" defaultRowHeight="14.5" x14ac:dyDescent="0.35"/>
  <cols>
    <col min="1" max="1" width="4.54296875" style="15" customWidth="1"/>
    <col min="2" max="2" width="8" customWidth="1"/>
    <col min="3" max="3" width="10.7265625" customWidth="1"/>
    <col min="4" max="4" width="14" customWidth="1"/>
    <col min="5" max="5" width="27.54296875" customWidth="1"/>
    <col min="6" max="6" width="61" customWidth="1"/>
    <col min="7" max="7" width="14.26953125" customWidth="1"/>
    <col min="8" max="8" width="6.453125" customWidth="1"/>
    <col min="9" max="10" width="10.1796875" hidden="1" customWidth="1"/>
    <col min="11" max="11" width="18.81640625" customWidth="1"/>
    <col min="12" max="12" width="9" customWidth="1"/>
    <col min="13" max="13" width="10.7265625" customWidth="1"/>
    <col min="14" max="14" width="8.453125" customWidth="1"/>
    <col min="15" max="18" width="19.26953125" customWidth="1"/>
    <col min="19" max="19" width="11.81640625" style="10" customWidth="1"/>
    <col min="20" max="16384" width="11.54296875" style="10"/>
  </cols>
  <sheetData>
    <row r="1" spans="1:22" ht="28.5" x14ac:dyDescent="0.25">
      <c r="A1" s="72" t="s">
        <v>0</v>
      </c>
      <c r="B1" s="73"/>
      <c r="C1" s="73"/>
      <c r="D1" s="73"/>
      <c r="E1" s="73"/>
      <c r="F1" s="73"/>
      <c r="G1" s="73"/>
      <c r="H1" s="73"/>
      <c r="I1" s="73"/>
      <c r="J1" s="73"/>
      <c r="K1" s="73"/>
      <c r="L1" s="73"/>
      <c r="M1" s="73"/>
      <c r="N1" s="73"/>
      <c r="O1" s="73"/>
      <c r="P1" s="73"/>
      <c r="Q1" s="73"/>
      <c r="R1" s="73"/>
      <c r="S1" s="73"/>
    </row>
    <row r="2" spans="1:22" ht="13" x14ac:dyDescent="0.25">
      <c r="A2" s="74" t="s">
        <v>1</v>
      </c>
      <c r="B2" s="75"/>
      <c r="C2" s="75"/>
      <c r="D2" s="75"/>
      <c r="E2" s="75"/>
      <c r="F2" s="75"/>
      <c r="G2" s="75"/>
      <c r="H2" s="75"/>
      <c r="I2" s="75"/>
      <c r="J2" s="75"/>
      <c r="K2" s="75"/>
      <c r="L2" s="75"/>
      <c r="M2" s="75"/>
      <c r="N2" s="75"/>
      <c r="O2" s="75"/>
      <c r="P2" s="75"/>
      <c r="Q2" s="75"/>
      <c r="R2" s="75"/>
      <c r="S2" s="75"/>
    </row>
    <row r="4" spans="1:22" s="1" customFormat="1" ht="42" x14ac:dyDescent="0.25">
      <c r="A4" s="20" t="s">
        <v>2</v>
      </c>
      <c r="B4" s="20" t="s">
        <v>3</v>
      </c>
      <c r="C4" s="20" t="s">
        <v>4</v>
      </c>
      <c r="D4" s="20" t="s">
        <v>5</v>
      </c>
      <c r="E4" s="21" t="s">
        <v>6</v>
      </c>
      <c r="F4" s="21" t="s">
        <v>7</v>
      </c>
      <c r="G4" s="20" t="s">
        <v>8</v>
      </c>
      <c r="H4" s="20" t="s">
        <v>9</v>
      </c>
      <c r="I4" s="20" t="s">
        <v>10</v>
      </c>
      <c r="J4" s="20" t="s">
        <v>11</v>
      </c>
      <c r="K4" s="58" t="s">
        <v>12</v>
      </c>
      <c r="L4" s="60" t="s">
        <v>13</v>
      </c>
      <c r="M4" s="59" t="s">
        <v>14</v>
      </c>
      <c r="N4" s="20" t="s">
        <v>15</v>
      </c>
      <c r="O4" s="20" t="s">
        <v>16</v>
      </c>
      <c r="P4" s="20" t="s">
        <v>17</v>
      </c>
      <c r="Q4" s="20" t="s">
        <v>18</v>
      </c>
      <c r="R4" s="20" t="s">
        <v>19</v>
      </c>
      <c r="S4" s="20" t="s">
        <v>20</v>
      </c>
      <c r="T4" s="20" t="s">
        <v>21</v>
      </c>
      <c r="U4" s="20" t="s">
        <v>22</v>
      </c>
      <c r="V4" s="20" t="s">
        <v>23</v>
      </c>
    </row>
    <row r="5" spans="1:22" ht="63" hidden="1" x14ac:dyDescent="0.25">
      <c r="A5" s="2">
        <v>1</v>
      </c>
      <c r="B5" s="37" t="s">
        <v>24</v>
      </c>
      <c r="C5" s="8" t="s">
        <v>25</v>
      </c>
      <c r="D5" s="2" t="s">
        <v>26</v>
      </c>
      <c r="E5" s="2" t="s">
        <v>27</v>
      </c>
      <c r="F5" s="2" t="s">
        <v>28</v>
      </c>
      <c r="G5" s="2" t="s">
        <v>29</v>
      </c>
      <c r="H5" s="2" t="s">
        <v>30</v>
      </c>
      <c r="I5" s="2" t="s">
        <v>31</v>
      </c>
      <c r="J5" s="49"/>
      <c r="K5" s="54" t="s">
        <v>32</v>
      </c>
      <c r="L5" s="31"/>
      <c r="M5" s="52"/>
      <c r="N5" s="9" t="s">
        <v>33</v>
      </c>
      <c r="O5" s="2" t="s">
        <v>34</v>
      </c>
      <c r="P5" s="2" t="s">
        <v>35</v>
      </c>
      <c r="Q5" s="2" t="s">
        <v>36</v>
      </c>
      <c r="R5" s="2" t="s">
        <v>37</v>
      </c>
      <c r="S5" s="2" t="s">
        <v>38</v>
      </c>
      <c r="T5" s="2" t="s">
        <v>39</v>
      </c>
      <c r="U5" s="2" t="s">
        <v>39</v>
      </c>
      <c r="V5" s="2" t="s">
        <v>37</v>
      </c>
    </row>
    <row r="6" spans="1:22" ht="63" hidden="1" x14ac:dyDescent="0.25">
      <c r="A6" s="2">
        <v>2</v>
      </c>
      <c r="B6" s="11" t="s">
        <v>40</v>
      </c>
      <c r="C6" s="8" t="s">
        <v>25</v>
      </c>
      <c r="D6" s="2" t="s">
        <v>26</v>
      </c>
      <c r="E6" s="2" t="s">
        <v>41</v>
      </c>
      <c r="F6" s="26" t="s">
        <v>42</v>
      </c>
      <c r="G6" s="2" t="s">
        <v>29</v>
      </c>
      <c r="H6" s="26" t="s">
        <v>43</v>
      </c>
      <c r="I6" s="26"/>
      <c r="J6" s="49"/>
      <c r="K6" s="55">
        <f>SUMIFS(Tableau1[points obtenus],Tableau1[Libellé],"&lt;&gt;"&amp;Tableau1[[#This Row],[Libellé]])</f>
        <v>0</v>
      </c>
      <c r="L6" s="31"/>
      <c r="M6" s="52"/>
      <c r="N6" s="9" t="s">
        <v>33</v>
      </c>
      <c r="O6" s="2" t="s">
        <v>34</v>
      </c>
      <c r="P6" s="2" t="s">
        <v>35</v>
      </c>
      <c r="Q6" s="2" t="s">
        <v>36</v>
      </c>
      <c r="R6" s="2" t="s">
        <v>37</v>
      </c>
      <c r="S6" s="2" t="s">
        <v>38</v>
      </c>
      <c r="T6" s="2" t="s">
        <v>39</v>
      </c>
      <c r="U6" s="2" t="s">
        <v>39</v>
      </c>
      <c r="V6" s="2" t="s">
        <v>37</v>
      </c>
    </row>
    <row r="7" spans="1:22" s="12" customFormat="1" ht="52.5" hidden="1" x14ac:dyDescent="0.35">
      <c r="A7" s="2">
        <v>3</v>
      </c>
      <c r="B7" s="11" t="s">
        <v>44</v>
      </c>
      <c r="C7" s="8" t="s">
        <v>25</v>
      </c>
      <c r="D7" s="2" t="s">
        <v>45</v>
      </c>
      <c r="E7" s="2" t="s">
        <v>46</v>
      </c>
      <c r="F7" s="2" t="s">
        <v>47</v>
      </c>
      <c r="G7" s="2" t="s">
        <v>48</v>
      </c>
      <c r="H7" s="2" t="s">
        <v>49</v>
      </c>
      <c r="I7" s="2" t="s">
        <v>49</v>
      </c>
      <c r="J7" s="49"/>
      <c r="K7" s="55" t="s">
        <v>50</v>
      </c>
      <c r="L7" s="31"/>
      <c r="M7" s="52"/>
      <c r="N7" s="9" t="s">
        <v>33</v>
      </c>
      <c r="O7" s="2" t="s">
        <v>51</v>
      </c>
      <c r="P7" s="2" t="s">
        <v>51</v>
      </c>
      <c r="Q7" s="2" t="s">
        <v>51</v>
      </c>
      <c r="R7" s="2" t="s">
        <v>37</v>
      </c>
      <c r="S7" s="2" t="s">
        <v>52</v>
      </c>
      <c r="T7" s="2" t="s">
        <v>52</v>
      </c>
      <c r="U7" s="2" t="s">
        <v>52</v>
      </c>
      <c r="V7" s="2" t="s">
        <v>37</v>
      </c>
    </row>
    <row r="8" spans="1:22" s="12" customFormat="1" ht="52.5" hidden="1" x14ac:dyDescent="0.35">
      <c r="A8" s="2">
        <v>4</v>
      </c>
      <c r="B8" s="11" t="s">
        <v>53</v>
      </c>
      <c r="C8" s="8" t="s">
        <v>25</v>
      </c>
      <c r="D8" s="2" t="s">
        <v>45</v>
      </c>
      <c r="E8" s="2" t="s">
        <v>54</v>
      </c>
      <c r="F8" s="2" t="s">
        <v>55</v>
      </c>
      <c r="G8" s="2" t="s">
        <v>48</v>
      </c>
      <c r="H8" s="2" t="s">
        <v>49</v>
      </c>
      <c r="I8" s="2" t="s">
        <v>49</v>
      </c>
      <c r="J8" s="49"/>
      <c r="K8" s="55" t="s">
        <v>50</v>
      </c>
      <c r="L8" s="31"/>
      <c r="M8" s="52"/>
      <c r="N8" s="9" t="s">
        <v>56</v>
      </c>
      <c r="O8" s="2" t="s">
        <v>51</v>
      </c>
      <c r="P8" s="2" t="s">
        <v>37</v>
      </c>
      <c r="Q8" s="2" t="s">
        <v>37</v>
      </c>
      <c r="R8" s="2" t="s">
        <v>37</v>
      </c>
      <c r="S8" s="2" t="s">
        <v>52</v>
      </c>
      <c r="T8" s="2" t="s">
        <v>37</v>
      </c>
      <c r="U8" s="2" t="s">
        <v>37</v>
      </c>
      <c r="V8" s="2" t="s">
        <v>37</v>
      </c>
    </row>
    <row r="9" spans="1:22" ht="157.5" hidden="1" x14ac:dyDescent="0.25">
      <c r="A9" s="2">
        <v>5</v>
      </c>
      <c r="B9" s="11" t="s">
        <v>57</v>
      </c>
      <c r="C9" s="8" t="s">
        <v>58</v>
      </c>
      <c r="D9" s="2" t="s">
        <v>59</v>
      </c>
      <c r="E9" s="2" t="s">
        <v>60</v>
      </c>
      <c r="F9" s="29" t="s">
        <v>61</v>
      </c>
      <c r="G9" s="2" t="s">
        <v>29</v>
      </c>
      <c r="H9" s="2" t="s">
        <v>30</v>
      </c>
      <c r="I9" s="2" t="s">
        <v>62</v>
      </c>
      <c r="J9" s="49"/>
      <c r="K9" s="56" t="s">
        <v>63</v>
      </c>
      <c r="L9" s="31"/>
      <c r="M9" s="52"/>
      <c r="N9" s="9" t="s">
        <v>56</v>
      </c>
      <c r="O9" s="2" t="s">
        <v>51</v>
      </c>
      <c r="P9" s="2" t="s">
        <v>51</v>
      </c>
      <c r="Q9" s="2" t="s">
        <v>64</v>
      </c>
      <c r="R9" s="2" t="s">
        <v>37</v>
      </c>
      <c r="S9" s="2" t="s">
        <v>52</v>
      </c>
      <c r="T9" s="2" t="s">
        <v>52</v>
      </c>
      <c r="U9" s="2" t="s">
        <v>52</v>
      </c>
      <c r="V9" s="2" t="s">
        <v>37</v>
      </c>
    </row>
    <row r="10" spans="1:22" ht="42" hidden="1" x14ac:dyDescent="0.25">
      <c r="A10" s="2">
        <v>6</v>
      </c>
      <c r="B10" s="11" t="s">
        <v>65</v>
      </c>
      <c r="C10" s="8" t="s">
        <v>58</v>
      </c>
      <c r="D10" s="2" t="s">
        <v>59</v>
      </c>
      <c r="E10" s="2" t="s">
        <v>66</v>
      </c>
      <c r="F10" s="36" t="s">
        <v>67</v>
      </c>
      <c r="G10" s="36" t="s">
        <v>68</v>
      </c>
      <c r="H10" s="2" t="s">
        <v>30</v>
      </c>
      <c r="I10" s="2" t="s">
        <v>69</v>
      </c>
      <c r="J10" s="49"/>
      <c r="K10" s="56" t="s">
        <v>70</v>
      </c>
      <c r="L10" s="31"/>
      <c r="M10" s="52"/>
      <c r="N10" s="9" t="s">
        <v>56</v>
      </c>
      <c r="O10" s="2" t="s">
        <v>51</v>
      </c>
      <c r="P10" s="2" t="s">
        <v>51</v>
      </c>
      <c r="Q10" s="2" t="s">
        <v>64</v>
      </c>
      <c r="R10" s="2" t="s">
        <v>37</v>
      </c>
      <c r="S10" s="2" t="s">
        <v>52</v>
      </c>
      <c r="T10" s="2" t="s">
        <v>52</v>
      </c>
      <c r="U10" s="2" t="s">
        <v>52</v>
      </c>
      <c r="V10" s="2" t="s">
        <v>37</v>
      </c>
    </row>
    <row r="11" spans="1:22" ht="42" hidden="1" x14ac:dyDescent="0.25">
      <c r="A11" s="2">
        <v>7</v>
      </c>
      <c r="B11" s="11" t="s">
        <v>71</v>
      </c>
      <c r="C11" s="8" t="s">
        <v>58</v>
      </c>
      <c r="D11" s="2" t="s">
        <v>59</v>
      </c>
      <c r="E11" s="2" t="s">
        <v>72</v>
      </c>
      <c r="F11" s="2" t="s">
        <v>73</v>
      </c>
      <c r="G11" s="2" t="s">
        <v>29</v>
      </c>
      <c r="H11" s="27" t="s">
        <v>74</v>
      </c>
      <c r="I11" s="2"/>
      <c r="J11" s="49"/>
      <c r="K11" s="55" t="s">
        <v>75</v>
      </c>
      <c r="L11" s="31"/>
      <c r="M11" s="52"/>
      <c r="N11" s="9" t="s">
        <v>76</v>
      </c>
      <c r="O11" s="2" t="s">
        <v>51</v>
      </c>
      <c r="P11" s="2" t="s">
        <v>51</v>
      </c>
      <c r="Q11" s="2" t="s">
        <v>64</v>
      </c>
      <c r="R11" s="2" t="s">
        <v>37</v>
      </c>
      <c r="S11" s="2" t="s">
        <v>52</v>
      </c>
      <c r="T11" s="2" t="s">
        <v>52</v>
      </c>
      <c r="U11" s="2" t="s">
        <v>52</v>
      </c>
      <c r="V11" s="2" t="s">
        <v>37</v>
      </c>
    </row>
    <row r="12" spans="1:22" ht="31.5" hidden="1" x14ac:dyDescent="0.25">
      <c r="A12" s="2">
        <v>8</v>
      </c>
      <c r="B12" s="11" t="s">
        <v>77</v>
      </c>
      <c r="C12" s="8" t="s">
        <v>58</v>
      </c>
      <c r="D12" s="2" t="s">
        <v>59</v>
      </c>
      <c r="E12" s="2" t="s">
        <v>78</v>
      </c>
      <c r="F12" s="2" t="s">
        <v>79</v>
      </c>
      <c r="G12" s="2" t="s">
        <v>48</v>
      </c>
      <c r="H12" s="2"/>
      <c r="I12" s="2"/>
      <c r="J12" s="49"/>
      <c r="K12" s="55" t="s">
        <v>50</v>
      </c>
      <c r="L12" s="31"/>
      <c r="M12" s="52"/>
      <c r="N12" s="9" t="s">
        <v>80</v>
      </c>
      <c r="O12" s="2" t="s">
        <v>81</v>
      </c>
      <c r="P12" s="2" t="s">
        <v>81</v>
      </c>
      <c r="Q12" s="2" t="s">
        <v>37</v>
      </c>
      <c r="R12" s="2" t="s">
        <v>37</v>
      </c>
      <c r="S12" s="2" t="s">
        <v>52</v>
      </c>
      <c r="T12" s="2" t="s">
        <v>52</v>
      </c>
      <c r="U12" s="2" t="s">
        <v>37</v>
      </c>
      <c r="V12" s="2" t="s">
        <v>37</v>
      </c>
    </row>
    <row r="13" spans="1:22" s="12" customFormat="1" ht="31.5" hidden="1" x14ac:dyDescent="0.35">
      <c r="A13" s="2">
        <v>9</v>
      </c>
      <c r="B13" s="11" t="s">
        <v>82</v>
      </c>
      <c r="C13" s="8" t="s">
        <v>83</v>
      </c>
      <c r="D13" s="2" t="s">
        <v>26</v>
      </c>
      <c r="E13" s="2" t="s">
        <v>84</v>
      </c>
      <c r="F13" s="3" t="s">
        <v>85</v>
      </c>
      <c r="G13" s="3" t="s">
        <v>86</v>
      </c>
      <c r="H13" s="3"/>
      <c r="I13" s="3"/>
      <c r="J13" s="49">
        <v>2</v>
      </c>
      <c r="K13" s="55" t="s">
        <v>87</v>
      </c>
      <c r="L13" s="31">
        <f>IF(Tableau1[[#This Row],[Valeur calibrée pour le projet]]="Retenue",Tableau1[[#This Row],[Valeur en points de l''exigence optionnelle]],0)</f>
        <v>0</v>
      </c>
      <c r="M13" s="52"/>
      <c r="N13" s="9" t="s">
        <v>80</v>
      </c>
      <c r="O13" s="2" t="s">
        <v>34</v>
      </c>
      <c r="P13" s="2" t="s">
        <v>35</v>
      </c>
      <c r="Q13" s="2" t="s">
        <v>36</v>
      </c>
      <c r="R13" s="2" t="s">
        <v>88</v>
      </c>
      <c r="S13" s="2" t="s">
        <v>89</v>
      </c>
      <c r="T13" s="2" t="s">
        <v>89</v>
      </c>
      <c r="U13" s="2" t="s">
        <v>89</v>
      </c>
      <c r="V13" s="2" t="s">
        <v>89</v>
      </c>
    </row>
    <row r="14" spans="1:22" s="13" customFormat="1" ht="73.5" hidden="1" x14ac:dyDescent="0.35">
      <c r="A14" s="2">
        <v>10</v>
      </c>
      <c r="B14" s="11" t="s">
        <v>90</v>
      </c>
      <c r="C14" s="41" t="s">
        <v>83</v>
      </c>
      <c r="D14" s="2" t="s">
        <v>91</v>
      </c>
      <c r="E14" s="2" t="s">
        <v>92</v>
      </c>
      <c r="F14" s="2" t="s">
        <v>93</v>
      </c>
      <c r="G14" s="3" t="s">
        <v>86</v>
      </c>
      <c r="H14" s="2"/>
      <c r="I14" s="2"/>
      <c r="J14" s="49">
        <v>2</v>
      </c>
      <c r="K14" s="55" t="s">
        <v>87</v>
      </c>
      <c r="L14" s="31">
        <f>IF(Tableau1[[#This Row],[Valeur calibrée pour le projet]]="Retenue",Tableau1[[#This Row],[Valeur en points de l''exigence optionnelle]],0)</f>
        <v>0</v>
      </c>
      <c r="M14" s="52"/>
      <c r="N14" s="9" t="s">
        <v>80</v>
      </c>
      <c r="O14" s="2" t="s">
        <v>94</v>
      </c>
      <c r="P14" s="2" t="s">
        <v>35</v>
      </c>
      <c r="Q14" s="2" t="s">
        <v>36</v>
      </c>
      <c r="R14" s="2" t="s">
        <v>37</v>
      </c>
      <c r="S14" s="2" t="s">
        <v>38</v>
      </c>
      <c r="T14" s="2" t="s">
        <v>39</v>
      </c>
      <c r="U14" s="2" t="s">
        <v>39</v>
      </c>
      <c r="V14" s="2" t="s">
        <v>37</v>
      </c>
    </row>
    <row r="15" spans="1:22" s="12" customFormat="1" ht="42" hidden="1" x14ac:dyDescent="0.35">
      <c r="A15" s="2">
        <v>11</v>
      </c>
      <c r="B15" s="11" t="s">
        <v>95</v>
      </c>
      <c r="C15" s="8" t="s">
        <v>83</v>
      </c>
      <c r="D15" s="2" t="s">
        <v>91</v>
      </c>
      <c r="E15" s="2" t="s">
        <v>96</v>
      </c>
      <c r="F15" s="3" t="s">
        <v>97</v>
      </c>
      <c r="G15" s="2" t="s">
        <v>29</v>
      </c>
      <c r="H15" s="3" t="s">
        <v>74</v>
      </c>
      <c r="I15" s="3"/>
      <c r="J15" s="49"/>
      <c r="K15" s="55" t="s">
        <v>75</v>
      </c>
      <c r="L15" s="31"/>
      <c r="M15" s="52"/>
      <c r="N15" s="9" t="s">
        <v>56</v>
      </c>
      <c r="O15" s="2" t="s">
        <v>94</v>
      </c>
      <c r="P15" s="2" t="s">
        <v>35</v>
      </c>
      <c r="Q15" s="2" t="s">
        <v>36</v>
      </c>
      <c r="R15" s="2" t="s">
        <v>37</v>
      </c>
      <c r="S15" s="2" t="s">
        <v>38</v>
      </c>
      <c r="T15" s="2" t="s">
        <v>39</v>
      </c>
      <c r="U15" s="2" t="s">
        <v>39</v>
      </c>
      <c r="V15" s="2" t="s">
        <v>37</v>
      </c>
    </row>
    <row r="16" spans="1:22" s="12" customFormat="1" ht="42" hidden="1" x14ac:dyDescent="0.35">
      <c r="A16" s="2">
        <v>12</v>
      </c>
      <c r="B16" s="11" t="s">
        <v>98</v>
      </c>
      <c r="C16" s="8" t="s">
        <v>83</v>
      </c>
      <c r="D16" s="2" t="s">
        <v>91</v>
      </c>
      <c r="E16" s="2" t="s">
        <v>99</v>
      </c>
      <c r="F16" s="3" t="s">
        <v>100</v>
      </c>
      <c r="G16" s="2" t="s">
        <v>29</v>
      </c>
      <c r="H16" s="3" t="s">
        <v>30</v>
      </c>
      <c r="I16" s="3" t="s">
        <v>101</v>
      </c>
      <c r="J16" s="49" t="s">
        <v>102</v>
      </c>
      <c r="K16" s="56" t="s">
        <v>103</v>
      </c>
      <c r="L16" s="31">
        <f>IF(Tableau1[[#This Row],[Valeur calibrée pour le projet]]="ép. substrat ≥ 30cm",2,0)</f>
        <v>0</v>
      </c>
      <c r="M16" s="52"/>
      <c r="N16" s="9" t="s">
        <v>56</v>
      </c>
      <c r="O16" s="2" t="s">
        <v>104</v>
      </c>
      <c r="P16" s="2" t="s">
        <v>35</v>
      </c>
      <c r="Q16" s="2" t="s">
        <v>36</v>
      </c>
      <c r="R16" s="2" t="s">
        <v>37</v>
      </c>
      <c r="S16" s="2" t="s">
        <v>38</v>
      </c>
      <c r="T16" s="2" t="s">
        <v>39</v>
      </c>
      <c r="U16" s="2" t="s">
        <v>39</v>
      </c>
      <c r="V16" s="2" t="s">
        <v>37</v>
      </c>
    </row>
    <row r="17" spans="1:22" s="12" customFormat="1" ht="42" hidden="1" x14ac:dyDescent="0.35">
      <c r="A17" s="2">
        <v>13</v>
      </c>
      <c r="B17" s="11" t="s">
        <v>105</v>
      </c>
      <c r="C17" s="8" t="s">
        <v>83</v>
      </c>
      <c r="D17" s="2" t="s">
        <v>91</v>
      </c>
      <c r="E17" s="2" t="s">
        <v>106</v>
      </c>
      <c r="F17" s="3" t="s">
        <v>107</v>
      </c>
      <c r="G17" s="3" t="s">
        <v>86</v>
      </c>
      <c r="H17" s="3"/>
      <c r="I17" s="3"/>
      <c r="J17" s="49">
        <v>2</v>
      </c>
      <c r="K17" s="55" t="s">
        <v>87</v>
      </c>
      <c r="L17" s="31">
        <f>IF(Tableau1[[#This Row],[Valeur calibrée pour le projet]]="Retenue",Tableau1[[#This Row],[Valeur en points de l''exigence optionnelle]],0)</f>
        <v>0</v>
      </c>
      <c r="M17" s="52"/>
      <c r="N17" s="9" t="s">
        <v>80</v>
      </c>
      <c r="O17" s="2" t="s">
        <v>34</v>
      </c>
      <c r="P17" s="2" t="s">
        <v>108</v>
      </c>
      <c r="Q17" s="2" t="s">
        <v>109</v>
      </c>
      <c r="R17" s="2" t="s">
        <v>37</v>
      </c>
      <c r="S17" s="2" t="s">
        <v>38</v>
      </c>
      <c r="T17" s="2" t="s">
        <v>38</v>
      </c>
      <c r="U17" s="2" t="s">
        <v>38</v>
      </c>
      <c r="V17" s="2" t="s">
        <v>37</v>
      </c>
    </row>
    <row r="18" spans="1:22" s="12" customFormat="1" ht="42" hidden="1" x14ac:dyDescent="0.35">
      <c r="A18" s="2">
        <v>14</v>
      </c>
      <c r="B18" s="11" t="s">
        <v>110</v>
      </c>
      <c r="C18" s="8" t="s">
        <v>83</v>
      </c>
      <c r="D18" s="2" t="s">
        <v>91</v>
      </c>
      <c r="E18" s="2" t="s">
        <v>111</v>
      </c>
      <c r="F18" s="3" t="s">
        <v>112</v>
      </c>
      <c r="G18" s="2" t="s">
        <v>68</v>
      </c>
      <c r="H18" s="2" t="s">
        <v>30</v>
      </c>
      <c r="I18" s="2" t="s">
        <v>69</v>
      </c>
      <c r="J18" s="49"/>
      <c r="K18" s="56" t="s">
        <v>70</v>
      </c>
      <c r="L18" s="31"/>
      <c r="M18" s="52"/>
      <c r="N18" s="9" t="s">
        <v>80</v>
      </c>
      <c r="O18" s="2" t="s">
        <v>34</v>
      </c>
      <c r="P18" s="2" t="s">
        <v>113</v>
      </c>
      <c r="Q18" s="2" t="s">
        <v>37</v>
      </c>
      <c r="R18" s="2" t="s">
        <v>37</v>
      </c>
      <c r="S18" s="2" t="s">
        <v>114</v>
      </c>
      <c r="T18" s="2" t="s">
        <v>114</v>
      </c>
      <c r="U18" s="2" t="s">
        <v>114</v>
      </c>
      <c r="V18" s="2" t="s">
        <v>37</v>
      </c>
    </row>
    <row r="19" spans="1:22" s="12" customFormat="1" ht="42" hidden="1" x14ac:dyDescent="0.35">
      <c r="A19" s="2">
        <v>15</v>
      </c>
      <c r="B19" s="11" t="s">
        <v>115</v>
      </c>
      <c r="C19" s="8" t="s">
        <v>83</v>
      </c>
      <c r="D19" s="2" t="s">
        <v>91</v>
      </c>
      <c r="E19" s="2" t="s">
        <v>116</v>
      </c>
      <c r="F19" s="3" t="s">
        <v>117</v>
      </c>
      <c r="G19" s="3" t="s">
        <v>86</v>
      </c>
      <c r="H19" s="3"/>
      <c r="I19" s="3"/>
      <c r="J19" s="49">
        <v>2</v>
      </c>
      <c r="K19" s="55" t="s">
        <v>87</v>
      </c>
      <c r="L19" s="31">
        <f>IF(Tableau1[[#This Row],[Valeur calibrée pour le projet]]="Retenue",Tableau1[[#This Row],[Valeur en points de l''exigence optionnelle]],0)</f>
        <v>0</v>
      </c>
      <c r="M19" s="52"/>
      <c r="N19" s="9" t="s">
        <v>80</v>
      </c>
      <c r="O19" s="2" t="s">
        <v>34</v>
      </c>
      <c r="P19" s="2" t="s">
        <v>113</v>
      </c>
      <c r="Q19" s="2" t="s">
        <v>118</v>
      </c>
      <c r="R19" s="2" t="s">
        <v>37</v>
      </c>
      <c r="S19" s="2" t="s">
        <v>114</v>
      </c>
      <c r="T19" s="2" t="s">
        <v>114</v>
      </c>
      <c r="U19" s="2" t="s">
        <v>114</v>
      </c>
      <c r="V19" s="2" t="s">
        <v>37</v>
      </c>
    </row>
    <row r="20" spans="1:22" ht="105" hidden="1" x14ac:dyDescent="0.25">
      <c r="A20" s="2">
        <v>16</v>
      </c>
      <c r="B20" s="11" t="s">
        <v>119</v>
      </c>
      <c r="C20" s="8" t="s">
        <v>83</v>
      </c>
      <c r="D20" s="2" t="s">
        <v>91</v>
      </c>
      <c r="E20" s="2" t="s">
        <v>120</v>
      </c>
      <c r="F20" s="3" t="s">
        <v>121</v>
      </c>
      <c r="G20" s="36" t="s">
        <v>68</v>
      </c>
      <c r="H20" s="2" t="s">
        <v>30</v>
      </c>
      <c r="I20" s="2" t="s">
        <v>69</v>
      </c>
      <c r="J20" s="49"/>
      <c r="K20" s="56" t="s">
        <v>70</v>
      </c>
      <c r="L20" s="31"/>
      <c r="M20" s="52"/>
      <c r="N20" s="9" t="s">
        <v>80</v>
      </c>
      <c r="O20" s="2" t="s">
        <v>34</v>
      </c>
      <c r="P20" s="2" t="s">
        <v>35</v>
      </c>
      <c r="Q20" s="2" t="s">
        <v>36</v>
      </c>
      <c r="R20" s="2" t="s">
        <v>37</v>
      </c>
      <c r="S20" s="2" t="s">
        <v>38</v>
      </c>
      <c r="T20" s="2" t="s">
        <v>39</v>
      </c>
      <c r="U20" s="2" t="s">
        <v>39</v>
      </c>
      <c r="V20" s="2" t="s">
        <v>37</v>
      </c>
    </row>
    <row r="21" spans="1:22" s="12" customFormat="1" ht="31.5" hidden="1" x14ac:dyDescent="0.35">
      <c r="A21" s="2">
        <v>17</v>
      </c>
      <c r="B21" s="11" t="s">
        <v>122</v>
      </c>
      <c r="C21" s="8" t="s">
        <v>83</v>
      </c>
      <c r="D21" s="2" t="s">
        <v>91</v>
      </c>
      <c r="E21" s="2" t="s">
        <v>123</v>
      </c>
      <c r="F21" s="3" t="s">
        <v>124</v>
      </c>
      <c r="G21" s="2" t="s">
        <v>48</v>
      </c>
      <c r="H21" s="3"/>
      <c r="I21" s="3"/>
      <c r="J21" s="49"/>
      <c r="K21" s="55" t="s">
        <v>50</v>
      </c>
      <c r="L21" s="31"/>
      <c r="M21" s="52"/>
      <c r="N21" s="9" t="s">
        <v>80</v>
      </c>
      <c r="O21" s="2" t="s">
        <v>34</v>
      </c>
      <c r="P21" s="2" t="s">
        <v>35</v>
      </c>
      <c r="Q21" s="2" t="s">
        <v>36</v>
      </c>
      <c r="R21" s="2" t="s">
        <v>37</v>
      </c>
      <c r="S21" s="2" t="s">
        <v>38</v>
      </c>
      <c r="T21" s="2" t="s">
        <v>39</v>
      </c>
      <c r="U21" s="2" t="s">
        <v>39</v>
      </c>
      <c r="V21" s="2" t="s">
        <v>37</v>
      </c>
    </row>
    <row r="22" spans="1:22" s="12" customFormat="1" ht="31.5" hidden="1" x14ac:dyDescent="0.35">
      <c r="A22" s="2">
        <v>18</v>
      </c>
      <c r="B22" s="11" t="s">
        <v>125</v>
      </c>
      <c r="C22" s="41" t="s">
        <v>83</v>
      </c>
      <c r="D22" s="2" t="s">
        <v>91</v>
      </c>
      <c r="E22" s="2" t="s">
        <v>126</v>
      </c>
      <c r="F22" s="6" t="s">
        <v>127</v>
      </c>
      <c r="G22" s="3" t="s">
        <v>86</v>
      </c>
      <c r="H22" s="6"/>
      <c r="I22" s="6"/>
      <c r="J22" s="49">
        <v>3</v>
      </c>
      <c r="K22" s="55" t="s">
        <v>87</v>
      </c>
      <c r="L22" s="31">
        <f>IF(Tableau1[[#This Row],[Valeur calibrée pour le projet]]="Retenue",Tableau1[[#This Row],[Valeur en points de l''exigence optionnelle]],0)</f>
        <v>0</v>
      </c>
      <c r="M22" s="52"/>
      <c r="N22" s="9" t="s">
        <v>80</v>
      </c>
      <c r="O22" s="2" t="s">
        <v>94</v>
      </c>
      <c r="P22" s="2" t="s">
        <v>35</v>
      </c>
      <c r="Q22" s="2" t="s">
        <v>36</v>
      </c>
      <c r="R22" s="2" t="s">
        <v>37</v>
      </c>
      <c r="S22" s="2" t="s">
        <v>38</v>
      </c>
      <c r="T22" s="2" t="s">
        <v>39</v>
      </c>
      <c r="U22" s="2" t="s">
        <v>39</v>
      </c>
      <c r="V22" s="2" t="s">
        <v>37</v>
      </c>
    </row>
    <row r="23" spans="1:22" s="12" customFormat="1" ht="73.5" hidden="1" x14ac:dyDescent="0.35">
      <c r="A23" s="2">
        <v>19</v>
      </c>
      <c r="B23" s="11" t="s">
        <v>128</v>
      </c>
      <c r="C23" s="8" t="s">
        <v>83</v>
      </c>
      <c r="D23" s="2" t="s">
        <v>91</v>
      </c>
      <c r="E23" s="2" t="s">
        <v>129</v>
      </c>
      <c r="F23" s="2" t="s">
        <v>130</v>
      </c>
      <c r="G23" s="2" t="s">
        <v>48</v>
      </c>
      <c r="H23" s="2"/>
      <c r="I23" s="2"/>
      <c r="J23" s="49"/>
      <c r="K23" s="55" t="s">
        <v>50</v>
      </c>
      <c r="L23" s="31"/>
      <c r="M23" s="52"/>
      <c r="N23" s="9" t="s">
        <v>56</v>
      </c>
      <c r="O23" s="2" t="s">
        <v>131</v>
      </c>
      <c r="P23" s="2" t="s">
        <v>35</v>
      </c>
      <c r="Q23" s="2" t="s">
        <v>36</v>
      </c>
      <c r="R23" s="2" t="s">
        <v>37</v>
      </c>
      <c r="S23" s="2" t="s">
        <v>38</v>
      </c>
      <c r="T23" s="2" t="s">
        <v>39</v>
      </c>
      <c r="U23" s="2" t="s">
        <v>39</v>
      </c>
      <c r="V23" s="2" t="s">
        <v>37</v>
      </c>
    </row>
    <row r="24" spans="1:22" s="12" customFormat="1" ht="42" hidden="1" x14ac:dyDescent="0.35">
      <c r="A24" s="2">
        <v>20</v>
      </c>
      <c r="B24" s="11" t="s">
        <v>132</v>
      </c>
      <c r="C24" s="8" t="s">
        <v>83</v>
      </c>
      <c r="D24" s="2" t="s">
        <v>91</v>
      </c>
      <c r="E24" s="2" t="s">
        <v>133</v>
      </c>
      <c r="F24" s="3" t="s">
        <v>134</v>
      </c>
      <c r="G24" s="3" t="s">
        <v>68</v>
      </c>
      <c r="H24" s="3" t="s">
        <v>30</v>
      </c>
      <c r="I24" s="2" t="s">
        <v>69</v>
      </c>
      <c r="J24" s="49"/>
      <c r="K24" s="56" t="s">
        <v>70</v>
      </c>
      <c r="L24" s="31"/>
      <c r="M24" s="52"/>
      <c r="N24" s="9" t="s">
        <v>56</v>
      </c>
      <c r="O24" s="2" t="s">
        <v>34</v>
      </c>
      <c r="P24" s="2" t="s">
        <v>135</v>
      </c>
      <c r="Q24" s="2" t="s">
        <v>136</v>
      </c>
      <c r="R24" s="2" t="s">
        <v>37</v>
      </c>
      <c r="S24" s="2" t="s">
        <v>137</v>
      </c>
      <c r="T24" s="2" t="s">
        <v>137</v>
      </c>
      <c r="U24" s="2" t="s">
        <v>137</v>
      </c>
      <c r="V24" s="2" t="s">
        <v>37</v>
      </c>
    </row>
    <row r="25" spans="1:22" s="12" customFormat="1" ht="21" hidden="1" x14ac:dyDescent="0.35">
      <c r="A25" s="2">
        <v>21</v>
      </c>
      <c r="B25" s="11" t="s">
        <v>138</v>
      </c>
      <c r="C25" s="8" t="s">
        <v>83</v>
      </c>
      <c r="D25" s="2" t="s">
        <v>91</v>
      </c>
      <c r="E25" s="2" t="s">
        <v>139</v>
      </c>
      <c r="F25" s="3" t="s">
        <v>140</v>
      </c>
      <c r="G25" s="3" t="s">
        <v>86</v>
      </c>
      <c r="H25" s="3"/>
      <c r="I25" s="3"/>
      <c r="J25" s="49">
        <v>3</v>
      </c>
      <c r="K25" s="55" t="s">
        <v>87</v>
      </c>
      <c r="L25" s="31">
        <f>IF(Tableau1[[#This Row],[Valeur calibrée pour le projet]]="Retenue",Tableau1[[#This Row],[Valeur en points de l''exigence optionnelle]],0)</f>
        <v>0</v>
      </c>
      <c r="M25" s="52"/>
      <c r="N25" s="9" t="s">
        <v>80</v>
      </c>
      <c r="O25" s="2" t="s">
        <v>141</v>
      </c>
      <c r="P25" s="2" t="s">
        <v>141</v>
      </c>
      <c r="Q25" s="2" t="s">
        <v>141</v>
      </c>
      <c r="R25" s="2" t="s">
        <v>37</v>
      </c>
      <c r="S25" s="2" t="s">
        <v>38</v>
      </c>
      <c r="T25" s="2" t="s">
        <v>38</v>
      </c>
      <c r="U25" s="2" t="s">
        <v>38</v>
      </c>
      <c r="V25" s="2" t="s">
        <v>37</v>
      </c>
    </row>
    <row r="26" spans="1:22" s="12" customFormat="1" ht="31.5" hidden="1" x14ac:dyDescent="0.35">
      <c r="A26" s="2">
        <v>22</v>
      </c>
      <c r="B26" s="11" t="s">
        <v>142</v>
      </c>
      <c r="C26" s="8" t="s">
        <v>83</v>
      </c>
      <c r="D26" s="2" t="s">
        <v>91</v>
      </c>
      <c r="E26" s="2" t="s">
        <v>143</v>
      </c>
      <c r="F26" s="3" t="s">
        <v>144</v>
      </c>
      <c r="G26" s="2" t="s">
        <v>29</v>
      </c>
      <c r="H26" s="3" t="s">
        <v>74</v>
      </c>
      <c r="I26" s="3"/>
      <c r="J26" s="49"/>
      <c r="K26" s="55" t="s">
        <v>75</v>
      </c>
      <c r="L26" s="31"/>
      <c r="M26" s="52"/>
      <c r="N26" s="9" t="s">
        <v>56</v>
      </c>
      <c r="O26" s="2" t="s">
        <v>145</v>
      </c>
      <c r="P26" s="2" t="s">
        <v>35</v>
      </c>
      <c r="Q26" s="2" t="s">
        <v>36</v>
      </c>
      <c r="R26" s="2" t="s">
        <v>37</v>
      </c>
      <c r="S26" s="2" t="s">
        <v>38</v>
      </c>
      <c r="T26" s="2" t="s">
        <v>39</v>
      </c>
      <c r="U26" s="2" t="s">
        <v>39</v>
      </c>
      <c r="V26" s="2" t="s">
        <v>37</v>
      </c>
    </row>
    <row r="27" spans="1:22" s="12" customFormat="1" ht="52.5" hidden="1" x14ac:dyDescent="0.35">
      <c r="A27" s="2">
        <v>23</v>
      </c>
      <c r="B27" s="11" t="s">
        <v>146</v>
      </c>
      <c r="C27" s="8" t="s">
        <v>83</v>
      </c>
      <c r="D27" s="2" t="s">
        <v>91</v>
      </c>
      <c r="E27" s="2" t="s">
        <v>147</v>
      </c>
      <c r="F27" s="2" t="s">
        <v>148</v>
      </c>
      <c r="G27" s="2" t="s">
        <v>68</v>
      </c>
      <c r="H27" s="2" t="s">
        <v>30</v>
      </c>
      <c r="I27" s="2" t="s">
        <v>69</v>
      </c>
      <c r="J27" s="49"/>
      <c r="K27" s="56" t="s">
        <v>149</v>
      </c>
      <c r="L27" s="31"/>
      <c r="M27" s="52"/>
      <c r="N27" s="9" t="s">
        <v>56</v>
      </c>
      <c r="O27" s="2" t="s">
        <v>150</v>
      </c>
      <c r="P27" s="2" t="s">
        <v>35</v>
      </c>
      <c r="Q27" s="2" t="s">
        <v>36</v>
      </c>
      <c r="R27" s="2" t="s">
        <v>37</v>
      </c>
      <c r="S27" s="2" t="s">
        <v>38</v>
      </c>
      <c r="T27" s="2" t="s">
        <v>39</v>
      </c>
      <c r="U27" s="2" t="s">
        <v>39</v>
      </c>
      <c r="V27" s="2" t="s">
        <v>37</v>
      </c>
    </row>
    <row r="28" spans="1:22" ht="42" hidden="1" x14ac:dyDescent="0.25">
      <c r="A28" s="2">
        <v>24</v>
      </c>
      <c r="B28" s="11" t="s">
        <v>151</v>
      </c>
      <c r="C28" s="8" t="s">
        <v>83</v>
      </c>
      <c r="D28" s="2" t="s">
        <v>91</v>
      </c>
      <c r="E28" s="2" t="s">
        <v>152</v>
      </c>
      <c r="F28" s="3" t="s">
        <v>153</v>
      </c>
      <c r="G28" s="2" t="s">
        <v>68</v>
      </c>
      <c r="H28" s="2" t="s">
        <v>30</v>
      </c>
      <c r="I28" s="2" t="s">
        <v>69</v>
      </c>
      <c r="J28" s="49"/>
      <c r="K28" s="56" t="s">
        <v>149</v>
      </c>
      <c r="L28" s="31"/>
      <c r="M28" s="52"/>
      <c r="N28" s="9" t="s">
        <v>56</v>
      </c>
      <c r="O28" s="2" t="s">
        <v>37</v>
      </c>
      <c r="P28" s="2" t="s">
        <v>37</v>
      </c>
      <c r="Q28" s="2" t="s">
        <v>154</v>
      </c>
      <c r="R28" s="2" t="s">
        <v>37</v>
      </c>
      <c r="S28" s="2" t="s">
        <v>37</v>
      </c>
      <c r="T28" s="2" t="s">
        <v>37</v>
      </c>
      <c r="U28" s="2" t="s">
        <v>38</v>
      </c>
      <c r="V28" s="2" t="s">
        <v>37</v>
      </c>
    </row>
    <row r="29" spans="1:22" ht="42" hidden="1" x14ac:dyDescent="0.25">
      <c r="A29" s="2">
        <v>25</v>
      </c>
      <c r="B29" s="11" t="s">
        <v>155</v>
      </c>
      <c r="C29" s="8" t="s">
        <v>83</v>
      </c>
      <c r="D29" s="2" t="s">
        <v>91</v>
      </c>
      <c r="E29" s="2" t="s">
        <v>156</v>
      </c>
      <c r="F29" s="42" t="s">
        <v>157</v>
      </c>
      <c r="G29" s="3" t="s">
        <v>86</v>
      </c>
      <c r="H29" s="42"/>
      <c r="I29" s="42"/>
      <c r="J29" s="49">
        <v>2</v>
      </c>
      <c r="K29" s="55" t="s">
        <v>87</v>
      </c>
      <c r="L29" s="31">
        <f>IF(Tableau1[[#This Row],[Valeur calibrée pour le projet]]="Retenue",Tableau1[[#This Row],[Valeur en points de l''exigence optionnelle]],0)</f>
        <v>0</v>
      </c>
      <c r="M29" s="52"/>
      <c r="N29" s="9" t="s">
        <v>80</v>
      </c>
      <c r="O29" s="2" t="s">
        <v>34</v>
      </c>
      <c r="P29" s="2" t="s">
        <v>108</v>
      </c>
      <c r="Q29" s="2" t="s">
        <v>109</v>
      </c>
      <c r="R29" s="2" t="s">
        <v>37</v>
      </c>
      <c r="S29" s="2" t="s">
        <v>38</v>
      </c>
      <c r="T29" s="2" t="s">
        <v>38</v>
      </c>
      <c r="U29" s="2" t="s">
        <v>38</v>
      </c>
      <c r="V29" s="2" t="s">
        <v>37</v>
      </c>
    </row>
    <row r="30" spans="1:22" ht="63" hidden="1" x14ac:dyDescent="0.25">
      <c r="A30" s="2">
        <v>26</v>
      </c>
      <c r="B30" s="11" t="s">
        <v>158</v>
      </c>
      <c r="C30" s="8" t="s">
        <v>83</v>
      </c>
      <c r="D30" s="2" t="s">
        <v>159</v>
      </c>
      <c r="E30" s="2" t="s">
        <v>160</v>
      </c>
      <c r="F30" s="3" t="s">
        <v>161</v>
      </c>
      <c r="G30" s="2" t="s">
        <v>48</v>
      </c>
      <c r="H30" s="3"/>
      <c r="I30" s="3"/>
      <c r="J30" s="49"/>
      <c r="K30" s="55" t="s">
        <v>50</v>
      </c>
      <c r="L30" s="31"/>
      <c r="M30" s="52"/>
      <c r="N30" s="9" t="s">
        <v>80</v>
      </c>
      <c r="O30" s="2" t="s">
        <v>37</v>
      </c>
      <c r="P30" s="2" t="s">
        <v>37</v>
      </c>
      <c r="Q30" s="2" t="s">
        <v>162</v>
      </c>
      <c r="R30" s="2" t="s">
        <v>163</v>
      </c>
      <c r="S30" s="2" t="s">
        <v>37</v>
      </c>
      <c r="T30" s="2" t="s">
        <v>37</v>
      </c>
      <c r="U30" s="2" t="s">
        <v>38</v>
      </c>
      <c r="V30" s="2" t="s">
        <v>38</v>
      </c>
    </row>
    <row r="31" spans="1:22" ht="42" hidden="1" x14ac:dyDescent="0.25">
      <c r="A31" s="2">
        <v>27</v>
      </c>
      <c r="B31" s="11" t="s">
        <v>164</v>
      </c>
      <c r="C31" s="8" t="s">
        <v>83</v>
      </c>
      <c r="D31" s="2" t="s">
        <v>165</v>
      </c>
      <c r="E31" s="2" t="s">
        <v>166</v>
      </c>
      <c r="F31" s="27" t="s">
        <v>167</v>
      </c>
      <c r="G31" s="2" t="s">
        <v>29</v>
      </c>
      <c r="H31" s="27" t="s">
        <v>74</v>
      </c>
      <c r="I31" s="30"/>
      <c r="J31" s="50"/>
      <c r="K31" s="55" t="s">
        <v>75</v>
      </c>
      <c r="L31" s="31"/>
      <c r="M31" s="52"/>
      <c r="N31" s="25" t="s">
        <v>56</v>
      </c>
      <c r="O31" s="2" t="s">
        <v>168</v>
      </c>
      <c r="P31" s="2" t="s">
        <v>35</v>
      </c>
      <c r="Q31" s="2" t="s">
        <v>36</v>
      </c>
      <c r="R31" s="2" t="s">
        <v>37</v>
      </c>
      <c r="S31" s="2" t="s">
        <v>38</v>
      </c>
      <c r="T31" s="2" t="s">
        <v>39</v>
      </c>
      <c r="U31" s="2" t="s">
        <v>39</v>
      </c>
      <c r="V31" s="2" t="s">
        <v>37</v>
      </c>
    </row>
    <row r="32" spans="1:22" s="12" customFormat="1" ht="73.5" hidden="1" x14ac:dyDescent="0.35">
      <c r="A32" s="2">
        <v>28</v>
      </c>
      <c r="B32" s="11" t="s">
        <v>169</v>
      </c>
      <c r="C32" s="8" t="s">
        <v>83</v>
      </c>
      <c r="D32" s="2" t="s">
        <v>165</v>
      </c>
      <c r="E32" s="2" t="s">
        <v>170</v>
      </c>
      <c r="F32" s="27" t="s">
        <v>171</v>
      </c>
      <c r="G32" s="3" t="s">
        <v>86</v>
      </c>
      <c r="H32" s="27"/>
      <c r="I32" s="27"/>
      <c r="J32" s="49">
        <v>3</v>
      </c>
      <c r="K32" s="55" t="s">
        <v>87</v>
      </c>
      <c r="L32" s="31">
        <f>IF(Tableau1[[#This Row],[Valeur calibrée pour le projet]]="Retenue",Tableau1[[#This Row],[Valeur en points de l''exigence optionnelle]],0)</f>
        <v>0</v>
      </c>
      <c r="M32" s="52"/>
      <c r="N32" s="9" t="s">
        <v>80</v>
      </c>
      <c r="O32" s="2" t="s">
        <v>34</v>
      </c>
      <c r="P32" s="2" t="s">
        <v>35</v>
      </c>
      <c r="Q32" s="2" t="s">
        <v>36</v>
      </c>
      <c r="R32" s="2" t="s">
        <v>163</v>
      </c>
      <c r="S32" s="2" t="s">
        <v>38</v>
      </c>
      <c r="T32" s="2" t="s">
        <v>39</v>
      </c>
      <c r="U32" s="2" t="s">
        <v>39</v>
      </c>
      <c r="V32" s="2" t="s">
        <v>38</v>
      </c>
    </row>
    <row r="33" spans="1:22" s="12" customFormat="1" ht="147" hidden="1" x14ac:dyDescent="0.35">
      <c r="A33" s="2">
        <v>29</v>
      </c>
      <c r="B33" s="11" t="s">
        <v>172</v>
      </c>
      <c r="C33" s="8" t="s">
        <v>83</v>
      </c>
      <c r="D33" s="2" t="s">
        <v>165</v>
      </c>
      <c r="E33" s="2" t="s">
        <v>173</v>
      </c>
      <c r="F33" s="3" t="s">
        <v>174</v>
      </c>
      <c r="G33" s="2" t="s">
        <v>29</v>
      </c>
      <c r="H33" s="2" t="s">
        <v>30</v>
      </c>
      <c r="I33" s="2" t="s">
        <v>175</v>
      </c>
      <c r="J33" s="50"/>
      <c r="K33" s="56" t="s">
        <v>176</v>
      </c>
      <c r="L33" s="31"/>
      <c r="M33" s="52"/>
      <c r="N33" s="25" t="s">
        <v>56</v>
      </c>
      <c r="O33" s="2" t="s">
        <v>177</v>
      </c>
      <c r="P33" s="2" t="s">
        <v>178</v>
      </c>
      <c r="Q33" s="2" t="s">
        <v>179</v>
      </c>
      <c r="R33" s="2" t="s">
        <v>37</v>
      </c>
      <c r="S33" s="2" t="s">
        <v>38</v>
      </c>
      <c r="T33" s="2" t="s">
        <v>38</v>
      </c>
      <c r="U33" s="2" t="s">
        <v>38</v>
      </c>
      <c r="V33" s="2" t="s">
        <v>37</v>
      </c>
    </row>
    <row r="34" spans="1:22" s="12" customFormat="1" ht="42" hidden="1" x14ac:dyDescent="0.35">
      <c r="A34" s="2">
        <v>30</v>
      </c>
      <c r="B34" s="11" t="s">
        <v>180</v>
      </c>
      <c r="C34" s="8" t="s">
        <v>83</v>
      </c>
      <c r="D34" s="2" t="s">
        <v>165</v>
      </c>
      <c r="E34" s="2" t="s">
        <v>181</v>
      </c>
      <c r="F34" s="3" t="s">
        <v>182</v>
      </c>
      <c r="G34" s="2" t="s">
        <v>29</v>
      </c>
      <c r="H34" s="3" t="s">
        <v>183</v>
      </c>
      <c r="I34" s="3"/>
      <c r="J34" s="49"/>
      <c r="K34" s="55" t="s">
        <v>184</v>
      </c>
      <c r="L34" s="31"/>
      <c r="M34" s="52"/>
      <c r="N34" s="9" t="s">
        <v>56</v>
      </c>
      <c r="O34" s="2" t="s">
        <v>177</v>
      </c>
      <c r="P34" s="2" t="s">
        <v>178</v>
      </c>
      <c r="Q34" s="2" t="s">
        <v>179</v>
      </c>
      <c r="R34" s="2" t="s">
        <v>37</v>
      </c>
      <c r="S34" s="2" t="s">
        <v>137</v>
      </c>
      <c r="T34" s="2" t="s">
        <v>137</v>
      </c>
      <c r="U34" s="2" t="s">
        <v>137</v>
      </c>
      <c r="V34" s="2" t="s">
        <v>37</v>
      </c>
    </row>
    <row r="35" spans="1:22" ht="31.5" hidden="1" x14ac:dyDescent="0.25">
      <c r="A35" s="2">
        <v>31</v>
      </c>
      <c r="B35" s="31" t="s">
        <v>180</v>
      </c>
      <c r="C35" s="32" t="s">
        <v>83</v>
      </c>
      <c r="D35" s="33" t="s">
        <v>165</v>
      </c>
      <c r="E35" s="33" t="s">
        <v>181</v>
      </c>
      <c r="F35" s="34" t="s">
        <v>185</v>
      </c>
      <c r="G35" s="2" t="s">
        <v>29</v>
      </c>
      <c r="H35" s="35" t="s">
        <v>186</v>
      </c>
      <c r="I35" s="2"/>
      <c r="J35" s="49"/>
      <c r="K35" s="55" t="s">
        <v>187</v>
      </c>
      <c r="L35" s="31"/>
      <c r="M35" s="52"/>
      <c r="N35" s="9" t="s">
        <v>56</v>
      </c>
      <c r="O35" s="2" t="s">
        <v>177</v>
      </c>
      <c r="P35" s="2" t="s">
        <v>178</v>
      </c>
      <c r="Q35" s="2" t="s">
        <v>179</v>
      </c>
      <c r="R35" s="2" t="s">
        <v>37</v>
      </c>
      <c r="S35" s="2" t="s">
        <v>137</v>
      </c>
      <c r="T35" s="2" t="s">
        <v>137</v>
      </c>
      <c r="U35" s="2" t="s">
        <v>137</v>
      </c>
      <c r="V35" s="2" t="s">
        <v>37</v>
      </c>
    </row>
    <row r="36" spans="1:22" ht="63" hidden="1" x14ac:dyDescent="0.25">
      <c r="A36" s="2">
        <v>32</v>
      </c>
      <c r="B36" s="11" t="s">
        <v>188</v>
      </c>
      <c r="C36" s="8" t="s">
        <v>83</v>
      </c>
      <c r="D36" s="2" t="s">
        <v>165</v>
      </c>
      <c r="E36" s="2" t="s">
        <v>189</v>
      </c>
      <c r="F36" s="27" t="s">
        <v>190</v>
      </c>
      <c r="G36" s="3" t="s">
        <v>86</v>
      </c>
      <c r="H36" s="27"/>
      <c r="I36" s="27"/>
      <c r="J36" s="49">
        <v>1</v>
      </c>
      <c r="K36" s="55" t="s">
        <v>87</v>
      </c>
      <c r="L36" s="31">
        <f>IF(Tableau1[[#This Row],[Valeur calibrée pour le projet]]="Retenue",Tableau1[[#This Row],[Valeur en points de l''exigence optionnelle]],0)</f>
        <v>0</v>
      </c>
      <c r="M36" s="52"/>
      <c r="N36" s="9" t="s">
        <v>80</v>
      </c>
      <c r="O36" s="2" t="s">
        <v>177</v>
      </c>
      <c r="P36" s="2" t="s">
        <v>178</v>
      </c>
      <c r="Q36" s="2" t="s">
        <v>36</v>
      </c>
      <c r="R36" s="2" t="s">
        <v>163</v>
      </c>
      <c r="S36" s="2" t="s">
        <v>38</v>
      </c>
      <c r="T36" s="2" t="s">
        <v>39</v>
      </c>
      <c r="U36" s="2" t="s">
        <v>39</v>
      </c>
      <c r="V36" s="2" t="s">
        <v>38</v>
      </c>
    </row>
    <row r="37" spans="1:22" s="12" customFormat="1" ht="63" hidden="1" x14ac:dyDescent="0.35">
      <c r="A37" s="2">
        <v>33</v>
      </c>
      <c r="B37" s="11" t="s">
        <v>191</v>
      </c>
      <c r="C37" s="8" t="s">
        <v>83</v>
      </c>
      <c r="D37" s="2" t="s">
        <v>165</v>
      </c>
      <c r="E37" s="2" t="s">
        <v>192</v>
      </c>
      <c r="F37" s="27" t="s">
        <v>193</v>
      </c>
      <c r="G37" s="3" t="s">
        <v>86</v>
      </c>
      <c r="H37" s="27"/>
      <c r="I37" s="27"/>
      <c r="J37" s="49">
        <v>3</v>
      </c>
      <c r="K37" s="55" t="s">
        <v>87</v>
      </c>
      <c r="L37" s="31">
        <f>IF(Tableau1[[#This Row],[Valeur calibrée pour le projet]]="Retenue",Tableau1[[#This Row],[Valeur en points de l''exigence optionnelle]],0)</f>
        <v>0</v>
      </c>
      <c r="M37" s="52"/>
      <c r="N37" s="9" t="s">
        <v>80</v>
      </c>
      <c r="O37" s="2" t="s">
        <v>177</v>
      </c>
      <c r="P37" s="2" t="s">
        <v>35</v>
      </c>
      <c r="Q37" s="2" t="s">
        <v>36</v>
      </c>
      <c r="R37" s="2" t="s">
        <v>163</v>
      </c>
      <c r="S37" s="2" t="s">
        <v>38</v>
      </c>
      <c r="T37" s="2" t="s">
        <v>39</v>
      </c>
      <c r="U37" s="2" t="s">
        <v>39</v>
      </c>
      <c r="V37" s="2" t="s">
        <v>38</v>
      </c>
    </row>
    <row r="38" spans="1:22" s="12" customFormat="1" ht="42" hidden="1" x14ac:dyDescent="0.35">
      <c r="A38" s="2">
        <v>34</v>
      </c>
      <c r="B38" s="11" t="s">
        <v>194</v>
      </c>
      <c r="C38" s="8" t="s">
        <v>195</v>
      </c>
      <c r="D38" s="2" t="s">
        <v>196</v>
      </c>
      <c r="E38" s="2" t="s">
        <v>197</v>
      </c>
      <c r="F38" s="5" t="s">
        <v>198</v>
      </c>
      <c r="G38" s="3" t="s">
        <v>86</v>
      </c>
      <c r="H38" s="5"/>
      <c r="I38" s="5"/>
      <c r="J38" s="49">
        <v>1</v>
      </c>
      <c r="K38" s="55" t="s">
        <v>87</v>
      </c>
      <c r="L38" s="31">
        <f>IF(Tableau1[[#This Row],[Valeur calibrée pour le projet]]="Retenue",Tableau1[[#This Row],[Valeur en points de l''exigence optionnelle]],0)</f>
        <v>0</v>
      </c>
      <c r="M38" s="52"/>
      <c r="N38" s="9" t="s">
        <v>80</v>
      </c>
      <c r="O38" s="2" t="s">
        <v>37</v>
      </c>
      <c r="P38" s="2" t="s">
        <v>37</v>
      </c>
      <c r="Q38" s="2" t="s">
        <v>199</v>
      </c>
      <c r="R38" s="2" t="s">
        <v>37</v>
      </c>
      <c r="S38" s="2" t="s">
        <v>37</v>
      </c>
      <c r="T38" s="2" t="s">
        <v>200</v>
      </c>
      <c r="U38" s="2" t="s">
        <v>200</v>
      </c>
      <c r="V38" s="2" t="s">
        <v>37</v>
      </c>
    </row>
    <row r="39" spans="1:22" s="12" customFormat="1" ht="42" hidden="1" x14ac:dyDescent="0.35">
      <c r="A39" s="2">
        <v>35</v>
      </c>
      <c r="B39" s="11" t="s">
        <v>201</v>
      </c>
      <c r="C39" s="8" t="s">
        <v>195</v>
      </c>
      <c r="D39" s="2" t="s">
        <v>159</v>
      </c>
      <c r="E39" s="2" t="s">
        <v>202</v>
      </c>
      <c r="F39" s="28" t="s">
        <v>203</v>
      </c>
      <c r="G39" s="2" t="s">
        <v>48</v>
      </c>
      <c r="H39" s="28"/>
      <c r="I39" s="28"/>
      <c r="J39" s="49"/>
      <c r="K39" s="55" t="s">
        <v>50</v>
      </c>
      <c r="L39" s="31"/>
      <c r="M39" s="52"/>
      <c r="N39" s="9" t="s">
        <v>56</v>
      </c>
      <c r="O39" s="2" t="s">
        <v>204</v>
      </c>
      <c r="P39" s="2" t="s">
        <v>35</v>
      </c>
      <c r="Q39" s="2" t="s">
        <v>36</v>
      </c>
      <c r="R39" s="2" t="s">
        <v>37</v>
      </c>
      <c r="S39" s="2" t="s">
        <v>38</v>
      </c>
      <c r="T39" s="2" t="s">
        <v>39</v>
      </c>
      <c r="U39" s="2" t="s">
        <v>39</v>
      </c>
      <c r="V39" s="2" t="s">
        <v>37</v>
      </c>
    </row>
    <row r="40" spans="1:22" ht="31.5" hidden="1" x14ac:dyDescent="0.25">
      <c r="A40" s="2">
        <v>36</v>
      </c>
      <c r="B40" s="11" t="s">
        <v>205</v>
      </c>
      <c r="C40" s="8" t="s">
        <v>195</v>
      </c>
      <c r="D40" s="2" t="s">
        <v>159</v>
      </c>
      <c r="E40" s="2" t="s">
        <v>206</v>
      </c>
      <c r="F40" s="2" t="s">
        <v>207</v>
      </c>
      <c r="G40" s="2" t="s">
        <v>48</v>
      </c>
      <c r="H40" s="2"/>
      <c r="I40" s="2"/>
      <c r="J40" s="49"/>
      <c r="K40" s="55" t="s">
        <v>50</v>
      </c>
      <c r="L40" s="31"/>
      <c r="M40" s="52"/>
      <c r="N40" s="9" t="s">
        <v>56</v>
      </c>
      <c r="O40" s="2" t="s">
        <v>208</v>
      </c>
      <c r="P40" s="2" t="s">
        <v>208</v>
      </c>
      <c r="Q40" s="2" t="s">
        <v>37</v>
      </c>
      <c r="R40" s="2" t="s">
        <v>37</v>
      </c>
      <c r="S40" s="2" t="s">
        <v>38</v>
      </c>
      <c r="T40" s="2" t="s">
        <v>38</v>
      </c>
      <c r="U40" s="2" t="s">
        <v>37</v>
      </c>
      <c r="V40" s="2" t="s">
        <v>37</v>
      </c>
    </row>
    <row r="41" spans="1:22" ht="63" hidden="1" x14ac:dyDescent="0.25">
      <c r="A41" s="2">
        <v>37</v>
      </c>
      <c r="B41" s="11" t="s">
        <v>209</v>
      </c>
      <c r="C41" s="8" t="s">
        <v>195</v>
      </c>
      <c r="D41" s="2" t="s">
        <v>159</v>
      </c>
      <c r="E41" s="2" t="s">
        <v>210</v>
      </c>
      <c r="F41" s="2" t="s">
        <v>211</v>
      </c>
      <c r="G41" s="3" t="s">
        <v>86</v>
      </c>
      <c r="H41" s="2"/>
      <c r="I41" s="2"/>
      <c r="J41" s="49">
        <v>2</v>
      </c>
      <c r="K41" s="55" t="s">
        <v>87</v>
      </c>
      <c r="L41" s="31">
        <f>IF(Tableau1[[#This Row],[Valeur calibrée pour le projet]]="Retenue",Tableau1[[#This Row],[Valeur en points de l''exigence optionnelle]],0)</f>
        <v>0</v>
      </c>
      <c r="M41" s="52"/>
      <c r="N41" s="9" t="s">
        <v>56</v>
      </c>
      <c r="O41" s="2" t="s">
        <v>37</v>
      </c>
      <c r="P41" s="2" t="s">
        <v>37</v>
      </c>
      <c r="Q41" s="2" t="s">
        <v>37</v>
      </c>
      <c r="R41" s="2" t="s">
        <v>163</v>
      </c>
      <c r="S41" s="2" t="s">
        <v>37</v>
      </c>
      <c r="T41" s="2" t="s">
        <v>37</v>
      </c>
      <c r="U41" s="2" t="s">
        <v>37</v>
      </c>
      <c r="V41" s="2" t="s">
        <v>38</v>
      </c>
    </row>
    <row r="42" spans="1:22" s="12" customFormat="1" ht="136.5" hidden="1" x14ac:dyDescent="0.35">
      <c r="A42" s="2">
        <v>38</v>
      </c>
      <c r="B42" s="11" t="s">
        <v>212</v>
      </c>
      <c r="C42" s="8" t="s">
        <v>195</v>
      </c>
      <c r="D42" s="2" t="s">
        <v>159</v>
      </c>
      <c r="E42" s="2" t="s">
        <v>213</v>
      </c>
      <c r="F42" s="4" t="s">
        <v>214</v>
      </c>
      <c r="G42" s="3" t="s">
        <v>86</v>
      </c>
      <c r="H42" s="4"/>
      <c r="I42" s="4"/>
      <c r="J42" s="49">
        <v>3</v>
      </c>
      <c r="K42" s="55" t="s">
        <v>87</v>
      </c>
      <c r="L42" s="31">
        <f>IF(Tableau1[[#This Row],[Valeur calibrée pour le projet]]="Retenue",Tableau1[[#This Row],[Valeur en points de l''exigence optionnelle]],0)</f>
        <v>0</v>
      </c>
      <c r="M42" s="52"/>
      <c r="N42" s="9" t="s">
        <v>56</v>
      </c>
      <c r="O42" s="2" t="s">
        <v>37</v>
      </c>
      <c r="P42" s="2" t="s">
        <v>37</v>
      </c>
      <c r="Q42" s="2" t="s">
        <v>215</v>
      </c>
      <c r="R42" s="2" t="s">
        <v>163</v>
      </c>
      <c r="S42" s="2" t="s">
        <v>37</v>
      </c>
      <c r="T42" s="2" t="s">
        <v>37</v>
      </c>
      <c r="U42" s="2" t="s">
        <v>38</v>
      </c>
      <c r="V42" s="2" t="s">
        <v>38</v>
      </c>
    </row>
    <row r="43" spans="1:22" s="12" customFormat="1" ht="147" hidden="1" x14ac:dyDescent="0.35">
      <c r="A43" s="2">
        <v>39</v>
      </c>
      <c r="B43" s="11" t="s">
        <v>216</v>
      </c>
      <c r="C43" s="8" t="s">
        <v>195</v>
      </c>
      <c r="D43" s="2" t="s">
        <v>159</v>
      </c>
      <c r="E43" s="2" t="s">
        <v>217</v>
      </c>
      <c r="F43" s="4" t="s">
        <v>218</v>
      </c>
      <c r="G43" s="2" t="s">
        <v>48</v>
      </c>
      <c r="H43" s="4"/>
      <c r="I43" s="4"/>
      <c r="J43" s="49"/>
      <c r="K43" s="55" t="s">
        <v>50</v>
      </c>
      <c r="L43" s="31"/>
      <c r="M43" s="52"/>
      <c r="N43" s="9" t="s">
        <v>56</v>
      </c>
      <c r="O43" s="2" t="s">
        <v>34</v>
      </c>
      <c r="P43" s="2" t="s">
        <v>35</v>
      </c>
      <c r="Q43" s="2" t="s">
        <v>219</v>
      </c>
      <c r="R43" s="2" t="s">
        <v>220</v>
      </c>
      <c r="S43" s="2" t="s">
        <v>38</v>
      </c>
      <c r="T43" s="2" t="s">
        <v>39</v>
      </c>
      <c r="U43" s="2" t="s">
        <v>39</v>
      </c>
      <c r="V43" s="2" t="s">
        <v>38</v>
      </c>
    </row>
    <row r="44" spans="1:22" s="12" customFormat="1" ht="63" hidden="1" x14ac:dyDescent="0.35">
      <c r="A44" s="2">
        <v>40</v>
      </c>
      <c r="B44" s="11" t="s">
        <v>221</v>
      </c>
      <c r="C44" s="8" t="s">
        <v>195</v>
      </c>
      <c r="D44" s="2" t="s">
        <v>159</v>
      </c>
      <c r="E44" s="2" t="s">
        <v>222</v>
      </c>
      <c r="F44" s="5" t="s">
        <v>223</v>
      </c>
      <c r="G44" s="3" t="s">
        <v>86</v>
      </c>
      <c r="H44" s="5"/>
      <c r="I44" s="5"/>
      <c r="J44" s="49">
        <v>3</v>
      </c>
      <c r="K44" s="55" t="s">
        <v>87</v>
      </c>
      <c r="L44" s="31">
        <f>IF(Tableau1[[#This Row],[Valeur calibrée pour le projet]]="Retenue",Tableau1[[#This Row],[Valeur en points de l''exigence optionnelle]],0)</f>
        <v>0</v>
      </c>
      <c r="M44" s="52"/>
      <c r="N44" s="9" t="s">
        <v>80</v>
      </c>
      <c r="O44" s="2" t="s">
        <v>34</v>
      </c>
      <c r="P44" s="2" t="s">
        <v>35</v>
      </c>
      <c r="Q44" s="2" t="s">
        <v>219</v>
      </c>
      <c r="R44" s="2" t="s">
        <v>163</v>
      </c>
      <c r="S44" s="2" t="s">
        <v>38</v>
      </c>
      <c r="T44" s="2" t="s">
        <v>39</v>
      </c>
      <c r="U44" s="2" t="s">
        <v>39</v>
      </c>
      <c r="V44" s="2" t="s">
        <v>38</v>
      </c>
    </row>
    <row r="45" spans="1:22" s="12" customFormat="1" ht="84" hidden="1" x14ac:dyDescent="0.35">
      <c r="A45" s="2">
        <v>41</v>
      </c>
      <c r="B45" s="11" t="s">
        <v>224</v>
      </c>
      <c r="C45" s="8" t="s">
        <v>195</v>
      </c>
      <c r="D45" s="2" t="s">
        <v>225</v>
      </c>
      <c r="E45" s="2" t="s">
        <v>226</v>
      </c>
      <c r="F45" s="4" t="s">
        <v>227</v>
      </c>
      <c r="G45" s="2" t="s">
        <v>48</v>
      </c>
      <c r="H45" s="4"/>
      <c r="I45" s="4"/>
      <c r="J45" s="49"/>
      <c r="K45" s="55" t="s">
        <v>50</v>
      </c>
      <c r="L45" s="31"/>
      <c r="M45" s="52"/>
      <c r="N45" s="9" t="s">
        <v>80</v>
      </c>
      <c r="O45" s="2" t="s">
        <v>141</v>
      </c>
      <c r="P45" s="2" t="s">
        <v>35</v>
      </c>
      <c r="Q45" s="2" t="s">
        <v>36</v>
      </c>
      <c r="R45" s="2" t="s">
        <v>37</v>
      </c>
      <c r="S45" s="2" t="s">
        <v>38</v>
      </c>
      <c r="T45" s="2" t="s">
        <v>39</v>
      </c>
      <c r="U45" s="2" t="s">
        <v>39</v>
      </c>
      <c r="V45" s="2" t="s">
        <v>37</v>
      </c>
    </row>
    <row r="46" spans="1:22" s="12" customFormat="1" ht="42" hidden="1" x14ac:dyDescent="0.35">
      <c r="A46" s="2">
        <v>42</v>
      </c>
      <c r="B46" s="11" t="s">
        <v>228</v>
      </c>
      <c r="C46" s="8" t="s">
        <v>195</v>
      </c>
      <c r="D46" s="2" t="s">
        <v>225</v>
      </c>
      <c r="E46" s="2" t="s">
        <v>229</v>
      </c>
      <c r="F46" s="2" t="s">
        <v>230</v>
      </c>
      <c r="G46" s="2" t="s">
        <v>29</v>
      </c>
      <c r="H46" s="2" t="s">
        <v>231</v>
      </c>
      <c r="I46" s="2"/>
      <c r="J46" s="49"/>
      <c r="K46" s="55" t="s">
        <v>232</v>
      </c>
      <c r="L46" s="31"/>
      <c r="M46" s="52"/>
      <c r="N46" s="9" t="s">
        <v>80</v>
      </c>
      <c r="O46" s="2" t="s">
        <v>141</v>
      </c>
      <c r="P46" s="2" t="s">
        <v>35</v>
      </c>
      <c r="Q46" s="2" t="s">
        <v>36</v>
      </c>
      <c r="R46" s="2" t="s">
        <v>37</v>
      </c>
      <c r="S46" s="2" t="s">
        <v>38</v>
      </c>
      <c r="T46" s="2" t="s">
        <v>39</v>
      </c>
      <c r="U46" s="2" t="s">
        <v>39</v>
      </c>
      <c r="V46" s="2" t="s">
        <v>37</v>
      </c>
    </row>
    <row r="47" spans="1:22" s="12" customFormat="1" ht="31.5" hidden="1" x14ac:dyDescent="0.35">
      <c r="A47" s="2">
        <v>43</v>
      </c>
      <c r="B47" s="11" t="s">
        <v>233</v>
      </c>
      <c r="C47" s="8" t="s">
        <v>195</v>
      </c>
      <c r="D47" s="2" t="s">
        <v>225</v>
      </c>
      <c r="E47" s="2" t="s">
        <v>234</v>
      </c>
      <c r="F47" s="5" t="s">
        <v>235</v>
      </c>
      <c r="G47" s="3" t="s">
        <v>68</v>
      </c>
      <c r="H47" s="3" t="s">
        <v>30</v>
      </c>
      <c r="I47" s="5" t="s">
        <v>69</v>
      </c>
      <c r="J47" s="49"/>
      <c r="K47" s="56" t="s">
        <v>70</v>
      </c>
      <c r="L47" s="31"/>
      <c r="M47" s="52"/>
      <c r="N47" s="9" t="s">
        <v>80</v>
      </c>
      <c r="O47" s="2" t="s">
        <v>236</v>
      </c>
      <c r="P47" s="2" t="s">
        <v>37</v>
      </c>
      <c r="Q47" s="2" t="s">
        <v>37</v>
      </c>
      <c r="R47" s="2" t="s">
        <v>37</v>
      </c>
      <c r="S47" s="2" t="s">
        <v>52</v>
      </c>
      <c r="T47" s="2" t="s">
        <v>37</v>
      </c>
      <c r="U47" s="2" t="s">
        <v>37</v>
      </c>
      <c r="V47" s="2" t="s">
        <v>37</v>
      </c>
    </row>
    <row r="48" spans="1:22" s="12" customFormat="1" ht="42" hidden="1" x14ac:dyDescent="0.35">
      <c r="A48" s="2">
        <v>44</v>
      </c>
      <c r="B48" s="11" t="s">
        <v>237</v>
      </c>
      <c r="C48" s="8" t="s">
        <v>195</v>
      </c>
      <c r="D48" s="2" t="s">
        <v>225</v>
      </c>
      <c r="E48" s="2" t="s">
        <v>238</v>
      </c>
      <c r="F48" s="2" t="s">
        <v>239</v>
      </c>
      <c r="G48" s="2" t="s">
        <v>48</v>
      </c>
      <c r="H48" s="3"/>
      <c r="I48" s="5"/>
      <c r="J48" s="49"/>
      <c r="K48" s="55" t="s">
        <v>50</v>
      </c>
      <c r="L48" s="31"/>
      <c r="M48" s="52"/>
      <c r="N48" s="9" t="s">
        <v>56</v>
      </c>
      <c r="O48" s="2" t="s">
        <v>240</v>
      </c>
      <c r="P48" s="2" t="s">
        <v>241</v>
      </c>
      <c r="Q48" s="2" t="s">
        <v>242</v>
      </c>
      <c r="R48" s="2" t="s">
        <v>37</v>
      </c>
      <c r="S48" s="2" t="s">
        <v>38</v>
      </c>
      <c r="T48" s="2" t="s">
        <v>38</v>
      </c>
      <c r="U48" s="2" t="s">
        <v>38</v>
      </c>
      <c r="V48" s="2" t="s">
        <v>37</v>
      </c>
    </row>
    <row r="49" spans="1:22" s="12" customFormat="1" ht="52.5" hidden="1" x14ac:dyDescent="0.35">
      <c r="A49" s="2">
        <v>45</v>
      </c>
      <c r="B49" s="11" t="s">
        <v>243</v>
      </c>
      <c r="C49" s="8" t="s">
        <v>195</v>
      </c>
      <c r="D49" s="2" t="s">
        <v>225</v>
      </c>
      <c r="E49" s="2" t="s">
        <v>244</v>
      </c>
      <c r="F49" s="2" t="s">
        <v>245</v>
      </c>
      <c r="G49" s="3" t="s">
        <v>68</v>
      </c>
      <c r="H49" s="3" t="s">
        <v>30</v>
      </c>
      <c r="I49" s="5" t="s">
        <v>69</v>
      </c>
      <c r="J49" s="49"/>
      <c r="K49" s="56" t="s">
        <v>149</v>
      </c>
      <c r="L49" s="31"/>
      <c r="M49" s="52"/>
      <c r="N49" s="9" t="s">
        <v>80</v>
      </c>
      <c r="O49" s="2" t="s">
        <v>51</v>
      </c>
      <c r="P49" s="2" t="s">
        <v>51</v>
      </c>
      <c r="Q49" s="2" t="s">
        <v>51</v>
      </c>
      <c r="R49" s="2" t="s">
        <v>37</v>
      </c>
      <c r="S49" s="2" t="s">
        <v>52</v>
      </c>
      <c r="T49" s="2" t="s">
        <v>52</v>
      </c>
      <c r="U49" s="2" t="s">
        <v>52</v>
      </c>
      <c r="V49" s="2" t="s">
        <v>37</v>
      </c>
    </row>
    <row r="50" spans="1:22" s="12" customFormat="1" ht="42" hidden="1" x14ac:dyDescent="0.35">
      <c r="A50" s="2">
        <v>46</v>
      </c>
      <c r="B50" s="11" t="s">
        <v>246</v>
      </c>
      <c r="C50" s="8" t="s">
        <v>195</v>
      </c>
      <c r="D50" s="2" t="s">
        <v>225</v>
      </c>
      <c r="E50" s="2" t="s">
        <v>247</v>
      </c>
      <c r="F50" s="2" t="s">
        <v>248</v>
      </c>
      <c r="G50" s="2" t="s">
        <v>48</v>
      </c>
      <c r="H50" s="2"/>
      <c r="I50" s="2"/>
      <c r="J50" s="49"/>
      <c r="K50" s="55" t="s">
        <v>50</v>
      </c>
      <c r="L50" s="31"/>
      <c r="M50" s="52"/>
      <c r="N50" s="9" t="s">
        <v>80</v>
      </c>
      <c r="O50" s="2" t="s">
        <v>249</v>
      </c>
      <c r="P50" s="2" t="s">
        <v>236</v>
      </c>
      <c r="Q50" s="2" t="s">
        <v>250</v>
      </c>
      <c r="R50" s="2" t="s">
        <v>37</v>
      </c>
      <c r="S50" s="2" t="s">
        <v>38</v>
      </c>
      <c r="T50" s="2" t="s">
        <v>38</v>
      </c>
      <c r="U50" s="2" t="s">
        <v>38</v>
      </c>
      <c r="V50" s="2" t="s">
        <v>37</v>
      </c>
    </row>
    <row r="51" spans="1:22" ht="31.5" hidden="1" x14ac:dyDescent="0.25">
      <c r="A51" s="2">
        <v>47</v>
      </c>
      <c r="B51" s="11" t="s">
        <v>251</v>
      </c>
      <c r="C51" s="8" t="s">
        <v>195</v>
      </c>
      <c r="D51" s="2" t="s">
        <v>225</v>
      </c>
      <c r="E51" s="2" t="s">
        <v>252</v>
      </c>
      <c r="F51" s="2" t="s">
        <v>253</v>
      </c>
      <c r="G51" s="2" t="s">
        <v>48</v>
      </c>
      <c r="H51" s="2"/>
      <c r="I51" s="2"/>
      <c r="J51" s="49"/>
      <c r="K51" s="55" t="s">
        <v>50</v>
      </c>
      <c r="L51" s="31"/>
      <c r="M51" s="52"/>
      <c r="N51" s="9" t="s">
        <v>80</v>
      </c>
      <c r="O51" s="2" t="s">
        <v>254</v>
      </c>
      <c r="P51" s="2" t="s">
        <v>255</v>
      </c>
      <c r="Q51" s="2" t="s">
        <v>256</v>
      </c>
      <c r="R51" s="2" t="s">
        <v>37</v>
      </c>
      <c r="S51" s="2" t="s">
        <v>38</v>
      </c>
      <c r="T51" s="2" t="s">
        <v>38</v>
      </c>
      <c r="U51" s="2" t="s">
        <v>38</v>
      </c>
      <c r="V51" s="2" t="s">
        <v>37</v>
      </c>
    </row>
    <row r="52" spans="1:22" s="12" customFormat="1" ht="42" hidden="1" x14ac:dyDescent="0.35">
      <c r="A52" s="2">
        <v>48</v>
      </c>
      <c r="B52" s="11" t="s">
        <v>257</v>
      </c>
      <c r="C52" s="8" t="s">
        <v>195</v>
      </c>
      <c r="D52" s="2" t="s">
        <v>225</v>
      </c>
      <c r="E52" s="2" t="s">
        <v>258</v>
      </c>
      <c r="F52" s="2" t="s">
        <v>259</v>
      </c>
      <c r="G52" s="2" t="s">
        <v>48</v>
      </c>
      <c r="H52" s="2"/>
      <c r="I52" s="2"/>
      <c r="J52" s="49"/>
      <c r="K52" s="55" t="s">
        <v>50</v>
      </c>
      <c r="L52" s="31"/>
      <c r="M52" s="52"/>
      <c r="N52" s="9" t="s">
        <v>80</v>
      </c>
      <c r="O52" s="2" t="s">
        <v>254</v>
      </c>
      <c r="P52" s="2" t="s">
        <v>260</v>
      </c>
      <c r="Q52" s="2" t="s">
        <v>256</v>
      </c>
      <c r="R52" s="2" t="s">
        <v>37</v>
      </c>
      <c r="S52" s="2" t="s">
        <v>38</v>
      </c>
      <c r="T52" s="2" t="s">
        <v>38</v>
      </c>
      <c r="U52" s="2" t="s">
        <v>38</v>
      </c>
      <c r="V52" s="2" t="s">
        <v>37</v>
      </c>
    </row>
    <row r="53" spans="1:22" s="12" customFormat="1" ht="63" hidden="1" x14ac:dyDescent="0.35">
      <c r="A53" s="2">
        <v>49</v>
      </c>
      <c r="B53" s="11" t="s">
        <v>261</v>
      </c>
      <c r="C53" s="8" t="s">
        <v>195</v>
      </c>
      <c r="D53" s="2" t="s">
        <v>165</v>
      </c>
      <c r="E53" s="2" t="s">
        <v>262</v>
      </c>
      <c r="F53" s="2" t="s">
        <v>263</v>
      </c>
      <c r="G53" s="2" t="s">
        <v>29</v>
      </c>
      <c r="H53" s="3" t="s">
        <v>30</v>
      </c>
      <c r="I53" s="2" t="s">
        <v>264</v>
      </c>
      <c r="J53" s="51" t="s">
        <v>265</v>
      </c>
      <c r="K53" s="56" t="s">
        <v>266</v>
      </c>
      <c r="L53" s="57">
        <f>IF(Tableau1[[#This Row],[Valeur calibrée pour le projet]]="RE2020 - jalon 2028",2,IF(Tableau1[[#This Row],[Valeur calibrée pour le projet]]="RE2020 - jalon 2031",3,0))</f>
        <v>0</v>
      </c>
      <c r="M53" s="53"/>
      <c r="N53" s="8" t="s">
        <v>56</v>
      </c>
      <c r="O53" s="2" t="s">
        <v>267</v>
      </c>
      <c r="P53" s="2" t="s">
        <v>35</v>
      </c>
      <c r="Q53" s="2" t="s">
        <v>36</v>
      </c>
      <c r="R53" s="2" t="s">
        <v>37</v>
      </c>
      <c r="S53" s="2" t="s">
        <v>38</v>
      </c>
      <c r="T53" s="2" t="s">
        <v>39</v>
      </c>
      <c r="U53" s="2" t="s">
        <v>39</v>
      </c>
      <c r="V53" s="2" t="s">
        <v>37</v>
      </c>
    </row>
    <row r="54" spans="1:22" ht="31.5" hidden="1" x14ac:dyDescent="0.25">
      <c r="A54" s="2">
        <v>50</v>
      </c>
      <c r="B54" s="11" t="s">
        <v>268</v>
      </c>
      <c r="C54" s="8" t="s">
        <v>195</v>
      </c>
      <c r="D54" s="2" t="s">
        <v>165</v>
      </c>
      <c r="E54" s="2" t="s">
        <v>269</v>
      </c>
      <c r="F54" s="5" t="s">
        <v>270</v>
      </c>
      <c r="G54" s="3" t="s">
        <v>86</v>
      </c>
      <c r="H54" s="5"/>
      <c r="I54" s="5"/>
      <c r="J54" s="49">
        <v>3</v>
      </c>
      <c r="K54" s="55" t="s">
        <v>87</v>
      </c>
      <c r="L54" s="31">
        <f>IF(Tableau1[[#This Row],[Valeur calibrée pour le projet]]="Retenue",Tableau1[[#This Row],[Valeur en points de l''exigence optionnelle]],0)</f>
        <v>0</v>
      </c>
      <c r="M54" s="52"/>
      <c r="N54" s="9" t="s">
        <v>80</v>
      </c>
      <c r="O54" s="2" t="s">
        <v>267</v>
      </c>
      <c r="P54" s="2" t="s">
        <v>35</v>
      </c>
      <c r="Q54" s="2" t="s">
        <v>36</v>
      </c>
      <c r="R54" s="2" t="s">
        <v>37</v>
      </c>
      <c r="S54" s="2" t="s">
        <v>38</v>
      </c>
      <c r="T54" s="2" t="s">
        <v>39</v>
      </c>
      <c r="U54" s="2" t="s">
        <v>39</v>
      </c>
      <c r="V54" s="2" t="s">
        <v>37</v>
      </c>
    </row>
    <row r="55" spans="1:22" s="12" customFormat="1" ht="31.5" hidden="1" x14ac:dyDescent="0.35">
      <c r="A55" s="2">
        <v>51</v>
      </c>
      <c r="B55" s="11" t="s">
        <v>271</v>
      </c>
      <c r="C55" s="8" t="s">
        <v>195</v>
      </c>
      <c r="D55" s="2" t="s">
        <v>165</v>
      </c>
      <c r="E55" s="2" t="s">
        <v>272</v>
      </c>
      <c r="F55" s="5" t="s">
        <v>273</v>
      </c>
      <c r="G55" s="3" t="s">
        <v>86</v>
      </c>
      <c r="H55" s="5"/>
      <c r="I55" s="5"/>
      <c r="J55" s="49">
        <v>3</v>
      </c>
      <c r="K55" s="55" t="s">
        <v>87</v>
      </c>
      <c r="L55" s="31">
        <f>IF(Tableau1[[#This Row],[Valeur calibrée pour le projet]]="Retenue",Tableau1[[#This Row],[Valeur en points de l''exigence optionnelle]],0)</f>
        <v>0</v>
      </c>
      <c r="M55" s="52"/>
      <c r="N55" s="9" t="s">
        <v>80</v>
      </c>
      <c r="O55" s="2" t="s">
        <v>274</v>
      </c>
      <c r="P55" s="2" t="s">
        <v>35</v>
      </c>
      <c r="Q55" s="2" t="s">
        <v>36</v>
      </c>
      <c r="R55" s="2" t="s">
        <v>37</v>
      </c>
      <c r="S55" s="2" t="s">
        <v>38</v>
      </c>
      <c r="T55" s="2" t="s">
        <v>39</v>
      </c>
      <c r="U55" s="2" t="s">
        <v>39</v>
      </c>
      <c r="V55" s="2" t="s">
        <v>37</v>
      </c>
    </row>
    <row r="56" spans="1:22" ht="31.5" hidden="1" x14ac:dyDescent="0.25">
      <c r="A56" s="2">
        <v>52</v>
      </c>
      <c r="B56" s="11" t="s">
        <v>275</v>
      </c>
      <c r="C56" s="8" t="s">
        <v>195</v>
      </c>
      <c r="D56" s="2" t="s">
        <v>165</v>
      </c>
      <c r="E56" s="2" t="s">
        <v>276</v>
      </c>
      <c r="F56" s="2" t="s">
        <v>277</v>
      </c>
      <c r="G56" s="3" t="s">
        <v>86</v>
      </c>
      <c r="H56" s="2"/>
      <c r="I56" s="2"/>
      <c r="J56" s="49">
        <v>1</v>
      </c>
      <c r="K56" s="55" t="s">
        <v>87</v>
      </c>
      <c r="L56" s="31">
        <f>IF(Tableau1[[#This Row],[Valeur calibrée pour le projet]]="Retenue",Tableau1[[#This Row],[Valeur en points de l''exigence optionnelle]],0)</f>
        <v>0</v>
      </c>
      <c r="M56" s="52"/>
      <c r="N56" s="9" t="s">
        <v>80</v>
      </c>
      <c r="O56" s="2" t="s">
        <v>274</v>
      </c>
      <c r="P56" s="2" t="s">
        <v>35</v>
      </c>
      <c r="Q56" s="2" t="s">
        <v>36</v>
      </c>
      <c r="R56" s="2" t="s">
        <v>37</v>
      </c>
      <c r="S56" s="2" t="s">
        <v>38</v>
      </c>
      <c r="T56" s="2" t="s">
        <v>39</v>
      </c>
      <c r="U56" s="2" t="s">
        <v>39</v>
      </c>
      <c r="V56" s="2" t="s">
        <v>37</v>
      </c>
    </row>
    <row r="57" spans="1:22" ht="31.5" hidden="1" x14ac:dyDescent="0.25">
      <c r="A57" s="2">
        <v>53</v>
      </c>
      <c r="B57" s="11" t="s">
        <v>278</v>
      </c>
      <c r="C57" s="8" t="s">
        <v>195</v>
      </c>
      <c r="D57" s="2" t="s">
        <v>165</v>
      </c>
      <c r="E57" s="2" t="s">
        <v>279</v>
      </c>
      <c r="F57" s="2" t="s">
        <v>280</v>
      </c>
      <c r="G57" s="3" t="s">
        <v>86</v>
      </c>
      <c r="H57" s="2"/>
      <c r="I57" s="2"/>
      <c r="J57" s="49">
        <v>3</v>
      </c>
      <c r="K57" s="55" t="s">
        <v>87</v>
      </c>
      <c r="L57" s="31">
        <f>IF(Tableau1[[#This Row],[Valeur calibrée pour le projet]]="Retenue",Tableau1[[#This Row],[Valeur en points de l''exigence optionnelle]],0)</f>
        <v>0</v>
      </c>
      <c r="M57" s="52"/>
      <c r="N57" s="9" t="s">
        <v>80</v>
      </c>
      <c r="O57" s="2" t="s">
        <v>274</v>
      </c>
      <c r="P57" s="2" t="s">
        <v>35</v>
      </c>
      <c r="Q57" s="2" t="s">
        <v>36</v>
      </c>
      <c r="R57" s="2" t="s">
        <v>37</v>
      </c>
      <c r="S57" s="2" t="s">
        <v>38</v>
      </c>
      <c r="T57" s="2" t="s">
        <v>39</v>
      </c>
      <c r="U57" s="2" t="s">
        <v>39</v>
      </c>
      <c r="V57" s="2" t="s">
        <v>37</v>
      </c>
    </row>
    <row r="58" spans="1:22" ht="31.5" hidden="1" x14ac:dyDescent="0.25">
      <c r="A58" s="2">
        <v>54</v>
      </c>
      <c r="B58" s="11" t="s">
        <v>281</v>
      </c>
      <c r="C58" s="8" t="s">
        <v>195</v>
      </c>
      <c r="D58" s="2" t="s">
        <v>165</v>
      </c>
      <c r="E58" s="2" t="s">
        <v>282</v>
      </c>
      <c r="F58" s="2" t="s">
        <v>283</v>
      </c>
      <c r="G58" s="2" t="s">
        <v>68</v>
      </c>
      <c r="H58" s="3" t="s">
        <v>30</v>
      </c>
      <c r="I58" s="5" t="s">
        <v>69</v>
      </c>
      <c r="J58" s="49"/>
      <c r="K58" s="56" t="s">
        <v>70</v>
      </c>
      <c r="L58" s="31"/>
      <c r="M58" s="52"/>
      <c r="N58" s="9" t="s">
        <v>80</v>
      </c>
      <c r="O58" s="2" t="s">
        <v>34</v>
      </c>
      <c r="P58" s="2" t="s">
        <v>35</v>
      </c>
      <c r="Q58" s="2" t="s">
        <v>36</v>
      </c>
      <c r="R58" s="2" t="s">
        <v>37</v>
      </c>
      <c r="S58" s="2" t="s">
        <v>38</v>
      </c>
      <c r="T58" s="2" t="s">
        <v>39</v>
      </c>
      <c r="U58" s="2" t="s">
        <v>39</v>
      </c>
      <c r="V58" s="2" t="s">
        <v>37</v>
      </c>
    </row>
    <row r="59" spans="1:22" ht="31.5" hidden="1" x14ac:dyDescent="0.25">
      <c r="A59" s="2">
        <v>55</v>
      </c>
      <c r="B59" s="11" t="s">
        <v>284</v>
      </c>
      <c r="C59" s="8" t="s">
        <v>58</v>
      </c>
      <c r="D59" s="2" t="s">
        <v>26</v>
      </c>
      <c r="E59" s="2" t="s">
        <v>285</v>
      </c>
      <c r="F59" s="3" t="s">
        <v>286</v>
      </c>
      <c r="G59" s="2" t="s">
        <v>48</v>
      </c>
      <c r="H59" s="2" t="s">
        <v>49</v>
      </c>
      <c r="I59" s="2" t="s">
        <v>49</v>
      </c>
      <c r="J59" s="49"/>
      <c r="K59" s="55" t="s">
        <v>50</v>
      </c>
      <c r="L59" s="31"/>
      <c r="M59" s="52"/>
      <c r="N59" s="9" t="s">
        <v>76</v>
      </c>
      <c r="O59" s="2" t="s">
        <v>34</v>
      </c>
      <c r="P59" s="2" t="s">
        <v>35</v>
      </c>
      <c r="Q59" s="2" t="s">
        <v>36</v>
      </c>
      <c r="R59" s="2" t="s">
        <v>37</v>
      </c>
      <c r="S59" s="2" t="s">
        <v>38</v>
      </c>
      <c r="T59" s="2" t="s">
        <v>39</v>
      </c>
      <c r="U59" s="2" t="s">
        <v>39</v>
      </c>
      <c r="V59" s="2" t="s">
        <v>37</v>
      </c>
    </row>
    <row r="60" spans="1:22" ht="31.5" hidden="1" x14ac:dyDescent="0.25">
      <c r="A60" s="2">
        <v>56</v>
      </c>
      <c r="B60" s="11" t="s">
        <v>287</v>
      </c>
      <c r="C60" s="8" t="s">
        <v>58</v>
      </c>
      <c r="D60" s="2" t="s">
        <v>26</v>
      </c>
      <c r="E60" s="2" t="s">
        <v>288</v>
      </c>
      <c r="F60" s="3" t="s">
        <v>289</v>
      </c>
      <c r="G60" s="3" t="s">
        <v>86</v>
      </c>
      <c r="H60" s="3"/>
      <c r="I60" s="3"/>
      <c r="J60" s="49">
        <v>3</v>
      </c>
      <c r="K60" s="55" t="s">
        <v>87</v>
      </c>
      <c r="L60" s="31">
        <f>IF(Tableau1[[#This Row],[Valeur calibrée pour le projet]]="Retenue",Tableau1[[#This Row],[Valeur en points de l''exigence optionnelle]],0)</f>
        <v>0</v>
      </c>
      <c r="M60" s="52"/>
      <c r="N60" s="9" t="s">
        <v>80</v>
      </c>
      <c r="O60" s="2" t="s">
        <v>34</v>
      </c>
      <c r="P60" s="2" t="s">
        <v>35</v>
      </c>
      <c r="Q60" s="2" t="s">
        <v>36</v>
      </c>
      <c r="R60" s="2" t="s">
        <v>88</v>
      </c>
      <c r="S60" s="2" t="s">
        <v>89</v>
      </c>
      <c r="T60" s="2" t="s">
        <v>89</v>
      </c>
      <c r="U60" s="2" t="s">
        <v>89</v>
      </c>
      <c r="V60" s="2" t="s">
        <v>89</v>
      </c>
    </row>
    <row r="61" spans="1:22" ht="31.5" hidden="1" x14ac:dyDescent="0.25">
      <c r="A61" s="2">
        <v>57</v>
      </c>
      <c r="B61" s="11" t="s">
        <v>290</v>
      </c>
      <c r="C61" s="8" t="s">
        <v>58</v>
      </c>
      <c r="D61" s="2" t="s">
        <v>26</v>
      </c>
      <c r="E61" s="2" t="s">
        <v>291</v>
      </c>
      <c r="F61" s="2" t="s">
        <v>292</v>
      </c>
      <c r="G61" s="2" t="s">
        <v>48</v>
      </c>
      <c r="H61" s="2"/>
      <c r="I61" s="2"/>
      <c r="J61" s="49"/>
      <c r="K61" s="55" t="s">
        <v>50</v>
      </c>
      <c r="L61" s="31"/>
      <c r="M61" s="52"/>
      <c r="N61" s="9" t="s">
        <v>56</v>
      </c>
      <c r="O61" s="2" t="s">
        <v>34</v>
      </c>
      <c r="P61" s="2" t="s">
        <v>35</v>
      </c>
      <c r="Q61" s="2" t="s">
        <v>36</v>
      </c>
      <c r="R61" s="2" t="s">
        <v>37</v>
      </c>
      <c r="S61" s="2" t="s">
        <v>38</v>
      </c>
      <c r="T61" s="2" t="s">
        <v>39</v>
      </c>
      <c r="U61" s="2" t="s">
        <v>39</v>
      </c>
      <c r="V61" s="2" t="s">
        <v>37</v>
      </c>
    </row>
    <row r="62" spans="1:22" ht="63" hidden="1" x14ac:dyDescent="0.25">
      <c r="A62" s="2">
        <v>58</v>
      </c>
      <c r="B62" s="11" t="s">
        <v>293</v>
      </c>
      <c r="C62" s="8" t="s">
        <v>58</v>
      </c>
      <c r="D62" s="2" t="s">
        <v>91</v>
      </c>
      <c r="E62" s="2" t="s">
        <v>294</v>
      </c>
      <c r="F62" s="3" t="s">
        <v>295</v>
      </c>
      <c r="G62" s="2" t="s">
        <v>48</v>
      </c>
      <c r="H62" s="3"/>
      <c r="I62" s="3"/>
      <c r="J62" s="49"/>
      <c r="K62" s="55" t="s">
        <v>50</v>
      </c>
      <c r="L62" s="31"/>
      <c r="M62" s="52"/>
      <c r="N62" s="9" t="s">
        <v>80</v>
      </c>
      <c r="O62" s="2" t="s">
        <v>34</v>
      </c>
      <c r="P62" s="2" t="s">
        <v>296</v>
      </c>
      <c r="Q62" s="2" t="s">
        <v>297</v>
      </c>
      <c r="R62" s="2" t="s">
        <v>37</v>
      </c>
      <c r="S62" s="2" t="s">
        <v>38</v>
      </c>
      <c r="T62" s="2" t="s">
        <v>38</v>
      </c>
      <c r="U62" s="2" t="s">
        <v>38</v>
      </c>
      <c r="V62" s="2" t="s">
        <v>37</v>
      </c>
    </row>
    <row r="63" spans="1:22" ht="42" hidden="1" x14ac:dyDescent="0.25">
      <c r="A63" s="2">
        <v>59</v>
      </c>
      <c r="B63" s="11" t="s">
        <v>298</v>
      </c>
      <c r="C63" s="8" t="s">
        <v>58</v>
      </c>
      <c r="D63" s="2" t="s">
        <v>159</v>
      </c>
      <c r="E63" s="2" t="s">
        <v>299</v>
      </c>
      <c r="F63" s="4" t="s">
        <v>300</v>
      </c>
      <c r="G63" s="2" t="s">
        <v>29</v>
      </c>
      <c r="H63" s="4" t="s">
        <v>301</v>
      </c>
      <c r="I63" s="4"/>
      <c r="J63" s="51"/>
      <c r="K63" s="56" t="s">
        <v>302</v>
      </c>
      <c r="L63" s="57"/>
      <c r="M63" s="53"/>
      <c r="N63" s="8" t="s">
        <v>80</v>
      </c>
      <c r="O63" s="2" t="s">
        <v>303</v>
      </c>
      <c r="P63" s="2" t="s">
        <v>303</v>
      </c>
      <c r="Q63" s="2" t="s">
        <v>304</v>
      </c>
      <c r="R63" s="2" t="s">
        <v>37</v>
      </c>
      <c r="S63" s="2" t="s">
        <v>38</v>
      </c>
      <c r="T63" s="2" t="s">
        <v>39</v>
      </c>
      <c r="U63" s="2" t="s">
        <v>39</v>
      </c>
      <c r="V63" s="2" t="s">
        <v>37</v>
      </c>
    </row>
    <row r="64" spans="1:22" ht="31.5" hidden="1" x14ac:dyDescent="0.25">
      <c r="A64" s="2">
        <v>60</v>
      </c>
      <c r="B64" s="11" t="s">
        <v>305</v>
      </c>
      <c r="C64" s="8" t="s">
        <v>58</v>
      </c>
      <c r="D64" s="2" t="s">
        <v>306</v>
      </c>
      <c r="E64" s="2" t="s">
        <v>307</v>
      </c>
      <c r="F64" s="2" t="s">
        <v>308</v>
      </c>
      <c r="G64" s="2" t="s">
        <v>48</v>
      </c>
      <c r="H64" s="2"/>
      <c r="I64" s="2"/>
      <c r="J64" s="49"/>
      <c r="K64" s="55" t="s">
        <v>50</v>
      </c>
      <c r="L64" s="31"/>
      <c r="M64" s="52"/>
      <c r="N64" s="9" t="s">
        <v>80</v>
      </c>
      <c r="O64" s="2" t="s">
        <v>254</v>
      </c>
      <c r="P64" s="2" t="s">
        <v>309</v>
      </c>
      <c r="Q64" s="2" t="s">
        <v>310</v>
      </c>
      <c r="R64" s="2" t="s">
        <v>37</v>
      </c>
      <c r="S64" s="2" t="s">
        <v>38</v>
      </c>
      <c r="T64" s="2" t="s">
        <v>38</v>
      </c>
      <c r="U64" s="2" t="s">
        <v>38</v>
      </c>
      <c r="V64" s="2" t="s">
        <v>37</v>
      </c>
    </row>
    <row r="65" spans="1:22" ht="42" hidden="1" x14ac:dyDescent="0.25">
      <c r="A65" s="2">
        <v>61</v>
      </c>
      <c r="B65" s="11" t="s">
        <v>311</v>
      </c>
      <c r="C65" s="8" t="s">
        <v>58</v>
      </c>
      <c r="D65" s="2" t="s">
        <v>165</v>
      </c>
      <c r="E65" s="2" t="s">
        <v>312</v>
      </c>
      <c r="F65" s="2" t="s">
        <v>313</v>
      </c>
      <c r="G65" s="2" t="s">
        <v>48</v>
      </c>
      <c r="H65" s="2"/>
      <c r="I65" s="2"/>
      <c r="J65" s="49"/>
      <c r="K65" s="55" t="s">
        <v>50</v>
      </c>
      <c r="L65" s="31"/>
      <c r="M65" s="52"/>
      <c r="N65" s="9" t="s">
        <v>56</v>
      </c>
      <c r="O65" s="2" t="s">
        <v>314</v>
      </c>
      <c r="P65" s="2" t="s">
        <v>35</v>
      </c>
      <c r="Q65" s="2" t="s">
        <v>36</v>
      </c>
      <c r="R65" s="2" t="s">
        <v>37</v>
      </c>
      <c r="S65" s="2" t="s">
        <v>38</v>
      </c>
      <c r="T65" s="2" t="s">
        <v>39</v>
      </c>
      <c r="U65" s="2" t="s">
        <v>39</v>
      </c>
      <c r="V65" s="2" t="s">
        <v>37</v>
      </c>
    </row>
    <row r="66" spans="1:22" ht="63" hidden="1" x14ac:dyDescent="0.25">
      <c r="A66" s="2">
        <v>62</v>
      </c>
      <c r="B66" s="11" t="s">
        <v>315</v>
      </c>
      <c r="C66" s="8" t="s">
        <v>58</v>
      </c>
      <c r="D66" s="2" t="s">
        <v>165</v>
      </c>
      <c r="E66" s="2" t="s">
        <v>316</v>
      </c>
      <c r="F66" s="4" t="s">
        <v>317</v>
      </c>
      <c r="G66" s="2" t="s">
        <v>48</v>
      </c>
      <c r="H66" s="4"/>
      <c r="I66" s="4"/>
      <c r="J66" s="49"/>
      <c r="K66" s="55" t="s">
        <v>50</v>
      </c>
      <c r="L66" s="31"/>
      <c r="M66" s="52"/>
      <c r="N66" s="9" t="s">
        <v>80</v>
      </c>
      <c r="O66" s="2" t="s">
        <v>254</v>
      </c>
      <c r="P66" s="2" t="s">
        <v>35</v>
      </c>
      <c r="Q66" s="2" t="s">
        <v>36</v>
      </c>
      <c r="R66" s="2" t="s">
        <v>37</v>
      </c>
      <c r="S66" s="2" t="s">
        <v>38</v>
      </c>
      <c r="T66" s="2" t="s">
        <v>39</v>
      </c>
      <c r="U66" s="2" t="s">
        <v>39</v>
      </c>
      <c r="V66" s="2" t="s">
        <v>37</v>
      </c>
    </row>
    <row r="67" spans="1:22" ht="31.5" hidden="1" x14ac:dyDescent="0.25">
      <c r="A67" s="2">
        <v>63</v>
      </c>
      <c r="B67" s="11" t="s">
        <v>318</v>
      </c>
      <c r="C67" s="8" t="s">
        <v>58</v>
      </c>
      <c r="D67" s="2" t="s">
        <v>165</v>
      </c>
      <c r="E67" s="2" t="s">
        <v>319</v>
      </c>
      <c r="F67" s="3" t="s">
        <v>320</v>
      </c>
      <c r="G67" s="3" t="s">
        <v>86</v>
      </c>
      <c r="H67" s="3"/>
      <c r="I67" s="3"/>
      <c r="J67" s="49">
        <v>3</v>
      </c>
      <c r="K67" s="55" t="s">
        <v>87</v>
      </c>
      <c r="L67" s="31">
        <f>IF(Tableau1[[#This Row],[Valeur calibrée pour le projet]]="Retenue",Tableau1[[#This Row],[Valeur en points de l''exigence optionnelle]],0)</f>
        <v>0</v>
      </c>
      <c r="M67" s="52"/>
      <c r="N67" s="9" t="s">
        <v>80</v>
      </c>
      <c r="O67" s="2" t="s">
        <v>254</v>
      </c>
      <c r="P67" s="2" t="s">
        <v>35</v>
      </c>
      <c r="Q67" s="2" t="s">
        <v>36</v>
      </c>
      <c r="R67" s="2" t="s">
        <v>37</v>
      </c>
      <c r="S67" s="2" t="s">
        <v>38</v>
      </c>
      <c r="T67" s="2" t="s">
        <v>39</v>
      </c>
      <c r="U67" s="2" t="s">
        <v>39</v>
      </c>
      <c r="V67" s="2" t="s">
        <v>37</v>
      </c>
    </row>
    <row r="68" spans="1:22" ht="42" hidden="1" x14ac:dyDescent="0.25">
      <c r="A68" s="2">
        <v>64</v>
      </c>
      <c r="B68" s="11" t="s">
        <v>321</v>
      </c>
      <c r="C68" s="8" t="s">
        <v>58</v>
      </c>
      <c r="D68" s="2" t="s">
        <v>165</v>
      </c>
      <c r="E68" s="2" t="s">
        <v>322</v>
      </c>
      <c r="F68" s="3" t="s">
        <v>323</v>
      </c>
      <c r="G68" s="3" t="s">
        <v>86</v>
      </c>
      <c r="H68" s="3"/>
      <c r="I68" s="3"/>
      <c r="J68" s="49">
        <v>2</v>
      </c>
      <c r="K68" s="55" t="s">
        <v>87</v>
      </c>
      <c r="L68" s="31">
        <f>IF(Tableau1[[#This Row],[Valeur calibrée pour le projet]]="Retenue",Tableau1[[#This Row],[Valeur en points de l''exigence optionnelle]],0)</f>
        <v>0</v>
      </c>
      <c r="M68" s="52"/>
      <c r="N68" s="9" t="s">
        <v>80</v>
      </c>
      <c r="O68" s="2" t="s">
        <v>324</v>
      </c>
      <c r="P68" s="2" t="s">
        <v>35</v>
      </c>
      <c r="Q68" s="2" t="s">
        <v>36</v>
      </c>
      <c r="R68" s="2" t="s">
        <v>37</v>
      </c>
      <c r="S68" s="2" t="s">
        <v>38</v>
      </c>
      <c r="T68" s="2" t="s">
        <v>39</v>
      </c>
      <c r="U68" s="2" t="s">
        <v>39</v>
      </c>
      <c r="V68" s="2" t="s">
        <v>37</v>
      </c>
    </row>
    <row r="69" spans="1:22" ht="31.5" hidden="1" x14ac:dyDescent="0.25">
      <c r="A69" s="2">
        <v>65</v>
      </c>
      <c r="B69" s="11" t="s">
        <v>325</v>
      </c>
      <c r="C69" s="8" t="s">
        <v>58</v>
      </c>
      <c r="D69" s="2" t="s">
        <v>165</v>
      </c>
      <c r="E69" s="2" t="s">
        <v>326</v>
      </c>
      <c r="F69" s="2" t="s">
        <v>327</v>
      </c>
      <c r="G69" s="3" t="s">
        <v>86</v>
      </c>
      <c r="H69" s="2"/>
      <c r="I69" s="2"/>
      <c r="J69" s="49">
        <v>3</v>
      </c>
      <c r="K69" s="55" t="s">
        <v>87</v>
      </c>
      <c r="L69" s="31">
        <f>IF(Tableau1[[#This Row],[Valeur calibrée pour le projet]]="Retenue",Tableau1[[#This Row],[Valeur en points de l''exigence optionnelle]],0)</f>
        <v>0</v>
      </c>
      <c r="M69" s="52"/>
      <c r="N69" s="9" t="s">
        <v>80</v>
      </c>
      <c r="O69" s="2" t="s">
        <v>328</v>
      </c>
      <c r="P69" s="2" t="s">
        <v>35</v>
      </c>
      <c r="Q69" s="2" t="s">
        <v>36</v>
      </c>
      <c r="R69" s="2" t="s">
        <v>37</v>
      </c>
      <c r="S69" s="2" t="s">
        <v>38</v>
      </c>
      <c r="T69" s="2" t="s">
        <v>39</v>
      </c>
      <c r="U69" s="2" t="s">
        <v>39</v>
      </c>
      <c r="V69" s="2" t="s">
        <v>37</v>
      </c>
    </row>
    <row r="70" spans="1:22" ht="52.5" hidden="1" x14ac:dyDescent="0.25">
      <c r="A70" s="2">
        <v>66</v>
      </c>
      <c r="B70" s="11" t="s">
        <v>329</v>
      </c>
      <c r="C70" s="8" t="s">
        <v>58</v>
      </c>
      <c r="D70" s="2" t="s">
        <v>165</v>
      </c>
      <c r="E70" s="2" t="s">
        <v>330</v>
      </c>
      <c r="F70" s="3" t="s">
        <v>331</v>
      </c>
      <c r="G70" s="2" t="s">
        <v>48</v>
      </c>
      <c r="H70" s="3"/>
      <c r="I70" s="3"/>
      <c r="J70" s="49"/>
      <c r="K70" s="55" t="s">
        <v>50</v>
      </c>
      <c r="L70" s="31"/>
      <c r="M70" s="52"/>
      <c r="N70" s="9" t="s">
        <v>33</v>
      </c>
      <c r="O70" s="2" t="s">
        <v>314</v>
      </c>
      <c r="P70" s="2" t="s">
        <v>35</v>
      </c>
      <c r="Q70" s="2" t="s">
        <v>314</v>
      </c>
      <c r="R70" s="2" t="s">
        <v>37</v>
      </c>
      <c r="S70" s="2" t="s">
        <v>38</v>
      </c>
      <c r="T70" s="2" t="s">
        <v>38</v>
      </c>
      <c r="U70" s="2" t="s">
        <v>38</v>
      </c>
      <c r="V70" s="2" t="s">
        <v>37</v>
      </c>
    </row>
    <row r="71" spans="1:22" ht="63" hidden="1" x14ac:dyDescent="0.25">
      <c r="A71" s="2">
        <v>67</v>
      </c>
      <c r="B71" s="11" t="s">
        <v>332</v>
      </c>
      <c r="C71" s="8" t="s">
        <v>58</v>
      </c>
      <c r="D71" s="2" t="s">
        <v>165</v>
      </c>
      <c r="E71" s="2" t="s">
        <v>333</v>
      </c>
      <c r="F71" s="4" t="s">
        <v>334</v>
      </c>
      <c r="G71" s="2" t="s">
        <v>48</v>
      </c>
      <c r="H71" s="4"/>
      <c r="I71" s="4"/>
      <c r="J71" s="50"/>
      <c r="K71" s="55" t="s">
        <v>50</v>
      </c>
      <c r="L71" s="31"/>
      <c r="M71" s="52"/>
      <c r="N71" s="25" t="s">
        <v>80</v>
      </c>
      <c r="O71" s="2" t="s">
        <v>335</v>
      </c>
      <c r="P71" s="2" t="s">
        <v>35</v>
      </c>
      <c r="Q71" s="2" t="s">
        <v>36</v>
      </c>
      <c r="R71" s="2" t="s">
        <v>37</v>
      </c>
      <c r="S71" s="2" t="s">
        <v>38</v>
      </c>
      <c r="T71" s="2" t="s">
        <v>39</v>
      </c>
      <c r="U71" s="2" t="s">
        <v>39</v>
      </c>
      <c r="V71" s="2" t="s">
        <v>37</v>
      </c>
    </row>
    <row r="72" spans="1:22" ht="31.5" hidden="1" x14ac:dyDescent="0.25">
      <c r="A72" s="2">
        <v>68</v>
      </c>
      <c r="B72" s="11" t="s">
        <v>336</v>
      </c>
      <c r="C72" s="8" t="s">
        <v>58</v>
      </c>
      <c r="D72" s="2" t="s">
        <v>165</v>
      </c>
      <c r="E72" s="2" t="s">
        <v>337</v>
      </c>
      <c r="F72" s="24" t="s">
        <v>338</v>
      </c>
      <c r="G72" s="2" t="s">
        <v>48</v>
      </c>
      <c r="H72" s="24"/>
      <c r="I72" s="24"/>
      <c r="J72" s="50"/>
      <c r="K72" s="55" t="s">
        <v>50</v>
      </c>
      <c r="L72" s="31"/>
      <c r="M72" s="52"/>
      <c r="N72" s="25" t="s">
        <v>80</v>
      </c>
      <c r="O72" s="2" t="s">
        <v>34</v>
      </c>
      <c r="P72" s="2" t="s">
        <v>35</v>
      </c>
      <c r="Q72" s="2" t="s">
        <v>36</v>
      </c>
      <c r="R72" s="2" t="s">
        <v>37</v>
      </c>
      <c r="S72" s="2" t="s">
        <v>38</v>
      </c>
      <c r="T72" s="2" t="s">
        <v>39</v>
      </c>
      <c r="U72" s="2" t="s">
        <v>39</v>
      </c>
      <c r="V72" s="2" t="s">
        <v>37</v>
      </c>
    </row>
    <row r="73" spans="1:22" ht="31.5" hidden="1" x14ac:dyDescent="0.25">
      <c r="A73" s="2">
        <v>69</v>
      </c>
      <c r="B73" s="11" t="s">
        <v>339</v>
      </c>
      <c r="C73" s="8" t="s">
        <v>58</v>
      </c>
      <c r="D73" s="2" t="s">
        <v>165</v>
      </c>
      <c r="E73" s="2" t="s">
        <v>340</v>
      </c>
      <c r="F73" s="40" t="s">
        <v>341</v>
      </c>
      <c r="G73" s="3" t="s">
        <v>86</v>
      </c>
      <c r="H73" s="40"/>
      <c r="I73" s="40"/>
      <c r="J73" s="49">
        <v>3</v>
      </c>
      <c r="K73" s="55" t="s">
        <v>87</v>
      </c>
      <c r="L73" s="31">
        <f>IF(Tableau1[[#This Row],[Valeur calibrée pour le projet]]="Retenue",Tableau1[[#This Row],[Valeur en points de l''exigence optionnelle]],0)</f>
        <v>0</v>
      </c>
      <c r="M73" s="52"/>
      <c r="N73" s="9" t="s">
        <v>80</v>
      </c>
      <c r="O73" s="2" t="s">
        <v>34</v>
      </c>
      <c r="P73" s="2" t="s">
        <v>35</v>
      </c>
      <c r="Q73" s="2" t="s">
        <v>36</v>
      </c>
      <c r="R73" s="2" t="s">
        <v>37</v>
      </c>
      <c r="S73" s="2" t="s">
        <v>38</v>
      </c>
      <c r="T73" s="2" t="s">
        <v>39</v>
      </c>
      <c r="U73" s="2" t="s">
        <v>39</v>
      </c>
      <c r="V73" s="2" t="s">
        <v>37</v>
      </c>
    </row>
    <row r="74" spans="1:22" ht="31.5" hidden="1" x14ac:dyDescent="0.25">
      <c r="A74" s="2">
        <v>70</v>
      </c>
      <c r="B74" s="11" t="s">
        <v>342</v>
      </c>
      <c r="C74" s="8" t="s">
        <v>58</v>
      </c>
      <c r="D74" s="2" t="s">
        <v>165</v>
      </c>
      <c r="E74" s="2" t="s">
        <v>343</v>
      </c>
      <c r="F74" s="24" t="s">
        <v>344</v>
      </c>
      <c r="G74" s="2" t="s">
        <v>48</v>
      </c>
      <c r="H74" s="24"/>
      <c r="I74" s="24"/>
      <c r="J74" s="50"/>
      <c r="K74" s="55" t="s">
        <v>50</v>
      </c>
      <c r="L74" s="31"/>
      <c r="M74" s="52"/>
      <c r="N74" s="25" t="s">
        <v>56</v>
      </c>
      <c r="O74" s="2" t="s">
        <v>274</v>
      </c>
      <c r="P74" s="2" t="s">
        <v>35</v>
      </c>
      <c r="Q74" s="2" t="s">
        <v>36</v>
      </c>
      <c r="R74" s="2" t="s">
        <v>37</v>
      </c>
      <c r="S74" s="2" t="s">
        <v>38</v>
      </c>
      <c r="T74" s="2" t="s">
        <v>39</v>
      </c>
      <c r="U74" s="2" t="s">
        <v>39</v>
      </c>
      <c r="V74" s="2" t="s">
        <v>37</v>
      </c>
    </row>
    <row r="75" spans="1:22" ht="63" hidden="1" x14ac:dyDescent="0.25">
      <c r="A75" s="2">
        <v>71</v>
      </c>
      <c r="B75" s="11" t="s">
        <v>345</v>
      </c>
      <c r="C75" s="8" t="s">
        <v>58</v>
      </c>
      <c r="D75" s="2" t="s">
        <v>165</v>
      </c>
      <c r="E75" s="2" t="s">
        <v>346</v>
      </c>
      <c r="F75" s="4" t="s">
        <v>347</v>
      </c>
      <c r="G75" s="2" t="s">
        <v>48</v>
      </c>
      <c r="H75" s="4"/>
      <c r="I75" s="4"/>
      <c r="J75" s="49"/>
      <c r="K75" s="55" t="s">
        <v>50</v>
      </c>
      <c r="L75" s="31"/>
      <c r="M75" s="52"/>
      <c r="N75" s="9" t="s">
        <v>80</v>
      </c>
      <c r="O75" s="2" t="s">
        <v>348</v>
      </c>
      <c r="P75" s="2" t="s">
        <v>35</v>
      </c>
      <c r="Q75" s="2" t="s">
        <v>36</v>
      </c>
      <c r="R75" s="2" t="s">
        <v>37</v>
      </c>
      <c r="S75" s="2" t="s">
        <v>38</v>
      </c>
      <c r="T75" s="2" t="s">
        <v>39</v>
      </c>
      <c r="U75" s="2" t="s">
        <v>39</v>
      </c>
      <c r="V75" s="2" t="s">
        <v>37</v>
      </c>
    </row>
    <row r="76" spans="1:22" ht="31.5" hidden="1" x14ac:dyDescent="0.25">
      <c r="A76" s="2">
        <v>72</v>
      </c>
      <c r="B76" s="11" t="s">
        <v>349</v>
      </c>
      <c r="C76" s="8" t="s">
        <v>58</v>
      </c>
      <c r="D76" s="2" t="s">
        <v>165</v>
      </c>
      <c r="E76" s="2" t="s">
        <v>350</v>
      </c>
      <c r="F76" s="4" t="s">
        <v>351</v>
      </c>
      <c r="G76" s="2" t="s">
        <v>48</v>
      </c>
      <c r="H76" s="4"/>
      <c r="I76" s="4"/>
      <c r="J76" s="49"/>
      <c r="K76" s="55" t="s">
        <v>50</v>
      </c>
      <c r="L76" s="31"/>
      <c r="M76" s="52"/>
      <c r="N76" s="9" t="s">
        <v>80</v>
      </c>
      <c r="O76" s="2" t="s">
        <v>348</v>
      </c>
      <c r="P76" s="2" t="s">
        <v>35</v>
      </c>
      <c r="Q76" s="2" t="s">
        <v>36</v>
      </c>
      <c r="R76" s="2" t="s">
        <v>37</v>
      </c>
      <c r="S76" s="2" t="s">
        <v>38</v>
      </c>
      <c r="T76" s="2" t="s">
        <v>39</v>
      </c>
      <c r="U76" s="2" t="s">
        <v>39</v>
      </c>
      <c r="V76" s="2" t="s">
        <v>37</v>
      </c>
    </row>
    <row r="77" spans="1:22" ht="31.5" hidden="1" x14ac:dyDescent="0.25">
      <c r="A77" s="2">
        <v>73</v>
      </c>
      <c r="B77" s="11" t="s">
        <v>352</v>
      </c>
      <c r="C77" s="8" t="s">
        <v>58</v>
      </c>
      <c r="D77" s="2" t="s">
        <v>165</v>
      </c>
      <c r="E77" s="2" t="s">
        <v>353</v>
      </c>
      <c r="F77" s="40" t="s">
        <v>354</v>
      </c>
      <c r="G77" s="3" t="s">
        <v>86</v>
      </c>
      <c r="H77" s="40"/>
      <c r="I77" s="40"/>
      <c r="J77" s="49">
        <v>3</v>
      </c>
      <c r="K77" s="55" t="s">
        <v>87</v>
      </c>
      <c r="L77" s="31">
        <f>IF(Tableau1[[#This Row],[Valeur calibrée pour le projet]]="Retenue",Tableau1[[#This Row],[Valeur en points de l''exigence optionnelle]],0)</f>
        <v>0</v>
      </c>
      <c r="M77" s="52"/>
      <c r="N77" s="9" t="s">
        <v>80</v>
      </c>
      <c r="O77" s="2" t="s">
        <v>274</v>
      </c>
      <c r="P77" s="2" t="s">
        <v>35</v>
      </c>
      <c r="Q77" s="2" t="s">
        <v>36</v>
      </c>
      <c r="R77" s="2" t="s">
        <v>37</v>
      </c>
      <c r="S77" s="2" t="s">
        <v>38</v>
      </c>
      <c r="T77" s="2" t="s">
        <v>39</v>
      </c>
      <c r="U77" s="2" t="s">
        <v>39</v>
      </c>
      <c r="V77" s="2" t="s">
        <v>37</v>
      </c>
    </row>
    <row r="78" spans="1:22" ht="42" hidden="1" x14ac:dyDescent="0.25">
      <c r="A78" s="2">
        <v>74</v>
      </c>
      <c r="B78" s="11" t="s">
        <v>355</v>
      </c>
      <c r="C78" s="8" t="s">
        <v>58</v>
      </c>
      <c r="D78" s="2" t="s">
        <v>356</v>
      </c>
      <c r="E78" s="2" t="s">
        <v>357</v>
      </c>
      <c r="F78" s="2" t="s">
        <v>358</v>
      </c>
      <c r="G78" s="2" t="s">
        <v>48</v>
      </c>
      <c r="H78" s="2"/>
      <c r="I78" s="2"/>
      <c r="J78" s="49"/>
      <c r="K78" s="55" t="s">
        <v>50</v>
      </c>
      <c r="L78" s="31"/>
      <c r="M78" s="52"/>
      <c r="N78" s="9" t="s">
        <v>56</v>
      </c>
      <c r="O78" s="2" t="s">
        <v>254</v>
      </c>
      <c r="P78" s="2" t="s">
        <v>35</v>
      </c>
      <c r="Q78" s="2" t="s">
        <v>36</v>
      </c>
      <c r="R78" s="2" t="s">
        <v>37</v>
      </c>
      <c r="S78" s="2" t="s">
        <v>38</v>
      </c>
      <c r="T78" s="2" t="s">
        <v>39</v>
      </c>
      <c r="U78" s="2" t="s">
        <v>39</v>
      </c>
      <c r="V78" s="2" t="s">
        <v>37</v>
      </c>
    </row>
    <row r="79" spans="1:22" ht="84" hidden="1" x14ac:dyDescent="0.25">
      <c r="A79" s="2">
        <v>75</v>
      </c>
      <c r="B79" s="11" t="s">
        <v>359</v>
      </c>
      <c r="C79" s="8" t="s">
        <v>58</v>
      </c>
      <c r="D79" s="2" t="s">
        <v>356</v>
      </c>
      <c r="E79" s="2" t="s">
        <v>360</v>
      </c>
      <c r="F79" s="2" t="s">
        <v>361</v>
      </c>
      <c r="G79" s="2" t="s">
        <v>29</v>
      </c>
      <c r="H79" s="2" t="s">
        <v>30</v>
      </c>
      <c r="I79" s="2" t="s">
        <v>362</v>
      </c>
      <c r="J79" s="51" t="s">
        <v>363</v>
      </c>
      <c r="K79" s="56" t="s">
        <v>364</v>
      </c>
      <c r="L79" s="57">
        <f>IF(Tableau1[[#This Row],[Valeur calibrée pour le projet]]="100% des logements",3,0)</f>
        <v>0</v>
      </c>
      <c r="M79" s="53"/>
      <c r="N79" s="8" t="s">
        <v>56</v>
      </c>
      <c r="O79" s="2" t="s">
        <v>365</v>
      </c>
      <c r="P79" s="2" t="s">
        <v>365</v>
      </c>
      <c r="Q79" s="2" t="s">
        <v>366</v>
      </c>
      <c r="R79" s="2" t="s">
        <v>37</v>
      </c>
      <c r="S79" s="2" t="s">
        <v>38</v>
      </c>
      <c r="T79" s="2" t="s">
        <v>38</v>
      </c>
      <c r="U79" s="2" t="s">
        <v>38</v>
      </c>
      <c r="V79" s="2" t="s">
        <v>37</v>
      </c>
    </row>
    <row r="80" spans="1:22" ht="42" hidden="1" x14ac:dyDescent="0.25">
      <c r="A80" s="2">
        <v>76</v>
      </c>
      <c r="B80" s="11" t="s">
        <v>367</v>
      </c>
      <c r="C80" s="8" t="s">
        <v>58</v>
      </c>
      <c r="D80" s="2" t="s">
        <v>356</v>
      </c>
      <c r="E80" s="2" t="s">
        <v>368</v>
      </c>
      <c r="F80" s="2" t="s">
        <v>369</v>
      </c>
      <c r="G80" s="2" t="s">
        <v>29</v>
      </c>
      <c r="H80" s="2" t="s">
        <v>30</v>
      </c>
      <c r="I80" s="2" t="s">
        <v>362</v>
      </c>
      <c r="J80" s="51" t="s">
        <v>363</v>
      </c>
      <c r="K80" s="56" t="s">
        <v>364</v>
      </c>
      <c r="L80" s="57">
        <f>IF(Tableau1[[#This Row],[Valeur calibrée pour le projet]]="100% des logements",3,0)</f>
        <v>0</v>
      </c>
      <c r="M80" s="53"/>
      <c r="N80" s="8" t="s">
        <v>56</v>
      </c>
      <c r="O80" s="2" t="s">
        <v>141</v>
      </c>
      <c r="P80" s="2" t="s">
        <v>35</v>
      </c>
      <c r="Q80" s="2" t="s">
        <v>36</v>
      </c>
      <c r="R80" s="2" t="s">
        <v>37</v>
      </c>
      <c r="S80" s="2" t="s">
        <v>38</v>
      </c>
      <c r="T80" s="2" t="s">
        <v>39</v>
      </c>
      <c r="U80" s="2" t="s">
        <v>39</v>
      </c>
      <c r="V80" s="2" t="s">
        <v>37</v>
      </c>
    </row>
    <row r="81" spans="1:22" ht="52.5" hidden="1" x14ac:dyDescent="0.25">
      <c r="A81" s="2">
        <v>77</v>
      </c>
      <c r="B81" s="11" t="s">
        <v>370</v>
      </c>
      <c r="C81" s="8" t="s">
        <v>58</v>
      </c>
      <c r="D81" s="2" t="s">
        <v>356</v>
      </c>
      <c r="E81" s="2" t="s">
        <v>371</v>
      </c>
      <c r="F81" s="2" t="s">
        <v>372</v>
      </c>
      <c r="G81" s="2" t="s">
        <v>68</v>
      </c>
      <c r="H81" s="2" t="s">
        <v>30</v>
      </c>
      <c r="I81" s="2" t="s">
        <v>373</v>
      </c>
      <c r="J81" s="51" t="s">
        <v>363</v>
      </c>
      <c r="K81" s="56" t="s">
        <v>374</v>
      </c>
      <c r="L81" s="57">
        <f>IF(Tableau1[[#This Row],[Valeur calibrée pour le projet]]="Pour tous les niveaux",3,0)</f>
        <v>0</v>
      </c>
      <c r="M81" s="53"/>
      <c r="N81" s="8" t="s">
        <v>56</v>
      </c>
      <c r="O81" s="2" t="s">
        <v>104</v>
      </c>
      <c r="P81" s="2" t="s">
        <v>241</v>
      </c>
      <c r="Q81" s="2" t="s">
        <v>242</v>
      </c>
      <c r="R81" s="2" t="s">
        <v>37</v>
      </c>
      <c r="S81" s="2" t="s">
        <v>38</v>
      </c>
      <c r="T81" s="2" t="s">
        <v>38</v>
      </c>
      <c r="U81" s="2" t="s">
        <v>38</v>
      </c>
      <c r="V81" s="2" t="s">
        <v>37</v>
      </c>
    </row>
    <row r="82" spans="1:22" ht="42" hidden="1" x14ac:dyDescent="0.25">
      <c r="A82" s="2">
        <v>78</v>
      </c>
      <c r="B82" s="11" t="s">
        <v>375</v>
      </c>
      <c r="C82" s="8" t="s">
        <v>58</v>
      </c>
      <c r="D82" s="2" t="s">
        <v>356</v>
      </c>
      <c r="E82" s="2" t="s">
        <v>376</v>
      </c>
      <c r="F82" s="3" t="s">
        <v>377</v>
      </c>
      <c r="G82" s="36" t="s">
        <v>68</v>
      </c>
      <c r="H82" s="2" t="s">
        <v>30</v>
      </c>
      <c r="I82" s="2" t="s">
        <v>69</v>
      </c>
      <c r="J82" s="51"/>
      <c r="K82" s="56" t="s">
        <v>70</v>
      </c>
      <c r="L82" s="57"/>
      <c r="M82" s="53"/>
      <c r="N82" s="8" t="s">
        <v>56</v>
      </c>
      <c r="O82" s="2" t="s">
        <v>104</v>
      </c>
      <c r="P82" s="2" t="s">
        <v>241</v>
      </c>
      <c r="Q82" s="2" t="s">
        <v>242</v>
      </c>
      <c r="R82" s="2" t="s">
        <v>37</v>
      </c>
      <c r="S82" s="2" t="s">
        <v>38</v>
      </c>
      <c r="T82" s="2" t="s">
        <v>38</v>
      </c>
      <c r="U82" s="2" t="s">
        <v>38</v>
      </c>
      <c r="V82" s="2" t="s">
        <v>37</v>
      </c>
    </row>
    <row r="83" spans="1:22" ht="52.5" hidden="1" x14ac:dyDescent="0.25">
      <c r="A83" s="2">
        <v>79</v>
      </c>
      <c r="B83" s="11" t="s">
        <v>378</v>
      </c>
      <c r="C83" s="8" t="s">
        <v>58</v>
      </c>
      <c r="D83" s="2" t="s">
        <v>356</v>
      </c>
      <c r="E83" s="2" t="s">
        <v>379</v>
      </c>
      <c r="F83" s="2" t="s">
        <v>380</v>
      </c>
      <c r="G83" s="2" t="s">
        <v>29</v>
      </c>
      <c r="H83" s="2" t="s">
        <v>30</v>
      </c>
      <c r="I83" s="2" t="s">
        <v>381</v>
      </c>
      <c r="J83" s="51" t="s">
        <v>363</v>
      </c>
      <c r="K83" s="56" t="s">
        <v>382</v>
      </c>
      <c r="L83" s="57">
        <f>IF(Tableau1[[#This Row],[Valeur calibrée pour le projet]]="100% des cuisines",3,0)</f>
        <v>0</v>
      </c>
      <c r="M83" s="53"/>
      <c r="N83" s="8" t="s">
        <v>56</v>
      </c>
      <c r="O83" s="2" t="s">
        <v>141</v>
      </c>
      <c r="P83" s="2" t="s">
        <v>35</v>
      </c>
      <c r="Q83" s="2" t="s">
        <v>36</v>
      </c>
      <c r="R83" s="2" t="s">
        <v>37</v>
      </c>
      <c r="S83" s="2" t="s">
        <v>38</v>
      </c>
      <c r="T83" s="2" t="s">
        <v>39</v>
      </c>
      <c r="U83" s="2" t="s">
        <v>39</v>
      </c>
      <c r="V83" s="2" t="s">
        <v>37</v>
      </c>
    </row>
    <row r="84" spans="1:22" ht="31.5" hidden="1" x14ac:dyDescent="0.25">
      <c r="A84" s="2">
        <v>80</v>
      </c>
      <c r="B84" s="11" t="s">
        <v>383</v>
      </c>
      <c r="C84" s="8" t="s">
        <v>58</v>
      </c>
      <c r="D84" s="2" t="s">
        <v>356</v>
      </c>
      <c r="E84" s="2" t="s">
        <v>384</v>
      </c>
      <c r="F84" s="2" t="s">
        <v>385</v>
      </c>
      <c r="G84" s="2" t="s">
        <v>29</v>
      </c>
      <c r="H84" s="2" t="s">
        <v>30</v>
      </c>
      <c r="I84" s="2" t="s">
        <v>386</v>
      </c>
      <c r="J84" s="49" t="s">
        <v>387</v>
      </c>
      <c r="K84" s="56">
        <v>6</v>
      </c>
      <c r="L84" s="31">
        <f>IF(Tableau1[[#This Row],[Valeur calibrée pour le projet]]=5,2,IF(Tableau1[[#This Row],[Valeur calibrée pour le projet]]=4,3,0))</f>
        <v>0</v>
      </c>
      <c r="M84" s="52"/>
      <c r="N84" s="9" t="s">
        <v>33</v>
      </c>
      <c r="O84" s="2" t="s">
        <v>34</v>
      </c>
      <c r="P84" s="2" t="s">
        <v>35</v>
      </c>
      <c r="Q84" s="2" t="s">
        <v>36</v>
      </c>
      <c r="R84" s="2" t="s">
        <v>37</v>
      </c>
      <c r="S84" s="2" t="s">
        <v>38</v>
      </c>
      <c r="T84" s="2" t="s">
        <v>39</v>
      </c>
      <c r="U84" s="2" t="s">
        <v>39</v>
      </c>
      <c r="V84" s="2" t="s">
        <v>37</v>
      </c>
    </row>
    <row r="85" spans="1:22" ht="31.5" hidden="1" x14ac:dyDescent="0.25">
      <c r="A85" s="2">
        <v>81</v>
      </c>
      <c r="B85" s="11" t="s">
        <v>388</v>
      </c>
      <c r="C85" s="8" t="s">
        <v>58</v>
      </c>
      <c r="D85" s="2" t="s">
        <v>356</v>
      </c>
      <c r="E85" s="2" t="s">
        <v>389</v>
      </c>
      <c r="F85" s="2" t="s">
        <v>390</v>
      </c>
      <c r="G85" s="3" t="s">
        <v>86</v>
      </c>
      <c r="H85" s="2"/>
      <c r="I85" s="2"/>
      <c r="J85" s="49">
        <v>1</v>
      </c>
      <c r="K85" s="55" t="s">
        <v>87</v>
      </c>
      <c r="L85" s="31">
        <f>IF(Tableau1[[#This Row],[Valeur calibrée pour le projet]]="Retenue",Tableau1[[#This Row],[Valeur en points de l''exigence optionnelle]],0)</f>
        <v>0</v>
      </c>
      <c r="M85" s="52"/>
      <c r="N85" s="9" t="s">
        <v>80</v>
      </c>
      <c r="O85" s="2" t="s">
        <v>141</v>
      </c>
      <c r="P85" s="2" t="s">
        <v>35</v>
      </c>
      <c r="Q85" s="2" t="s">
        <v>36</v>
      </c>
      <c r="R85" s="2" t="s">
        <v>37</v>
      </c>
      <c r="S85" s="2" t="s">
        <v>38</v>
      </c>
      <c r="T85" s="2" t="s">
        <v>39</v>
      </c>
      <c r="U85" s="2" t="s">
        <v>39</v>
      </c>
      <c r="V85" s="2" t="s">
        <v>37</v>
      </c>
    </row>
    <row r="86" spans="1:22" ht="31.5" hidden="1" x14ac:dyDescent="0.25">
      <c r="A86" s="2">
        <v>82</v>
      </c>
      <c r="B86" s="11" t="s">
        <v>391</v>
      </c>
      <c r="C86" s="8" t="s">
        <v>58</v>
      </c>
      <c r="D86" s="2" t="s">
        <v>356</v>
      </c>
      <c r="E86" s="2" t="s">
        <v>392</v>
      </c>
      <c r="F86" s="2" t="s">
        <v>393</v>
      </c>
      <c r="G86" s="3" t="s">
        <v>86</v>
      </c>
      <c r="H86" s="2"/>
      <c r="I86" s="2"/>
      <c r="J86" s="49">
        <v>2</v>
      </c>
      <c r="K86" s="55" t="s">
        <v>87</v>
      </c>
      <c r="L86" s="31">
        <f>IF(Tableau1[[#This Row],[Valeur calibrée pour le projet]]="Retenue",Tableau1[[#This Row],[Valeur en points de l''exigence optionnelle]],0)</f>
        <v>0</v>
      </c>
      <c r="M86" s="52"/>
      <c r="N86" s="9" t="s">
        <v>80</v>
      </c>
      <c r="O86" s="2" t="s">
        <v>141</v>
      </c>
      <c r="P86" s="2" t="s">
        <v>35</v>
      </c>
      <c r="Q86" s="2" t="s">
        <v>36</v>
      </c>
      <c r="R86" s="2" t="s">
        <v>37</v>
      </c>
      <c r="S86" s="2" t="s">
        <v>38</v>
      </c>
      <c r="T86" s="2" t="s">
        <v>39</v>
      </c>
      <c r="U86" s="2" t="s">
        <v>39</v>
      </c>
      <c r="V86" s="2" t="s">
        <v>37</v>
      </c>
    </row>
    <row r="87" spans="1:22" ht="73.5" hidden="1" x14ac:dyDescent="0.25">
      <c r="A87" s="2">
        <v>83</v>
      </c>
      <c r="B87" s="11" t="s">
        <v>394</v>
      </c>
      <c r="C87" s="8" t="s">
        <v>58</v>
      </c>
      <c r="D87" s="2" t="s">
        <v>356</v>
      </c>
      <c r="E87" s="2" t="s">
        <v>395</v>
      </c>
      <c r="F87" s="2" t="s">
        <v>396</v>
      </c>
      <c r="G87" s="2" t="s">
        <v>29</v>
      </c>
      <c r="H87" s="2" t="s">
        <v>30</v>
      </c>
      <c r="I87" s="2" t="s">
        <v>362</v>
      </c>
      <c r="J87" s="51" t="s">
        <v>363</v>
      </c>
      <c r="K87" s="56" t="s">
        <v>364</v>
      </c>
      <c r="L87" s="57">
        <f>IF(Tableau1[[#This Row],[Valeur calibrée pour le projet]]="100% des logements",3,0)</f>
        <v>0</v>
      </c>
      <c r="M87" s="53"/>
      <c r="N87" s="8" t="s">
        <v>56</v>
      </c>
      <c r="O87" s="2" t="s">
        <v>141</v>
      </c>
      <c r="P87" s="2" t="s">
        <v>35</v>
      </c>
      <c r="Q87" s="2" t="s">
        <v>36</v>
      </c>
      <c r="R87" s="2" t="s">
        <v>37</v>
      </c>
      <c r="S87" s="2" t="s">
        <v>38</v>
      </c>
      <c r="T87" s="2" t="s">
        <v>39</v>
      </c>
      <c r="U87" s="2" t="s">
        <v>39</v>
      </c>
      <c r="V87" s="2" t="s">
        <v>37</v>
      </c>
    </row>
    <row r="88" spans="1:22" ht="31.5" hidden="1" x14ac:dyDescent="0.25">
      <c r="A88" s="2">
        <v>84</v>
      </c>
      <c r="B88" s="11" t="s">
        <v>397</v>
      </c>
      <c r="C88" s="8" t="s">
        <v>58</v>
      </c>
      <c r="D88" s="2" t="s">
        <v>356</v>
      </c>
      <c r="E88" s="2" t="s">
        <v>398</v>
      </c>
      <c r="F88" s="2" t="s">
        <v>399</v>
      </c>
      <c r="G88" s="3" t="s">
        <v>86</v>
      </c>
      <c r="H88" s="2"/>
      <c r="I88" s="2"/>
      <c r="J88" s="49">
        <v>3</v>
      </c>
      <c r="K88" s="55" t="s">
        <v>87</v>
      </c>
      <c r="L88" s="31">
        <f>IF(Tableau1[[#This Row],[Valeur calibrée pour le projet]]="Retenue",Tableau1[[#This Row],[Valeur en points de l''exigence optionnelle]],0)</f>
        <v>0</v>
      </c>
      <c r="M88" s="52"/>
      <c r="N88" s="9" t="s">
        <v>80</v>
      </c>
      <c r="O88" s="2" t="s">
        <v>141</v>
      </c>
      <c r="P88" s="2" t="s">
        <v>35</v>
      </c>
      <c r="Q88" s="2" t="s">
        <v>36</v>
      </c>
      <c r="R88" s="2" t="s">
        <v>37</v>
      </c>
      <c r="S88" s="2" t="s">
        <v>38</v>
      </c>
      <c r="T88" s="2" t="s">
        <v>39</v>
      </c>
      <c r="U88" s="2" t="s">
        <v>39</v>
      </c>
      <c r="V88" s="2" t="s">
        <v>37</v>
      </c>
    </row>
    <row r="89" spans="1:22" ht="63" hidden="1" x14ac:dyDescent="0.25">
      <c r="A89" s="2">
        <v>85</v>
      </c>
      <c r="B89" s="11" t="s">
        <v>400</v>
      </c>
      <c r="C89" s="8" t="s">
        <v>58</v>
      </c>
      <c r="D89" s="2" t="s">
        <v>356</v>
      </c>
      <c r="E89" s="2" t="s">
        <v>401</v>
      </c>
      <c r="F89" s="2" t="s">
        <v>402</v>
      </c>
      <c r="G89" s="2" t="s">
        <v>29</v>
      </c>
      <c r="H89" s="2" t="s">
        <v>30</v>
      </c>
      <c r="I89" s="2" t="s">
        <v>403</v>
      </c>
      <c r="J89" s="49" t="s">
        <v>404</v>
      </c>
      <c r="K89" s="56" t="s">
        <v>405</v>
      </c>
      <c r="L89" s="31">
        <f>IF(Tableau1[[#This Row],[Valeur calibrée pour le projet]]="Les deux dispositions sont respectées",3,0)</f>
        <v>0</v>
      </c>
      <c r="M89" s="52"/>
      <c r="N89" s="9" t="s">
        <v>56</v>
      </c>
      <c r="O89" s="2" t="s">
        <v>34</v>
      </c>
      <c r="P89" s="2" t="s">
        <v>35</v>
      </c>
      <c r="Q89" s="2" t="s">
        <v>36</v>
      </c>
      <c r="R89" s="2" t="s">
        <v>37</v>
      </c>
      <c r="S89" s="2" t="s">
        <v>38</v>
      </c>
      <c r="T89" s="2" t="s">
        <v>39</v>
      </c>
      <c r="U89" s="2" t="s">
        <v>39</v>
      </c>
      <c r="V89" s="2" t="s">
        <v>37</v>
      </c>
    </row>
    <row r="90" spans="1:22" ht="42" hidden="1" x14ac:dyDescent="0.25">
      <c r="A90" s="2">
        <v>86</v>
      </c>
      <c r="B90" s="11" t="s">
        <v>406</v>
      </c>
      <c r="C90" s="8" t="s">
        <v>58</v>
      </c>
      <c r="D90" s="2" t="s">
        <v>356</v>
      </c>
      <c r="E90" s="2" t="s">
        <v>407</v>
      </c>
      <c r="F90" s="26" t="s">
        <v>408</v>
      </c>
      <c r="G90" s="2" t="s">
        <v>48</v>
      </c>
      <c r="H90" s="26"/>
      <c r="I90" s="26"/>
      <c r="J90" s="49"/>
      <c r="K90" s="55" t="s">
        <v>50</v>
      </c>
      <c r="L90" s="31"/>
      <c r="M90" s="52"/>
      <c r="N90" s="9" t="s">
        <v>56</v>
      </c>
      <c r="O90" s="2" t="s">
        <v>141</v>
      </c>
      <c r="P90" s="2" t="s">
        <v>35</v>
      </c>
      <c r="Q90" s="2" t="s">
        <v>36</v>
      </c>
      <c r="R90" s="2" t="s">
        <v>37</v>
      </c>
      <c r="S90" s="2" t="s">
        <v>38</v>
      </c>
      <c r="T90" s="2" t="s">
        <v>39</v>
      </c>
      <c r="U90" s="2" t="s">
        <v>39</v>
      </c>
      <c r="V90" s="2" t="s">
        <v>37</v>
      </c>
    </row>
    <row r="91" spans="1:22" ht="21" hidden="1" x14ac:dyDescent="0.25">
      <c r="A91" s="2">
        <v>87</v>
      </c>
      <c r="B91" s="11" t="s">
        <v>409</v>
      </c>
      <c r="C91" s="8" t="s">
        <v>58</v>
      </c>
      <c r="D91" s="2" t="s">
        <v>356</v>
      </c>
      <c r="E91" s="2" t="s">
        <v>410</v>
      </c>
      <c r="F91" s="2" t="s">
        <v>411</v>
      </c>
      <c r="G91" s="2" t="s">
        <v>48</v>
      </c>
      <c r="H91" s="2"/>
      <c r="I91" s="2"/>
      <c r="J91" s="49"/>
      <c r="K91" s="55" t="s">
        <v>50</v>
      </c>
      <c r="L91" s="31"/>
      <c r="M91" s="52"/>
      <c r="N91" s="9" t="s">
        <v>56</v>
      </c>
      <c r="O91" s="2" t="s">
        <v>141</v>
      </c>
      <c r="P91" s="2" t="s">
        <v>236</v>
      </c>
      <c r="Q91" s="2" t="s">
        <v>236</v>
      </c>
      <c r="R91" s="2" t="s">
        <v>37</v>
      </c>
      <c r="S91" s="2" t="s">
        <v>38</v>
      </c>
      <c r="T91" s="2" t="s">
        <v>38</v>
      </c>
      <c r="U91" s="2" t="s">
        <v>38</v>
      </c>
      <c r="V91" s="2" t="s">
        <v>37</v>
      </c>
    </row>
    <row r="92" spans="1:22" ht="84" hidden="1" x14ac:dyDescent="0.25">
      <c r="A92" s="2">
        <v>88</v>
      </c>
      <c r="B92" s="11" t="s">
        <v>412</v>
      </c>
      <c r="C92" s="8" t="s">
        <v>58</v>
      </c>
      <c r="D92" s="2" t="s">
        <v>356</v>
      </c>
      <c r="E92" s="2" t="s">
        <v>413</v>
      </c>
      <c r="F92" s="2" t="s">
        <v>414</v>
      </c>
      <c r="G92" s="2" t="s">
        <v>29</v>
      </c>
      <c r="H92" s="2" t="s">
        <v>30</v>
      </c>
      <c r="I92" s="2" t="s">
        <v>362</v>
      </c>
      <c r="J92" s="49" t="s">
        <v>404</v>
      </c>
      <c r="K92" s="56" t="s">
        <v>364</v>
      </c>
      <c r="L92" s="57">
        <f>IF(Tableau1[[#This Row],[Valeur calibrée pour le projet]]="100% des logements",3,0)</f>
        <v>0</v>
      </c>
      <c r="M92" s="53"/>
      <c r="N92" s="9" t="s">
        <v>56</v>
      </c>
      <c r="O92" s="2" t="s">
        <v>365</v>
      </c>
      <c r="P92" s="2" t="s">
        <v>365</v>
      </c>
      <c r="Q92" s="2" t="s">
        <v>366</v>
      </c>
      <c r="R92" s="2" t="s">
        <v>37</v>
      </c>
      <c r="S92" s="2" t="s">
        <v>38</v>
      </c>
      <c r="T92" s="2" t="s">
        <v>38</v>
      </c>
      <c r="U92" s="2" t="s">
        <v>38</v>
      </c>
      <c r="V92" s="2" t="s">
        <v>37</v>
      </c>
    </row>
    <row r="93" spans="1:22" ht="73.5" hidden="1" x14ac:dyDescent="0.25">
      <c r="A93" s="2">
        <v>89</v>
      </c>
      <c r="B93" s="11" t="s">
        <v>415</v>
      </c>
      <c r="C93" s="8" t="s">
        <v>58</v>
      </c>
      <c r="D93" s="2" t="s">
        <v>416</v>
      </c>
      <c r="E93" s="2" t="s">
        <v>417</v>
      </c>
      <c r="F93" s="2" t="s">
        <v>418</v>
      </c>
      <c r="G93" s="3" t="s">
        <v>86</v>
      </c>
      <c r="H93" s="2"/>
      <c r="I93" s="2"/>
      <c r="J93" s="49">
        <v>3</v>
      </c>
      <c r="K93" s="55" t="s">
        <v>87</v>
      </c>
      <c r="L93" s="31">
        <f>IF(Tableau1[[#This Row],[Valeur calibrée pour le projet]]="Retenue",Tableau1[[#This Row],[Valeur en points de l''exigence optionnelle]],0)</f>
        <v>0</v>
      </c>
      <c r="M93" s="52"/>
      <c r="N93" s="9" t="s">
        <v>80</v>
      </c>
      <c r="O93" s="2" t="s">
        <v>141</v>
      </c>
      <c r="P93" s="2" t="s">
        <v>35</v>
      </c>
      <c r="Q93" s="2" t="s">
        <v>36</v>
      </c>
      <c r="R93" s="2" t="s">
        <v>37</v>
      </c>
      <c r="S93" s="2" t="s">
        <v>38</v>
      </c>
      <c r="T93" s="2" t="s">
        <v>39</v>
      </c>
      <c r="U93" s="2" t="s">
        <v>39</v>
      </c>
      <c r="V93" s="2" t="s">
        <v>37</v>
      </c>
    </row>
    <row r="94" spans="1:22" ht="21" hidden="1" x14ac:dyDescent="0.25">
      <c r="A94" s="2">
        <v>90</v>
      </c>
      <c r="B94" s="11" t="s">
        <v>419</v>
      </c>
      <c r="C94" s="8" t="s">
        <v>58</v>
      </c>
      <c r="D94" s="2" t="s">
        <v>416</v>
      </c>
      <c r="E94" s="2" t="s">
        <v>420</v>
      </c>
      <c r="F94" s="5" t="s">
        <v>421</v>
      </c>
      <c r="G94" s="3" t="s">
        <v>86</v>
      </c>
      <c r="H94" s="5"/>
      <c r="I94" s="5"/>
      <c r="J94" s="49">
        <v>2</v>
      </c>
      <c r="K94" s="55" t="s">
        <v>87</v>
      </c>
      <c r="L94" s="31">
        <f>IF(Tableau1[[#This Row],[Valeur calibrée pour le projet]]="Retenue",Tableau1[[#This Row],[Valeur en points de l''exigence optionnelle]],0)</f>
        <v>0</v>
      </c>
      <c r="M94" s="52"/>
      <c r="N94" s="9" t="s">
        <v>80</v>
      </c>
      <c r="O94" s="2" t="s">
        <v>34</v>
      </c>
      <c r="P94" s="2" t="s">
        <v>422</v>
      </c>
      <c r="Q94" s="2" t="s">
        <v>423</v>
      </c>
      <c r="R94" s="2" t="s">
        <v>37</v>
      </c>
      <c r="S94" s="2" t="s">
        <v>38</v>
      </c>
      <c r="T94" s="2" t="s">
        <v>38</v>
      </c>
      <c r="U94" s="2" t="s">
        <v>38</v>
      </c>
      <c r="V94" s="2" t="s">
        <v>37</v>
      </c>
    </row>
    <row r="95" spans="1:22" ht="31.5" hidden="1" x14ac:dyDescent="0.25">
      <c r="A95" s="2">
        <v>91</v>
      </c>
      <c r="B95" s="11" t="s">
        <v>424</v>
      </c>
      <c r="C95" s="8" t="s">
        <v>58</v>
      </c>
      <c r="D95" s="2" t="s">
        <v>416</v>
      </c>
      <c r="E95" s="2" t="s">
        <v>425</v>
      </c>
      <c r="F95" s="5" t="s">
        <v>426</v>
      </c>
      <c r="G95" s="3" t="s">
        <v>86</v>
      </c>
      <c r="H95" s="5"/>
      <c r="I95" s="5"/>
      <c r="J95" s="49">
        <v>2</v>
      </c>
      <c r="K95" s="55" t="s">
        <v>87</v>
      </c>
      <c r="L95" s="31">
        <f>IF(Tableau1[[#This Row],[Valeur calibrée pour le projet]]="Retenue",Tableau1[[#This Row],[Valeur en points de l''exigence optionnelle]],0)</f>
        <v>0</v>
      </c>
      <c r="M95" s="52"/>
      <c r="N95" s="9" t="s">
        <v>80</v>
      </c>
      <c r="O95" s="2" t="s">
        <v>34</v>
      </c>
      <c r="P95" s="2" t="s">
        <v>422</v>
      </c>
      <c r="Q95" s="2" t="s">
        <v>423</v>
      </c>
      <c r="R95" s="2" t="s">
        <v>37</v>
      </c>
      <c r="S95" s="2" t="s">
        <v>38</v>
      </c>
      <c r="T95" s="2" t="s">
        <v>38</v>
      </c>
      <c r="U95" s="2" t="s">
        <v>38</v>
      </c>
      <c r="V95" s="2" t="s">
        <v>37</v>
      </c>
    </row>
    <row r="96" spans="1:22" ht="136.5" hidden="1" x14ac:dyDescent="0.25">
      <c r="A96" s="2">
        <v>92</v>
      </c>
      <c r="B96" s="11" t="s">
        <v>427</v>
      </c>
      <c r="C96" s="8" t="s">
        <v>58</v>
      </c>
      <c r="D96" s="2" t="s">
        <v>428</v>
      </c>
      <c r="E96" s="2" t="s">
        <v>429</v>
      </c>
      <c r="F96" s="2" t="s">
        <v>430</v>
      </c>
      <c r="G96" s="3" t="s">
        <v>86</v>
      </c>
      <c r="H96" s="2"/>
      <c r="I96" s="2"/>
      <c r="J96" s="49">
        <v>2</v>
      </c>
      <c r="K96" s="55" t="s">
        <v>87</v>
      </c>
      <c r="L96" s="31">
        <f>IF(Tableau1[[#This Row],[Valeur calibrée pour le projet]]="Retenue",Tableau1[[#This Row],[Valeur en points de l''exigence optionnelle]],0)</f>
        <v>0</v>
      </c>
      <c r="M96" s="52"/>
      <c r="N96" s="9" t="s">
        <v>80</v>
      </c>
      <c r="O96" s="2" t="s">
        <v>141</v>
      </c>
      <c r="P96" s="2" t="s">
        <v>35</v>
      </c>
      <c r="Q96" s="2" t="s">
        <v>36</v>
      </c>
      <c r="R96" s="2" t="s">
        <v>37</v>
      </c>
      <c r="S96" s="2" t="s">
        <v>38</v>
      </c>
      <c r="T96" s="2" t="s">
        <v>39</v>
      </c>
      <c r="U96" s="2" t="s">
        <v>39</v>
      </c>
      <c r="V96" s="2" t="s">
        <v>37</v>
      </c>
    </row>
    <row r="97" spans="1:22" ht="73.5" hidden="1" x14ac:dyDescent="0.25">
      <c r="A97" s="2">
        <v>93</v>
      </c>
      <c r="B97" s="11" t="s">
        <v>431</v>
      </c>
      <c r="C97" s="8" t="s">
        <v>58</v>
      </c>
      <c r="D97" s="2" t="s">
        <v>428</v>
      </c>
      <c r="E97" s="2" t="s">
        <v>432</v>
      </c>
      <c r="F97" s="2" t="s">
        <v>433</v>
      </c>
      <c r="G97" s="3" t="s">
        <v>86</v>
      </c>
      <c r="H97" s="2"/>
      <c r="I97" s="2"/>
      <c r="J97" s="49">
        <v>3</v>
      </c>
      <c r="K97" s="55" t="s">
        <v>87</v>
      </c>
      <c r="L97" s="31">
        <f>IF(Tableau1[[#This Row],[Valeur calibrée pour le projet]]="Retenue",Tableau1[[#This Row],[Valeur en points de l''exigence optionnelle]],0)</f>
        <v>0</v>
      </c>
      <c r="M97" s="52"/>
      <c r="N97" s="9" t="s">
        <v>80</v>
      </c>
      <c r="O97" s="2" t="s">
        <v>141</v>
      </c>
      <c r="P97" s="2" t="s">
        <v>35</v>
      </c>
      <c r="Q97" s="2" t="s">
        <v>36</v>
      </c>
      <c r="R97" s="2" t="s">
        <v>37</v>
      </c>
      <c r="S97" s="2" t="s">
        <v>38</v>
      </c>
      <c r="T97" s="2" t="s">
        <v>39</v>
      </c>
      <c r="U97" s="2" t="s">
        <v>39</v>
      </c>
      <c r="V97" s="2" t="s">
        <v>37</v>
      </c>
    </row>
    <row r="98" spans="1:22" ht="84" hidden="1" x14ac:dyDescent="0.25">
      <c r="A98" s="2">
        <v>94</v>
      </c>
      <c r="B98" s="11" t="s">
        <v>434</v>
      </c>
      <c r="C98" s="8" t="s">
        <v>58</v>
      </c>
      <c r="D98" s="2" t="s">
        <v>428</v>
      </c>
      <c r="E98" s="2" t="s">
        <v>435</v>
      </c>
      <c r="F98" s="2" t="s">
        <v>436</v>
      </c>
      <c r="G98" s="3" t="s">
        <v>86</v>
      </c>
      <c r="H98" s="2"/>
      <c r="I98" s="2"/>
      <c r="J98" s="49">
        <v>3</v>
      </c>
      <c r="K98" s="55" t="s">
        <v>87</v>
      </c>
      <c r="L98" s="31">
        <f>IF(Tableau1[[#This Row],[Valeur calibrée pour le projet]]="Retenue",Tableau1[[#This Row],[Valeur en points de l''exigence optionnelle]],0)</f>
        <v>0</v>
      </c>
      <c r="M98" s="52"/>
      <c r="N98" s="9" t="s">
        <v>80</v>
      </c>
      <c r="O98" s="2" t="s">
        <v>141</v>
      </c>
      <c r="P98" s="2" t="s">
        <v>35</v>
      </c>
      <c r="Q98" s="2" t="s">
        <v>36</v>
      </c>
      <c r="R98" s="2" t="s">
        <v>37</v>
      </c>
      <c r="S98" s="2" t="s">
        <v>38</v>
      </c>
      <c r="T98" s="2" t="s">
        <v>39</v>
      </c>
      <c r="U98" s="2" t="s">
        <v>39</v>
      </c>
      <c r="V98" s="2" t="s">
        <v>37</v>
      </c>
    </row>
    <row r="99" spans="1:22" ht="31.5" hidden="1" x14ac:dyDescent="0.25">
      <c r="A99" s="2">
        <v>95</v>
      </c>
      <c r="B99" s="11" t="s">
        <v>437</v>
      </c>
      <c r="C99" s="8" t="s">
        <v>438</v>
      </c>
      <c r="D99" s="2" t="s">
        <v>196</v>
      </c>
      <c r="E99" s="2" t="s">
        <v>439</v>
      </c>
      <c r="F99" s="2" t="s">
        <v>440</v>
      </c>
      <c r="G99" s="2" t="s">
        <v>48</v>
      </c>
      <c r="H99" s="2"/>
      <c r="I99" s="2"/>
      <c r="J99" s="51"/>
      <c r="K99" s="55" t="s">
        <v>50</v>
      </c>
      <c r="L99" s="57"/>
      <c r="M99" s="53"/>
      <c r="N99" s="8" t="s">
        <v>33</v>
      </c>
      <c r="O99" s="2" t="s">
        <v>51</v>
      </c>
      <c r="P99" s="2" t="s">
        <v>51</v>
      </c>
      <c r="Q99" s="2" t="s">
        <v>199</v>
      </c>
      <c r="R99" s="2" t="s">
        <v>37</v>
      </c>
      <c r="S99" s="2" t="s">
        <v>52</v>
      </c>
      <c r="T99" s="2" t="s">
        <v>441</v>
      </c>
      <c r="U99" s="2" t="s">
        <v>441</v>
      </c>
      <c r="V99" s="2" t="s">
        <v>37</v>
      </c>
    </row>
    <row r="100" spans="1:22" ht="42" hidden="1" x14ac:dyDescent="0.25">
      <c r="A100" s="2">
        <v>96</v>
      </c>
      <c r="B100" s="11" t="s">
        <v>442</v>
      </c>
      <c r="C100" s="8" t="s">
        <v>438</v>
      </c>
      <c r="D100" s="2" t="s">
        <v>416</v>
      </c>
      <c r="E100" s="2" t="s">
        <v>443</v>
      </c>
      <c r="F100" s="2" t="s">
        <v>444</v>
      </c>
      <c r="G100" s="2" t="s">
        <v>48</v>
      </c>
      <c r="H100" s="2"/>
      <c r="I100" s="2"/>
      <c r="J100" s="49"/>
      <c r="K100" s="55" t="s">
        <v>50</v>
      </c>
      <c r="L100" s="31"/>
      <c r="M100" s="52"/>
      <c r="N100" s="9" t="s">
        <v>80</v>
      </c>
      <c r="O100" s="2" t="s">
        <v>236</v>
      </c>
      <c r="P100" s="2" t="s">
        <v>236</v>
      </c>
      <c r="Q100" s="2" t="s">
        <v>250</v>
      </c>
      <c r="R100" s="2" t="s">
        <v>37</v>
      </c>
      <c r="S100" s="2" t="s">
        <v>52</v>
      </c>
      <c r="T100" s="2" t="s">
        <v>52</v>
      </c>
      <c r="U100" s="2" t="s">
        <v>52</v>
      </c>
      <c r="V100" s="2" t="s">
        <v>37</v>
      </c>
    </row>
    <row r="101" spans="1:22" ht="31.5" x14ac:dyDescent="0.25">
      <c r="A101" s="2">
        <v>97</v>
      </c>
      <c r="B101" s="11" t="s">
        <v>445</v>
      </c>
      <c r="C101" s="8" t="s">
        <v>446</v>
      </c>
      <c r="D101" s="2" t="s">
        <v>26</v>
      </c>
      <c r="E101" s="2" t="s">
        <v>447</v>
      </c>
      <c r="F101" s="3" t="s">
        <v>448</v>
      </c>
      <c r="G101" s="2" t="s">
        <v>48</v>
      </c>
      <c r="H101" s="3"/>
      <c r="I101" s="3"/>
      <c r="J101" s="49"/>
      <c r="K101" s="55" t="s">
        <v>50</v>
      </c>
      <c r="L101" s="31"/>
      <c r="M101" s="52"/>
      <c r="N101" s="9" t="s">
        <v>56</v>
      </c>
      <c r="O101" s="2" t="s">
        <v>34</v>
      </c>
      <c r="P101" s="2" t="s">
        <v>35</v>
      </c>
      <c r="Q101" s="2" t="s">
        <v>36</v>
      </c>
      <c r="R101" s="2" t="s">
        <v>37</v>
      </c>
      <c r="S101" s="2" t="s">
        <v>38</v>
      </c>
      <c r="T101" s="2" t="s">
        <v>39</v>
      </c>
      <c r="U101" s="2" t="s">
        <v>39</v>
      </c>
      <c r="V101" s="2" t="s">
        <v>37</v>
      </c>
    </row>
    <row r="102" spans="1:22" ht="31.5" hidden="1" x14ac:dyDescent="0.25">
      <c r="A102" s="2">
        <v>98</v>
      </c>
      <c r="B102" s="11" t="s">
        <v>449</v>
      </c>
      <c r="C102" s="8" t="s">
        <v>446</v>
      </c>
      <c r="D102" s="2" t="s">
        <v>26</v>
      </c>
      <c r="E102" s="2" t="s">
        <v>450</v>
      </c>
      <c r="F102" s="3" t="s">
        <v>451</v>
      </c>
      <c r="G102" s="3" t="s">
        <v>86</v>
      </c>
      <c r="H102" s="3"/>
      <c r="I102" s="3"/>
      <c r="J102" s="49">
        <v>3</v>
      </c>
      <c r="K102" s="55" t="s">
        <v>87</v>
      </c>
      <c r="L102" s="31">
        <f>IF(Tableau1[[#This Row],[Valeur calibrée pour le projet]]="Retenue",Tableau1[[#This Row],[Valeur en points de l''exigence optionnelle]],0)</f>
        <v>0</v>
      </c>
      <c r="M102" s="52"/>
      <c r="N102" s="9" t="s">
        <v>80</v>
      </c>
      <c r="O102" s="2" t="s">
        <v>34</v>
      </c>
      <c r="P102" s="2" t="s">
        <v>35</v>
      </c>
      <c r="Q102" s="2" t="s">
        <v>36</v>
      </c>
      <c r="R102" s="2" t="s">
        <v>37</v>
      </c>
      <c r="S102" s="2" t="s">
        <v>38</v>
      </c>
      <c r="T102" s="2" t="s">
        <v>39</v>
      </c>
      <c r="U102" s="2" t="s">
        <v>39</v>
      </c>
      <c r="V102" s="2" t="s">
        <v>37</v>
      </c>
    </row>
    <row r="103" spans="1:22" s="12" customFormat="1" ht="42" x14ac:dyDescent="0.35">
      <c r="A103" s="2">
        <v>99</v>
      </c>
      <c r="B103" s="11" t="s">
        <v>452</v>
      </c>
      <c r="C103" s="8" t="s">
        <v>446</v>
      </c>
      <c r="D103" s="2" t="s">
        <v>196</v>
      </c>
      <c r="E103" s="2" t="s">
        <v>453</v>
      </c>
      <c r="F103" s="27" t="s">
        <v>454</v>
      </c>
      <c r="G103" s="2" t="s">
        <v>48</v>
      </c>
      <c r="H103" s="27"/>
      <c r="I103" s="27"/>
      <c r="J103" s="49"/>
      <c r="K103" s="55" t="s">
        <v>50</v>
      </c>
      <c r="L103" s="31"/>
      <c r="M103" s="52"/>
      <c r="N103" s="9" t="s">
        <v>56</v>
      </c>
      <c r="O103" s="2" t="s">
        <v>34</v>
      </c>
      <c r="P103" s="2" t="s">
        <v>455</v>
      </c>
      <c r="Q103" s="2" t="s">
        <v>456</v>
      </c>
      <c r="R103" s="2" t="s">
        <v>37</v>
      </c>
      <c r="S103" s="2" t="s">
        <v>137</v>
      </c>
      <c r="T103" s="2" t="s">
        <v>137</v>
      </c>
      <c r="U103" s="2" t="s">
        <v>137</v>
      </c>
      <c r="V103" s="2" t="s">
        <v>37</v>
      </c>
    </row>
    <row r="104" spans="1:22" ht="31.5" x14ac:dyDescent="0.25">
      <c r="A104" s="2">
        <v>100</v>
      </c>
      <c r="B104" s="11" t="s">
        <v>457</v>
      </c>
      <c r="C104" s="8" t="s">
        <v>446</v>
      </c>
      <c r="D104" s="2" t="s">
        <v>196</v>
      </c>
      <c r="E104" s="2" t="s">
        <v>458</v>
      </c>
      <c r="F104" s="3" t="s">
        <v>459</v>
      </c>
      <c r="G104" s="3" t="s">
        <v>68</v>
      </c>
      <c r="H104" s="3" t="s">
        <v>30</v>
      </c>
      <c r="I104" s="3" t="s">
        <v>69</v>
      </c>
      <c r="J104" s="49"/>
      <c r="K104" s="56" t="s">
        <v>70</v>
      </c>
      <c r="L104" s="31"/>
      <c r="M104" s="52"/>
      <c r="N104" s="9" t="s">
        <v>80</v>
      </c>
      <c r="O104" s="2" t="s">
        <v>460</v>
      </c>
      <c r="P104" s="2" t="s">
        <v>461</v>
      </c>
      <c r="Q104" s="2" t="s">
        <v>199</v>
      </c>
      <c r="R104" s="2" t="s">
        <v>37</v>
      </c>
      <c r="S104" s="2" t="s">
        <v>38</v>
      </c>
      <c r="T104" s="2" t="s">
        <v>38</v>
      </c>
      <c r="U104" s="2" t="s">
        <v>38</v>
      </c>
      <c r="V104" s="2" t="s">
        <v>37</v>
      </c>
    </row>
    <row r="105" spans="1:22" ht="31.5" x14ac:dyDescent="0.25">
      <c r="A105" s="2">
        <v>101</v>
      </c>
      <c r="B105" s="11" t="s">
        <v>462</v>
      </c>
      <c r="C105" s="8" t="s">
        <v>446</v>
      </c>
      <c r="D105" s="2" t="s">
        <v>306</v>
      </c>
      <c r="E105" s="2" t="s">
        <v>463</v>
      </c>
      <c r="F105" s="3" t="s">
        <v>464</v>
      </c>
      <c r="G105" s="2" t="s">
        <v>48</v>
      </c>
      <c r="H105" s="3"/>
      <c r="I105" s="3"/>
      <c r="J105" s="49"/>
      <c r="K105" s="55" t="s">
        <v>50</v>
      </c>
      <c r="L105" s="31"/>
      <c r="M105" s="52"/>
      <c r="N105" s="9" t="s">
        <v>80</v>
      </c>
      <c r="O105" s="2" t="s">
        <v>465</v>
      </c>
      <c r="P105" s="2" t="s">
        <v>466</v>
      </c>
      <c r="Q105" s="2" t="s">
        <v>36</v>
      </c>
      <c r="R105" s="2" t="s">
        <v>37</v>
      </c>
      <c r="S105" s="2" t="s">
        <v>38</v>
      </c>
      <c r="T105" s="2" t="s">
        <v>39</v>
      </c>
      <c r="U105" s="2" t="s">
        <v>39</v>
      </c>
      <c r="V105" s="2" t="s">
        <v>37</v>
      </c>
    </row>
    <row r="106" spans="1:22" ht="31.5" hidden="1" x14ac:dyDescent="0.25">
      <c r="A106" s="2">
        <v>102</v>
      </c>
      <c r="B106" s="11" t="s">
        <v>467</v>
      </c>
      <c r="C106" s="8" t="s">
        <v>446</v>
      </c>
      <c r="D106" s="2" t="s">
        <v>306</v>
      </c>
      <c r="E106" s="2" t="s">
        <v>468</v>
      </c>
      <c r="F106" s="5" t="s">
        <v>469</v>
      </c>
      <c r="G106" s="3" t="s">
        <v>86</v>
      </c>
      <c r="H106" s="5"/>
      <c r="I106" s="5"/>
      <c r="J106" s="49">
        <v>2</v>
      </c>
      <c r="K106" s="55" t="s">
        <v>87</v>
      </c>
      <c r="L106" s="31">
        <f>IF(Tableau1[[#This Row],[Valeur calibrée pour le projet]]="Retenue",Tableau1[[#This Row],[Valeur en points de l''exigence optionnelle]],0)</f>
        <v>0</v>
      </c>
      <c r="M106" s="52"/>
      <c r="N106" s="9" t="s">
        <v>80</v>
      </c>
      <c r="O106" s="2" t="s">
        <v>34</v>
      </c>
      <c r="P106" s="2" t="s">
        <v>35</v>
      </c>
      <c r="Q106" s="2" t="s">
        <v>36</v>
      </c>
      <c r="R106" s="2" t="s">
        <v>37</v>
      </c>
      <c r="S106" s="2" t="s">
        <v>38</v>
      </c>
      <c r="T106" s="2" t="s">
        <v>39</v>
      </c>
      <c r="U106" s="2" t="s">
        <v>39</v>
      </c>
      <c r="V106" s="2" t="s">
        <v>37</v>
      </c>
    </row>
    <row r="107" spans="1:22" ht="42" hidden="1" x14ac:dyDescent="0.25">
      <c r="A107" s="2">
        <v>103</v>
      </c>
      <c r="B107" s="11" t="s">
        <v>470</v>
      </c>
      <c r="C107" s="8" t="s">
        <v>446</v>
      </c>
      <c r="D107" s="2" t="s">
        <v>306</v>
      </c>
      <c r="E107" s="2" t="s">
        <v>471</v>
      </c>
      <c r="F107" s="5" t="s">
        <v>472</v>
      </c>
      <c r="G107" s="3" t="s">
        <v>86</v>
      </c>
      <c r="H107" s="5"/>
      <c r="I107" s="5"/>
      <c r="J107" s="49">
        <v>2</v>
      </c>
      <c r="K107" s="55" t="s">
        <v>87</v>
      </c>
      <c r="L107" s="31">
        <f>IF(Tableau1[[#This Row],[Valeur calibrée pour le projet]]="Retenue",Tableau1[[#This Row],[Valeur en points de l''exigence optionnelle]],0)</f>
        <v>0</v>
      </c>
      <c r="M107" s="52"/>
      <c r="N107" s="9" t="s">
        <v>80</v>
      </c>
      <c r="O107" s="2" t="s">
        <v>328</v>
      </c>
      <c r="P107" s="2" t="s">
        <v>35</v>
      </c>
      <c r="Q107" s="2" t="s">
        <v>36</v>
      </c>
      <c r="R107" s="2" t="s">
        <v>37</v>
      </c>
      <c r="S107" s="2" t="s">
        <v>38</v>
      </c>
      <c r="T107" s="2" t="s">
        <v>39</v>
      </c>
      <c r="U107" s="2" t="s">
        <v>39</v>
      </c>
      <c r="V107" s="2" t="s">
        <v>37</v>
      </c>
    </row>
    <row r="108" spans="1:22" ht="42" hidden="1" x14ac:dyDescent="0.25">
      <c r="A108" s="2">
        <v>104</v>
      </c>
      <c r="B108" s="11" t="s">
        <v>473</v>
      </c>
      <c r="C108" s="8" t="s">
        <v>446</v>
      </c>
      <c r="D108" s="2" t="s">
        <v>306</v>
      </c>
      <c r="E108" s="2" t="s">
        <v>474</v>
      </c>
      <c r="F108" s="4" t="s">
        <v>475</v>
      </c>
      <c r="G108" s="3" t="s">
        <v>86</v>
      </c>
      <c r="H108" s="4"/>
      <c r="I108" s="4"/>
      <c r="J108" s="49">
        <v>3</v>
      </c>
      <c r="K108" s="55" t="s">
        <v>87</v>
      </c>
      <c r="L108" s="31">
        <f>IF(Tableau1[[#This Row],[Valeur calibrée pour le projet]]="Retenue",Tableau1[[#This Row],[Valeur en points de l''exigence optionnelle]],0)</f>
        <v>0</v>
      </c>
      <c r="M108" s="52"/>
      <c r="N108" s="9" t="s">
        <v>80</v>
      </c>
      <c r="O108" s="2" t="s">
        <v>328</v>
      </c>
      <c r="P108" s="2" t="s">
        <v>35</v>
      </c>
      <c r="Q108" s="2" t="s">
        <v>36</v>
      </c>
      <c r="R108" s="2" t="s">
        <v>37</v>
      </c>
      <c r="S108" s="2" t="s">
        <v>38</v>
      </c>
      <c r="T108" s="2" t="s">
        <v>39</v>
      </c>
      <c r="U108" s="2" t="s">
        <v>39</v>
      </c>
      <c r="V108" s="2" t="s">
        <v>37</v>
      </c>
    </row>
    <row r="109" spans="1:22" ht="31.5" x14ac:dyDescent="0.25">
      <c r="A109" s="2">
        <v>105</v>
      </c>
      <c r="B109" s="11" t="s">
        <v>476</v>
      </c>
      <c r="C109" s="8" t="s">
        <v>446</v>
      </c>
      <c r="D109" s="2" t="s">
        <v>306</v>
      </c>
      <c r="E109" s="2" t="s">
        <v>477</v>
      </c>
      <c r="F109" s="27" t="s">
        <v>478</v>
      </c>
      <c r="G109" s="2" t="s">
        <v>29</v>
      </c>
      <c r="H109" s="3" t="s">
        <v>30</v>
      </c>
      <c r="I109" s="3" t="s">
        <v>479</v>
      </c>
      <c r="J109" s="51"/>
      <c r="K109" s="56" t="s">
        <v>480</v>
      </c>
      <c r="L109" s="57"/>
      <c r="M109" s="53"/>
      <c r="N109" s="8" t="s">
        <v>33</v>
      </c>
      <c r="O109" s="2" t="s">
        <v>465</v>
      </c>
      <c r="P109" s="2" t="s">
        <v>35</v>
      </c>
      <c r="Q109" s="2" t="s">
        <v>36</v>
      </c>
      <c r="R109" s="2" t="s">
        <v>37</v>
      </c>
      <c r="S109" s="2" t="s">
        <v>38</v>
      </c>
      <c r="T109" s="2" t="s">
        <v>39</v>
      </c>
      <c r="U109" s="2" t="s">
        <v>39</v>
      </c>
      <c r="V109" s="2" t="s">
        <v>37</v>
      </c>
    </row>
    <row r="110" spans="1:22" ht="31.5" hidden="1" x14ac:dyDescent="0.25">
      <c r="A110" s="2">
        <v>106</v>
      </c>
      <c r="B110" s="11" t="s">
        <v>481</v>
      </c>
      <c r="C110" s="8" t="s">
        <v>446</v>
      </c>
      <c r="D110" s="2" t="s">
        <v>306</v>
      </c>
      <c r="E110" s="2" t="s">
        <v>482</v>
      </c>
      <c r="F110" s="5" t="s">
        <v>483</v>
      </c>
      <c r="G110" s="3" t="s">
        <v>86</v>
      </c>
      <c r="H110" s="5"/>
      <c r="I110" s="5"/>
      <c r="J110" s="49">
        <v>2</v>
      </c>
      <c r="K110" s="55" t="s">
        <v>87</v>
      </c>
      <c r="L110" s="31">
        <f>IF(Tableau1[[#This Row],[Valeur calibrée pour le projet]]="Retenue",Tableau1[[#This Row],[Valeur en points de l''exigence optionnelle]],0)</f>
        <v>0</v>
      </c>
      <c r="M110" s="52"/>
      <c r="N110" s="9" t="s">
        <v>80</v>
      </c>
      <c r="O110" s="2" t="s">
        <v>328</v>
      </c>
      <c r="P110" s="2" t="s">
        <v>35</v>
      </c>
      <c r="Q110" s="2" t="s">
        <v>36</v>
      </c>
      <c r="R110" s="2" t="s">
        <v>37</v>
      </c>
      <c r="S110" s="2" t="s">
        <v>38</v>
      </c>
      <c r="T110" s="2" t="s">
        <v>39</v>
      </c>
      <c r="U110" s="2" t="s">
        <v>39</v>
      </c>
      <c r="V110" s="2" t="s">
        <v>37</v>
      </c>
    </row>
    <row r="111" spans="1:22" ht="31.5" hidden="1" x14ac:dyDescent="0.25">
      <c r="A111" s="2">
        <v>107</v>
      </c>
      <c r="B111" s="11" t="s">
        <v>484</v>
      </c>
      <c r="C111" s="8" t="s">
        <v>446</v>
      </c>
      <c r="D111" s="2" t="s">
        <v>306</v>
      </c>
      <c r="E111" s="2" t="s">
        <v>485</v>
      </c>
      <c r="F111" s="5" t="s">
        <v>486</v>
      </c>
      <c r="G111" s="3" t="s">
        <v>86</v>
      </c>
      <c r="H111" s="5"/>
      <c r="I111" s="5"/>
      <c r="J111" s="49">
        <v>3</v>
      </c>
      <c r="K111" s="55" t="s">
        <v>87</v>
      </c>
      <c r="L111" s="31">
        <f>IF(Tableau1[[#This Row],[Valeur calibrée pour le projet]]="Retenue",Tableau1[[#This Row],[Valeur en points de l''exigence optionnelle]],0)</f>
        <v>0</v>
      </c>
      <c r="M111" s="52"/>
      <c r="N111" s="9" t="s">
        <v>80</v>
      </c>
      <c r="O111" s="2" t="s">
        <v>328</v>
      </c>
      <c r="P111" s="2" t="s">
        <v>35</v>
      </c>
      <c r="Q111" s="2" t="s">
        <v>36</v>
      </c>
      <c r="R111" s="2" t="s">
        <v>37</v>
      </c>
      <c r="S111" s="2" t="s">
        <v>38</v>
      </c>
      <c r="T111" s="2" t="s">
        <v>39</v>
      </c>
      <c r="U111" s="2" t="s">
        <v>39</v>
      </c>
      <c r="V111" s="2" t="s">
        <v>37</v>
      </c>
    </row>
    <row r="112" spans="1:22" ht="31.5" hidden="1" x14ac:dyDescent="0.25">
      <c r="A112" s="2">
        <v>108</v>
      </c>
      <c r="B112" s="11" t="s">
        <v>487</v>
      </c>
      <c r="C112" s="8" t="s">
        <v>446</v>
      </c>
      <c r="D112" s="2" t="s">
        <v>306</v>
      </c>
      <c r="E112" s="2" t="s">
        <v>488</v>
      </c>
      <c r="F112" s="5" t="s">
        <v>489</v>
      </c>
      <c r="G112" s="3" t="s">
        <v>86</v>
      </c>
      <c r="H112" s="5"/>
      <c r="I112" s="5"/>
      <c r="J112" s="49">
        <v>2</v>
      </c>
      <c r="K112" s="55" t="s">
        <v>87</v>
      </c>
      <c r="L112" s="31">
        <f>IF(Tableau1[[#This Row],[Valeur calibrée pour le projet]]="Retenue",Tableau1[[#This Row],[Valeur en points de l''exigence optionnelle]],0)</f>
        <v>0</v>
      </c>
      <c r="M112" s="52"/>
      <c r="N112" s="9" t="s">
        <v>80</v>
      </c>
      <c r="O112" s="2" t="s">
        <v>328</v>
      </c>
      <c r="P112" s="2" t="s">
        <v>35</v>
      </c>
      <c r="Q112" s="2" t="s">
        <v>36</v>
      </c>
      <c r="R112" s="2" t="s">
        <v>37</v>
      </c>
      <c r="S112" s="2" t="s">
        <v>38</v>
      </c>
      <c r="T112" s="2" t="s">
        <v>39</v>
      </c>
      <c r="U112" s="2" t="s">
        <v>39</v>
      </c>
      <c r="V112" s="2" t="s">
        <v>37</v>
      </c>
    </row>
    <row r="113" spans="1:22" ht="60.5" customHeight="1" x14ac:dyDescent="0.25">
      <c r="A113" s="2">
        <v>109</v>
      </c>
      <c r="B113" s="11" t="s">
        <v>490</v>
      </c>
      <c r="C113" s="8" t="s">
        <v>446</v>
      </c>
      <c r="D113" s="2" t="s">
        <v>306</v>
      </c>
      <c r="E113" s="2" t="s">
        <v>491</v>
      </c>
      <c r="F113" s="5" t="s">
        <v>492</v>
      </c>
      <c r="G113" s="3" t="s">
        <v>68</v>
      </c>
      <c r="H113" s="3" t="s">
        <v>30</v>
      </c>
      <c r="I113" s="5" t="s">
        <v>69</v>
      </c>
      <c r="J113" s="49"/>
      <c r="K113" s="56" t="s">
        <v>149</v>
      </c>
      <c r="L113" s="31"/>
      <c r="M113" s="52"/>
      <c r="N113" s="9" t="s">
        <v>80</v>
      </c>
      <c r="O113" s="2" t="s">
        <v>328</v>
      </c>
      <c r="P113" s="2" t="s">
        <v>493</v>
      </c>
      <c r="Q113" s="2" t="s">
        <v>494</v>
      </c>
      <c r="R113" s="2" t="s">
        <v>37</v>
      </c>
      <c r="S113" s="2" t="s">
        <v>38</v>
      </c>
      <c r="T113" s="2" t="s">
        <v>38</v>
      </c>
      <c r="U113" s="2" t="s">
        <v>38</v>
      </c>
      <c r="V113" s="2" t="s">
        <v>37</v>
      </c>
    </row>
    <row r="114" spans="1:22" ht="42" x14ac:dyDescent="0.25">
      <c r="A114" s="2">
        <v>110</v>
      </c>
      <c r="B114" s="31" t="s">
        <v>490</v>
      </c>
      <c r="C114" s="32" t="s">
        <v>446</v>
      </c>
      <c r="D114" s="33" t="s">
        <v>306</v>
      </c>
      <c r="E114" s="33" t="s">
        <v>491</v>
      </c>
      <c r="F114" s="39" t="s">
        <v>495</v>
      </c>
      <c r="G114" s="33" t="s">
        <v>68</v>
      </c>
      <c r="H114" s="34" t="s">
        <v>496</v>
      </c>
      <c r="I114" s="39" t="s">
        <v>497</v>
      </c>
      <c r="J114" s="49"/>
      <c r="K114" s="55" t="s">
        <v>498</v>
      </c>
      <c r="L114" s="31"/>
      <c r="M114" s="52"/>
      <c r="N114" s="9" t="s">
        <v>80</v>
      </c>
      <c r="O114" s="2" t="s">
        <v>328</v>
      </c>
      <c r="P114" s="2" t="s">
        <v>493</v>
      </c>
      <c r="Q114" s="2" t="s">
        <v>494</v>
      </c>
      <c r="R114" s="2" t="s">
        <v>37</v>
      </c>
      <c r="S114" s="2" t="s">
        <v>38</v>
      </c>
      <c r="T114" s="2" t="s">
        <v>38</v>
      </c>
      <c r="U114" s="2" t="s">
        <v>38</v>
      </c>
      <c r="V114" s="2" t="s">
        <v>37</v>
      </c>
    </row>
    <row r="115" spans="1:22" ht="136.5" x14ac:dyDescent="0.25">
      <c r="A115" s="2">
        <v>111</v>
      </c>
      <c r="B115" s="11" t="s">
        <v>499</v>
      </c>
      <c r="C115" s="8" t="s">
        <v>446</v>
      </c>
      <c r="D115" s="2" t="s">
        <v>306</v>
      </c>
      <c r="E115" s="2" t="s">
        <v>500</v>
      </c>
      <c r="F115" s="38" t="s">
        <v>501</v>
      </c>
      <c r="G115" s="2" t="s">
        <v>48</v>
      </c>
      <c r="H115" s="38"/>
      <c r="I115" s="38"/>
      <c r="J115" s="49"/>
      <c r="K115" s="55" t="s">
        <v>50</v>
      </c>
      <c r="L115" s="31"/>
      <c r="M115" s="52"/>
      <c r="N115" s="9" t="s">
        <v>80</v>
      </c>
      <c r="O115" s="2" t="s">
        <v>328</v>
      </c>
      <c r="P115" s="2" t="s">
        <v>502</v>
      </c>
      <c r="Q115" s="2" t="s">
        <v>503</v>
      </c>
      <c r="R115" s="2" t="s">
        <v>37</v>
      </c>
      <c r="S115" s="2" t="s">
        <v>38</v>
      </c>
      <c r="T115" s="2" t="s">
        <v>38</v>
      </c>
      <c r="U115" s="2" t="s">
        <v>38</v>
      </c>
      <c r="V115" s="2" t="s">
        <v>37</v>
      </c>
    </row>
    <row r="116" spans="1:22" ht="42" x14ac:dyDescent="0.25">
      <c r="A116" s="2">
        <v>112</v>
      </c>
      <c r="B116" s="11" t="s">
        <v>504</v>
      </c>
      <c r="C116" s="8" t="s">
        <v>446</v>
      </c>
      <c r="D116" s="2" t="s">
        <v>306</v>
      </c>
      <c r="E116" s="2" t="s">
        <v>505</v>
      </c>
      <c r="F116" s="5" t="s">
        <v>506</v>
      </c>
      <c r="G116" s="2" t="s">
        <v>48</v>
      </c>
      <c r="H116" s="5"/>
      <c r="I116" s="5"/>
      <c r="J116" s="49"/>
      <c r="K116" s="55" t="s">
        <v>50</v>
      </c>
      <c r="L116" s="31"/>
      <c r="M116" s="52"/>
      <c r="N116" s="9" t="s">
        <v>56</v>
      </c>
      <c r="O116" s="2" t="s">
        <v>328</v>
      </c>
      <c r="P116" s="2" t="s">
        <v>493</v>
      </c>
      <c r="Q116" s="2" t="s">
        <v>494</v>
      </c>
      <c r="R116" s="2" t="s">
        <v>37</v>
      </c>
      <c r="S116" s="2" t="s">
        <v>38</v>
      </c>
      <c r="T116" s="2" t="s">
        <v>38</v>
      </c>
      <c r="U116" s="2" t="s">
        <v>38</v>
      </c>
      <c r="V116" s="2" t="s">
        <v>37</v>
      </c>
    </row>
    <row r="117" spans="1:22" ht="42" hidden="1" x14ac:dyDescent="0.25">
      <c r="A117" s="2">
        <v>113</v>
      </c>
      <c r="B117" s="11" t="s">
        <v>507</v>
      </c>
      <c r="C117" s="8" t="s">
        <v>446</v>
      </c>
      <c r="D117" s="2" t="s">
        <v>306</v>
      </c>
      <c r="E117" s="2" t="s">
        <v>508</v>
      </c>
      <c r="F117" s="5" t="s">
        <v>509</v>
      </c>
      <c r="G117" s="3" t="s">
        <v>86</v>
      </c>
      <c r="H117" s="5"/>
      <c r="I117" s="5"/>
      <c r="J117" s="49">
        <v>3</v>
      </c>
      <c r="K117" s="55" t="s">
        <v>87</v>
      </c>
      <c r="L117" s="31">
        <f>IF(Tableau1[[#This Row],[Valeur calibrée pour le projet]]="Retenue",Tableau1[[#This Row],[Valeur en points de l''exigence optionnelle]],0)</f>
        <v>0</v>
      </c>
      <c r="M117" s="52"/>
      <c r="N117" s="9" t="s">
        <v>80</v>
      </c>
      <c r="O117" s="2" t="s">
        <v>328</v>
      </c>
      <c r="P117" s="2" t="s">
        <v>493</v>
      </c>
      <c r="Q117" s="2" t="s">
        <v>494</v>
      </c>
      <c r="R117" s="2" t="s">
        <v>37</v>
      </c>
      <c r="S117" s="2" t="s">
        <v>38</v>
      </c>
      <c r="T117" s="2" t="s">
        <v>38</v>
      </c>
      <c r="U117" s="2" t="s">
        <v>38</v>
      </c>
      <c r="V117" s="2" t="s">
        <v>37</v>
      </c>
    </row>
    <row r="118" spans="1:22" ht="31.5" hidden="1" x14ac:dyDescent="0.25">
      <c r="A118" s="2">
        <v>114</v>
      </c>
      <c r="B118" s="11" t="s">
        <v>510</v>
      </c>
      <c r="C118" s="8" t="s">
        <v>446</v>
      </c>
      <c r="D118" s="2" t="s">
        <v>306</v>
      </c>
      <c r="E118" s="2" t="s">
        <v>511</v>
      </c>
      <c r="F118" s="5" t="s">
        <v>512</v>
      </c>
      <c r="G118" s="3" t="s">
        <v>86</v>
      </c>
      <c r="H118" s="5"/>
      <c r="I118" s="5"/>
      <c r="J118" s="49">
        <v>3</v>
      </c>
      <c r="K118" s="55" t="s">
        <v>87</v>
      </c>
      <c r="L118" s="31">
        <f>IF(Tableau1[[#This Row],[Valeur calibrée pour le projet]]="Retenue",Tableau1[[#This Row],[Valeur en points de l''exigence optionnelle]],0)</f>
        <v>0</v>
      </c>
      <c r="M118" s="52"/>
      <c r="N118" s="9" t="s">
        <v>80</v>
      </c>
      <c r="O118" s="2" t="s">
        <v>328</v>
      </c>
      <c r="P118" s="2" t="s">
        <v>493</v>
      </c>
      <c r="Q118" s="2" t="s">
        <v>494</v>
      </c>
      <c r="R118" s="2" t="s">
        <v>37</v>
      </c>
      <c r="S118" s="2" t="s">
        <v>38</v>
      </c>
      <c r="T118" s="2" t="s">
        <v>38</v>
      </c>
      <c r="U118" s="2" t="s">
        <v>38</v>
      </c>
      <c r="V118" s="2" t="s">
        <v>37</v>
      </c>
    </row>
    <row r="119" spans="1:22" ht="42" hidden="1" x14ac:dyDescent="0.25">
      <c r="A119" s="2">
        <v>115</v>
      </c>
      <c r="B119" s="11" t="s">
        <v>513</v>
      </c>
      <c r="C119" s="8" t="s">
        <v>446</v>
      </c>
      <c r="D119" s="2" t="s">
        <v>306</v>
      </c>
      <c r="E119" s="2" t="s">
        <v>514</v>
      </c>
      <c r="F119" s="5" t="s">
        <v>515</v>
      </c>
      <c r="G119" s="3" t="s">
        <v>86</v>
      </c>
      <c r="H119" s="5"/>
      <c r="I119" s="5"/>
      <c r="J119" s="49">
        <v>3</v>
      </c>
      <c r="K119" s="55" t="s">
        <v>87</v>
      </c>
      <c r="L119" s="31">
        <f>IF(Tableau1[[#This Row],[Valeur calibrée pour le projet]]="Retenue",Tableau1[[#This Row],[Valeur en points de l''exigence optionnelle]],0)</f>
        <v>0</v>
      </c>
      <c r="M119" s="52"/>
      <c r="N119" s="9" t="s">
        <v>80</v>
      </c>
      <c r="O119" s="2" t="s">
        <v>328</v>
      </c>
      <c r="P119" s="2" t="s">
        <v>493</v>
      </c>
      <c r="Q119" s="2" t="s">
        <v>494</v>
      </c>
      <c r="R119" s="2" t="s">
        <v>37</v>
      </c>
      <c r="S119" s="2" t="s">
        <v>38</v>
      </c>
      <c r="T119" s="2" t="s">
        <v>38</v>
      </c>
      <c r="U119" s="2" t="s">
        <v>38</v>
      </c>
      <c r="V119" s="2" t="s">
        <v>37</v>
      </c>
    </row>
    <row r="120" spans="1:22" ht="21" x14ac:dyDescent="0.25">
      <c r="A120" s="2">
        <v>116</v>
      </c>
      <c r="B120" s="11" t="s">
        <v>516</v>
      </c>
      <c r="C120" s="8" t="s">
        <v>446</v>
      </c>
      <c r="D120" s="2" t="s">
        <v>306</v>
      </c>
      <c r="E120" s="2" t="s">
        <v>517</v>
      </c>
      <c r="F120" s="4" t="s">
        <v>518</v>
      </c>
      <c r="G120" s="2" t="s">
        <v>48</v>
      </c>
      <c r="H120" s="4"/>
      <c r="I120" s="4"/>
      <c r="J120" s="49"/>
      <c r="K120" s="55" t="s">
        <v>50</v>
      </c>
      <c r="L120" s="31"/>
      <c r="M120" s="52"/>
      <c r="N120" s="9" t="s">
        <v>80</v>
      </c>
      <c r="O120" s="2" t="s">
        <v>328</v>
      </c>
      <c r="P120" s="2" t="s">
        <v>519</v>
      </c>
      <c r="Q120" s="2" t="s">
        <v>520</v>
      </c>
      <c r="R120" s="2" t="s">
        <v>37</v>
      </c>
      <c r="S120" s="2" t="s">
        <v>38</v>
      </c>
      <c r="T120" s="2" t="s">
        <v>38</v>
      </c>
      <c r="U120" s="2" t="s">
        <v>38</v>
      </c>
      <c r="V120" s="2" t="s">
        <v>37</v>
      </c>
    </row>
    <row r="121" spans="1:22" ht="42" x14ac:dyDescent="0.25">
      <c r="A121" s="2">
        <v>117</v>
      </c>
      <c r="B121" s="11" t="s">
        <v>521</v>
      </c>
      <c r="C121" s="8" t="s">
        <v>446</v>
      </c>
      <c r="D121" s="2" t="s">
        <v>306</v>
      </c>
      <c r="E121" s="2" t="s">
        <v>522</v>
      </c>
      <c r="F121" s="4" t="s">
        <v>523</v>
      </c>
      <c r="G121" s="3" t="s">
        <v>68</v>
      </c>
      <c r="H121" s="3" t="s">
        <v>30</v>
      </c>
      <c r="I121" s="3" t="s">
        <v>69</v>
      </c>
      <c r="J121" s="49"/>
      <c r="K121" s="56" t="s">
        <v>70</v>
      </c>
      <c r="L121" s="31"/>
      <c r="M121" s="52"/>
      <c r="N121" s="9" t="s">
        <v>80</v>
      </c>
      <c r="O121" s="2" t="s">
        <v>328</v>
      </c>
      <c r="P121" s="2" t="s">
        <v>35</v>
      </c>
      <c r="Q121" s="2" t="s">
        <v>36</v>
      </c>
      <c r="R121" s="2" t="s">
        <v>37</v>
      </c>
      <c r="S121" s="2" t="s">
        <v>38</v>
      </c>
      <c r="T121" s="2" t="s">
        <v>39</v>
      </c>
      <c r="U121" s="2" t="s">
        <v>39</v>
      </c>
      <c r="V121" s="2" t="s">
        <v>37</v>
      </c>
    </row>
    <row r="122" spans="1:22" ht="52.5" x14ac:dyDescent="0.25">
      <c r="A122" s="2">
        <v>118</v>
      </c>
      <c r="B122" s="11" t="s">
        <v>524</v>
      </c>
      <c r="C122" s="8" t="s">
        <v>446</v>
      </c>
      <c r="D122" s="2" t="s">
        <v>306</v>
      </c>
      <c r="E122" s="2" t="s">
        <v>525</v>
      </c>
      <c r="F122" s="4" t="s">
        <v>526</v>
      </c>
      <c r="G122" s="2" t="s">
        <v>48</v>
      </c>
      <c r="H122" s="4"/>
      <c r="I122" s="4"/>
      <c r="J122" s="49"/>
      <c r="K122" s="55" t="s">
        <v>50</v>
      </c>
      <c r="L122" s="31"/>
      <c r="M122" s="52"/>
      <c r="N122" s="9" t="s">
        <v>56</v>
      </c>
      <c r="O122" s="2" t="s">
        <v>240</v>
      </c>
      <c r="P122" s="2" t="s">
        <v>35</v>
      </c>
      <c r="Q122" s="2" t="s">
        <v>36</v>
      </c>
      <c r="R122" s="2" t="s">
        <v>37</v>
      </c>
      <c r="S122" s="2" t="s">
        <v>38</v>
      </c>
      <c r="T122" s="2" t="s">
        <v>39</v>
      </c>
      <c r="U122" s="2" t="s">
        <v>39</v>
      </c>
      <c r="V122" s="2" t="s">
        <v>37</v>
      </c>
    </row>
    <row r="123" spans="1:22" ht="42" x14ac:dyDescent="0.25">
      <c r="A123" s="2">
        <v>119</v>
      </c>
      <c r="B123" s="11" t="s">
        <v>527</v>
      </c>
      <c r="C123" s="8" t="s">
        <v>446</v>
      </c>
      <c r="D123" s="2" t="s">
        <v>306</v>
      </c>
      <c r="E123" s="2" t="s">
        <v>528</v>
      </c>
      <c r="F123" s="2" t="s">
        <v>529</v>
      </c>
      <c r="G123" s="2" t="s">
        <v>48</v>
      </c>
      <c r="H123" s="2"/>
      <c r="I123" s="2"/>
      <c r="J123" s="49"/>
      <c r="K123" s="55" t="s">
        <v>50</v>
      </c>
      <c r="L123" s="31"/>
      <c r="M123" s="52"/>
      <c r="N123" s="9" t="s">
        <v>56</v>
      </c>
      <c r="O123" s="2" t="s">
        <v>240</v>
      </c>
      <c r="P123" s="2" t="s">
        <v>35</v>
      </c>
      <c r="Q123" s="2" t="s">
        <v>36</v>
      </c>
      <c r="R123" s="2" t="s">
        <v>37</v>
      </c>
      <c r="S123" s="2" t="s">
        <v>38</v>
      </c>
      <c r="T123" s="2" t="s">
        <v>39</v>
      </c>
      <c r="U123" s="2" t="s">
        <v>39</v>
      </c>
      <c r="V123" s="2" t="s">
        <v>37</v>
      </c>
    </row>
    <row r="124" spans="1:22" ht="42" x14ac:dyDescent="0.25">
      <c r="A124" s="2">
        <v>120</v>
      </c>
      <c r="B124" s="11" t="s">
        <v>530</v>
      </c>
      <c r="C124" s="8" t="s">
        <v>446</v>
      </c>
      <c r="D124" s="2" t="s">
        <v>306</v>
      </c>
      <c r="E124" s="2" t="s">
        <v>531</v>
      </c>
      <c r="F124" s="2" t="s">
        <v>532</v>
      </c>
      <c r="G124" s="2" t="s">
        <v>48</v>
      </c>
      <c r="H124" s="2"/>
      <c r="I124" s="2"/>
      <c r="J124" s="49"/>
      <c r="K124" s="55" t="s">
        <v>50</v>
      </c>
      <c r="L124" s="31"/>
      <c r="M124" s="52"/>
      <c r="N124" s="9" t="s">
        <v>56</v>
      </c>
      <c r="O124" s="2" t="s">
        <v>465</v>
      </c>
      <c r="P124" s="2" t="s">
        <v>35</v>
      </c>
      <c r="Q124" s="2" t="s">
        <v>36</v>
      </c>
      <c r="R124" s="2" t="s">
        <v>37</v>
      </c>
      <c r="S124" s="2" t="s">
        <v>38</v>
      </c>
      <c r="T124" s="2" t="s">
        <v>39</v>
      </c>
      <c r="U124" s="2" t="s">
        <v>39</v>
      </c>
      <c r="V124" s="2" t="s">
        <v>37</v>
      </c>
    </row>
    <row r="125" spans="1:22" ht="33" x14ac:dyDescent="0.25">
      <c r="A125" s="2">
        <v>121</v>
      </c>
      <c r="B125" s="11" t="s">
        <v>533</v>
      </c>
      <c r="C125" s="8" t="s">
        <v>446</v>
      </c>
      <c r="D125" s="2" t="s">
        <v>306</v>
      </c>
      <c r="E125" s="2" t="s">
        <v>534</v>
      </c>
      <c r="F125" s="5" t="s">
        <v>535</v>
      </c>
      <c r="G125" s="2" t="s">
        <v>48</v>
      </c>
      <c r="H125" s="3"/>
      <c r="I125" s="3"/>
      <c r="J125" s="49"/>
      <c r="K125" s="55" t="s">
        <v>50</v>
      </c>
      <c r="L125" s="31"/>
      <c r="M125" s="52"/>
      <c r="N125" s="9" t="s">
        <v>56</v>
      </c>
      <c r="O125" s="2" t="s">
        <v>51</v>
      </c>
      <c r="P125" s="2" t="s">
        <v>51</v>
      </c>
      <c r="Q125" s="2" t="s">
        <v>304</v>
      </c>
      <c r="R125" s="2" t="s">
        <v>37</v>
      </c>
      <c r="S125" s="2" t="s">
        <v>38</v>
      </c>
      <c r="T125" s="2" t="s">
        <v>39</v>
      </c>
      <c r="U125" s="2" t="s">
        <v>39</v>
      </c>
      <c r="V125" s="2" t="s">
        <v>37</v>
      </c>
    </row>
    <row r="126" spans="1:22" ht="63" x14ac:dyDescent="0.25">
      <c r="A126" s="2">
        <v>122</v>
      </c>
      <c r="B126" s="11" t="s">
        <v>536</v>
      </c>
      <c r="C126" s="8" t="s">
        <v>446</v>
      </c>
      <c r="D126" s="2" t="s">
        <v>306</v>
      </c>
      <c r="E126" s="2" t="s">
        <v>537</v>
      </c>
      <c r="F126" s="3" t="s">
        <v>538</v>
      </c>
      <c r="G126" s="3" t="s">
        <v>68</v>
      </c>
      <c r="H126" s="3" t="s">
        <v>30</v>
      </c>
      <c r="I126" s="3" t="s">
        <v>69</v>
      </c>
      <c r="J126" s="49"/>
      <c r="K126" s="56" t="s">
        <v>70</v>
      </c>
      <c r="L126" s="31"/>
      <c r="M126" s="52"/>
      <c r="N126" s="9" t="s">
        <v>56</v>
      </c>
      <c r="O126" s="2" t="s">
        <v>34</v>
      </c>
      <c r="P126" s="2" t="s">
        <v>35</v>
      </c>
      <c r="Q126" s="2" t="s">
        <v>36</v>
      </c>
      <c r="R126" s="2" t="s">
        <v>37</v>
      </c>
      <c r="S126" s="2" t="s">
        <v>38</v>
      </c>
      <c r="T126" s="2" t="s">
        <v>39</v>
      </c>
      <c r="U126" s="2" t="s">
        <v>39</v>
      </c>
      <c r="V126" s="2" t="s">
        <v>37</v>
      </c>
    </row>
    <row r="127" spans="1:22" x14ac:dyDescent="0.35">
      <c r="A127" s="11"/>
      <c r="B127" s="8"/>
      <c r="C127" s="2"/>
      <c r="D127" s="2"/>
      <c r="E127" s="5"/>
      <c r="F127" s="5"/>
      <c r="G127" s="5"/>
      <c r="H127" s="5"/>
      <c r="I127" s="9"/>
      <c r="K127" s="14"/>
      <c r="L127" s="14"/>
      <c r="M127" s="14"/>
      <c r="N127" s="15"/>
      <c r="O127" s="15"/>
      <c r="Q127" s="15"/>
      <c r="R127" s="16"/>
    </row>
    <row r="128" spans="1:22" s="12" customFormat="1" ht="14" x14ac:dyDescent="0.35">
      <c r="A128" s="9"/>
      <c r="S128" s="17"/>
    </row>
    <row r="129" spans="2:19" x14ac:dyDescent="0.35">
      <c r="B129" s="10"/>
      <c r="C129" s="10"/>
      <c r="D129" s="10"/>
      <c r="E129" s="10"/>
      <c r="F129" s="10"/>
      <c r="G129" s="10"/>
      <c r="H129" s="10"/>
      <c r="I129" s="10"/>
      <c r="S129" s="18"/>
    </row>
    <row r="130" spans="2:19" x14ac:dyDescent="0.35">
      <c r="B130" s="10"/>
      <c r="C130" s="10"/>
      <c r="D130" s="10"/>
      <c r="F130" s="10"/>
      <c r="G130" s="10"/>
      <c r="H130" s="10"/>
      <c r="I130" s="10"/>
      <c r="S130" s="18"/>
    </row>
    <row r="131" spans="2:19" x14ac:dyDescent="0.35">
      <c r="B131" s="10"/>
      <c r="C131" s="10"/>
      <c r="D131" s="10"/>
      <c r="E131" s="10"/>
      <c r="F131" s="10"/>
      <c r="G131" s="10"/>
      <c r="H131" s="10"/>
      <c r="I131" s="10"/>
      <c r="S131" s="18"/>
    </row>
    <row r="132" spans="2:19" x14ac:dyDescent="0.35">
      <c r="B132" s="10"/>
      <c r="C132" s="10"/>
      <c r="D132" s="10"/>
      <c r="E132" s="10"/>
      <c r="F132" s="10"/>
      <c r="G132" s="10"/>
      <c r="H132" s="10"/>
      <c r="I132" s="10"/>
      <c r="S132" s="18"/>
    </row>
    <row r="133" spans="2:19" x14ac:dyDescent="0.35">
      <c r="B133" s="10"/>
      <c r="C133" s="10"/>
      <c r="D133" s="10"/>
      <c r="E133" s="10"/>
      <c r="F133" s="10"/>
      <c r="G133" s="10"/>
      <c r="H133" s="10"/>
      <c r="I133" s="10"/>
      <c r="S133" s="5"/>
    </row>
    <row r="134" spans="2:19" x14ac:dyDescent="0.35">
      <c r="B134" s="10"/>
      <c r="C134" s="10"/>
      <c r="D134" s="10"/>
      <c r="E134" s="10"/>
      <c r="F134" s="10"/>
      <c r="G134" s="10"/>
      <c r="H134" s="10"/>
      <c r="I134" s="10"/>
      <c r="S134" s="5"/>
    </row>
    <row r="135" spans="2:19" x14ac:dyDescent="0.35">
      <c r="B135" s="10"/>
      <c r="C135" s="10"/>
      <c r="D135" s="10"/>
      <c r="E135" s="10"/>
      <c r="F135" s="10"/>
      <c r="G135" s="10"/>
      <c r="H135" s="10"/>
      <c r="I135" s="10"/>
      <c r="S135" s="5"/>
    </row>
    <row r="136" spans="2:19" x14ac:dyDescent="0.35">
      <c r="B136" s="10"/>
      <c r="C136" s="10"/>
      <c r="D136" s="10"/>
      <c r="E136" s="10"/>
      <c r="F136" s="10"/>
      <c r="G136" s="10"/>
      <c r="H136" s="10"/>
      <c r="I136" s="10"/>
      <c r="S136" s="5"/>
    </row>
    <row r="137" spans="2:19" x14ac:dyDescent="0.35">
      <c r="B137" s="10"/>
      <c r="C137" s="10"/>
      <c r="D137" s="10"/>
      <c r="E137" s="10"/>
      <c r="F137" s="10"/>
      <c r="G137" s="10"/>
      <c r="H137" s="10"/>
      <c r="I137" s="10"/>
      <c r="S137" s="5"/>
    </row>
    <row r="138" spans="2:19" x14ac:dyDescent="0.35">
      <c r="B138" s="10"/>
      <c r="C138" s="10"/>
      <c r="D138" s="10"/>
      <c r="E138" s="10"/>
      <c r="F138" s="10"/>
      <c r="G138" s="10"/>
      <c r="H138" s="10"/>
      <c r="I138" s="10"/>
      <c r="S138" s="5"/>
    </row>
    <row r="139" spans="2:19" x14ac:dyDescent="0.35">
      <c r="B139" s="10"/>
      <c r="C139" s="10"/>
      <c r="D139" s="10"/>
      <c r="E139" s="10"/>
      <c r="F139" s="10"/>
      <c r="G139" s="10"/>
      <c r="H139" s="10"/>
      <c r="I139" s="10"/>
    </row>
    <row r="140" spans="2:19" x14ac:dyDescent="0.35">
      <c r="B140" s="10"/>
      <c r="C140" s="10"/>
      <c r="D140" s="10"/>
      <c r="E140" s="10"/>
      <c r="F140" s="10"/>
      <c r="G140" s="10"/>
      <c r="H140" s="10"/>
      <c r="I140" s="10"/>
    </row>
  </sheetData>
  <mergeCells count="2">
    <mergeCell ref="A1:S1"/>
    <mergeCell ref="A2:S2"/>
  </mergeCells>
  <phoneticPr fontId="5" type="noConversion"/>
  <pageMargins left="0.7" right="0.7" top="0.75" bottom="0.75" header="0.3" footer="0.3"/>
  <pageSetup paperSize="9" scale="59" fitToHeight="0" orientation="portrait" r:id="rId1"/>
  <ignoredErrors>
    <ignoredError sqref="L87" formula="1"/>
  </ignoredErrors>
  <tableParts count="1">
    <tablePart r:id="rId2"/>
  </tableParts>
  <extLst>
    <ext xmlns:x14="http://schemas.microsoft.com/office/spreadsheetml/2009/9/main" uri="{CCE6A557-97BC-4b89-ADB6-D9C93CAAB3DF}">
      <x14:dataValidations xmlns:xm="http://schemas.microsoft.com/office/excel/2006/main" count="13">
        <x14:dataValidation type="list" allowBlank="1" showInputMessage="1" showErrorMessage="1" xr:uid="{ADB710D7-66DE-4488-B951-C793E345FE8F}">
          <x14:formula1>
            <xm:f>table!$G$6:$G$8</xm:f>
          </x14:formula1>
          <xm:sqref>K5</xm:sqref>
        </x14:dataValidation>
        <x14:dataValidation type="list" allowBlank="1" showInputMessage="1" showErrorMessage="1" xr:uid="{FD781ECC-D91C-40CC-9ABE-E27465A5704A}">
          <x14:formula1>
            <xm:f>table!$H$6:$H$7</xm:f>
          </x14:formula1>
          <xm:sqref>K16</xm:sqref>
        </x14:dataValidation>
        <x14:dataValidation type="list" allowBlank="1" showInputMessage="1" showErrorMessage="1" xr:uid="{4A6BDB6D-8499-4C19-B4F2-4442F6DE2DEE}">
          <x14:formula1>
            <xm:f>table!$I$6:$I$7</xm:f>
          </x14:formula1>
          <xm:sqref>K126 K47 K49 K58 K10 K82 K104 K113 K121 K18 K24 K20 K27:K28</xm:sqref>
        </x14:dataValidation>
        <x14:dataValidation type="list" allowBlank="1" showInputMessage="1" showErrorMessage="1" xr:uid="{26D59991-4F97-4501-B07F-EA74B68D7D27}">
          <x14:formula1>
            <xm:f>table!$J$6:$J$9</xm:f>
          </x14:formula1>
          <xm:sqref>K33</xm:sqref>
        </x14:dataValidation>
        <x14:dataValidation type="list" allowBlank="1" showInputMessage="1" showErrorMessage="1" xr:uid="{CF1F2843-8916-438E-8891-8B34BBD0B17C}">
          <x14:formula1>
            <xm:f>table!$K$6:$K$8</xm:f>
          </x14:formula1>
          <xm:sqref>K53</xm:sqref>
        </x14:dataValidation>
        <x14:dataValidation type="list" allowBlank="1" showInputMessage="1" showErrorMessage="1" xr:uid="{77D70A4A-E4BA-420A-95F0-C2E9FED988A4}">
          <x14:formula1>
            <xm:f>table!$L$6:$L$7</xm:f>
          </x14:formula1>
          <xm:sqref>K9</xm:sqref>
        </x14:dataValidation>
        <x14:dataValidation type="list" allowBlank="1" showInputMessage="1" showErrorMessage="1" xr:uid="{B37E37DD-2EA9-4226-B4AE-25CBB6AFA3D1}">
          <x14:formula1>
            <xm:f>table!$M$6:$M$7</xm:f>
          </x14:formula1>
          <xm:sqref>K79:K80 K87 K92</xm:sqref>
        </x14:dataValidation>
        <x14:dataValidation type="list" allowBlank="1" showInputMessage="1" showErrorMessage="1" xr:uid="{8322070C-4A4A-49CE-94CD-6BEA3D66BF1D}">
          <x14:formula1>
            <xm:f>table!$N$6:$N$8</xm:f>
          </x14:formula1>
          <xm:sqref>K81</xm:sqref>
        </x14:dataValidation>
        <x14:dataValidation type="list" allowBlank="1" showInputMessage="1" showErrorMessage="1" xr:uid="{0A6687D1-008D-4972-A51C-7F4A3872C3B5}">
          <x14:formula1>
            <xm:f>table!$O$6:$O$7</xm:f>
          </x14:formula1>
          <xm:sqref>K83</xm:sqref>
        </x14:dataValidation>
        <x14:dataValidation type="list" allowBlank="1" showInputMessage="1" showErrorMessage="1" xr:uid="{C486A149-4B2D-4A36-9823-5D504F54EBE3}">
          <x14:formula1>
            <xm:f>table!$P$6:$P$8</xm:f>
          </x14:formula1>
          <xm:sqref>K84</xm:sqref>
        </x14:dataValidation>
        <x14:dataValidation type="list" allowBlank="1" showInputMessage="1" showErrorMessage="1" xr:uid="{2EED4C71-6BDC-4A70-B927-323C3A8BEBE9}">
          <x14:formula1>
            <xm:f>table!$Q$6:$Q$7</xm:f>
          </x14:formula1>
          <xm:sqref>K89</xm:sqref>
        </x14:dataValidation>
        <x14:dataValidation type="list" allowBlank="1" showInputMessage="1" showErrorMessage="1" xr:uid="{6FF8BF8D-B493-495E-B77A-52AB9D57EB28}">
          <x14:formula1>
            <xm:f>table!$R$6:$R$8</xm:f>
          </x14:formula1>
          <xm:sqref>K109</xm:sqref>
        </x14:dataValidation>
        <x14:dataValidation type="list" allowBlank="1" showInputMessage="1" showErrorMessage="1" xr:uid="{CCE1521A-ED8A-480F-82E0-F12931A35D64}">
          <x14:formula1>
            <xm:f>table!$S$6:$S$7</xm:f>
          </x14:formula1>
          <xm:sqref>K13:K14 K17 K19 K22 K25 K29 K32 K36:K38 K41:K42 K44 K54:K57 K60 K67:K69 K73 K77 K85:K86 K88 K93:K98 K102 K106:K108 K110:K112 K117:K119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BE5D0-C73A-489A-A86C-C0E931A5F990}">
  <sheetPr>
    <pageSetUpPr fitToPage="1"/>
  </sheetPr>
  <dimension ref="A1:N8"/>
  <sheetViews>
    <sheetView zoomScale="115" zoomScaleNormal="115" workbookViewId="0">
      <selection activeCell="D9" sqref="D9"/>
    </sheetView>
  </sheetViews>
  <sheetFormatPr baseColWidth="10" defaultColWidth="11.54296875" defaultRowHeight="14.5" x14ac:dyDescent="0.35"/>
  <cols>
    <col min="1" max="1" width="9.1796875" style="15" customWidth="1"/>
    <col min="2" max="2" width="12.81640625" customWidth="1"/>
    <col min="3" max="3" width="16.1796875" customWidth="1"/>
    <col min="4" max="4" width="76.26953125" customWidth="1"/>
    <col min="5" max="5" width="24.81640625" customWidth="1"/>
    <col min="6" max="6" width="19.81640625" customWidth="1"/>
    <col min="7" max="7" width="21.7265625" customWidth="1"/>
    <col min="8" max="8" width="17.1796875" hidden="1" customWidth="1"/>
    <col min="9" max="9" width="15.26953125" customWidth="1"/>
    <col min="10" max="10" width="20.54296875" customWidth="1"/>
    <col min="11" max="11" width="10.26953125" style="15" customWidth="1"/>
    <col min="12" max="12" width="10.26953125" customWidth="1"/>
    <col min="13" max="13" width="10.26953125" style="15" customWidth="1"/>
    <col min="14" max="14" width="10.26953125" style="16" customWidth="1"/>
    <col min="15" max="17" width="10.26953125" style="10" customWidth="1"/>
    <col min="18" max="16384" width="11.54296875" style="10"/>
  </cols>
  <sheetData>
    <row r="1" spans="1:14" s="1" customFormat="1" ht="13" x14ac:dyDescent="0.3">
      <c r="A1" s="23"/>
      <c r="B1" s="22"/>
      <c r="C1" s="22"/>
      <c r="D1" s="22"/>
      <c r="E1" s="22"/>
      <c r="F1" s="22"/>
      <c r="G1" s="22"/>
      <c r="H1" s="22"/>
      <c r="I1" s="22"/>
      <c r="J1" s="22"/>
      <c r="K1" s="10"/>
    </row>
    <row r="2" spans="1:14" ht="37" customHeight="1" x14ac:dyDescent="0.25">
      <c r="A2" s="44" t="s">
        <v>3</v>
      </c>
      <c r="B2" s="44" t="s">
        <v>5</v>
      </c>
      <c r="C2" s="45" t="s">
        <v>6</v>
      </c>
      <c r="D2" s="45" t="s">
        <v>7</v>
      </c>
      <c r="E2" s="44" t="s">
        <v>8</v>
      </c>
      <c r="F2" s="44" t="s">
        <v>9</v>
      </c>
      <c r="G2" s="44" t="s">
        <v>539</v>
      </c>
      <c r="H2" s="44" t="s">
        <v>540</v>
      </c>
      <c r="I2" s="44" t="s">
        <v>541</v>
      </c>
      <c r="J2" s="43" t="s">
        <v>16</v>
      </c>
      <c r="K2" s="10"/>
      <c r="L2" s="10"/>
      <c r="M2" s="10"/>
      <c r="N2" s="10"/>
    </row>
    <row r="3" spans="1:14" ht="73.5" x14ac:dyDescent="0.25">
      <c r="A3" s="11" t="s">
        <v>542</v>
      </c>
      <c r="B3" s="8" t="s">
        <v>416</v>
      </c>
      <c r="C3" s="2" t="s">
        <v>543</v>
      </c>
      <c r="D3" s="2" t="s">
        <v>544</v>
      </c>
      <c r="E3" s="3" t="s">
        <v>48</v>
      </c>
      <c r="F3" s="2"/>
      <c r="G3" s="9"/>
      <c r="H3" s="8"/>
      <c r="I3" s="8" t="s">
        <v>80</v>
      </c>
      <c r="J3" s="2" t="s">
        <v>64</v>
      </c>
      <c r="K3" s="10"/>
      <c r="L3" s="15"/>
      <c r="M3" s="16"/>
      <c r="N3" s="18"/>
    </row>
    <row r="4" spans="1:14" ht="42" x14ac:dyDescent="0.35">
      <c r="A4" s="11" t="s">
        <v>545</v>
      </c>
      <c r="B4" s="8" t="s">
        <v>416</v>
      </c>
      <c r="C4" s="2" t="s">
        <v>546</v>
      </c>
      <c r="D4" s="2" t="s">
        <v>547</v>
      </c>
      <c r="E4" s="3" t="s">
        <v>48</v>
      </c>
      <c r="F4" s="2"/>
      <c r="G4" s="2"/>
      <c r="H4" s="9"/>
      <c r="I4" s="9" t="s">
        <v>80</v>
      </c>
      <c r="J4" s="2" t="s">
        <v>64</v>
      </c>
      <c r="K4"/>
      <c r="L4" s="15"/>
      <c r="M4" s="16"/>
      <c r="N4" s="18"/>
    </row>
    <row r="5" spans="1:14" ht="42" x14ac:dyDescent="0.25">
      <c r="A5" s="11" t="s">
        <v>548</v>
      </c>
      <c r="B5" s="8" t="s">
        <v>416</v>
      </c>
      <c r="C5" s="2" t="s">
        <v>549</v>
      </c>
      <c r="D5" s="19" t="s">
        <v>550</v>
      </c>
      <c r="E5" s="3" t="s">
        <v>48</v>
      </c>
      <c r="F5" s="2"/>
      <c r="G5" s="2"/>
      <c r="H5" s="9"/>
      <c r="I5" s="9" t="s">
        <v>80</v>
      </c>
      <c r="J5" s="2" t="s">
        <v>34</v>
      </c>
      <c r="K5" s="10"/>
      <c r="L5" s="10"/>
      <c r="M5" s="10"/>
      <c r="N5" s="10"/>
    </row>
    <row r="6" spans="1:14" x14ac:dyDescent="0.35">
      <c r="K6"/>
      <c r="L6" s="15"/>
      <c r="M6" s="16"/>
      <c r="N6" s="10"/>
    </row>
    <row r="7" spans="1:14" x14ac:dyDescent="0.35">
      <c r="B7" s="10"/>
      <c r="C7" s="10"/>
      <c r="D7" s="10"/>
      <c r="E7" s="16"/>
      <c r="F7" s="10"/>
      <c r="G7" s="10"/>
      <c r="H7" s="10"/>
      <c r="I7" s="10"/>
      <c r="J7" s="10"/>
    </row>
    <row r="8" spans="1:14" x14ac:dyDescent="0.35">
      <c r="B8" s="10"/>
      <c r="C8" s="10"/>
      <c r="D8" s="10"/>
      <c r="E8" s="10"/>
      <c r="F8" s="10"/>
      <c r="G8" s="10"/>
      <c r="H8" s="10"/>
      <c r="I8" s="10"/>
      <c r="J8" s="10"/>
    </row>
  </sheetData>
  <phoneticPr fontId="5" type="noConversion"/>
  <pageMargins left="0.7" right="0.7" top="0.75" bottom="0.75" header="0.3" footer="0.3"/>
  <pageSetup paperSize="9" scale="72" fitToHeight="0"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FF9A53BE-64BC-49E1-ADFE-7DE0A9606E89}">
          <x14:formula1>
            <xm:f>table!$E$6:$E$9</xm:f>
          </x14:formula1>
          <xm:sqref>E3:E5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7D733-E5B8-4D3E-9C4A-5AF01E4DB191}">
  <dimension ref="A1:G56"/>
  <sheetViews>
    <sheetView workbookViewId="0">
      <selection activeCell="M19" sqref="M19"/>
    </sheetView>
  </sheetViews>
  <sheetFormatPr baseColWidth="10" defaultColWidth="11.453125" defaultRowHeight="14.5" x14ac:dyDescent="0.35"/>
  <cols>
    <col min="1" max="1" width="8.7265625" customWidth="1"/>
    <col min="2" max="2" width="83.81640625" customWidth="1"/>
    <col min="3" max="3" width="10.81640625" customWidth="1"/>
    <col min="4" max="7" width="13.81640625" customWidth="1"/>
  </cols>
  <sheetData>
    <row r="1" spans="1:7" s="48" customFormat="1" ht="66.75" customHeight="1" x14ac:dyDescent="0.35">
      <c r="A1" s="48" t="s">
        <v>2</v>
      </c>
      <c r="B1" s="48" t="s">
        <v>551</v>
      </c>
      <c r="C1" s="47" t="s">
        <v>552</v>
      </c>
      <c r="D1" s="48" t="s">
        <v>16</v>
      </c>
      <c r="E1" s="48" t="s">
        <v>17</v>
      </c>
      <c r="F1" s="48" t="s">
        <v>18</v>
      </c>
      <c r="G1" s="48" t="s">
        <v>19</v>
      </c>
    </row>
    <row r="2" spans="1:7" x14ac:dyDescent="0.35">
      <c r="A2">
        <v>1</v>
      </c>
      <c r="B2" s="46" t="s">
        <v>553</v>
      </c>
      <c r="C2" t="s">
        <v>554</v>
      </c>
      <c r="D2">
        <v>1</v>
      </c>
      <c r="E2">
        <v>1</v>
      </c>
      <c r="F2">
        <v>1</v>
      </c>
      <c r="G2">
        <v>0</v>
      </c>
    </row>
    <row r="3" spans="1:7" x14ac:dyDescent="0.35">
      <c r="A3">
        <v>2</v>
      </c>
      <c r="B3" s="46" t="s">
        <v>81</v>
      </c>
      <c r="C3" t="s">
        <v>554</v>
      </c>
      <c r="D3">
        <v>0</v>
      </c>
      <c r="E3">
        <v>1</v>
      </c>
      <c r="F3">
        <v>1</v>
      </c>
      <c r="G3">
        <v>0</v>
      </c>
    </row>
    <row r="4" spans="1:7" x14ac:dyDescent="0.35">
      <c r="A4">
        <v>3</v>
      </c>
      <c r="B4" s="46" t="s">
        <v>240</v>
      </c>
      <c r="C4" t="s">
        <v>554</v>
      </c>
      <c r="D4">
        <v>1</v>
      </c>
      <c r="E4">
        <v>0</v>
      </c>
      <c r="F4">
        <v>0</v>
      </c>
      <c r="G4">
        <v>0</v>
      </c>
    </row>
    <row r="5" spans="1:7" x14ac:dyDescent="0.35">
      <c r="A5">
        <v>4</v>
      </c>
      <c r="B5" s="46" t="s">
        <v>34</v>
      </c>
      <c r="C5" t="s">
        <v>554</v>
      </c>
      <c r="D5">
        <v>1</v>
      </c>
      <c r="E5">
        <v>0</v>
      </c>
      <c r="F5">
        <v>0</v>
      </c>
      <c r="G5">
        <v>0</v>
      </c>
    </row>
    <row r="6" spans="1:7" x14ac:dyDescent="0.35">
      <c r="A6">
        <v>5</v>
      </c>
      <c r="B6" s="46" t="s">
        <v>555</v>
      </c>
      <c r="C6" t="s">
        <v>554</v>
      </c>
      <c r="D6">
        <v>1</v>
      </c>
      <c r="E6">
        <v>0</v>
      </c>
      <c r="F6">
        <v>0</v>
      </c>
      <c r="G6">
        <v>0</v>
      </c>
    </row>
    <row r="7" spans="1:7" x14ac:dyDescent="0.35">
      <c r="A7">
        <v>6</v>
      </c>
      <c r="B7" s="46" t="s">
        <v>150</v>
      </c>
      <c r="C7" t="s">
        <v>554</v>
      </c>
      <c r="D7">
        <v>1</v>
      </c>
      <c r="E7">
        <v>0</v>
      </c>
      <c r="F7">
        <v>0</v>
      </c>
      <c r="G7">
        <v>0</v>
      </c>
    </row>
    <row r="8" spans="1:7" x14ac:dyDescent="0.35">
      <c r="A8">
        <v>7</v>
      </c>
      <c r="B8" s="46" t="s">
        <v>141</v>
      </c>
      <c r="C8" t="s">
        <v>556</v>
      </c>
      <c r="D8">
        <v>1</v>
      </c>
      <c r="E8">
        <v>1</v>
      </c>
      <c r="F8">
        <v>0</v>
      </c>
      <c r="G8">
        <v>0</v>
      </c>
    </row>
    <row r="9" spans="1:7" x14ac:dyDescent="0.35">
      <c r="A9">
        <v>8</v>
      </c>
      <c r="B9" s="46" t="s">
        <v>557</v>
      </c>
      <c r="C9" t="s">
        <v>556</v>
      </c>
      <c r="D9">
        <v>1</v>
      </c>
      <c r="E9">
        <v>1</v>
      </c>
      <c r="F9">
        <v>0</v>
      </c>
      <c r="G9">
        <v>0</v>
      </c>
    </row>
    <row r="10" spans="1:7" x14ac:dyDescent="0.35">
      <c r="A10">
        <v>9</v>
      </c>
      <c r="B10" s="46" t="s">
        <v>558</v>
      </c>
      <c r="C10" t="s">
        <v>556</v>
      </c>
      <c r="D10">
        <v>1</v>
      </c>
      <c r="E10">
        <v>1</v>
      </c>
      <c r="F10">
        <v>0</v>
      </c>
      <c r="G10">
        <v>0</v>
      </c>
    </row>
    <row r="11" spans="1:7" x14ac:dyDescent="0.35">
      <c r="A11">
        <v>10</v>
      </c>
      <c r="B11" s="46" t="s">
        <v>94</v>
      </c>
      <c r="C11" t="s">
        <v>556</v>
      </c>
      <c r="D11">
        <v>1</v>
      </c>
      <c r="E11">
        <v>0</v>
      </c>
      <c r="F11">
        <v>0</v>
      </c>
      <c r="G11">
        <v>0</v>
      </c>
    </row>
    <row r="12" spans="1:7" x14ac:dyDescent="0.35">
      <c r="A12">
        <v>11</v>
      </c>
      <c r="B12" s="46" t="s">
        <v>104</v>
      </c>
      <c r="C12" t="s">
        <v>556</v>
      </c>
      <c r="D12">
        <v>1</v>
      </c>
      <c r="E12">
        <v>0</v>
      </c>
      <c r="F12">
        <v>0</v>
      </c>
      <c r="G12">
        <v>0</v>
      </c>
    </row>
    <row r="13" spans="1:7" x14ac:dyDescent="0.35">
      <c r="A13">
        <v>12</v>
      </c>
      <c r="B13" s="46" t="s">
        <v>559</v>
      </c>
      <c r="C13" t="s">
        <v>556</v>
      </c>
      <c r="D13">
        <v>1</v>
      </c>
      <c r="E13">
        <v>0</v>
      </c>
      <c r="F13">
        <v>0</v>
      </c>
      <c r="G13">
        <v>0</v>
      </c>
    </row>
    <row r="14" spans="1:7" x14ac:dyDescent="0.35">
      <c r="A14">
        <v>13</v>
      </c>
      <c r="B14" s="46" t="s">
        <v>460</v>
      </c>
      <c r="C14" t="s">
        <v>556</v>
      </c>
      <c r="D14">
        <v>1</v>
      </c>
      <c r="E14">
        <v>0</v>
      </c>
      <c r="F14">
        <v>0</v>
      </c>
      <c r="G14">
        <v>0</v>
      </c>
    </row>
    <row r="15" spans="1:7" x14ac:dyDescent="0.35">
      <c r="A15">
        <v>14</v>
      </c>
      <c r="B15" s="46" t="s">
        <v>560</v>
      </c>
      <c r="C15" t="s">
        <v>561</v>
      </c>
      <c r="D15">
        <v>1</v>
      </c>
      <c r="E15">
        <v>0</v>
      </c>
      <c r="F15">
        <v>0</v>
      </c>
      <c r="G15">
        <v>0</v>
      </c>
    </row>
    <row r="16" spans="1:7" x14ac:dyDescent="0.35">
      <c r="A16">
        <v>15</v>
      </c>
      <c r="B16" s="46" t="s">
        <v>562</v>
      </c>
      <c r="C16" t="s">
        <v>563</v>
      </c>
      <c r="D16">
        <v>1</v>
      </c>
      <c r="E16">
        <v>1</v>
      </c>
      <c r="F16">
        <v>1</v>
      </c>
      <c r="G16">
        <v>0</v>
      </c>
    </row>
    <row r="17" spans="1:7" x14ac:dyDescent="0.35">
      <c r="A17">
        <v>16</v>
      </c>
      <c r="B17" s="46" t="s">
        <v>208</v>
      </c>
      <c r="C17" t="s">
        <v>563</v>
      </c>
      <c r="D17">
        <v>1</v>
      </c>
      <c r="E17">
        <v>1</v>
      </c>
      <c r="F17">
        <v>0</v>
      </c>
      <c r="G17">
        <v>0</v>
      </c>
    </row>
    <row r="18" spans="1:7" x14ac:dyDescent="0.35">
      <c r="A18">
        <v>17</v>
      </c>
      <c r="B18" s="46" t="s">
        <v>314</v>
      </c>
      <c r="C18" t="s">
        <v>563</v>
      </c>
      <c r="D18">
        <v>1</v>
      </c>
      <c r="E18">
        <v>1</v>
      </c>
      <c r="F18">
        <v>0</v>
      </c>
      <c r="G18">
        <v>0</v>
      </c>
    </row>
    <row r="19" spans="1:7" x14ac:dyDescent="0.35">
      <c r="A19">
        <v>18</v>
      </c>
      <c r="B19" s="46" t="s">
        <v>267</v>
      </c>
      <c r="C19" t="s">
        <v>563</v>
      </c>
      <c r="D19">
        <v>1</v>
      </c>
      <c r="E19">
        <v>0</v>
      </c>
      <c r="F19">
        <v>0</v>
      </c>
      <c r="G19">
        <v>0</v>
      </c>
    </row>
    <row r="20" spans="1:7" x14ac:dyDescent="0.35">
      <c r="A20">
        <v>19</v>
      </c>
      <c r="B20" s="46" t="s">
        <v>335</v>
      </c>
      <c r="C20" t="s">
        <v>563</v>
      </c>
      <c r="D20">
        <v>1</v>
      </c>
      <c r="E20">
        <v>0</v>
      </c>
      <c r="F20">
        <v>0</v>
      </c>
      <c r="G20">
        <v>0</v>
      </c>
    </row>
    <row r="21" spans="1:7" ht="17.25" customHeight="1" x14ac:dyDescent="0.35">
      <c r="A21">
        <v>20</v>
      </c>
      <c r="B21" s="46" t="s">
        <v>204</v>
      </c>
      <c r="C21" t="s">
        <v>563</v>
      </c>
      <c r="D21">
        <v>1</v>
      </c>
      <c r="E21">
        <v>0</v>
      </c>
      <c r="F21">
        <v>0</v>
      </c>
      <c r="G21">
        <v>0</v>
      </c>
    </row>
    <row r="22" spans="1:7" x14ac:dyDescent="0.35">
      <c r="A22">
        <v>21</v>
      </c>
      <c r="B22" s="46" t="s">
        <v>564</v>
      </c>
      <c r="C22" t="s">
        <v>565</v>
      </c>
      <c r="D22">
        <v>0</v>
      </c>
      <c r="E22">
        <v>0</v>
      </c>
      <c r="F22">
        <v>1</v>
      </c>
      <c r="G22">
        <v>0</v>
      </c>
    </row>
    <row r="23" spans="1:7" x14ac:dyDescent="0.35">
      <c r="A23">
        <v>22</v>
      </c>
      <c r="B23" s="46" t="s">
        <v>274</v>
      </c>
      <c r="C23" t="s">
        <v>563</v>
      </c>
      <c r="D23">
        <v>1</v>
      </c>
      <c r="E23">
        <v>0</v>
      </c>
      <c r="F23">
        <v>0</v>
      </c>
      <c r="G23">
        <v>0</v>
      </c>
    </row>
    <row r="24" spans="1:7" x14ac:dyDescent="0.35">
      <c r="A24">
        <v>23</v>
      </c>
      <c r="B24" s="46" t="s">
        <v>566</v>
      </c>
      <c r="C24" t="s">
        <v>565</v>
      </c>
      <c r="D24">
        <v>1</v>
      </c>
      <c r="E24">
        <v>0</v>
      </c>
      <c r="F24">
        <v>0</v>
      </c>
      <c r="G24">
        <v>0</v>
      </c>
    </row>
    <row r="25" spans="1:7" x14ac:dyDescent="0.35">
      <c r="A25">
        <v>24</v>
      </c>
      <c r="B25" s="46" t="s">
        <v>135</v>
      </c>
      <c r="C25" t="s">
        <v>563</v>
      </c>
      <c r="D25">
        <v>0</v>
      </c>
      <c r="E25">
        <v>1</v>
      </c>
      <c r="F25">
        <v>0</v>
      </c>
      <c r="G25">
        <v>0</v>
      </c>
    </row>
    <row r="26" spans="1:7" x14ac:dyDescent="0.35">
      <c r="A26">
        <v>25</v>
      </c>
      <c r="B26" s="46" t="s">
        <v>567</v>
      </c>
      <c r="C26" t="s">
        <v>563</v>
      </c>
      <c r="D26">
        <v>1</v>
      </c>
      <c r="E26">
        <v>1</v>
      </c>
      <c r="F26">
        <v>0</v>
      </c>
      <c r="G26">
        <v>0</v>
      </c>
    </row>
    <row r="27" spans="1:7" x14ac:dyDescent="0.35">
      <c r="A27">
        <v>26</v>
      </c>
      <c r="B27" s="46" t="s">
        <v>466</v>
      </c>
      <c r="C27" t="s">
        <v>563</v>
      </c>
      <c r="D27">
        <v>0</v>
      </c>
      <c r="E27">
        <v>1</v>
      </c>
      <c r="F27">
        <v>0</v>
      </c>
      <c r="G27">
        <v>0</v>
      </c>
    </row>
    <row r="28" spans="1:7" x14ac:dyDescent="0.35">
      <c r="A28">
        <v>27</v>
      </c>
      <c r="B28" s="46" t="s">
        <v>568</v>
      </c>
      <c r="C28" t="s">
        <v>561</v>
      </c>
      <c r="D28">
        <v>1</v>
      </c>
      <c r="E28">
        <v>1</v>
      </c>
      <c r="F28">
        <v>1</v>
      </c>
      <c r="G28">
        <v>0</v>
      </c>
    </row>
    <row r="29" spans="1:7" x14ac:dyDescent="0.35">
      <c r="A29">
        <v>28</v>
      </c>
      <c r="B29" s="46" t="s">
        <v>178</v>
      </c>
      <c r="C29" t="s">
        <v>563</v>
      </c>
      <c r="D29">
        <v>0</v>
      </c>
      <c r="E29">
        <v>1</v>
      </c>
      <c r="F29">
        <v>0</v>
      </c>
      <c r="G29">
        <v>0</v>
      </c>
    </row>
    <row r="30" spans="1:7" x14ac:dyDescent="0.35">
      <c r="A30">
        <v>29</v>
      </c>
      <c r="B30" s="46" t="s">
        <v>108</v>
      </c>
      <c r="C30" t="s">
        <v>554</v>
      </c>
      <c r="D30">
        <v>0</v>
      </c>
      <c r="E30">
        <v>1</v>
      </c>
      <c r="F30">
        <v>0</v>
      </c>
      <c r="G30">
        <v>0</v>
      </c>
    </row>
    <row r="31" spans="1:7" x14ac:dyDescent="0.35">
      <c r="A31">
        <v>30</v>
      </c>
      <c r="B31" s="46" t="s">
        <v>569</v>
      </c>
      <c r="C31" t="s">
        <v>554</v>
      </c>
      <c r="D31">
        <v>0</v>
      </c>
      <c r="E31">
        <v>1</v>
      </c>
      <c r="F31">
        <v>0</v>
      </c>
      <c r="G31">
        <v>0</v>
      </c>
    </row>
    <row r="32" spans="1:7" x14ac:dyDescent="0.35">
      <c r="A32">
        <v>31</v>
      </c>
      <c r="B32" s="46" t="s">
        <v>570</v>
      </c>
      <c r="C32" t="s">
        <v>554</v>
      </c>
      <c r="D32">
        <v>0</v>
      </c>
      <c r="E32">
        <v>1</v>
      </c>
      <c r="F32">
        <v>0</v>
      </c>
      <c r="G32">
        <v>0</v>
      </c>
    </row>
    <row r="33" spans="1:7" x14ac:dyDescent="0.35">
      <c r="A33">
        <v>32</v>
      </c>
      <c r="B33" s="46" t="s">
        <v>571</v>
      </c>
      <c r="C33" t="s">
        <v>554</v>
      </c>
      <c r="D33">
        <v>0</v>
      </c>
      <c r="E33">
        <v>1</v>
      </c>
      <c r="F33">
        <v>0</v>
      </c>
      <c r="G33">
        <v>0</v>
      </c>
    </row>
    <row r="34" spans="1:7" x14ac:dyDescent="0.35">
      <c r="A34">
        <v>33</v>
      </c>
      <c r="B34" s="46" t="s">
        <v>35</v>
      </c>
      <c r="C34" t="s">
        <v>565</v>
      </c>
      <c r="D34">
        <v>0</v>
      </c>
      <c r="E34">
        <v>1</v>
      </c>
      <c r="F34">
        <v>0</v>
      </c>
      <c r="G34">
        <v>0</v>
      </c>
    </row>
    <row r="35" spans="1:7" x14ac:dyDescent="0.35">
      <c r="A35">
        <v>34</v>
      </c>
      <c r="B35" s="46" t="s">
        <v>422</v>
      </c>
      <c r="C35" t="s">
        <v>554</v>
      </c>
      <c r="D35">
        <v>0</v>
      </c>
      <c r="E35">
        <v>1</v>
      </c>
      <c r="F35">
        <v>0</v>
      </c>
      <c r="G35">
        <v>0</v>
      </c>
    </row>
    <row r="36" spans="1:7" x14ac:dyDescent="0.35">
      <c r="A36">
        <v>35</v>
      </c>
      <c r="B36" s="46" t="s">
        <v>199</v>
      </c>
      <c r="C36" t="s">
        <v>554</v>
      </c>
      <c r="D36">
        <v>0</v>
      </c>
      <c r="E36">
        <v>0</v>
      </c>
      <c r="F36">
        <v>1</v>
      </c>
      <c r="G36">
        <v>0</v>
      </c>
    </row>
    <row r="37" spans="1:7" x14ac:dyDescent="0.35">
      <c r="A37">
        <v>36</v>
      </c>
      <c r="B37" s="46" t="s">
        <v>423</v>
      </c>
      <c r="C37" t="s">
        <v>554</v>
      </c>
      <c r="D37">
        <v>0</v>
      </c>
      <c r="E37">
        <v>0</v>
      </c>
      <c r="F37">
        <v>1</v>
      </c>
      <c r="G37">
        <v>0</v>
      </c>
    </row>
    <row r="38" spans="1:7" x14ac:dyDescent="0.35">
      <c r="A38">
        <v>37</v>
      </c>
      <c r="B38" s="46" t="s">
        <v>36</v>
      </c>
      <c r="C38" t="s">
        <v>565</v>
      </c>
      <c r="D38">
        <v>0</v>
      </c>
      <c r="E38">
        <v>0</v>
      </c>
      <c r="F38">
        <v>1</v>
      </c>
      <c r="G38">
        <v>0</v>
      </c>
    </row>
    <row r="39" spans="1:7" x14ac:dyDescent="0.35">
      <c r="A39">
        <v>38</v>
      </c>
      <c r="B39" s="46" t="s">
        <v>572</v>
      </c>
      <c r="C39" t="s">
        <v>565</v>
      </c>
      <c r="D39">
        <v>0</v>
      </c>
      <c r="E39">
        <v>0</v>
      </c>
      <c r="F39">
        <v>1</v>
      </c>
      <c r="G39">
        <v>0</v>
      </c>
    </row>
    <row r="40" spans="1:7" x14ac:dyDescent="0.35">
      <c r="A40">
        <v>39</v>
      </c>
      <c r="B40" s="46" t="s">
        <v>215</v>
      </c>
      <c r="C40" t="s">
        <v>554</v>
      </c>
      <c r="D40">
        <v>0</v>
      </c>
      <c r="E40">
        <v>0</v>
      </c>
      <c r="F40">
        <v>1</v>
      </c>
      <c r="G40">
        <v>0</v>
      </c>
    </row>
    <row r="41" spans="1:7" x14ac:dyDescent="0.35">
      <c r="A41">
        <v>40</v>
      </c>
      <c r="B41" s="46" t="s">
        <v>154</v>
      </c>
      <c r="C41" t="s">
        <v>554</v>
      </c>
      <c r="D41">
        <v>0</v>
      </c>
      <c r="E41">
        <v>0</v>
      </c>
      <c r="F41">
        <v>1</v>
      </c>
      <c r="G41">
        <v>0</v>
      </c>
    </row>
    <row r="42" spans="1:7" x14ac:dyDescent="0.35">
      <c r="A42">
        <v>41</v>
      </c>
      <c r="B42" s="46" t="s">
        <v>88</v>
      </c>
      <c r="C42" s="46" t="s">
        <v>554</v>
      </c>
      <c r="D42">
        <v>0</v>
      </c>
      <c r="E42">
        <v>0</v>
      </c>
      <c r="F42">
        <v>0</v>
      </c>
      <c r="G42">
        <v>1</v>
      </c>
    </row>
    <row r="43" spans="1:7" ht="29" x14ac:dyDescent="0.35">
      <c r="A43">
        <v>42</v>
      </c>
      <c r="B43" s="46" t="s">
        <v>163</v>
      </c>
      <c r="C43" s="46" t="s">
        <v>554</v>
      </c>
      <c r="D43">
        <v>0</v>
      </c>
      <c r="E43">
        <v>0</v>
      </c>
      <c r="F43">
        <v>0</v>
      </c>
      <c r="G43">
        <v>1</v>
      </c>
    </row>
    <row r="44" spans="1:7" x14ac:dyDescent="0.35">
      <c r="A44">
        <v>43</v>
      </c>
      <c r="B44" s="46" t="s">
        <v>573</v>
      </c>
      <c r="C44" t="s">
        <v>554</v>
      </c>
      <c r="D44">
        <v>0</v>
      </c>
      <c r="E44">
        <v>0</v>
      </c>
      <c r="F44">
        <v>1</v>
      </c>
      <c r="G44">
        <v>0</v>
      </c>
    </row>
    <row r="45" spans="1:7" x14ac:dyDescent="0.35">
      <c r="A45">
        <v>44</v>
      </c>
      <c r="B45" s="46" t="s">
        <v>574</v>
      </c>
      <c r="C45" t="s">
        <v>554</v>
      </c>
      <c r="D45">
        <v>0</v>
      </c>
      <c r="E45">
        <v>1</v>
      </c>
      <c r="F45">
        <v>0</v>
      </c>
      <c r="G45">
        <v>0</v>
      </c>
    </row>
    <row r="46" spans="1:7" x14ac:dyDescent="0.35">
      <c r="A46">
        <v>45</v>
      </c>
      <c r="B46" s="46" t="s">
        <v>575</v>
      </c>
      <c r="C46" t="s">
        <v>554</v>
      </c>
      <c r="D46">
        <v>0</v>
      </c>
      <c r="E46">
        <v>0</v>
      </c>
      <c r="F46">
        <v>1</v>
      </c>
      <c r="G46">
        <v>0</v>
      </c>
    </row>
    <row r="47" spans="1:7" x14ac:dyDescent="0.35">
      <c r="A47">
        <v>46</v>
      </c>
      <c r="B47" s="46" t="s">
        <v>576</v>
      </c>
      <c r="C47" t="s">
        <v>554</v>
      </c>
      <c r="D47">
        <v>0</v>
      </c>
      <c r="E47">
        <v>0</v>
      </c>
      <c r="F47">
        <v>1</v>
      </c>
      <c r="G47">
        <v>0</v>
      </c>
    </row>
    <row r="48" spans="1:7" x14ac:dyDescent="0.35">
      <c r="A48">
        <v>47</v>
      </c>
      <c r="B48" s="46" t="s">
        <v>577</v>
      </c>
      <c r="C48" t="s">
        <v>554</v>
      </c>
      <c r="D48">
        <v>0</v>
      </c>
      <c r="E48">
        <v>0</v>
      </c>
      <c r="F48">
        <v>1</v>
      </c>
      <c r="G48">
        <v>0</v>
      </c>
    </row>
    <row r="49" spans="1:7" x14ac:dyDescent="0.35">
      <c r="A49">
        <v>48</v>
      </c>
      <c r="B49" s="46" t="s">
        <v>578</v>
      </c>
      <c r="C49" t="s">
        <v>554</v>
      </c>
      <c r="D49">
        <v>0</v>
      </c>
      <c r="E49">
        <v>0</v>
      </c>
      <c r="F49">
        <v>0</v>
      </c>
      <c r="G49">
        <v>1</v>
      </c>
    </row>
    <row r="50" spans="1:7" x14ac:dyDescent="0.35">
      <c r="A50">
        <v>49</v>
      </c>
      <c r="B50" s="46" t="s">
        <v>579</v>
      </c>
      <c r="C50" t="s">
        <v>556</v>
      </c>
      <c r="D50">
        <v>0</v>
      </c>
      <c r="E50">
        <v>1</v>
      </c>
      <c r="F50">
        <v>1</v>
      </c>
      <c r="G50">
        <v>0</v>
      </c>
    </row>
    <row r="51" spans="1:7" x14ac:dyDescent="0.35">
      <c r="A51">
        <v>50</v>
      </c>
      <c r="B51" s="46" t="s">
        <v>519</v>
      </c>
      <c r="C51" t="s">
        <v>556</v>
      </c>
      <c r="D51">
        <v>0</v>
      </c>
      <c r="E51">
        <v>1</v>
      </c>
      <c r="F51">
        <v>0</v>
      </c>
      <c r="G51">
        <v>0</v>
      </c>
    </row>
    <row r="52" spans="1:7" x14ac:dyDescent="0.35">
      <c r="A52">
        <v>51</v>
      </c>
      <c r="B52" s="46" t="s">
        <v>461</v>
      </c>
      <c r="C52" t="s">
        <v>556</v>
      </c>
      <c r="D52">
        <v>0</v>
      </c>
      <c r="E52">
        <v>1</v>
      </c>
      <c r="F52">
        <v>0</v>
      </c>
      <c r="G52">
        <v>0</v>
      </c>
    </row>
    <row r="53" spans="1:7" x14ac:dyDescent="0.35">
      <c r="A53">
        <v>52</v>
      </c>
      <c r="B53" s="46" t="s">
        <v>241</v>
      </c>
      <c r="C53" t="s">
        <v>556</v>
      </c>
      <c r="D53">
        <v>0</v>
      </c>
      <c r="E53">
        <v>1</v>
      </c>
      <c r="F53">
        <v>0</v>
      </c>
      <c r="G53">
        <v>0</v>
      </c>
    </row>
    <row r="54" spans="1:7" x14ac:dyDescent="0.35">
      <c r="A54">
        <v>53</v>
      </c>
      <c r="B54" s="46" t="s">
        <v>256</v>
      </c>
      <c r="C54" t="s">
        <v>556</v>
      </c>
      <c r="D54">
        <v>0</v>
      </c>
      <c r="E54">
        <v>0</v>
      </c>
      <c r="F54">
        <v>1</v>
      </c>
      <c r="G54">
        <v>0</v>
      </c>
    </row>
    <row r="55" spans="1:7" x14ac:dyDescent="0.35">
      <c r="A55">
        <v>54</v>
      </c>
      <c r="B55" s="46" t="s">
        <v>242</v>
      </c>
      <c r="C55" t="s">
        <v>556</v>
      </c>
      <c r="D55">
        <v>0</v>
      </c>
      <c r="E55">
        <v>0</v>
      </c>
      <c r="F55">
        <v>1</v>
      </c>
      <c r="G55">
        <v>0</v>
      </c>
    </row>
    <row r="56" spans="1:7" x14ac:dyDescent="0.35">
      <c r="A56">
        <v>55</v>
      </c>
      <c r="B56" s="46" t="s">
        <v>250</v>
      </c>
      <c r="C56" t="s">
        <v>556</v>
      </c>
      <c r="D56">
        <v>0</v>
      </c>
      <c r="E56">
        <v>0</v>
      </c>
      <c r="F56">
        <v>1</v>
      </c>
      <c r="G56">
        <v>0</v>
      </c>
    </row>
  </sheetData>
  <phoneticPr fontId="5" type="noConversion"/>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CCBD477F-8341-4CFE-9038-CE52E5D1F075}">
          <x14:formula1>
            <xm:f>table!$F$6:$F$10</xm:f>
          </x14:formula1>
          <xm:sqref>C2:C56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A0124-96CE-4532-9113-C6AAB1B4E92C}">
  <dimension ref="E5:S10"/>
  <sheetViews>
    <sheetView workbookViewId="0">
      <selection activeCell="M29" sqref="M29"/>
    </sheetView>
  </sheetViews>
  <sheetFormatPr baseColWidth="10" defaultColWidth="11.453125" defaultRowHeight="14.5" x14ac:dyDescent="0.35"/>
  <cols>
    <col min="5" max="5" width="39.81640625" customWidth="1"/>
  </cols>
  <sheetData>
    <row r="5" spans="5:19" x14ac:dyDescent="0.35">
      <c r="E5" s="7" t="s">
        <v>580</v>
      </c>
      <c r="F5" s="7" t="s">
        <v>552</v>
      </c>
      <c r="G5" s="7" t="s">
        <v>27</v>
      </c>
      <c r="H5" s="7" t="s">
        <v>99</v>
      </c>
      <c r="I5" s="7" t="s">
        <v>581</v>
      </c>
      <c r="J5" s="7" t="s">
        <v>173</v>
      </c>
      <c r="K5" s="7" t="s">
        <v>262</v>
      </c>
      <c r="L5" s="7" t="s">
        <v>60</v>
      </c>
      <c r="M5" s="7" t="s">
        <v>582</v>
      </c>
      <c r="N5" s="7" t="s">
        <v>371</v>
      </c>
      <c r="O5" s="7" t="s">
        <v>583</v>
      </c>
      <c r="P5" s="7" t="s">
        <v>384</v>
      </c>
      <c r="Q5" s="7" t="s">
        <v>401</v>
      </c>
      <c r="R5" s="7" t="s">
        <v>477</v>
      </c>
    </row>
    <row r="6" spans="5:19" x14ac:dyDescent="0.35">
      <c r="E6" t="s">
        <v>48</v>
      </c>
      <c r="F6" t="s">
        <v>554</v>
      </c>
      <c r="G6" t="s">
        <v>32</v>
      </c>
      <c r="H6" t="s">
        <v>103</v>
      </c>
      <c r="I6" t="s">
        <v>70</v>
      </c>
      <c r="J6" t="s">
        <v>584</v>
      </c>
      <c r="K6" t="s">
        <v>266</v>
      </c>
      <c r="L6" t="s">
        <v>63</v>
      </c>
      <c r="M6" t="s">
        <v>364</v>
      </c>
      <c r="N6" t="s">
        <v>374</v>
      </c>
      <c r="O6" t="s">
        <v>382</v>
      </c>
      <c r="P6">
        <v>6</v>
      </c>
      <c r="Q6" t="s">
        <v>405</v>
      </c>
      <c r="R6" t="s">
        <v>480</v>
      </c>
      <c r="S6" t="s">
        <v>585</v>
      </c>
    </row>
    <row r="7" spans="5:19" x14ac:dyDescent="0.35">
      <c r="E7" t="s">
        <v>29</v>
      </c>
      <c r="F7" t="s">
        <v>556</v>
      </c>
      <c r="G7" t="s">
        <v>586</v>
      </c>
      <c r="H7" t="s">
        <v>587</v>
      </c>
      <c r="I7" t="s">
        <v>149</v>
      </c>
      <c r="J7" t="s">
        <v>588</v>
      </c>
      <c r="K7" t="s">
        <v>589</v>
      </c>
      <c r="L7" t="s">
        <v>590</v>
      </c>
      <c r="M7" t="s">
        <v>591</v>
      </c>
      <c r="N7" t="s">
        <v>592</v>
      </c>
      <c r="O7" t="s">
        <v>593</v>
      </c>
      <c r="P7">
        <v>5</v>
      </c>
      <c r="Q7" t="s">
        <v>594</v>
      </c>
      <c r="R7" t="s">
        <v>595</v>
      </c>
      <c r="S7" t="s">
        <v>87</v>
      </c>
    </row>
    <row r="8" spans="5:19" x14ac:dyDescent="0.35">
      <c r="E8" t="s">
        <v>68</v>
      </c>
      <c r="F8" t="s">
        <v>563</v>
      </c>
      <c r="G8" t="s">
        <v>596</v>
      </c>
      <c r="J8" t="s">
        <v>597</v>
      </c>
      <c r="K8" t="s">
        <v>598</v>
      </c>
      <c r="N8" t="s">
        <v>149</v>
      </c>
      <c r="P8">
        <v>4</v>
      </c>
      <c r="R8" t="s">
        <v>599</v>
      </c>
    </row>
    <row r="9" spans="5:19" x14ac:dyDescent="0.35">
      <c r="E9" t="s">
        <v>86</v>
      </c>
      <c r="F9" t="s">
        <v>565</v>
      </c>
      <c r="J9" t="s">
        <v>176</v>
      </c>
    </row>
    <row r="10" spans="5:19" x14ac:dyDescent="0.35">
      <c r="F10" t="s">
        <v>561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3300A-AE9D-4326-8847-7FC1F02B5543}">
  <dimension ref="B6:H12"/>
  <sheetViews>
    <sheetView workbookViewId="0">
      <selection activeCell="H25" sqref="H25"/>
    </sheetView>
  </sheetViews>
  <sheetFormatPr baseColWidth="10" defaultColWidth="11.453125" defaultRowHeight="14.5" x14ac:dyDescent="0.35"/>
  <cols>
    <col min="1" max="1" width="8.7265625" customWidth="1"/>
    <col min="2" max="2" width="14.1796875" customWidth="1"/>
    <col min="6" max="6" width="15.54296875" customWidth="1"/>
    <col min="7" max="7" width="15.81640625" customWidth="1"/>
    <col min="8" max="8" width="22.81640625" customWidth="1"/>
  </cols>
  <sheetData>
    <row r="6" spans="2:8" x14ac:dyDescent="0.35">
      <c r="B6" s="61" t="s">
        <v>600</v>
      </c>
      <c r="C6" s="62" t="s">
        <v>601</v>
      </c>
      <c r="D6" s="62" t="s">
        <v>602</v>
      </c>
      <c r="E6" s="62" t="s">
        <v>603</v>
      </c>
      <c r="F6" s="62" t="s">
        <v>604</v>
      </c>
      <c r="G6" s="62" t="s">
        <v>605</v>
      </c>
      <c r="H6" s="62" t="s">
        <v>606</v>
      </c>
    </row>
    <row r="7" spans="2:8" ht="68" x14ac:dyDescent="0.35">
      <c r="B7" s="63" t="s">
        <v>607</v>
      </c>
      <c r="C7" s="64" t="s">
        <v>608</v>
      </c>
      <c r="D7" s="64"/>
      <c r="E7" s="64"/>
      <c r="F7" s="65" t="s">
        <v>59</v>
      </c>
      <c r="G7" s="65" t="s">
        <v>59</v>
      </c>
      <c r="H7" s="65" t="s">
        <v>609</v>
      </c>
    </row>
    <row r="8" spans="2:8" x14ac:dyDescent="0.35">
      <c r="B8" s="66"/>
      <c r="C8" s="66"/>
      <c r="D8" s="66"/>
      <c r="E8" s="66"/>
      <c r="F8" s="66"/>
      <c r="G8" s="67"/>
      <c r="H8" s="66"/>
    </row>
    <row r="9" spans="2:8" x14ac:dyDescent="0.35">
      <c r="B9" s="61" t="s">
        <v>610</v>
      </c>
      <c r="C9" s="62" t="s">
        <v>611</v>
      </c>
      <c r="D9" s="62" t="s">
        <v>612</v>
      </c>
      <c r="E9" s="62"/>
      <c r="F9" s="62"/>
      <c r="G9" s="62"/>
      <c r="H9" s="62"/>
    </row>
    <row r="10" spans="2:8" ht="36" customHeight="1" x14ac:dyDescent="0.35">
      <c r="B10" s="68" t="s">
        <v>613</v>
      </c>
      <c r="C10" s="69">
        <v>45295</v>
      </c>
      <c r="D10" s="76" t="s">
        <v>614</v>
      </c>
      <c r="E10" s="76"/>
      <c r="F10" s="76"/>
      <c r="G10" s="76"/>
      <c r="H10" s="76"/>
    </row>
    <row r="11" spans="2:8" ht="19.5" customHeight="1" x14ac:dyDescent="0.35">
      <c r="B11" s="70" t="s">
        <v>615</v>
      </c>
      <c r="C11" s="71">
        <v>45296</v>
      </c>
      <c r="D11" s="77" t="s">
        <v>616</v>
      </c>
      <c r="E11" s="77"/>
      <c r="F11" s="77"/>
      <c r="G11" s="77"/>
      <c r="H11" s="77"/>
    </row>
    <row r="12" spans="2:8" x14ac:dyDescent="0.35">
      <c r="B12" s="70" t="s">
        <v>617</v>
      </c>
      <c r="C12" s="71">
        <v>45405</v>
      </c>
      <c r="D12" s="77" t="s">
        <v>618</v>
      </c>
      <c r="E12" s="77"/>
      <c r="F12" s="77"/>
      <c r="G12" s="77"/>
      <c r="H12" s="77"/>
    </row>
  </sheetData>
  <mergeCells count="3">
    <mergeCell ref="D10:H10"/>
    <mergeCell ref="D11:H11"/>
    <mergeCell ref="D12:H1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7632AE220D8D048AFBA7DF3446D9167" ma:contentTypeVersion="16" ma:contentTypeDescription="Crée un document." ma:contentTypeScope="" ma:versionID="9615d8dff3e67575786be75ec6da6627">
  <xsd:schema xmlns:xsd="http://www.w3.org/2001/XMLSchema" xmlns:xs="http://www.w3.org/2001/XMLSchema" xmlns:p="http://schemas.microsoft.com/office/2006/metadata/properties" xmlns:ns2="e44695a8-7e3f-4f44-bbae-3effd04d7491" xmlns:ns3="8f5f52b7-dc82-445f-a72f-c9b2fc48e121" targetNamespace="http://schemas.microsoft.com/office/2006/metadata/properties" ma:root="true" ma:fieldsID="f49fb7a0301d1681767a6f501f13aa50" ns2:_="" ns3:_="">
    <xsd:import namespace="e44695a8-7e3f-4f44-bbae-3effd04d7491"/>
    <xsd:import namespace="8f5f52b7-dc82-445f-a72f-c9b2fc48e12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ots_x002d_cl_x00e9_s" minOccurs="0"/>
                <xsd:element ref="ns2:Positionpagedaccueil"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4695a8-7e3f-4f44-bbae-3effd04d749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ots_x002d_cl_x00e9_s" ma:index="12" nillable="true" ma:displayName="Mots-clés" ma:format="Dropdown" ma:internalName="Mots_x002d_cl_x00e9_s">
      <xsd:complexType>
        <xsd:complexContent>
          <xsd:extension base="dms:MultiChoiceFillIn">
            <xsd:sequence>
              <xsd:element name="Value" maxOccurs="unbounded" minOccurs="0" nillable="true">
                <xsd:simpleType>
                  <xsd:union memberTypes="dms:Text">
                    <xsd:simpleType>
                      <xsd:restriction base="dms:Choice">
                        <xsd:enumeration value="relogement"/>
                        <xsd:enumeration value="renouvellement urbain"/>
                        <xsd:enumeration value="habitat dégradé"/>
                      </xsd:restriction>
                    </xsd:simpleType>
                  </xsd:union>
                </xsd:simpleType>
              </xsd:element>
            </xsd:sequence>
          </xsd:extension>
        </xsd:complexContent>
      </xsd:complexType>
    </xsd:element>
    <xsd:element name="Positionpagedaccueil" ma:index="13" nillable="true" ma:displayName="Position page d'accueil" ma:decimals="0" ma:format="Dropdown" ma:indexed="true" ma:internalName="Positionpagedaccueil" ma:percentage="FALSE">
      <xsd:simpleType>
        <xsd:restriction base="dms:Number"/>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010eb1df-de90-4a5c-8b07-38d6d5cecb2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DateTaken" ma:index="22" nillable="true" ma:displayName="MediaServiceDateTake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f5f52b7-dc82-445f-a72f-c9b2fc48e12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50b49636-bff1-446d-babc-3cfe771098be}" ma:internalName="TaxCatchAll" ma:showField="CatchAllData" ma:web="8f5f52b7-dc82-445f-a72f-c9b2fc48e1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Q G S E W C + 7 f x q l A A A A 9 g A A A B I A H A B D b 2 5 m a W c v U G F j a 2 F n Z S 5 4 b W w g o h g A K K A U A A A A A A A A A A A A A A A A A A A A A A A A A A A A h Y 8 x D o I w G I W v Q r r T l p q o I T 9 l M H G S x G h i X J t S o B G K a Y t w N w e P 5 B X E K O r m + L 7 3 D e / d r z d I h 6 Y O L s o 6 3 Z o E R Z i i Q B n Z 5 t q U C e p 8 E S 5 R y m E r 5 E m U K h h l 4 + L B 5 Q m q v D / H h P R 9 j / s Z b m 1 J G K U R O W a b v a x U I 9 B H 1 v / l U B v n h Z E K c T i 8 x n C G I z b H j C 0 w B T J B y L T 5 C m z c + 2 x / I K y 6 2 n d W 8 c K G 6 x 2 Q K Q J 5 f + A P U E s D B B Q A A g A I A E B k h 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A Z I R Y K I p H u A 4 A A A A R A A A A E w A c A E Z v c m 1 1 b G F z L 1 N l Y 3 R p b 2 4 x L m 0 g o h g A K K A U A A A A A A A A A A A A A A A A A A A A A A A A A A A A K 0 5 N L s n M z 1 M I h t C G 1 g B Q S w E C L Q A U A A I A C A B A Z I R Y L 7 t / G q U A A A D 2 A A A A E g A A A A A A A A A A A A A A A A A A A A A A Q 2 9 u Z m l n L 1 B h Y 2 t h Z 2 U u e G 1 s U E s B A i 0 A F A A C A A g A Q G S E W A / K 6 a u k A A A A 6 Q A A A B M A A A A A A A A A A A A A A A A A 8 Q A A A F t D b 2 5 0 Z W 5 0 X 1 R 5 c G V z X S 5 4 b W x Q S w E C L Q A U A A I A C A B A Z I R 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B U 7 a Q f D F M k K Y D W V 5 2 Y k b 1 A A A A A A C A A A A A A A D Z g A A w A A A A B A A A A C C N U o t a S E 8 q d y E R R r h G 7 P K A A A A A A S A A A C g A A A A E A A A A K M x 9 1 a s 8 r Z b 9 v r x D m f 6 G Z N Q A A A A a w S 8 v A H b 8 Y k t l 3 + I i O m 3 B V U 7 S f C b u W L z L m p M h n 8 U Q 6 K T C Q S t j Q D 2 p y 3 x A T D J 0 E D I N Y G K 6 z X j b O l o f 9 L / 2 Z u K + o p O X R L L v d L B l L c 6 7 j e k y o s U A A A A T 0 Z c U v g B f o W z E C m F A E Q D O R Q V I H M = < / D a t a M a s h u p > 
</file>

<file path=customXml/item4.xml><?xml version="1.0" encoding="utf-8"?>
<p:properties xmlns:p="http://schemas.microsoft.com/office/2006/metadata/properties" xmlns:xsi="http://www.w3.org/2001/XMLSchema-instance" xmlns:pc="http://schemas.microsoft.com/office/infopath/2007/PartnerControls">
  <documentManagement>
    <Positionpagedaccueil xmlns="e44695a8-7e3f-4f44-bbae-3effd04d7491" xsi:nil="true"/>
    <Mots_x002d_cl_x00e9_s xmlns="e44695a8-7e3f-4f44-bbae-3effd04d7491" xsi:nil="true"/>
    <lcf76f155ced4ddcb4097134ff3c332f xmlns="e44695a8-7e3f-4f44-bbae-3effd04d7491">
      <Terms xmlns="http://schemas.microsoft.com/office/infopath/2007/PartnerControls"/>
    </lcf76f155ced4ddcb4097134ff3c332f>
    <TaxCatchAll xmlns="8f5f52b7-dc82-445f-a72f-c9b2fc48e121" xsi:nil="true"/>
  </documentManagement>
</p:properties>
</file>

<file path=customXml/itemProps1.xml><?xml version="1.0" encoding="utf-8"?>
<ds:datastoreItem xmlns:ds="http://schemas.openxmlformats.org/officeDocument/2006/customXml" ds:itemID="{1099E9E3-B1D1-4640-95ED-2839FD093CE9}">
  <ds:schemaRefs>
    <ds:schemaRef ds:uri="http://schemas.microsoft.com/sharepoint/v3/contenttype/forms"/>
  </ds:schemaRefs>
</ds:datastoreItem>
</file>

<file path=customXml/itemProps2.xml><?xml version="1.0" encoding="utf-8"?>
<ds:datastoreItem xmlns:ds="http://schemas.openxmlformats.org/officeDocument/2006/customXml" ds:itemID="{631E93B9-1E18-4996-ADF9-1F0379CD49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4695a8-7e3f-4f44-bbae-3effd04d7491"/>
    <ds:schemaRef ds:uri="8f5f52b7-dc82-445f-a72f-c9b2fc48e1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F4FF4D4-5761-47C9-831B-CD3F8587ED2E}">
  <ds:schemaRefs>
    <ds:schemaRef ds:uri="http://schemas.microsoft.com/DataMashup"/>
  </ds:schemaRefs>
</ds:datastoreItem>
</file>

<file path=customXml/itemProps4.xml><?xml version="1.0" encoding="utf-8"?>
<ds:datastoreItem xmlns:ds="http://schemas.openxmlformats.org/officeDocument/2006/customXml" ds:itemID="{892AB779-0EEB-430B-AAEF-A95E7A7E2202}">
  <ds:schemaRefs>
    <ds:schemaRef ds:uri="http://schemas.microsoft.com/office/2006/metadata/properties"/>
    <ds:schemaRef ds:uri="http://schemas.microsoft.com/office/infopath/2007/PartnerControls"/>
    <ds:schemaRef ds:uri="e44695a8-7e3f-4f44-bbae-3effd04d7491"/>
    <ds:schemaRef ds:uri="8f5f52b7-dc82-445f-a72f-c9b2fc48e12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SOCLES LOGEMENTS NEUFS</vt:lpstr>
      <vt:lpstr>SOCLES COMMERCE RDC</vt:lpstr>
      <vt:lpstr>LIVRABLES PAR PHASE</vt:lpstr>
      <vt:lpstr>table</vt:lpstr>
      <vt:lpstr>Version</vt:lpstr>
      <vt:lpstr>'SOCLES COMMERCE RDC'!Zone_d_impression</vt:lpstr>
      <vt:lpstr>'SOCLES LOGEMENTS NEUFS'!Zone_d_impression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Simon FOURNIER</dc:creator>
  <cp:keywords/>
  <dc:description/>
  <cp:lastModifiedBy>Mathilde LACROIX</cp:lastModifiedBy>
  <cp:revision/>
  <dcterms:created xsi:type="dcterms:W3CDTF">2015-06-05T18:19:34Z</dcterms:created>
  <dcterms:modified xsi:type="dcterms:W3CDTF">2025-01-07T18:22:49Z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0x01010047632AE220D8D048AFBA7DF3446D9167</vt:lpwstr>
  </property>
  <property fmtid="{D5CDD505-2E9C-101B-9397-08002B2CF9AE}" pid="3" name="MediaServiceImageTags">
    <vt:lpwstr/>
  </property>
</Properties>
</file>